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xl/revisions/revisionHeaders.xml" ContentType="application/vnd.openxmlformats-officedocument.spreadsheetml.revisionHeaders+xml"/>
  <Override PartName="/xl/revisions/revisionLog12.xml" ContentType="application/vnd.openxmlformats-officedocument.spreadsheetml.revisionLog+xml"/>
  <Override PartName="/xl/revisions/userNames.xml" ContentType="application/vnd.openxmlformats-officedocument.spreadsheetml.userNam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revisions/revisionLog2.xml" ContentType="application/vnd.openxmlformats-officedocument.spreadsheetml.revisionLog+xml"/>
  <Override PartName="/xl/revisions/revisionLog11.xml" ContentType="application/vnd.openxmlformats-officedocument.spreadsheetml.revisionLog+xml"/>
  <Override PartName="/xl/revisions/revisionLog1.xml" ContentType="application/vnd.openxmlformats-officedocument.spreadsheetml.revisionLog+xml"/>
  <Override PartName="/xl/revisions/revisionLog7.xml" ContentType="application/vnd.openxmlformats-officedocument.spreadsheetml.revisionLog+xml"/>
  <Override PartName="/xl/revisions/revisionLog10.xml" ContentType="application/vnd.openxmlformats-officedocument.spreadsheetml.revisionLog+xml"/>
  <Override PartName="/xl/revisions/revisionLog4.xml" ContentType="application/vnd.openxmlformats-officedocument.spreadsheetml.revisionLog+xml"/>
  <Override PartName="/xl/revisions/revisionLog6.xml" ContentType="application/vnd.openxmlformats-officedocument.spreadsheetml.revisionLog+xml"/>
  <Override PartName="/xl/revisions/revisionLog9.xml" ContentType="application/vnd.openxmlformats-officedocument.spreadsheetml.revisionLog+xml"/>
  <Override PartName="/xl/revisions/revisionLog5.xml" ContentType="application/vnd.openxmlformats-officedocument.spreadsheetml.revisionLog+xml"/>
  <Override PartName="/xl/revisions/revisionLog8.xml" ContentType="application/vnd.openxmlformats-officedocument.spreadsheetml.revisionLog+xml"/>
  <Override PartName="/xl/revisions/revisionLog3.xml" ContentType="application/vnd.openxmlformats-officedocument.spreadsheetml.revisionLog+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codeName="ThisWorkbook" hidePivotFieldList="1" defaultThemeVersion="124226"/>
  <mc:AlternateContent xmlns:mc="http://schemas.openxmlformats.org/markup-compatibility/2006">
    <mc:Choice Requires="x15">
      <x15ac:absPath xmlns:x15ac="http://schemas.microsoft.com/office/spreadsheetml/2010/11/ac" url="C:\Users\ThokoaRAP\Documents\2016 Tutuka\9_Tutuka NOx project\B_Enquiry Re-issue\5_ITT and NEC\3_Enquiry Final\"/>
    </mc:Choice>
  </mc:AlternateContent>
  <xr:revisionPtr revIDLastSave="0" documentId="13_ncr:81_{A575F2EB-9D2A-4E87-AB13-E1028D0A18E3}" xr6:coauthVersionLast="47" xr6:coauthVersionMax="47" xr10:uidLastSave="{00000000-0000-0000-0000-000000000000}"/>
  <bookViews>
    <workbookView xWindow="-110" yWindow="-110" windowWidth="19420" windowHeight="10420" tabRatio="888" xr2:uid="{00000000-000D-0000-FFFF-FFFF00000000}"/>
  </bookViews>
  <sheets>
    <sheet name="Cover Sheet" sheetId="1" r:id="rId1"/>
    <sheet name="Input Notes" sheetId="2" r:id="rId2"/>
    <sheet name="5.1.0 Preambles" sheetId="3" r:id="rId3"/>
    <sheet name="5.1.1 Summary" sheetId="4" r:id="rId4"/>
    <sheet name="5.1.1.1 Summary of Bills" sheetId="5" state="hidden" r:id="rId5"/>
    <sheet name="5.1.1.2 Summary Currency &amp; CPA" sheetId="6" state="hidden" r:id="rId6"/>
    <sheet name="5.1.1.3 Summary Cost alloc" sheetId="7" state="hidden" r:id="rId7"/>
    <sheet name="5.1.1.4 PS5 Data" sheetId="8" state="hidden" r:id="rId8"/>
    <sheet name="5.1.2 Pricing Schedule" sheetId="9" r:id="rId9"/>
    <sheet name="5.1.3 Rate of Exchange table" sheetId="10" r:id="rId10"/>
    <sheet name="5.1.4.0 NOTES Price adj" sheetId="11" r:id="rId11"/>
    <sheet name=" 5.1.4.1 CPA Formula" sheetId="12" r:id="rId12"/>
    <sheet name=" 5.1.5 LME Notes" sheetId="13" r:id="rId13"/>
    <sheet name="Schedule of cost components" sheetId="14" state="hidden" r:id="rId14"/>
    <sheet name="SSCC Rates" sheetId="15" r:id="rId15"/>
  </sheets>
  <definedNames>
    <definedName name="_xlnm._FilterDatabase" localSheetId="11" hidden="1">' 5.1.4.1 CPA Formula'!$A$8:$N$89</definedName>
    <definedName name="_xlnm._FilterDatabase" localSheetId="8" hidden="1">'5.1.2 Pricing Schedule'!$A$22:$BG$192</definedName>
    <definedName name="Area_Print">#REF!</definedName>
    <definedName name="Data">#REF!</definedName>
    <definedName name="Data_Daywork">#REF!</definedName>
    <definedName name="Data_Opt_Bill5">#REF!</definedName>
    <definedName name="_xlnm.Print_Area" localSheetId="11">' 5.1.4.1 CPA Formula'!$A$1:$N$97</definedName>
    <definedName name="_xlnm.Print_Area" localSheetId="12">' 5.1.5 LME Notes'!$A$1:$G$28</definedName>
    <definedName name="_xlnm.Print_Area" localSheetId="2">'5.1.0 Preambles'!$A$1:$B$20</definedName>
    <definedName name="_xlnm.Print_Area" localSheetId="3">'5.1.1 Summary'!$A$1:$G$26</definedName>
    <definedName name="_xlnm.Print_Area" localSheetId="4">'5.1.1.1 Summary of Bills'!$A$1:$D$21</definedName>
    <definedName name="_xlnm.Print_Area" localSheetId="5">'5.1.1.2 Summary Currency &amp; CPA'!$B$2:$BB$43</definedName>
    <definedName name="_xlnm.Print_Area" localSheetId="6">'5.1.1.3 Summary Cost alloc'!$A$1:$BM$40</definedName>
    <definedName name="_xlnm.Print_Area" localSheetId="7">'5.1.1.4 PS5 Data'!$A$1:$K$55</definedName>
    <definedName name="_xlnm.Print_Area" localSheetId="9">'5.1.3 Rate of Exchange table'!$A$1:$H$36</definedName>
    <definedName name="_xlnm.Print_Area" localSheetId="10">'5.1.4.0 NOTES Price adj'!$A$1:$B$21</definedName>
    <definedName name="_xlnm.Print_Area" localSheetId="0">'Cover Sheet'!$A$1:$B$45</definedName>
    <definedName name="_xlnm.Print_Area" localSheetId="1">'Input Notes'!$A$1:$C$14</definedName>
    <definedName name="_xlnm.Print_Titles" localSheetId="11">' 5.1.4.1 CPA Formula'!$1:$5</definedName>
    <definedName name="_xlnm.Print_Titles" localSheetId="2">'5.1.0 Preambles'!$1:$6</definedName>
    <definedName name="_xlnm.Print_Titles" localSheetId="3">'5.1.1 Summary'!$A:$D,'5.1.1 Summary'!$1:$5</definedName>
    <definedName name="_xlnm.Print_Titles" localSheetId="5">'5.1.1.2 Summary Currency &amp; CPA'!$A:$G,'5.1.1.2 Summary Currency &amp; CPA'!$2:$13</definedName>
    <definedName name="_xlnm.Print_Titles" localSheetId="6">'5.1.1.3 Summary Cost alloc'!$A:$E,'5.1.1.3 Summary Cost alloc'!$2:$16</definedName>
    <definedName name="_xlnm.Print_Titles" localSheetId="7">'5.1.1.4 PS5 Data'!$1:$5</definedName>
    <definedName name="_xlnm.Print_Titles" localSheetId="8">'5.1.2 Pricing Schedule'!$A:$G,'5.1.2 Pricing Schedule'!$1:$22</definedName>
    <definedName name="_xlnm.Print_Titles" localSheetId="10">'5.1.4.0 NOTES Price adj'!$1:$3</definedName>
    <definedName name="Sort_Data">#REF!</definedName>
    <definedName name="Sortall" localSheetId="7">#REF!</definedName>
    <definedName name="Sortall" localSheetId="10">#REF!</definedName>
    <definedName name="Txdata" localSheetId="7">#REF!</definedName>
    <definedName name="Txdata" localSheetId="10">#REF!</definedName>
    <definedName name="Txdataall" localSheetId="7">#REF!</definedName>
    <definedName name="Txdataall" localSheetId="10">#REF!</definedName>
    <definedName name="Z_0721AF5F_91F7_4413_BD86_949A4DD3CF95_.wvu.PrintArea" localSheetId="11" hidden="1">' 5.1.4.1 CPA Formula'!$A$1:$N$97</definedName>
    <definedName name="Z_0721AF5F_91F7_4413_BD86_949A4DD3CF95_.wvu.PrintArea" localSheetId="12" hidden="1">' 5.1.5 LME Notes'!$A$1:$K$28</definedName>
    <definedName name="Z_0721AF5F_91F7_4413_BD86_949A4DD3CF95_.wvu.PrintArea" localSheetId="2" hidden="1">'5.1.0 Preambles'!$A$1:$B$20</definedName>
    <definedName name="Z_0721AF5F_91F7_4413_BD86_949A4DD3CF95_.wvu.PrintArea" localSheetId="3" hidden="1">'5.1.1 Summary'!$A$1:$G$31</definedName>
    <definedName name="Z_0721AF5F_91F7_4413_BD86_949A4DD3CF95_.wvu.PrintArea" localSheetId="4" hidden="1">'5.1.1.1 Summary of Bills'!$A$1:$D$21</definedName>
    <definedName name="Z_0721AF5F_91F7_4413_BD86_949A4DD3CF95_.wvu.PrintArea" localSheetId="5" hidden="1">'5.1.1.2 Summary Currency &amp; CPA'!$B$2:$BB$43</definedName>
    <definedName name="Z_0721AF5F_91F7_4413_BD86_949A4DD3CF95_.wvu.PrintArea" localSheetId="6" hidden="1">'5.1.1.3 Summary Cost alloc'!$A$1:$BM$40</definedName>
    <definedName name="Z_0721AF5F_91F7_4413_BD86_949A4DD3CF95_.wvu.PrintArea" localSheetId="7" hidden="1">'5.1.1.4 PS5 Data'!$A$1:$K$55</definedName>
    <definedName name="Z_0721AF5F_91F7_4413_BD86_949A4DD3CF95_.wvu.PrintArea" localSheetId="9" hidden="1">'5.1.3 Rate of Exchange table'!$A$1:$H$36</definedName>
    <definedName name="Z_0721AF5F_91F7_4413_BD86_949A4DD3CF95_.wvu.PrintArea" localSheetId="10" hidden="1">'5.1.4.0 NOTES Price adj'!$A$1:$B$21</definedName>
    <definedName name="Z_0721AF5F_91F7_4413_BD86_949A4DD3CF95_.wvu.PrintArea" localSheetId="0" hidden="1">'Cover Sheet'!$A$1:$B$45</definedName>
    <definedName name="Z_0721AF5F_91F7_4413_BD86_949A4DD3CF95_.wvu.PrintArea" localSheetId="1" hidden="1">'Input Notes'!$A$1:$C$14</definedName>
    <definedName name="Z_0721AF5F_91F7_4413_BD86_949A4DD3CF95_.wvu.PrintTitles" localSheetId="11" hidden="1">' 5.1.4.1 CPA Formula'!$1:$5</definedName>
    <definedName name="Z_0721AF5F_91F7_4413_BD86_949A4DD3CF95_.wvu.PrintTitles" localSheetId="2" hidden="1">'5.1.0 Preambles'!$1:$6</definedName>
    <definedName name="Z_0721AF5F_91F7_4413_BD86_949A4DD3CF95_.wvu.PrintTitles" localSheetId="3" hidden="1">'5.1.1 Summary'!$A:$D,'5.1.1 Summary'!$1:$5</definedName>
    <definedName name="Z_0721AF5F_91F7_4413_BD86_949A4DD3CF95_.wvu.PrintTitles" localSheetId="5" hidden="1">'5.1.1.2 Summary Currency &amp; CPA'!$A:$G,'5.1.1.2 Summary Currency &amp; CPA'!$2:$13</definedName>
    <definedName name="Z_0721AF5F_91F7_4413_BD86_949A4DD3CF95_.wvu.PrintTitles" localSheetId="6" hidden="1">'5.1.1.3 Summary Cost alloc'!$A:$E,'5.1.1.3 Summary Cost alloc'!$2:$16</definedName>
    <definedName name="Z_0721AF5F_91F7_4413_BD86_949A4DD3CF95_.wvu.PrintTitles" localSheetId="7" hidden="1">'5.1.1.4 PS5 Data'!$1:$5</definedName>
    <definedName name="Z_0721AF5F_91F7_4413_BD86_949A4DD3CF95_.wvu.PrintTitles" localSheetId="10" hidden="1">'5.1.4.0 NOTES Price adj'!$1:$3</definedName>
    <definedName name="Z_0BB2A382_E417_4BA9_86AB_ED80B243BA72_.wvu.PrintArea" localSheetId="11" hidden="1">' 5.1.4.1 CPA Formula'!$A$1:$N$97</definedName>
    <definedName name="Z_0BB2A382_E417_4BA9_86AB_ED80B243BA72_.wvu.PrintArea" localSheetId="12" hidden="1">' 5.1.5 LME Notes'!$A$1:$K$28</definedName>
    <definedName name="Z_0BB2A382_E417_4BA9_86AB_ED80B243BA72_.wvu.PrintArea" localSheetId="2" hidden="1">'5.1.0 Preambles'!$A$1:$B$20</definedName>
    <definedName name="Z_0BB2A382_E417_4BA9_86AB_ED80B243BA72_.wvu.PrintArea" localSheetId="3" hidden="1">'5.1.1 Summary'!$A$1:$G$31</definedName>
    <definedName name="Z_0BB2A382_E417_4BA9_86AB_ED80B243BA72_.wvu.PrintArea" localSheetId="4" hidden="1">'5.1.1.1 Summary of Bills'!$A$1:$D$21</definedName>
    <definedName name="Z_0BB2A382_E417_4BA9_86AB_ED80B243BA72_.wvu.PrintArea" localSheetId="5" hidden="1">'5.1.1.2 Summary Currency &amp; CPA'!$B$2:$BB$43</definedName>
    <definedName name="Z_0BB2A382_E417_4BA9_86AB_ED80B243BA72_.wvu.PrintArea" localSheetId="6" hidden="1">'5.1.1.3 Summary Cost alloc'!$A$1:$BM$40</definedName>
    <definedName name="Z_0BB2A382_E417_4BA9_86AB_ED80B243BA72_.wvu.PrintArea" localSheetId="7" hidden="1">'5.1.1.4 PS5 Data'!$A$1:$K$55</definedName>
    <definedName name="Z_0BB2A382_E417_4BA9_86AB_ED80B243BA72_.wvu.PrintArea" localSheetId="9" hidden="1">'5.1.3 Rate of Exchange table'!$A$1:$H$36</definedName>
    <definedName name="Z_0BB2A382_E417_4BA9_86AB_ED80B243BA72_.wvu.PrintArea" localSheetId="10" hidden="1">'5.1.4.0 NOTES Price adj'!$A$1:$B$21</definedName>
    <definedName name="Z_0BB2A382_E417_4BA9_86AB_ED80B243BA72_.wvu.PrintArea" localSheetId="0" hidden="1">'Cover Sheet'!$A$1:$B$45</definedName>
    <definedName name="Z_0BB2A382_E417_4BA9_86AB_ED80B243BA72_.wvu.PrintArea" localSheetId="1" hidden="1">'Input Notes'!$A$1:$C$14</definedName>
    <definedName name="Z_0BB2A382_E417_4BA9_86AB_ED80B243BA72_.wvu.PrintTitles" localSheetId="11" hidden="1">' 5.1.4.1 CPA Formula'!$1:$5</definedName>
    <definedName name="Z_0BB2A382_E417_4BA9_86AB_ED80B243BA72_.wvu.PrintTitles" localSheetId="2" hidden="1">'5.1.0 Preambles'!$1:$6</definedName>
    <definedName name="Z_0BB2A382_E417_4BA9_86AB_ED80B243BA72_.wvu.PrintTitles" localSheetId="3" hidden="1">'5.1.1 Summary'!$A:$D,'5.1.1 Summary'!$1:$5</definedName>
    <definedName name="Z_0BB2A382_E417_4BA9_86AB_ED80B243BA72_.wvu.PrintTitles" localSheetId="5" hidden="1">'5.1.1.2 Summary Currency &amp; CPA'!$A:$G,'5.1.1.2 Summary Currency &amp; CPA'!$2:$13</definedName>
    <definedName name="Z_0BB2A382_E417_4BA9_86AB_ED80B243BA72_.wvu.PrintTitles" localSheetId="6" hidden="1">'5.1.1.3 Summary Cost alloc'!$A:$E,'5.1.1.3 Summary Cost alloc'!$2:$16</definedName>
    <definedName name="Z_0BB2A382_E417_4BA9_86AB_ED80B243BA72_.wvu.PrintTitles" localSheetId="7" hidden="1">'5.1.1.4 PS5 Data'!$1:$5</definedName>
    <definedName name="Z_0BB2A382_E417_4BA9_86AB_ED80B243BA72_.wvu.PrintTitles" localSheetId="10" hidden="1">'5.1.4.0 NOTES Price adj'!$1:$3</definedName>
    <definedName name="Z_0DC4A0F8_0DA2_43F8_8C4D_60ABCF78B482_.wvu.FilterData" localSheetId="11" hidden="1">' 5.1.4.1 CPA Formula'!$A$8:$N$89</definedName>
    <definedName name="Z_0DC4A0F8_0DA2_43F8_8C4D_60ABCF78B482_.wvu.FilterData" localSheetId="8" hidden="1">'5.1.2 Pricing Schedule'!$A$22:$BG$192</definedName>
    <definedName name="Z_0DC4A0F8_0DA2_43F8_8C4D_60ABCF78B482_.wvu.PrintArea" localSheetId="11" hidden="1">' 5.1.4.1 CPA Formula'!$A$1:$N$97</definedName>
    <definedName name="Z_0DC4A0F8_0DA2_43F8_8C4D_60ABCF78B482_.wvu.PrintArea" localSheetId="12" hidden="1">' 5.1.5 LME Notes'!$A$1:$G$28</definedName>
    <definedName name="Z_0DC4A0F8_0DA2_43F8_8C4D_60ABCF78B482_.wvu.PrintArea" localSheetId="2" hidden="1">'5.1.0 Preambles'!$A$1:$B$20</definedName>
    <definedName name="Z_0DC4A0F8_0DA2_43F8_8C4D_60ABCF78B482_.wvu.PrintArea" localSheetId="3" hidden="1">'5.1.1 Summary'!$A$1:$G$26</definedName>
    <definedName name="Z_0DC4A0F8_0DA2_43F8_8C4D_60ABCF78B482_.wvu.PrintArea" localSheetId="4" hidden="1">'5.1.1.1 Summary of Bills'!$A$1:$D$21</definedName>
    <definedName name="Z_0DC4A0F8_0DA2_43F8_8C4D_60ABCF78B482_.wvu.PrintArea" localSheetId="5" hidden="1">'5.1.1.2 Summary Currency &amp; CPA'!$B$2:$BB$43</definedName>
    <definedName name="Z_0DC4A0F8_0DA2_43F8_8C4D_60ABCF78B482_.wvu.PrintArea" localSheetId="6" hidden="1">'5.1.1.3 Summary Cost alloc'!$A$1:$BM$40</definedName>
    <definedName name="Z_0DC4A0F8_0DA2_43F8_8C4D_60ABCF78B482_.wvu.PrintArea" localSheetId="7" hidden="1">'5.1.1.4 PS5 Data'!$A$1:$K$55</definedName>
    <definedName name="Z_0DC4A0F8_0DA2_43F8_8C4D_60ABCF78B482_.wvu.PrintArea" localSheetId="9" hidden="1">'5.1.3 Rate of Exchange table'!$A$1:$H$36</definedName>
    <definedName name="Z_0DC4A0F8_0DA2_43F8_8C4D_60ABCF78B482_.wvu.PrintArea" localSheetId="10" hidden="1">'5.1.4.0 NOTES Price adj'!$A$1:$B$21</definedName>
    <definedName name="Z_0DC4A0F8_0DA2_43F8_8C4D_60ABCF78B482_.wvu.PrintArea" localSheetId="0" hidden="1">'Cover Sheet'!$A$1:$B$45</definedName>
    <definedName name="Z_0DC4A0F8_0DA2_43F8_8C4D_60ABCF78B482_.wvu.PrintArea" localSheetId="1" hidden="1">'Input Notes'!$A$1:$C$14</definedName>
    <definedName name="Z_0DC4A0F8_0DA2_43F8_8C4D_60ABCF78B482_.wvu.PrintTitles" localSheetId="11" hidden="1">' 5.1.4.1 CPA Formula'!$1:$5</definedName>
    <definedName name="Z_0DC4A0F8_0DA2_43F8_8C4D_60ABCF78B482_.wvu.PrintTitles" localSheetId="2" hidden="1">'5.1.0 Preambles'!$1:$6</definedName>
    <definedName name="Z_0DC4A0F8_0DA2_43F8_8C4D_60ABCF78B482_.wvu.PrintTitles" localSheetId="3" hidden="1">'5.1.1 Summary'!$A:$D,'5.1.1 Summary'!$1:$5</definedName>
    <definedName name="Z_0DC4A0F8_0DA2_43F8_8C4D_60ABCF78B482_.wvu.PrintTitles" localSheetId="5" hidden="1">'5.1.1.2 Summary Currency &amp; CPA'!$A:$G,'5.1.1.2 Summary Currency &amp; CPA'!$2:$13</definedName>
    <definedName name="Z_0DC4A0F8_0DA2_43F8_8C4D_60ABCF78B482_.wvu.PrintTitles" localSheetId="6" hidden="1">'5.1.1.3 Summary Cost alloc'!$A:$E,'5.1.1.3 Summary Cost alloc'!$2:$16</definedName>
    <definedName name="Z_0DC4A0F8_0DA2_43F8_8C4D_60ABCF78B482_.wvu.PrintTitles" localSheetId="7" hidden="1">'5.1.1.4 PS5 Data'!$1:$5</definedName>
    <definedName name="Z_0DC4A0F8_0DA2_43F8_8C4D_60ABCF78B482_.wvu.PrintTitles" localSheetId="8" hidden="1">'5.1.2 Pricing Schedule'!$A:$G,'5.1.2 Pricing Schedule'!$1:$22</definedName>
    <definedName name="Z_0DC4A0F8_0DA2_43F8_8C4D_60ABCF78B482_.wvu.PrintTitles" localSheetId="10" hidden="1">'5.1.4.0 NOTES Price adj'!$1:$3</definedName>
    <definedName name="Z_0DC4A0F8_0DA2_43F8_8C4D_60ABCF78B482_.wvu.Rows" localSheetId="8" hidden="1">'5.1.2 Pricing Schedule'!$152:$187</definedName>
    <definedName name="Z_19CB91D9_B2FE_4E1A_A4B3_4E2570A95E85_.wvu.FilterData" localSheetId="11" hidden="1">' 5.1.4.1 CPA Formula'!$A$8:$N$89</definedName>
    <definedName name="Z_19CB91D9_B2FE_4E1A_A4B3_4E2570A95E85_.wvu.FilterData" localSheetId="8" hidden="1">'5.1.2 Pricing Schedule'!$A$22:$BG$192</definedName>
    <definedName name="Z_19CB91D9_B2FE_4E1A_A4B3_4E2570A95E85_.wvu.PrintArea" localSheetId="11" hidden="1">' 5.1.4.1 CPA Formula'!$A$1:$N$97</definedName>
    <definedName name="Z_19CB91D9_B2FE_4E1A_A4B3_4E2570A95E85_.wvu.PrintArea" localSheetId="12" hidden="1">' 5.1.5 LME Notes'!$A$1:$G$28</definedName>
    <definedName name="Z_19CB91D9_B2FE_4E1A_A4B3_4E2570A95E85_.wvu.PrintArea" localSheetId="2" hidden="1">'5.1.0 Preambles'!$A$1:$B$20</definedName>
    <definedName name="Z_19CB91D9_B2FE_4E1A_A4B3_4E2570A95E85_.wvu.PrintArea" localSheetId="3" hidden="1">'5.1.1 Summary'!$A$1:$G$26</definedName>
    <definedName name="Z_19CB91D9_B2FE_4E1A_A4B3_4E2570A95E85_.wvu.PrintArea" localSheetId="4" hidden="1">'5.1.1.1 Summary of Bills'!$A$1:$D$21</definedName>
    <definedName name="Z_19CB91D9_B2FE_4E1A_A4B3_4E2570A95E85_.wvu.PrintArea" localSheetId="5" hidden="1">'5.1.1.2 Summary Currency &amp; CPA'!$B$2:$BB$43</definedName>
    <definedName name="Z_19CB91D9_B2FE_4E1A_A4B3_4E2570A95E85_.wvu.PrintArea" localSheetId="6" hidden="1">'5.1.1.3 Summary Cost alloc'!$A$1:$BM$40</definedName>
    <definedName name="Z_19CB91D9_B2FE_4E1A_A4B3_4E2570A95E85_.wvu.PrintArea" localSheetId="7" hidden="1">'5.1.1.4 PS5 Data'!$A$1:$K$55</definedName>
    <definedName name="Z_19CB91D9_B2FE_4E1A_A4B3_4E2570A95E85_.wvu.PrintArea" localSheetId="9" hidden="1">'5.1.3 Rate of Exchange table'!$A$1:$H$36</definedName>
    <definedName name="Z_19CB91D9_B2FE_4E1A_A4B3_4E2570A95E85_.wvu.PrintArea" localSheetId="10" hidden="1">'5.1.4.0 NOTES Price adj'!$A$1:$B$21</definedName>
    <definedName name="Z_19CB91D9_B2FE_4E1A_A4B3_4E2570A95E85_.wvu.PrintArea" localSheetId="0" hidden="1">'Cover Sheet'!$A$1:$B$45</definedName>
    <definedName name="Z_19CB91D9_B2FE_4E1A_A4B3_4E2570A95E85_.wvu.PrintArea" localSheetId="1" hidden="1">'Input Notes'!$A$1:$C$14</definedName>
    <definedName name="Z_19CB91D9_B2FE_4E1A_A4B3_4E2570A95E85_.wvu.PrintTitles" localSheetId="11" hidden="1">' 5.1.4.1 CPA Formula'!$1:$5</definedName>
    <definedName name="Z_19CB91D9_B2FE_4E1A_A4B3_4E2570A95E85_.wvu.PrintTitles" localSheetId="2" hidden="1">'5.1.0 Preambles'!$1:$6</definedName>
    <definedName name="Z_19CB91D9_B2FE_4E1A_A4B3_4E2570A95E85_.wvu.PrintTitles" localSheetId="3" hidden="1">'5.1.1 Summary'!$A:$D,'5.1.1 Summary'!$1:$5</definedName>
    <definedName name="Z_19CB91D9_B2FE_4E1A_A4B3_4E2570A95E85_.wvu.PrintTitles" localSheetId="5" hidden="1">'5.1.1.2 Summary Currency &amp; CPA'!$A:$G,'5.1.1.2 Summary Currency &amp; CPA'!$2:$13</definedName>
    <definedName name="Z_19CB91D9_B2FE_4E1A_A4B3_4E2570A95E85_.wvu.PrintTitles" localSheetId="6" hidden="1">'5.1.1.3 Summary Cost alloc'!$A:$E,'5.1.1.3 Summary Cost alloc'!$2:$16</definedName>
    <definedName name="Z_19CB91D9_B2FE_4E1A_A4B3_4E2570A95E85_.wvu.PrintTitles" localSheetId="7" hidden="1">'5.1.1.4 PS5 Data'!$1:$5</definedName>
    <definedName name="Z_19CB91D9_B2FE_4E1A_A4B3_4E2570A95E85_.wvu.PrintTitles" localSheetId="8" hidden="1">'5.1.2 Pricing Schedule'!$A:$G,'5.1.2 Pricing Schedule'!$1:$22</definedName>
    <definedName name="Z_19CB91D9_B2FE_4E1A_A4B3_4E2570A95E85_.wvu.PrintTitles" localSheetId="10" hidden="1">'5.1.4.0 NOTES Price adj'!$1:$3</definedName>
    <definedName name="Z_511B5C14_79B0_490D_A5EF_AFEBF81AB83B_.wvu.FilterData" localSheetId="11" hidden="1">' 5.1.4.1 CPA Formula'!$A$8:$N$89</definedName>
    <definedName name="Z_511B5C14_79B0_490D_A5EF_AFEBF81AB83B_.wvu.FilterData" localSheetId="8" hidden="1">'5.1.2 Pricing Schedule'!$A$22:$BG$192</definedName>
    <definedName name="Z_511B5C14_79B0_490D_A5EF_AFEBF81AB83B_.wvu.PrintArea" localSheetId="11" hidden="1">' 5.1.4.1 CPA Formula'!$A$1:$N$97</definedName>
    <definedName name="Z_511B5C14_79B0_490D_A5EF_AFEBF81AB83B_.wvu.PrintArea" localSheetId="12" hidden="1">' 5.1.5 LME Notes'!$A$1:$G$28</definedName>
    <definedName name="Z_511B5C14_79B0_490D_A5EF_AFEBF81AB83B_.wvu.PrintArea" localSheetId="2" hidden="1">'5.1.0 Preambles'!$A$1:$B$20</definedName>
    <definedName name="Z_511B5C14_79B0_490D_A5EF_AFEBF81AB83B_.wvu.PrintArea" localSheetId="3" hidden="1">'5.1.1 Summary'!$A$1:$G$26</definedName>
    <definedName name="Z_511B5C14_79B0_490D_A5EF_AFEBF81AB83B_.wvu.PrintArea" localSheetId="4" hidden="1">'5.1.1.1 Summary of Bills'!$A$1:$D$21</definedName>
    <definedName name="Z_511B5C14_79B0_490D_A5EF_AFEBF81AB83B_.wvu.PrintArea" localSheetId="5" hidden="1">'5.1.1.2 Summary Currency &amp; CPA'!$B$2:$BB$43</definedName>
    <definedName name="Z_511B5C14_79B0_490D_A5EF_AFEBF81AB83B_.wvu.PrintArea" localSheetId="6" hidden="1">'5.1.1.3 Summary Cost alloc'!$A$1:$BM$40</definedName>
    <definedName name="Z_511B5C14_79B0_490D_A5EF_AFEBF81AB83B_.wvu.PrintArea" localSheetId="7" hidden="1">'5.1.1.4 PS5 Data'!$A$1:$K$55</definedName>
    <definedName name="Z_511B5C14_79B0_490D_A5EF_AFEBF81AB83B_.wvu.PrintArea" localSheetId="9" hidden="1">'5.1.3 Rate of Exchange table'!$A$1:$H$36</definedName>
    <definedName name="Z_511B5C14_79B0_490D_A5EF_AFEBF81AB83B_.wvu.PrintArea" localSheetId="10" hidden="1">'5.1.4.0 NOTES Price adj'!$A$1:$B$21</definedName>
    <definedName name="Z_511B5C14_79B0_490D_A5EF_AFEBF81AB83B_.wvu.PrintArea" localSheetId="0" hidden="1">'Cover Sheet'!$A$1:$B$45</definedName>
    <definedName name="Z_511B5C14_79B0_490D_A5EF_AFEBF81AB83B_.wvu.PrintArea" localSheetId="1" hidden="1">'Input Notes'!$A$1:$C$14</definedName>
    <definedName name="Z_511B5C14_79B0_490D_A5EF_AFEBF81AB83B_.wvu.PrintTitles" localSheetId="11" hidden="1">' 5.1.4.1 CPA Formula'!$1:$5</definedName>
    <definedName name="Z_511B5C14_79B0_490D_A5EF_AFEBF81AB83B_.wvu.PrintTitles" localSheetId="2" hidden="1">'5.1.0 Preambles'!$1:$6</definedName>
    <definedName name="Z_511B5C14_79B0_490D_A5EF_AFEBF81AB83B_.wvu.PrintTitles" localSheetId="3" hidden="1">'5.1.1 Summary'!$A:$D,'5.1.1 Summary'!$1:$5</definedName>
    <definedName name="Z_511B5C14_79B0_490D_A5EF_AFEBF81AB83B_.wvu.PrintTitles" localSheetId="5" hidden="1">'5.1.1.2 Summary Currency &amp; CPA'!$A:$G,'5.1.1.2 Summary Currency &amp; CPA'!$2:$13</definedName>
    <definedName name="Z_511B5C14_79B0_490D_A5EF_AFEBF81AB83B_.wvu.PrintTitles" localSheetId="6" hidden="1">'5.1.1.3 Summary Cost alloc'!$A:$E,'5.1.1.3 Summary Cost alloc'!$2:$16</definedName>
    <definedName name="Z_511B5C14_79B0_490D_A5EF_AFEBF81AB83B_.wvu.PrintTitles" localSheetId="7" hidden="1">'5.1.1.4 PS5 Data'!$1:$5</definedName>
    <definedName name="Z_511B5C14_79B0_490D_A5EF_AFEBF81AB83B_.wvu.PrintTitles" localSheetId="8" hidden="1">'5.1.2 Pricing Schedule'!$A:$G,'5.1.2 Pricing Schedule'!$1:$22</definedName>
    <definedName name="Z_511B5C14_79B0_490D_A5EF_AFEBF81AB83B_.wvu.PrintTitles" localSheetId="10" hidden="1">'5.1.4.0 NOTES Price adj'!$1:$3</definedName>
    <definedName name="Z_72E10B6C_3E78_4A6E_B308_D0CBDB1DBC8A_.wvu.FilterData" localSheetId="11" hidden="1">' 5.1.4.1 CPA Formula'!$A$8:$N$89</definedName>
    <definedName name="Z_72E10B6C_3E78_4A6E_B308_D0CBDB1DBC8A_.wvu.FilterData" localSheetId="8" hidden="1">'5.1.2 Pricing Schedule'!$A$22:$BG$192</definedName>
    <definedName name="Z_72E10B6C_3E78_4A6E_B308_D0CBDB1DBC8A_.wvu.PrintArea" localSheetId="11" hidden="1">' 5.1.4.1 CPA Formula'!$A$1:$N$97</definedName>
    <definedName name="Z_72E10B6C_3E78_4A6E_B308_D0CBDB1DBC8A_.wvu.PrintArea" localSheetId="12" hidden="1">' 5.1.5 LME Notes'!$A$1:$G$28</definedName>
    <definedName name="Z_72E10B6C_3E78_4A6E_B308_D0CBDB1DBC8A_.wvu.PrintArea" localSheetId="2" hidden="1">'5.1.0 Preambles'!$A$1:$B$20</definedName>
    <definedName name="Z_72E10B6C_3E78_4A6E_B308_D0CBDB1DBC8A_.wvu.PrintArea" localSheetId="3" hidden="1">'5.1.1 Summary'!$A$1:$G$26</definedName>
    <definedName name="Z_72E10B6C_3E78_4A6E_B308_D0CBDB1DBC8A_.wvu.PrintArea" localSheetId="4" hidden="1">'5.1.1.1 Summary of Bills'!$A$1:$D$21</definedName>
    <definedName name="Z_72E10B6C_3E78_4A6E_B308_D0CBDB1DBC8A_.wvu.PrintArea" localSheetId="5" hidden="1">'5.1.1.2 Summary Currency &amp; CPA'!$B$2:$BB$43</definedName>
    <definedName name="Z_72E10B6C_3E78_4A6E_B308_D0CBDB1DBC8A_.wvu.PrintArea" localSheetId="6" hidden="1">'5.1.1.3 Summary Cost alloc'!$A$1:$BM$40</definedName>
    <definedName name="Z_72E10B6C_3E78_4A6E_B308_D0CBDB1DBC8A_.wvu.PrintArea" localSheetId="7" hidden="1">'5.1.1.4 PS5 Data'!$A$1:$K$55</definedName>
    <definedName name="Z_72E10B6C_3E78_4A6E_B308_D0CBDB1DBC8A_.wvu.PrintArea" localSheetId="9" hidden="1">'5.1.3 Rate of Exchange table'!$A$1:$H$36</definedName>
    <definedName name="Z_72E10B6C_3E78_4A6E_B308_D0CBDB1DBC8A_.wvu.PrintArea" localSheetId="10" hidden="1">'5.1.4.0 NOTES Price adj'!$A$1:$B$21</definedName>
    <definedName name="Z_72E10B6C_3E78_4A6E_B308_D0CBDB1DBC8A_.wvu.PrintArea" localSheetId="0" hidden="1">'Cover Sheet'!$A$1:$B$45</definedName>
    <definedName name="Z_72E10B6C_3E78_4A6E_B308_D0CBDB1DBC8A_.wvu.PrintArea" localSheetId="1" hidden="1">'Input Notes'!$A$1:$C$14</definedName>
    <definedName name="Z_72E10B6C_3E78_4A6E_B308_D0CBDB1DBC8A_.wvu.PrintTitles" localSheetId="11" hidden="1">' 5.1.4.1 CPA Formula'!$1:$5</definedName>
    <definedName name="Z_72E10B6C_3E78_4A6E_B308_D0CBDB1DBC8A_.wvu.PrintTitles" localSheetId="2" hidden="1">'5.1.0 Preambles'!$1:$6</definedName>
    <definedName name="Z_72E10B6C_3E78_4A6E_B308_D0CBDB1DBC8A_.wvu.PrintTitles" localSheetId="3" hidden="1">'5.1.1 Summary'!$A:$D,'5.1.1 Summary'!$1:$5</definedName>
    <definedName name="Z_72E10B6C_3E78_4A6E_B308_D0CBDB1DBC8A_.wvu.PrintTitles" localSheetId="5" hidden="1">'5.1.1.2 Summary Currency &amp; CPA'!$A:$G,'5.1.1.2 Summary Currency &amp; CPA'!$2:$13</definedName>
    <definedName name="Z_72E10B6C_3E78_4A6E_B308_D0CBDB1DBC8A_.wvu.PrintTitles" localSheetId="6" hidden="1">'5.1.1.3 Summary Cost alloc'!$A:$E,'5.1.1.3 Summary Cost alloc'!$2:$16</definedName>
    <definedName name="Z_72E10B6C_3E78_4A6E_B308_D0CBDB1DBC8A_.wvu.PrintTitles" localSheetId="7" hidden="1">'5.1.1.4 PS5 Data'!$1:$5</definedName>
    <definedName name="Z_72E10B6C_3E78_4A6E_B308_D0CBDB1DBC8A_.wvu.PrintTitles" localSheetId="8" hidden="1">'5.1.2 Pricing Schedule'!$A:$G,'5.1.2 Pricing Schedule'!$1:$22</definedName>
    <definedName name="Z_72E10B6C_3E78_4A6E_B308_D0CBDB1DBC8A_.wvu.PrintTitles" localSheetId="10" hidden="1">'5.1.4.0 NOTES Price adj'!$1:$3</definedName>
    <definedName name="Z_75B67C82_AF51_4EF4_946E_E9F2EB089D17_.wvu.PrintArea" localSheetId="11" hidden="1">' 5.1.4.1 CPA Formula'!$A$1:$N$97</definedName>
    <definedName name="Z_75B67C82_AF51_4EF4_946E_E9F2EB089D17_.wvu.PrintArea" localSheetId="12" hidden="1">' 5.1.5 LME Notes'!$A$1:$K$28</definedName>
    <definedName name="Z_75B67C82_AF51_4EF4_946E_E9F2EB089D17_.wvu.PrintArea" localSheetId="2" hidden="1">'5.1.0 Preambles'!$A$1:$B$20</definedName>
    <definedName name="Z_75B67C82_AF51_4EF4_946E_E9F2EB089D17_.wvu.PrintArea" localSheetId="3" hidden="1">'5.1.1 Summary'!$A$1:$G$31</definedName>
    <definedName name="Z_75B67C82_AF51_4EF4_946E_E9F2EB089D17_.wvu.PrintArea" localSheetId="4" hidden="1">'5.1.1.1 Summary of Bills'!$A$1:$D$21</definedName>
    <definedName name="Z_75B67C82_AF51_4EF4_946E_E9F2EB089D17_.wvu.PrintArea" localSheetId="5" hidden="1">'5.1.1.2 Summary Currency &amp; CPA'!$B$2:$BB$43</definedName>
    <definedName name="Z_75B67C82_AF51_4EF4_946E_E9F2EB089D17_.wvu.PrintArea" localSheetId="6" hidden="1">'5.1.1.3 Summary Cost alloc'!$A$1:$BM$40</definedName>
    <definedName name="Z_75B67C82_AF51_4EF4_946E_E9F2EB089D17_.wvu.PrintArea" localSheetId="7" hidden="1">'5.1.1.4 PS5 Data'!$A$1:$K$55</definedName>
    <definedName name="Z_75B67C82_AF51_4EF4_946E_E9F2EB089D17_.wvu.PrintArea" localSheetId="9" hidden="1">'5.1.3 Rate of Exchange table'!$A$1:$H$36</definedName>
    <definedName name="Z_75B67C82_AF51_4EF4_946E_E9F2EB089D17_.wvu.PrintArea" localSheetId="10" hidden="1">'5.1.4.0 NOTES Price adj'!$A$1:$B$21</definedName>
    <definedName name="Z_75B67C82_AF51_4EF4_946E_E9F2EB089D17_.wvu.PrintArea" localSheetId="0" hidden="1">'Cover Sheet'!$A$1:$B$45</definedName>
    <definedName name="Z_75B67C82_AF51_4EF4_946E_E9F2EB089D17_.wvu.PrintArea" localSheetId="1" hidden="1">'Input Notes'!$A$1:$C$14</definedName>
    <definedName name="Z_75B67C82_AF51_4EF4_946E_E9F2EB089D17_.wvu.PrintTitles" localSheetId="11" hidden="1">' 5.1.4.1 CPA Formula'!$1:$5</definedName>
    <definedName name="Z_75B67C82_AF51_4EF4_946E_E9F2EB089D17_.wvu.PrintTitles" localSheetId="2" hidden="1">'5.1.0 Preambles'!$1:$6</definedName>
    <definedName name="Z_75B67C82_AF51_4EF4_946E_E9F2EB089D17_.wvu.PrintTitles" localSheetId="3" hidden="1">'5.1.1 Summary'!$A:$D,'5.1.1 Summary'!$1:$5</definedName>
    <definedName name="Z_75B67C82_AF51_4EF4_946E_E9F2EB089D17_.wvu.PrintTitles" localSheetId="5" hidden="1">'5.1.1.2 Summary Currency &amp; CPA'!$A:$G,'5.1.1.2 Summary Currency &amp; CPA'!$2:$13</definedName>
    <definedName name="Z_75B67C82_AF51_4EF4_946E_E9F2EB089D17_.wvu.PrintTitles" localSheetId="6" hidden="1">'5.1.1.3 Summary Cost alloc'!$A:$E,'5.1.1.3 Summary Cost alloc'!$2:$16</definedName>
    <definedName name="Z_75B67C82_AF51_4EF4_946E_E9F2EB089D17_.wvu.PrintTitles" localSheetId="7" hidden="1">'5.1.1.4 PS5 Data'!$1:$5</definedName>
    <definedName name="Z_75B67C82_AF51_4EF4_946E_E9F2EB089D17_.wvu.PrintTitles" localSheetId="10" hidden="1">'5.1.4.0 NOTES Price adj'!$1:$3</definedName>
    <definedName name="Z_8E87B443_9ECA_4E5B_8B30_5FFAF59E53BF_.wvu.PrintArea" localSheetId="11" hidden="1">' 5.1.4.1 CPA Formula'!$A$1:$N$97</definedName>
    <definedName name="Z_8E87B443_9ECA_4E5B_8B30_5FFAF59E53BF_.wvu.PrintArea" localSheetId="12" hidden="1">' 5.1.5 LME Notes'!$A$1:$K$28</definedName>
    <definedName name="Z_8E87B443_9ECA_4E5B_8B30_5FFAF59E53BF_.wvu.PrintArea" localSheetId="2" hidden="1">'5.1.0 Preambles'!$A$1:$B$20</definedName>
    <definedName name="Z_8E87B443_9ECA_4E5B_8B30_5FFAF59E53BF_.wvu.PrintArea" localSheetId="3" hidden="1">'5.1.1 Summary'!$A$1:$G$31</definedName>
    <definedName name="Z_8E87B443_9ECA_4E5B_8B30_5FFAF59E53BF_.wvu.PrintArea" localSheetId="4" hidden="1">'5.1.1.1 Summary of Bills'!$A$1:$D$21</definedName>
    <definedName name="Z_8E87B443_9ECA_4E5B_8B30_5FFAF59E53BF_.wvu.PrintArea" localSheetId="5" hidden="1">'5.1.1.2 Summary Currency &amp; CPA'!$B$2:$BB$43</definedName>
    <definedName name="Z_8E87B443_9ECA_4E5B_8B30_5FFAF59E53BF_.wvu.PrintArea" localSheetId="6" hidden="1">'5.1.1.3 Summary Cost alloc'!$A$1:$BM$40</definedName>
    <definedName name="Z_8E87B443_9ECA_4E5B_8B30_5FFAF59E53BF_.wvu.PrintArea" localSheetId="7" hidden="1">'5.1.1.4 PS5 Data'!$A$1:$K$55</definedName>
    <definedName name="Z_8E87B443_9ECA_4E5B_8B30_5FFAF59E53BF_.wvu.PrintArea" localSheetId="9" hidden="1">'5.1.3 Rate of Exchange table'!$A$1:$H$36</definedName>
    <definedName name="Z_8E87B443_9ECA_4E5B_8B30_5FFAF59E53BF_.wvu.PrintArea" localSheetId="10" hidden="1">'5.1.4.0 NOTES Price adj'!$A$1:$B$21</definedName>
    <definedName name="Z_8E87B443_9ECA_4E5B_8B30_5FFAF59E53BF_.wvu.PrintArea" localSheetId="0" hidden="1">'Cover Sheet'!$A$1:$B$45</definedName>
    <definedName name="Z_8E87B443_9ECA_4E5B_8B30_5FFAF59E53BF_.wvu.PrintArea" localSheetId="1" hidden="1">'Input Notes'!$A$1:$C$14</definedName>
    <definedName name="Z_8E87B443_9ECA_4E5B_8B30_5FFAF59E53BF_.wvu.PrintTitles" localSheetId="11" hidden="1">' 5.1.4.1 CPA Formula'!$1:$5</definedName>
    <definedName name="Z_8E87B443_9ECA_4E5B_8B30_5FFAF59E53BF_.wvu.PrintTitles" localSheetId="2" hidden="1">'5.1.0 Preambles'!$1:$6</definedName>
    <definedName name="Z_8E87B443_9ECA_4E5B_8B30_5FFAF59E53BF_.wvu.PrintTitles" localSheetId="3" hidden="1">'5.1.1 Summary'!$A:$D,'5.1.1 Summary'!$1:$5</definedName>
    <definedName name="Z_8E87B443_9ECA_4E5B_8B30_5FFAF59E53BF_.wvu.PrintTitles" localSheetId="5" hidden="1">'5.1.1.2 Summary Currency &amp; CPA'!$A:$G,'5.1.1.2 Summary Currency &amp; CPA'!$2:$13</definedName>
    <definedName name="Z_8E87B443_9ECA_4E5B_8B30_5FFAF59E53BF_.wvu.PrintTitles" localSheetId="6" hidden="1">'5.1.1.3 Summary Cost alloc'!$A:$E,'5.1.1.3 Summary Cost alloc'!$2:$16</definedName>
    <definedName name="Z_8E87B443_9ECA_4E5B_8B30_5FFAF59E53BF_.wvu.PrintTitles" localSheetId="7" hidden="1">'5.1.1.4 PS5 Data'!$1:$5</definedName>
    <definedName name="Z_8E87B443_9ECA_4E5B_8B30_5FFAF59E53BF_.wvu.PrintTitles" localSheetId="10" hidden="1">'5.1.4.0 NOTES Price adj'!$1:$3</definedName>
    <definedName name="Z_A14972A4_C0B5_4978_9223_76935458928C_.wvu.PrintArea" localSheetId="11" hidden="1">' 5.1.4.1 CPA Formula'!$A$1:$N$97</definedName>
    <definedName name="Z_A14972A4_C0B5_4978_9223_76935458928C_.wvu.PrintArea" localSheetId="12" hidden="1">' 5.1.5 LME Notes'!$A$1:$K$28</definedName>
    <definedName name="Z_A14972A4_C0B5_4978_9223_76935458928C_.wvu.PrintArea" localSheetId="2" hidden="1">'5.1.0 Preambles'!$A$1:$B$20</definedName>
    <definedName name="Z_A14972A4_C0B5_4978_9223_76935458928C_.wvu.PrintArea" localSheetId="3" hidden="1">'5.1.1 Summary'!$A$1:$G$31</definedName>
    <definedName name="Z_A14972A4_C0B5_4978_9223_76935458928C_.wvu.PrintArea" localSheetId="4" hidden="1">'5.1.1.1 Summary of Bills'!$A$1:$D$21</definedName>
    <definedName name="Z_A14972A4_C0B5_4978_9223_76935458928C_.wvu.PrintArea" localSheetId="5" hidden="1">'5.1.1.2 Summary Currency &amp; CPA'!$B$2:$BB$43</definedName>
    <definedName name="Z_A14972A4_C0B5_4978_9223_76935458928C_.wvu.PrintArea" localSheetId="6" hidden="1">'5.1.1.3 Summary Cost alloc'!$A$1:$BM$40</definedName>
    <definedName name="Z_A14972A4_C0B5_4978_9223_76935458928C_.wvu.PrintArea" localSheetId="7" hidden="1">'5.1.1.4 PS5 Data'!$A$1:$K$55</definedName>
    <definedName name="Z_A14972A4_C0B5_4978_9223_76935458928C_.wvu.PrintArea" localSheetId="9" hidden="1">'5.1.3 Rate of Exchange table'!$A$1:$H$36</definedName>
    <definedName name="Z_A14972A4_C0B5_4978_9223_76935458928C_.wvu.PrintArea" localSheetId="10" hidden="1">'5.1.4.0 NOTES Price adj'!$A$1:$B$21</definedName>
    <definedName name="Z_A14972A4_C0B5_4978_9223_76935458928C_.wvu.PrintArea" localSheetId="0" hidden="1">'Cover Sheet'!$A$1:$B$45</definedName>
    <definedName name="Z_A14972A4_C0B5_4978_9223_76935458928C_.wvu.PrintArea" localSheetId="1" hidden="1">'Input Notes'!$A$1:$C$14</definedName>
    <definedName name="Z_A14972A4_C0B5_4978_9223_76935458928C_.wvu.PrintTitles" localSheetId="11" hidden="1">' 5.1.4.1 CPA Formula'!$1:$5</definedName>
    <definedName name="Z_A14972A4_C0B5_4978_9223_76935458928C_.wvu.PrintTitles" localSheetId="2" hidden="1">'5.1.0 Preambles'!$1:$6</definedName>
    <definedName name="Z_A14972A4_C0B5_4978_9223_76935458928C_.wvu.PrintTitles" localSheetId="3" hidden="1">'5.1.1 Summary'!$A:$D,'5.1.1 Summary'!$1:$5</definedName>
    <definedName name="Z_A14972A4_C0B5_4978_9223_76935458928C_.wvu.PrintTitles" localSheetId="5" hidden="1">'5.1.1.2 Summary Currency &amp; CPA'!$A:$G,'5.1.1.2 Summary Currency &amp; CPA'!$2:$13</definedName>
    <definedName name="Z_A14972A4_C0B5_4978_9223_76935458928C_.wvu.PrintTitles" localSheetId="6" hidden="1">'5.1.1.3 Summary Cost alloc'!$A:$E,'5.1.1.3 Summary Cost alloc'!$2:$16</definedName>
    <definedName name="Z_A14972A4_C0B5_4978_9223_76935458928C_.wvu.PrintTitles" localSheetId="7" hidden="1">'5.1.1.4 PS5 Data'!$1:$5</definedName>
    <definedName name="Z_A14972A4_C0B5_4978_9223_76935458928C_.wvu.PrintTitles" localSheetId="10" hidden="1">'5.1.4.0 NOTES Price adj'!$1:$3</definedName>
    <definedName name="Z_A95191F0_9154_407E_8D43_4FF0E22304A2_.wvu.FilterData" localSheetId="11" hidden="1">' 5.1.4.1 CPA Formula'!$A$7:$N$97</definedName>
    <definedName name="Z_A95191F0_9154_407E_8D43_4FF0E22304A2_.wvu.FilterData" localSheetId="8" hidden="1">'5.1.2 Pricing Schedule'!$A$22:$BG$192</definedName>
    <definedName name="Z_A95191F0_9154_407E_8D43_4FF0E22304A2_.wvu.PrintArea" localSheetId="11" hidden="1">' 5.1.4.1 CPA Formula'!$A$1:$N$97</definedName>
    <definedName name="Z_A95191F0_9154_407E_8D43_4FF0E22304A2_.wvu.PrintArea" localSheetId="12" hidden="1">' 5.1.5 LME Notes'!$A$1:$K$28</definedName>
    <definedName name="Z_A95191F0_9154_407E_8D43_4FF0E22304A2_.wvu.PrintArea" localSheetId="2" hidden="1">'5.1.0 Preambles'!$A$1:$B$20</definedName>
    <definedName name="Z_A95191F0_9154_407E_8D43_4FF0E22304A2_.wvu.PrintArea" localSheetId="3" hidden="1">'5.1.1 Summary'!$A$1:$G$31</definedName>
    <definedName name="Z_A95191F0_9154_407E_8D43_4FF0E22304A2_.wvu.PrintArea" localSheetId="4" hidden="1">'5.1.1.1 Summary of Bills'!$A$1:$D$21</definedName>
    <definedName name="Z_A95191F0_9154_407E_8D43_4FF0E22304A2_.wvu.PrintArea" localSheetId="5" hidden="1">'5.1.1.2 Summary Currency &amp; CPA'!$B$2:$BB$43</definedName>
    <definedName name="Z_A95191F0_9154_407E_8D43_4FF0E22304A2_.wvu.PrintArea" localSheetId="6" hidden="1">'5.1.1.3 Summary Cost alloc'!$A$1:$BM$40</definedName>
    <definedName name="Z_A95191F0_9154_407E_8D43_4FF0E22304A2_.wvu.PrintArea" localSheetId="7" hidden="1">'5.1.1.4 PS5 Data'!$A$1:$K$55</definedName>
    <definedName name="Z_A95191F0_9154_407E_8D43_4FF0E22304A2_.wvu.PrintArea" localSheetId="9" hidden="1">'5.1.3 Rate of Exchange table'!$A$1:$H$36</definedName>
    <definedName name="Z_A95191F0_9154_407E_8D43_4FF0E22304A2_.wvu.PrintArea" localSheetId="10" hidden="1">'5.1.4.0 NOTES Price adj'!$A$1:$B$21</definedName>
    <definedName name="Z_A95191F0_9154_407E_8D43_4FF0E22304A2_.wvu.PrintArea" localSheetId="0" hidden="1">'Cover Sheet'!$A$1:$B$45</definedName>
    <definedName name="Z_A95191F0_9154_407E_8D43_4FF0E22304A2_.wvu.PrintArea" localSheetId="1" hidden="1">'Input Notes'!$A$1:$C$14</definedName>
    <definedName name="Z_A95191F0_9154_407E_8D43_4FF0E22304A2_.wvu.PrintTitles" localSheetId="11" hidden="1">' 5.1.4.1 CPA Formula'!$1:$5</definedName>
    <definedName name="Z_A95191F0_9154_407E_8D43_4FF0E22304A2_.wvu.PrintTitles" localSheetId="2" hidden="1">'5.1.0 Preambles'!$1:$6</definedName>
    <definedName name="Z_A95191F0_9154_407E_8D43_4FF0E22304A2_.wvu.PrintTitles" localSheetId="3" hidden="1">'5.1.1 Summary'!$A:$D,'5.1.1 Summary'!$1:$5</definedName>
    <definedName name="Z_A95191F0_9154_407E_8D43_4FF0E22304A2_.wvu.PrintTitles" localSheetId="5" hidden="1">'5.1.1.2 Summary Currency &amp; CPA'!$A:$G,'5.1.1.2 Summary Currency &amp; CPA'!$2:$13</definedName>
    <definedName name="Z_A95191F0_9154_407E_8D43_4FF0E22304A2_.wvu.PrintTitles" localSheetId="6" hidden="1">'5.1.1.3 Summary Cost alloc'!$A:$E,'5.1.1.3 Summary Cost alloc'!$2:$16</definedName>
    <definedName name="Z_A95191F0_9154_407E_8D43_4FF0E22304A2_.wvu.PrintTitles" localSheetId="7" hidden="1">'5.1.1.4 PS5 Data'!$1:$5</definedName>
    <definedName name="Z_A95191F0_9154_407E_8D43_4FF0E22304A2_.wvu.PrintTitles" localSheetId="10" hidden="1">'5.1.4.0 NOTES Price adj'!$1:$3</definedName>
    <definedName name="Z_AA49714C_6F91_4DB7_B26A_33732E0FA33C_.wvu.PrintArea" localSheetId="11" hidden="1">' 5.1.4.1 CPA Formula'!$A$1:$N$97</definedName>
    <definedName name="Z_AA49714C_6F91_4DB7_B26A_33732E0FA33C_.wvu.PrintArea" localSheetId="12" hidden="1">' 5.1.5 LME Notes'!$A$1:$K$28</definedName>
    <definedName name="Z_AA49714C_6F91_4DB7_B26A_33732E0FA33C_.wvu.PrintArea" localSheetId="2" hidden="1">'5.1.0 Preambles'!$A$1:$B$20</definedName>
    <definedName name="Z_AA49714C_6F91_4DB7_B26A_33732E0FA33C_.wvu.PrintArea" localSheetId="3" hidden="1">'5.1.1 Summary'!$A$1:$G$31</definedName>
    <definedName name="Z_AA49714C_6F91_4DB7_B26A_33732E0FA33C_.wvu.PrintArea" localSheetId="4" hidden="1">'5.1.1.1 Summary of Bills'!$A$1:$D$21</definedName>
    <definedName name="Z_AA49714C_6F91_4DB7_B26A_33732E0FA33C_.wvu.PrintArea" localSheetId="5" hidden="1">'5.1.1.2 Summary Currency &amp; CPA'!$B$2:$BB$43</definedName>
    <definedName name="Z_AA49714C_6F91_4DB7_B26A_33732E0FA33C_.wvu.PrintArea" localSheetId="6" hidden="1">'5.1.1.3 Summary Cost alloc'!$A$1:$BM$40</definedName>
    <definedName name="Z_AA49714C_6F91_4DB7_B26A_33732E0FA33C_.wvu.PrintArea" localSheetId="7" hidden="1">'5.1.1.4 PS5 Data'!$A$1:$K$55</definedName>
    <definedName name="Z_AA49714C_6F91_4DB7_B26A_33732E0FA33C_.wvu.PrintArea" localSheetId="9" hidden="1">'5.1.3 Rate of Exchange table'!$A$1:$H$36</definedName>
    <definedName name="Z_AA49714C_6F91_4DB7_B26A_33732E0FA33C_.wvu.PrintArea" localSheetId="10" hidden="1">'5.1.4.0 NOTES Price adj'!$A$1:$B$21</definedName>
    <definedName name="Z_AA49714C_6F91_4DB7_B26A_33732E0FA33C_.wvu.PrintArea" localSheetId="0" hidden="1">'Cover Sheet'!$A$1:$B$45</definedName>
    <definedName name="Z_AA49714C_6F91_4DB7_B26A_33732E0FA33C_.wvu.PrintArea" localSheetId="1" hidden="1">'Input Notes'!$A$1:$C$14</definedName>
    <definedName name="Z_AA49714C_6F91_4DB7_B26A_33732E0FA33C_.wvu.PrintTitles" localSheetId="11" hidden="1">' 5.1.4.1 CPA Formula'!$1:$5</definedName>
    <definedName name="Z_AA49714C_6F91_4DB7_B26A_33732E0FA33C_.wvu.PrintTitles" localSheetId="2" hidden="1">'5.1.0 Preambles'!$1:$6</definedName>
    <definedName name="Z_AA49714C_6F91_4DB7_B26A_33732E0FA33C_.wvu.PrintTitles" localSheetId="3" hidden="1">'5.1.1 Summary'!$A:$D,'5.1.1 Summary'!$1:$5</definedName>
    <definedName name="Z_AA49714C_6F91_4DB7_B26A_33732E0FA33C_.wvu.PrintTitles" localSheetId="5" hidden="1">'5.1.1.2 Summary Currency &amp; CPA'!$A:$G,'5.1.1.2 Summary Currency &amp; CPA'!$2:$13</definedName>
    <definedName name="Z_AA49714C_6F91_4DB7_B26A_33732E0FA33C_.wvu.PrintTitles" localSheetId="6" hidden="1">'5.1.1.3 Summary Cost alloc'!$A:$E,'5.1.1.3 Summary Cost alloc'!$2:$16</definedName>
    <definedName name="Z_AA49714C_6F91_4DB7_B26A_33732E0FA33C_.wvu.PrintTitles" localSheetId="7" hidden="1">'5.1.1.4 PS5 Data'!$1:$5</definedName>
    <definedName name="Z_AA49714C_6F91_4DB7_B26A_33732E0FA33C_.wvu.PrintTitles" localSheetId="10" hidden="1">'5.1.4.0 NOTES Price adj'!$1:$3</definedName>
    <definedName name="Z_CACAFB77_A9C3_451B_9574_D112DE3116D2_.wvu.FilterData" localSheetId="11" hidden="1">' 5.1.4.1 CPA Formula'!$A$8:$N$89</definedName>
    <definedName name="Z_CACAFB77_A9C3_451B_9574_D112DE3116D2_.wvu.FilterData" localSheetId="8" hidden="1">'5.1.2 Pricing Schedule'!$A$22:$BG$192</definedName>
    <definedName name="Z_CACAFB77_A9C3_451B_9574_D112DE3116D2_.wvu.PrintArea" localSheetId="11" hidden="1">' 5.1.4.1 CPA Formula'!$A$1:$N$97</definedName>
    <definedName name="Z_CACAFB77_A9C3_451B_9574_D112DE3116D2_.wvu.PrintArea" localSheetId="12" hidden="1">' 5.1.5 LME Notes'!$A$1:$G$28</definedName>
    <definedName name="Z_CACAFB77_A9C3_451B_9574_D112DE3116D2_.wvu.PrintArea" localSheetId="2" hidden="1">'5.1.0 Preambles'!$A$1:$B$20</definedName>
    <definedName name="Z_CACAFB77_A9C3_451B_9574_D112DE3116D2_.wvu.PrintArea" localSheetId="3" hidden="1">'5.1.1 Summary'!$A$1:$G$26</definedName>
    <definedName name="Z_CACAFB77_A9C3_451B_9574_D112DE3116D2_.wvu.PrintArea" localSheetId="4" hidden="1">'5.1.1.1 Summary of Bills'!$A$1:$D$21</definedName>
    <definedName name="Z_CACAFB77_A9C3_451B_9574_D112DE3116D2_.wvu.PrintArea" localSheetId="5" hidden="1">'5.1.1.2 Summary Currency &amp; CPA'!$B$2:$BB$43</definedName>
    <definedName name="Z_CACAFB77_A9C3_451B_9574_D112DE3116D2_.wvu.PrintArea" localSheetId="6" hidden="1">'5.1.1.3 Summary Cost alloc'!$A$1:$BM$40</definedName>
    <definedName name="Z_CACAFB77_A9C3_451B_9574_D112DE3116D2_.wvu.PrintArea" localSheetId="7" hidden="1">'5.1.1.4 PS5 Data'!$A$1:$K$55</definedName>
    <definedName name="Z_CACAFB77_A9C3_451B_9574_D112DE3116D2_.wvu.PrintArea" localSheetId="9" hidden="1">'5.1.3 Rate of Exchange table'!$A$1:$H$36</definedName>
    <definedName name="Z_CACAFB77_A9C3_451B_9574_D112DE3116D2_.wvu.PrintArea" localSheetId="10" hidden="1">'5.1.4.0 NOTES Price adj'!$A$1:$B$21</definedName>
    <definedName name="Z_CACAFB77_A9C3_451B_9574_D112DE3116D2_.wvu.PrintArea" localSheetId="0" hidden="1">'Cover Sheet'!$A$1:$B$45</definedName>
    <definedName name="Z_CACAFB77_A9C3_451B_9574_D112DE3116D2_.wvu.PrintArea" localSheetId="1" hidden="1">'Input Notes'!$A$1:$C$14</definedName>
    <definedName name="Z_CACAFB77_A9C3_451B_9574_D112DE3116D2_.wvu.PrintTitles" localSheetId="11" hidden="1">' 5.1.4.1 CPA Formula'!$1:$5</definedName>
    <definedName name="Z_CACAFB77_A9C3_451B_9574_D112DE3116D2_.wvu.PrintTitles" localSheetId="2" hidden="1">'5.1.0 Preambles'!$1:$6</definedName>
    <definedName name="Z_CACAFB77_A9C3_451B_9574_D112DE3116D2_.wvu.PrintTitles" localSheetId="3" hidden="1">'5.1.1 Summary'!$A:$D,'5.1.1 Summary'!$1:$5</definedName>
    <definedName name="Z_CACAFB77_A9C3_451B_9574_D112DE3116D2_.wvu.PrintTitles" localSheetId="5" hidden="1">'5.1.1.2 Summary Currency &amp; CPA'!$A:$G,'5.1.1.2 Summary Currency &amp; CPA'!$2:$13</definedName>
    <definedName name="Z_CACAFB77_A9C3_451B_9574_D112DE3116D2_.wvu.PrintTitles" localSheetId="6" hidden="1">'5.1.1.3 Summary Cost alloc'!$A:$E,'5.1.1.3 Summary Cost alloc'!$2:$16</definedName>
    <definedName name="Z_CACAFB77_A9C3_451B_9574_D112DE3116D2_.wvu.PrintTitles" localSheetId="7" hidden="1">'5.1.1.4 PS5 Data'!$1:$5</definedName>
    <definedName name="Z_CACAFB77_A9C3_451B_9574_D112DE3116D2_.wvu.PrintTitles" localSheetId="8" hidden="1">'5.1.2 Pricing Schedule'!$A:$G,'5.1.2 Pricing Schedule'!$1:$22</definedName>
    <definedName name="Z_CACAFB77_A9C3_451B_9574_D112DE3116D2_.wvu.PrintTitles" localSheetId="10" hidden="1">'5.1.4.0 NOTES Price adj'!$1:$3</definedName>
    <definedName name="Z_F3390224_4D9D_4BF8_BCFE_C097CE5C0689_.wvu.FilterData" localSheetId="11" hidden="1">' 5.1.4.1 CPA Formula'!$A$8:$N$89</definedName>
    <definedName name="Z_F3390224_4D9D_4BF8_BCFE_C097CE5C0689_.wvu.FilterData" localSheetId="8" hidden="1">'5.1.2 Pricing Schedule'!$A$22:$BG$192</definedName>
    <definedName name="Z_F3390224_4D9D_4BF8_BCFE_C097CE5C0689_.wvu.PrintArea" localSheetId="11" hidden="1">' 5.1.4.1 CPA Formula'!$A$1:$N$97</definedName>
    <definedName name="Z_F3390224_4D9D_4BF8_BCFE_C097CE5C0689_.wvu.PrintArea" localSheetId="12" hidden="1">' 5.1.5 LME Notes'!$A$1:$G$28</definedName>
    <definedName name="Z_F3390224_4D9D_4BF8_BCFE_C097CE5C0689_.wvu.PrintArea" localSheetId="2" hidden="1">'5.1.0 Preambles'!$A$1:$B$20</definedName>
    <definedName name="Z_F3390224_4D9D_4BF8_BCFE_C097CE5C0689_.wvu.PrintArea" localSheetId="3" hidden="1">'5.1.1 Summary'!$A$1:$G$26</definedName>
    <definedName name="Z_F3390224_4D9D_4BF8_BCFE_C097CE5C0689_.wvu.PrintArea" localSheetId="4" hidden="1">'5.1.1.1 Summary of Bills'!$A$1:$D$21</definedName>
    <definedName name="Z_F3390224_4D9D_4BF8_BCFE_C097CE5C0689_.wvu.PrintArea" localSheetId="5" hidden="1">'5.1.1.2 Summary Currency &amp; CPA'!$B$2:$BB$43</definedName>
    <definedName name="Z_F3390224_4D9D_4BF8_BCFE_C097CE5C0689_.wvu.PrintArea" localSheetId="6" hidden="1">'5.1.1.3 Summary Cost alloc'!$A$1:$BM$40</definedName>
    <definedName name="Z_F3390224_4D9D_4BF8_BCFE_C097CE5C0689_.wvu.PrintArea" localSheetId="7" hidden="1">'5.1.1.4 PS5 Data'!$A$1:$K$55</definedName>
    <definedName name="Z_F3390224_4D9D_4BF8_BCFE_C097CE5C0689_.wvu.PrintArea" localSheetId="9" hidden="1">'5.1.3 Rate of Exchange table'!$A$1:$H$36</definedName>
    <definedName name="Z_F3390224_4D9D_4BF8_BCFE_C097CE5C0689_.wvu.PrintArea" localSheetId="10" hidden="1">'5.1.4.0 NOTES Price adj'!$A$1:$B$21</definedName>
    <definedName name="Z_F3390224_4D9D_4BF8_BCFE_C097CE5C0689_.wvu.PrintArea" localSheetId="0" hidden="1">'Cover Sheet'!$A$1:$B$45</definedName>
    <definedName name="Z_F3390224_4D9D_4BF8_BCFE_C097CE5C0689_.wvu.PrintArea" localSheetId="1" hidden="1">'Input Notes'!$A$1:$C$14</definedName>
    <definedName name="Z_F3390224_4D9D_4BF8_BCFE_C097CE5C0689_.wvu.PrintTitles" localSheetId="11" hidden="1">' 5.1.4.1 CPA Formula'!$1:$5</definedName>
    <definedName name="Z_F3390224_4D9D_4BF8_BCFE_C097CE5C0689_.wvu.PrintTitles" localSheetId="2" hidden="1">'5.1.0 Preambles'!$1:$6</definedName>
    <definedName name="Z_F3390224_4D9D_4BF8_BCFE_C097CE5C0689_.wvu.PrintTitles" localSheetId="3" hidden="1">'5.1.1 Summary'!$A:$D,'5.1.1 Summary'!$1:$5</definedName>
    <definedName name="Z_F3390224_4D9D_4BF8_BCFE_C097CE5C0689_.wvu.PrintTitles" localSheetId="5" hidden="1">'5.1.1.2 Summary Currency &amp; CPA'!$A:$G,'5.1.1.2 Summary Currency &amp; CPA'!$2:$13</definedName>
    <definedName name="Z_F3390224_4D9D_4BF8_BCFE_C097CE5C0689_.wvu.PrintTitles" localSheetId="6" hidden="1">'5.1.1.3 Summary Cost alloc'!$A:$E,'5.1.1.3 Summary Cost alloc'!$2:$16</definedName>
    <definedName name="Z_F3390224_4D9D_4BF8_BCFE_C097CE5C0689_.wvu.PrintTitles" localSheetId="7" hidden="1">'5.1.1.4 PS5 Data'!$1:$5</definedName>
    <definedName name="Z_F3390224_4D9D_4BF8_BCFE_C097CE5C0689_.wvu.PrintTitles" localSheetId="8" hidden="1">'5.1.2 Pricing Schedule'!$A:$G,'5.1.2 Pricing Schedule'!$1:$22</definedName>
    <definedName name="Z_F3390224_4D9D_4BF8_BCFE_C097CE5C0689_.wvu.PrintTitles" localSheetId="10" hidden="1">'5.1.4.0 NOTES Price adj'!$1:$3</definedName>
  </definedNames>
  <calcPr calcId="191029"/>
  <customWorkbookViews>
    <customWorkbookView name="Papi Thokoa - Personal View" guid="{0DC4A0F8-0DA2-43F8-8C4D-60ABCF78B482}" mergeInterval="0" personalView="1" maximized="1" xWindow="-11" yWindow="-11" windowWidth="1942" windowHeight="1042" tabRatio="888" activeSheetId="1"/>
    <customWorkbookView name="Precious More - Personal View" guid="{511B5C14-79B0-490D-A5EF-AFEBF81AB83B}" mergeInterval="0" personalView="1" maximized="1" xWindow="-11" yWindow="-11" windowWidth="1942" windowHeight="1042" tabRatio="946" activeSheetId="9"/>
    <customWorkbookView name="Sentsho Makhafola - Personal View" guid="{CACAFB77-A9C3-451B-9574-D112DE3116D2}" mergeInterval="0" personalView="1" maximized="1" xWindow="-8" yWindow="-8" windowWidth="1382" windowHeight="744" tabRatio="946" activeSheetId="1"/>
    <customWorkbookView name="Nothando Mosikili - Personal View" guid="{19CB91D9-B2FE-4E1A-A4B3-4E2570A95E85}" mergeInterval="0" personalView="1" maximized="1" windowWidth="1362" windowHeight="474" tabRatio="946" activeSheetId="4"/>
    <customWorkbookView name="Steve Mabunda - Personal View" guid="{A95191F0-9154-407E-8D43-4FF0E22304A2}" mergeInterval="0" personalView="1" maximized="1" xWindow="1912" yWindow="-8" windowWidth="1936" windowHeight="1056" tabRatio="946" activeSheetId="9"/>
    <customWorkbookView name="Thabani Sithole - Personal View" guid="{A14972A4-C0B5-4978-9223-76935458928C}" mergeInterval="0" personalView="1" maximized="1" windowWidth="1300" windowHeight="572" tabRatio="946" activeSheetId="10"/>
    <customWorkbookView name="Chuma Malatsi - Personal View" guid="{8E87B443-9ECA-4E5B-8B30-5FFAF59E53BF}" mergeInterval="0" personalView="1" maximized="1" windowWidth="1362" windowHeight="523" tabRatio="946" activeSheetId="12"/>
    <customWorkbookView name="Cheryl Housler - Personal View" guid="{0721AF5F-91F7-4413-BD86-949A4DD3CF95}" mergeInterval="0" personalView="1" maximized="1" windowWidth="1362" windowHeight="493" tabRatio="946" activeSheetId="1" showComments="commIndAndComment"/>
    <customWorkbookView name="Sibongiseni Mazibuko - Personal View" guid="{AA49714C-6F91-4DB7-B26A-33732E0FA33C}" mergeInterval="0" personalView="1" maximized="1" windowWidth="1362" windowHeight="503" tabRatio="946" activeSheetId="9"/>
    <customWorkbookView name="Yolisa Mbeya - Personal View" guid="{75B67C82-AF51-4EF4-946E-E9F2EB089D17}" mergeInterval="0" personalView="1" maximized="1" windowWidth="1362" windowHeight="474" tabRatio="946" activeSheetId="15"/>
    <customWorkbookView name="Sean Vermaak - Personal View" guid="{0BB2A382-E417-4BA9-86AB-ED80B243BA72}" mergeInterval="0" personalView="1" maximized="1" xWindow="-8" yWindow="-8" windowWidth="1936" windowHeight="1056" tabRatio="946" activeSheetId="9"/>
    <customWorkbookView name="Wilene Wauts - Personal View" guid="{F3390224-4D9D-4BF8-BCFE-C097CE5C0689}" mergeInterval="0" personalView="1" maximized="1" xWindow="-1928" yWindow="-467" windowWidth="1936" windowHeight="1056" tabRatio="946" activeSheetId="4"/>
    <customWorkbookView name="Nobathembu Bolilitye - Personal View" guid="{72E10B6C-3E78-4A6E-B308-D0CBDB1DBC8A}" mergeInterval="0" personalView="1" maximized="1" xWindow="-8" yWindow="-8" windowWidth="1382" windowHeight="744" tabRatio="946" activeSheetId="3"/>
  </customWorkbookViews>
  <pivotCaches>
    <pivotCache cacheId="0" r:id="rId16"/>
    <pivotCache cacheId="1" r:id="rId17"/>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F23" i="9" l="1"/>
  <c r="BG23" i="9"/>
  <c r="BH23" i="9"/>
  <c r="BI23" i="9"/>
  <c r="BJ23" i="9"/>
  <c r="BK23" i="9"/>
  <c r="BL23" i="9"/>
  <c r="BM23" i="9"/>
  <c r="BN23" i="9"/>
  <c r="BF34" i="9"/>
  <c r="BG34" i="9"/>
  <c r="BH34" i="9"/>
  <c r="BI34" i="9"/>
  <c r="BJ34" i="9"/>
  <c r="BK34" i="9"/>
  <c r="BL34" i="9"/>
  <c r="BM34" i="9"/>
  <c r="BN34" i="9"/>
  <c r="BF45" i="9"/>
  <c r="BG45" i="9"/>
  <c r="BH45" i="9"/>
  <c r="BI45" i="9"/>
  <c r="BJ45" i="9"/>
  <c r="BK45" i="9"/>
  <c r="BL45" i="9"/>
  <c r="BM45" i="9"/>
  <c r="BN45" i="9"/>
  <c r="BF59" i="9"/>
  <c r="BG59" i="9"/>
  <c r="BH59" i="9"/>
  <c r="BI59" i="9"/>
  <c r="BJ59" i="9"/>
  <c r="BK59" i="9"/>
  <c r="BL59" i="9"/>
  <c r="BM59" i="9"/>
  <c r="BN59" i="9"/>
  <c r="BF87" i="9"/>
  <c r="BG87" i="9"/>
  <c r="BH87" i="9"/>
  <c r="BI87" i="9"/>
  <c r="BJ87" i="9"/>
  <c r="BK87" i="9"/>
  <c r="BL87" i="9"/>
  <c r="BM87" i="9"/>
  <c r="BN87" i="9"/>
  <c r="BF144" i="9"/>
  <c r="BG144" i="9"/>
  <c r="BH144" i="9"/>
  <c r="BI144" i="9"/>
  <c r="BJ144" i="9"/>
  <c r="BK144" i="9"/>
  <c r="BL144" i="9"/>
  <c r="BM144" i="9"/>
  <c r="BN144" i="9"/>
  <c r="T45" i="9"/>
  <c r="R192" i="9"/>
  <c r="R191" i="9"/>
  <c r="R190" i="9"/>
  <c r="R189" i="9"/>
  <c r="R188" i="9"/>
  <c r="R187" i="9"/>
  <c r="R186" i="9"/>
  <c r="R185" i="9"/>
  <c r="R184" i="9"/>
  <c r="R183" i="9"/>
  <c r="R182" i="9"/>
  <c r="R181" i="9"/>
  <c r="R180" i="9"/>
  <c r="R179" i="9"/>
  <c r="R178" i="9"/>
  <c r="R177" i="9"/>
  <c r="R176" i="9"/>
  <c r="R175" i="9"/>
  <c r="R174" i="9"/>
  <c r="R173" i="9"/>
  <c r="R172" i="9"/>
  <c r="R171" i="9"/>
  <c r="R170" i="9"/>
  <c r="R169" i="9"/>
  <c r="R168" i="9"/>
  <c r="R167" i="9"/>
  <c r="R166" i="9"/>
  <c r="R165" i="9"/>
  <c r="R164" i="9"/>
  <c r="R163" i="9"/>
  <c r="R162" i="9"/>
  <c r="R161" i="9"/>
  <c r="R160" i="9"/>
  <c r="R159" i="9"/>
  <c r="R158" i="9"/>
  <c r="R157" i="9"/>
  <c r="R156" i="9"/>
  <c r="R155" i="9"/>
  <c r="R154" i="9"/>
  <c r="R153" i="9"/>
  <c r="R152" i="9"/>
  <c r="R151" i="9"/>
  <c r="R150" i="9"/>
  <c r="R149" i="9"/>
  <c r="R148" i="9"/>
  <c r="R147" i="9"/>
  <c r="R146" i="9"/>
  <c r="R145" i="9"/>
  <c r="R143" i="9"/>
  <c r="R142" i="9"/>
  <c r="R141" i="9"/>
  <c r="R140" i="9"/>
  <c r="R139" i="9"/>
  <c r="R138" i="9"/>
  <c r="R137" i="9"/>
  <c r="R136" i="9"/>
  <c r="R135" i="9"/>
  <c r="R134" i="9"/>
  <c r="R133" i="9"/>
  <c r="R132" i="9"/>
  <c r="R131" i="9"/>
  <c r="R130" i="9"/>
  <c r="R129" i="9"/>
  <c r="R128" i="9"/>
  <c r="R127" i="9"/>
  <c r="R126" i="9"/>
  <c r="R125" i="9"/>
  <c r="R124" i="9"/>
  <c r="R123" i="9"/>
  <c r="R122" i="9"/>
  <c r="R121" i="9"/>
  <c r="R120" i="9"/>
  <c r="R119" i="9"/>
  <c r="R118" i="9"/>
  <c r="R117" i="9"/>
  <c r="R116" i="9"/>
  <c r="R115" i="9"/>
  <c r="R114" i="9"/>
  <c r="R113" i="9"/>
  <c r="R112" i="9"/>
  <c r="R111" i="9"/>
  <c r="R110" i="9"/>
  <c r="R109" i="9"/>
  <c r="R108" i="9"/>
  <c r="R107" i="9"/>
  <c r="R106" i="9"/>
  <c r="R105" i="9"/>
  <c r="R104" i="9"/>
  <c r="R103" i="9"/>
  <c r="R102" i="9"/>
  <c r="R101" i="9"/>
  <c r="R100" i="9"/>
  <c r="R99" i="9"/>
  <c r="R98" i="9"/>
  <c r="R97" i="9"/>
  <c r="R96" i="9"/>
  <c r="R95" i="9"/>
  <c r="R94" i="9"/>
  <c r="R93" i="9"/>
  <c r="R92" i="9"/>
  <c r="R91" i="9"/>
  <c r="R90" i="9"/>
  <c r="R89" i="9"/>
  <c r="R88" i="9"/>
  <c r="R86" i="9"/>
  <c r="R85" i="9"/>
  <c r="R84" i="9"/>
  <c r="R83" i="9"/>
  <c r="R82" i="9"/>
  <c r="R81" i="9"/>
  <c r="R80" i="9"/>
  <c r="R79" i="9"/>
  <c r="R78" i="9"/>
  <c r="R77" i="9"/>
  <c r="R76" i="9"/>
  <c r="R75" i="9"/>
  <c r="R74" i="9"/>
  <c r="R73" i="9"/>
  <c r="R72" i="9"/>
  <c r="R71" i="9"/>
  <c r="R70" i="9"/>
  <c r="R69" i="9"/>
  <c r="R68" i="9"/>
  <c r="R67" i="9"/>
  <c r="R66" i="9"/>
  <c r="R65" i="9"/>
  <c r="R64" i="9"/>
  <c r="R63" i="9"/>
  <c r="R62" i="9"/>
  <c r="R61" i="9"/>
  <c r="R60" i="9"/>
  <c r="R58" i="9"/>
  <c r="R57" i="9"/>
  <c r="R56" i="9"/>
  <c r="R55" i="9"/>
  <c r="R54" i="9"/>
  <c r="R53" i="9"/>
  <c r="R52" i="9"/>
  <c r="R51" i="9"/>
  <c r="R50" i="9"/>
  <c r="R49" i="9"/>
  <c r="R48" i="9"/>
  <c r="R47" i="9"/>
  <c r="R46" i="9"/>
  <c r="R44" i="9"/>
  <c r="R43" i="9"/>
  <c r="R42" i="9"/>
  <c r="R41" i="9"/>
  <c r="R40" i="9"/>
  <c r="R39" i="9"/>
  <c r="R38" i="9"/>
  <c r="R37" i="9"/>
  <c r="R36" i="9"/>
  <c r="R35" i="9"/>
  <c r="R33" i="9"/>
  <c r="R25" i="9"/>
  <c r="R26" i="9"/>
  <c r="R27" i="9"/>
  <c r="R28" i="9"/>
  <c r="R29" i="9"/>
  <c r="R30" i="9"/>
  <c r="R31" i="9"/>
  <c r="R32" i="9"/>
  <c r="R24" i="9"/>
  <c r="L192" i="9"/>
  <c r="L191" i="9"/>
  <c r="L190" i="9"/>
  <c r="L189" i="9"/>
  <c r="L188" i="9"/>
  <c r="L187" i="9"/>
  <c r="L186" i="9"/>
  <c r="L185" i="9"/>
  <c r="L184" i="9"/>
  <c r="L183" i="9"/>
  <c r="L182" i="9"/>
  <c r="L181" i="9"/>
  <c r="L180" i="9"/>
  <c r="L179" i="9"/>
  <c r="L178" i="9"/>
  <c r="L177" i="9"/>
  <c r="L176" i="9"/>
  <c r="L175" i="9"/>
  <c r="L174" i="9"/>
  <c r="L173" i="9"/>
  <c r="L172" i="9"/>
  <c r="L171" i="9"/>
  <c r="L170" i="9"/>
  <c r="L169" i="9"/>
  <c r="L168" i="9"/>
  <c r="L167" i="9"/>
  <c r="L166" i="9"/>
  <c r="L165" i="9"/>
  <c r="L164" i="9"/>
  <c r="L163" i="9"/>
  <c r="L162" i="9"/>
  <c r="L161" i="9"/>
  <c r="L160" i="9"/>
  <c r="L159" i="9"/>
  <c r="L158" i="9"/>
  <c r="L157" i="9"/>
  <c r="L156" i="9"/>
  <c r="L155" i="9"/>
  <c r="L154" i="9"/>
  <c r="L153" i="9"/>
  <c r="L152" i="9"/>
  <c r="L151" i="9"/>
  <c r="L150" i="9"/>
  <c r="L149" i="9"/>
  <c r="L148" i="9"/>
  <c r="L147" i="9"/>
  <c r="L146" i="9"/>
  <c r="L145" i="9"/>
  <c r="L143" i="9"/>
  <c r="L142" i="9"/>
  <c r="L141" i="9"/>
  <c r="L140" i="9"/>
  <c r="L139" i="9"/>
  <c r="L138" i="9"/>
  <c r="L137" i="9"/>
  <c r="L136" i="9"/>
  <c r="L135" i="9"/>
  <c r="L134" i="9"/>
  <c r="L133" i="9"/>
  <c r="L132" i="9"/>
  <c r="L131" i="9"/>
  <c r="L130" i="9"/>
  <c r="L129" i="9"/>
  <c r="L128" i="9"/>
  <c r="L127" i="9"/>
  <c r="L126" i="9"/>
  <c r="L125" i="9"/>
  <c r="L124" i="9"/>
  <c r="L123" i="9"/>
  <c r="L122" i="9"/>
  <c r="L121" i="9"/>
  <c r="L120" i="9"/>
  <c r="L119" i="9"/>
  <c r="L118" i="9"/>
  <c r="L117" i="9"/>
  <c r="L116" i="9"/>
  <c r="L115" i="9"/>
  <c r="L114" i="9"/>
  <c r="L113" i="9"/>
  <c r="L112" i="9"/>
  <c r="L111" i="9"/>
  <c r="L110" i="9"/>
  <c r="L109" i="9"/>
  <c r="L108" i="9"/>
  <c r="L107" i="9"/>
  <c r="L106" i="9"/>
  <c r="L105" i="9"/>
  <c r="L104" i="9"/>
  <c r="L103" i="9"/>
  <c r="L102" i="9"/>
  <c r="L101" i="9"/>
  <c r="L100" i="9"/>
  <c r="L99" i="9"/>
  <c r="L98" i="9"/>
  <c r="L97" i="9"/>
  <c r="L96" i="9"/>
  <c r="L95" i="9"/>
  <c r="L94" i="9"/>
  <c r="L93" i="9"/>
  <c r="L92" i="9"/>
  <c r="L91" i="9"/>
  <c r="L90" i="9"/>
  <c r="L89" i="9"/>
  <c r="L88" i="9"/>
  <c r="L86" i="9"/>
  <c r="L85" i="9"/>
  <c r="L84" i="9"/>
  <c r="L83" i="9"/>
  <c r="L82" i="9"/>
  <c r="L81" i="9"/>
  <c r="L80" i="9"/>
  <c r="L79" i="9"/>
  <c r="L78" i="9"/>
  <c r="L77" i="9"/>
  <c r="L76" i="9"/>
  <c r="L75" i="9"/>
  <c r="L74" i="9"/>
  <c r="L73" i="9"/>
  <c r="L72" i="9"/>
  <c r="L71" i="9"/>
  <c r="L70" i="9"/>
  <c r="L69" i="9"/>
  <c r="L68" i="9"/>
  <c r="L67" i="9"/>
  <c r="L66" i="9"/>
  <c r="L65" i="9"/>
  <c r="L64" i="9"/>
  <c r="L63" i="9"/>
  <c r="L62" i="9"/>
  <c r="L61" i="9"/>
  <c r="L60" i="9"/>
  <c r="L58" i="9"/>
  <c r="L57" i="9"/>
  <c r="L56" i="9"/>
  <c r="L55" i="9"/>
  <c r="L54" i="9"/>
  <c r="L53" i="9"/>
  <c r="L52" i="9"/>
  <c r="L51" i="9"/>
  <c r="L50" i="9"/>
  <c r="L49" i="9"/>
  <c r="L48" i="9"/>
  <c r="L47" i="9"/>
  <c r="L46" i="9"/>
  <c r="L44" i="9"/>
  <c r="L43" i="9"/>
  <c r="L42" i="9"/>
  <c r="L41" i="9"/>
  <c r="L40" i="9"/>
  <c r="L39" i="9"/>
  <c r="L38" i="9"/>
  <c r="L37" i="9"/>
  <c r="L36" i="9"/>
  <c r="L35" i="9"/>
  <c r="L33" i="9"/>
  <c r="L32" i="9"/>
  <c r="L31" i="9"/>
  <c r="L30" i="9"/>
  <c r="L25" i="9"/>
  <c r="L26" i="9"/>
  <c r="L27" i="9"/>
  <c r="L28" i="9"/>
  <c r="L29" i="9"/>
  <c r="Q144" i="9"/>
  <c r="E13" i="4" s="1"/>
  <c r="P144" i="9"/>
  <c r="D13" i="4" s="1"/>
  <c r="Q87" i="9"/>
  <c r="P87" i="9"/>
  <c r="D12" i="4" s="1"/>
  <c r="Q59" i="9"/>
  <c r="E11" i="4" s="1"/>
  <c r="P59" i="9"/>
  <c r="D11" i="4" s="1"/>
  <c r="Q45" i="9"/>
  <c r="E10" i="4" s="1"/>
  <c r="P45" i="9"/>
  <c r="D10" i="4" s="1"/>
  <c r="Q34" i="9"/>
  <c r="E9" i="4" s="1"/>
  <c r="P34" i="9"/>
  <c r="D9" i="4" s="1"/>
  <c r="Q23" i="9"/>
  <c r="E8" i="4" s="1"/>
  <c r="P23" i="9"/>
  <c r="D8" i="4" s="1"/>
  <c r="V23" i="9"/>
  <c r="W23" i="9"/>
  <c r="X23" i="9"/>
  <c r="Y23" i="9"/>
  <c r="Z23" i="9"/>
  <c r="AA23" i="9"/>
  <c r="AB23" i="9"/>
  <c r="AC23" i="9"/>
  <c r="AD23" i="9"/>
  <c r="AE23" i="9"/>
  <c r="AF23" i="9"/>
  <c r="AG23" i="9"/>
  <c r="AH23" i="9"/>
  <c r="AI23" i="9"/>
  <c r="AJ23" i="9"/>
  <c r="AK23" i="9"/>
  <c r="AL23" i="9"/>
  <c r="AM23" i="9"/>
  <c r="AN23" i="9"/>
  <c r="AO23" i="9"/>
  <c r="AP23" i="9"/>
  <c r="AQ23" i="9"/>
  <c r="AR23" i="9"/>
  <c r="AS23" i="9"/>
  <c r="AT23" i="9"/>
  <c r="AU23" i="9"/>
  <c r="AV23" i="9"/>
  <c r="AW23" i="9"/>
  <c r="AX23" i="9"/>
  <c r="AY23" i="9"/>
  <c r="AZ23" i="9"/>
  <c r="BA23" i="9"/>
  <c r="BB23" i="9"/>
  <c r="BC23" i="9"/>
  <c r="BD23" i="9"/>
  <c r="BE23" i="9"/>
  <c r="V34" i="9"/>
  <c r="W34" i="9"/>
  <c r="X34" i="9"/>
  <c r="Y34" i="9"/>
  <c r="Z34" i="9"/>
  <c r="AA34" i="9"/>
  <c r="AB34" i="9"/>
  <c r="AC34" i="9"/>
  <c r="AD34" i="9"/>
  <c r="AE34" i="9"/>
  <c r="AF34" i="9"/>
  <c r="AG34" i="9"/>
  <c r="AH34" i="9"/>
  <c r="AI34" i="9"/>
  <c r="AJ34" i="9"/>
  <c r="AK34" i="9"/>
  <c r="AL34" i="9"/>
  <c r="AM34" i="9"/>
  <c r="AN34" i="9"/>
  <c r="AO34" i="9"/>
  <c r="AP34" i="9"/>
  <c r="AQ34" i="9"/>
  <c r="AR34" i="9"/>
  <c r="AS34" i="9"/>
  <c r="AT34" i="9"/>
  <c r="AU34" i="9"/>
  <c r="AV34" i="9"/>
  <c r="AW34" i="9"/>
  <c r="AX34" i="9"/>
  <c r="AY34" i="9"/>
  <c r="AZ34" i="9"/>
  <c r="BA34" i="9"/>
  <c r="BB34" i="9"/>
  <c r="BC34" i="9"/>
  <c r="BD34" i="9"/>
  <c r="BE34" i="9"/>
  <c r="V45" i="9"/>
  <c r="W45" i="9"/>
  <c r="X45" i="9"/>
  <c r="Y45" i="9"/>
  <c r="Z45" i="9"/>
  <c r="AA45" i="9"/>
  <c r="AB45" i="9"/>
  <c r="AC45" i="9"/>
  <c r="AD45" i="9"/>
  <c r="AE45" i="9"/>
  <c r="AF45" i="9"/>
  <c r="AG45" i="9"/>
  <c r="AH45" i="9"/>
  <c r="AI45" i="9"/>
  <c r="AJ45" i="9"/>
  <c r="AK45" i="9"/>
  <c r="AL45" i="9"/>
  <c r="AM45" i="9"/>
  <c r="AN45" i="9"/>
  <c r="AO45" i="9"/>
  <c r="AP45" i="9"/>
  <c r="AQ45" i="9"/>
  <c r="AR45" i="9"/>
  <c r="AS45" i="9"/>
  <c r="AT45" i="9"/>
  <c r="AU45" i="9"/>
  <c r="AV45" i="9"/>
  <c r="AW45" i="9"/>
  <c r="AX45" i="9"/>
  <c r="AY45" i="9"/>
  <c r="AZ45" i="9"/>
  <c r="BA45" i="9"/>
  <c r="BB45" i="9"/>
  <c r="BC45" i="9"/>
  <c r="BD45" i="9"/>
  <c r="BE45" i="9"/>
  <c r="V59" i="9"/>
  <c r="W59" i="9"/>
  <c r="X59" i="9"/>
  <c r="Y59" i="9"/>
  <c r="Z59" i="9"/>
  <c r="AA59" i="9"/>
  <c r="AB59" i="9"/>
  <c r="AC59" i="9"/>
  <c r="AD59" i="9"/>
  <c r="AE59" i="9"/>
  <c r="AF59" i="9"/>
  <c r="AG59" i="9"/>
  <c r="AH59" i="9"/>
  <c r="AI59" i="9"/>
  <c r="AJ59" i="9"/>
  <c r="AK59" i="9"/>
  <c r="AL59" i="9"/>
  <c r="AM59" i="9"/>
  <c r="AN59" i="9"/>
  <c r="AO59" i="9"/>
  <c r="AP59" i="9"/>
  <c r="AQ59" i="9"/>
  <c r="AR59" i="9"/>
  <c r="AS59" i="9"/>
  <c r="AT59" i="9"/>
  <c r="AU59" i="9"/>
  <c r="AV59" i="9"/>
  <c r="AW59" i="9"/>
  <c r="AX59" i="9"/>
  <c r="AY59" i="9"/>
  <c r="AZ59" i="9"/>
  <c r="BA59" i="9"/>
  <c r="BB59" i="9"/>
  <c r="BC59" i="9"/>
  <c r="BD59" i="9"/>
  <c r="BE59" i="9"/>
  <c r="V87" i="9"/>
  <c r="W87" i="9"/>
  <c r="X87" i="9"/>
  <c r="Y87" i="9"/>
  <c r="Z87" i="9"/>
  <c r="AA87" i="9"/>
  <c r="AB87" i="9"/>
  <c r="AC87" i="9"/>
  <c r="AD87" i="9"/>
  <c r="AE87" i="9"/>
  <c r="AF87" i="9"/>
  <c r="AG87" i="9"/>
  <c r="AH87" i="9"/>
  <c r="AI87" i="9"/>
  <c r="AJ87" i="9"/>
  <c r="AK87" i="9"/>
  <c r="AL87" i="9"/>
  <c r="AM87" i="9"/>
  <c r="AN87" i="9"/>
  <c r="AO87" i="9"/>
  <c r="AP87" i="9"/>
  <c r="AQ87" i="9"/>
  <c r="AR87" i="9"/>
  <c r="AS87" i="9"/>
  <c r="AT87" i="9"/>
  <c r="AU87" i="9"/>
  <c r="AV87" i="9"/>
  <c r="AW87" i="9"/>
  <c r="AX87" i="9"/>
  <c r="AY87" i="9"/>
  <c r="AZ87" i="9"/>
  <c r="BA87" i="9"/>
  <c r="BB87" i="9"/>
  <c r="BC87" i="9"/>
  <c r="BD87" i="9"/>
  <c r="BE87" i="9"/>
  <c r="V144" i="9"/>
  <c r="W144" i="9"/>
  <c r="X144" i="9"/>
  <c r="Y144" i="9"/>
  <c r="Z144" i="9"/>
  <c r="AA144" i="9"/>
  <c r="AB144" i="9"/>
  <c r="AC144" i="9"/>
  <c r="AD144" i="9"/>
  <c r="AE144" i="9"/>
  <c r="AF144" i="9"/>
  <c r="AG144" i="9"/>
  <c r="AH144" i="9"/>
  <c r="AI144" i="9"/>
  <c r="AJ144" i="9"/>
  <c r="AK144" i="9"/>
  <c r="AL144" i="9"/>
  <c r="AM144" i="9"/>
  <c r="AN144" i="9"/>
  <c r="AO144" i="9"/>
  <c r="AP144" i="9"/>
  <c r="AQ144" i="9"/>
  <c r="AR144" i="9"/>
  <c r="AS144" i="9"/>
  <c r="AT144" i="9"/>
  <c r="AU144" i="9"/>
  <c r="AV144" i="9"/>
  <c r="AW144" i="9"/>
  <c r="AX144" i="9"/>
  <c r="AY144" i="9"/>
  <c r="AZ144" i="9"/>
  <c r="BA144" i="9"/>
  <c r="BB144" i="9"/>
  <c r="BC144" i="9"/>
  <c r="BD144" i="9"/>
  <c r="BE144" i="9"/>
  <c r="U144" i="9"/>
  <c r="U87" i="9"/>
  <c r="U59" i="9"/>
  <c r="U45" i="9"/>
  <c r="U34" i="9"/>
  <c r="U23" i="9"/>
  <c r="T144" i="9"/>
  <c r="T87" i="9"/>
  <c r="T59" i="9"/>
  <c r="T34" i="9"/>
  <c r="T23" i="9"/>
  <c r="S144" i="9"/>
  <c r="S87" i="9"/>
  <c r="S59" i="9"/>
  <c r="S45" i="9"/>
  <c r="S34" i="9"/>
  <c r="C12" i="4"/>
  <c r="C11" i="4"/>
  <c r="C10" i="4"/>
  <c r="C9" i="4"/>
  <c r="C8" i="4"/>
  <c r="G86" i="9"/>
  <c r="O25" i="9"/>
  <c r="O26" i="9"/>
  <c r="O27" i="9"/>
  <c r="O28" i="9"/>
  <c r="O29" i="9"/>
  <c r="O30" i="9"/>
  <c r="O31" i="9"/>
  <c r="O32" i="9"/>
  <c r="O33" i="9"/>
  <c r="O34" i="9"/>
  <c r="O35" i="9"/>
  <c r="O36" i="9"/>
  <c r="O37" i="9"/>
  <c r="O38" i="9"/>
  <c r="O39" i="9"/>
  <c r="O40" i="9"/>
  <c r="O41" i="9"/>
  <c r="O42" i="9"/>
  <c r="O43" i="9"/>
  <c r="O44" i="9"/>
  <c r="O45" i="9"/>
  <c r="O46" i="9"/>
  <c r="O47" i="9"/>
  <c r="O48" i="9"/>
  <c r="O49" i="9"/>
  <c r="O50" i="9"/>
  <c r="O51" i="9"/>
  <c r="O52" i="9"/>
  <c r="O53" i="9"/>
  <c r="O54" i="9"/>
  <c r="O55" i="9"/>
  <c r="O56" i="9"/>
  <c r="O57" i="9"/>
  <c r="O58" i="9"/>
  <c r="O59" i="9"/>
  <c r="O60" i="9"/>
  <c r="O61" i="9"/>
  <c r="O62" i="9"/>
  <c r="O63" i="9"/>
  <c r="O64" i="9"/>
  <c r="O65" i="9"/>
  <c r="O66" i="9"/>
  <c r="O67" i="9"/>
  <c r="O68" i="9"/>
  <c r="O69" i="9"/>
  <c r="O70" i="9"/>
  <c r="O71" i="9"/>
  <c r="O72" i="9"/>
  <c r="O73" i="9"/>
  <c r="O74" i="9"/>
  <c r="O75" i="9"/>
  <c r="O76" i="9"/>
  <c r="O77" i="9"/>
  <c r="O78" i="9"/>
  <c r="O79" i="9"/>
  <c r="O80" i="9"/>
  <c r="O81" i="9"/>
  <c r="O82" i="9"/>
  <c r="O83" i="9"/>
  <c r="O84" i="9"/>
  <c r="O85" i="9"/>
  <c r="O86" i="9"/>
  <c r="O87" i="9"/>
  <c r="O88" i="9"/>
  <c r="O89" i="9"/>
  <c r="O90" i="9"/>
  <c r="O91" i="9"/>
  <c r="O92" i="9"/>
  <c r="O93" i="9"/>
  <c r="O94" i="9"/>
  <c r="O95" i="9"/>
  <c r="O96" i="9"/>
  <c r="O97" i="9"/>
  <c r="O98" i="9"/>
  <c r="O99" i="9"/>
  <c r="O100" i="9"/>
  <c r="O101" i="9"/>
  <c r="O102" i="9"/>
  <c r="O103" i="9"/>
  <c r="O104" i="9"/>
  <c r="O105" i="9"/>
  <c r="O106" i="9"/>
  <c r="O107" i="9"/>
  <c r="O108" i="9"/>
  <c r="O109" i="9"/>
  <c r="O110" i="9"/>
  <c r="O111" i="9"/>
  <c r="O112" i="9"/>
  <c r="O113" i="9"/>
  <c r="O114" i="9"/>
  <c r="O115" i="9"/>
  <c r="O116" i="9"/>
  <c r="O117" i="9"/>
  <c r="O118" i="9"/>
  <c r="O119" i="9"/>
  <c r="O120" i="9"/>
  <c r="O121" i="9"/>
  <c r="O122" i="9"/>
  <c r="O123" i="9"/>
  <c r="O124" i="9"/>
  <c r="O125" i="9"/>
  <c r="O126" i="9"/>
  <c r="O127" i="9"/>
  <c r="O128" i="9"/>
  <c r="O129" i="9"/>
  <c r="O130" i="9"/>
  <c r="O131" i="9"/>
  <c r="O132" i="9"/>
  <c r="O133" i="9"/>
  <c r="O134" i="9"/>
  <c r="O135" i="9"/>
  <c r="O136" i="9"/>
  <c r="O137" i="9"/>
  <c r="O138" i="9"/>
  <c r="O139" i="9"/>
  <c r="O140" i="9"/>
  <c r="O141" i="9"/>
  <c r="O142" i="9"/>
  <c r="O143" i="9"/>
  <c r="O144" i="9"/>
  <c r="O145" i="9"/>
  <c r="O146" i="9"/>
  <c r="O147" i="9"/>
  <c r="O148" i="9"/>
  <c r="O149" i="9"/>
  <c r="O150" i="9"/>
  <c r="O151" i="9"/>
  <c r="O152" i="9"/>
  <c r="O153" i="9"/>
  <c r="O154" i="9"/>
  <c r="O155" i="9"/>
  <c r="O156" i="9"/>
  <c r="O157" i="9"/>
  <c r="O158" i="9"/>
  <c r="O159" i="9"/>
  <c r="O160" i="9"/>
  <c r="O161" i="9"/>
  <c r="O162" i="9"/>
  <c r="O163" i="9"/>
  <c r="O164" i="9"/>
  <c r="O165" i="9"/>
  <c r="O166" i="9"/>
  <c r="O167" i="9"/>
  <c r="O168" i="9"/>
  <c r="O169" i="9"/>
  <c r="O170" i="9"/>
  <c r="O171" i="9"/>
  <c r="O172" i="9"/>
  <c r="O173" i="9"/>
  <c r="O174" i="9"/>
  <c r="O175" i="9"/>
  <c r="O176" i="9"/>
  <c r="O177" i="9"/>
  <c r="O178" i="9"/>
  <c r="O179" i="9"/>
  <c r="O180" i="9"/>
  <c r="O181" i="9"/>
  <c r="O182" i="9"/>
  <c r="O183" i="9"/>
  <c r="O184" i="9"/>
  <c r="O185" i="9"/>
  <c r="O186" i="9"/>
  <c r="O187" i="9"/>
  <c r="O188" i="9"/>
  <c r="O189" i="9"/>
  <c r="O190" i="9"/>
  <c r="O191" i="9"/>
  <c r="O192" i="9"/>
  <c r="O24" i="9"/>
  <c r="J60" i="9"/>
  <c r="H60" i="9" s="1"/>
  <c r="J61" i="9"/>
  <c r="H61" i="9" s="1"/>
  <c r="J62" i="9"/>
  <c r="J63" i="9"/>
  <c r="J64" i="9"/>
  <c r="J65" i="9"/>
  <c r="J66" i="9"/>
  <c r="J67" i="9"/>
  <c r="H67" i="9" s="1"/>
  <c r="J68" i="9"/>
  <c r="H68" i="9" s="1"/>
  <c r="J69" i="9"/>
  <c r="H69" i="9" s="1"/>
  <c r="J70" i="9"/>
  <c r="J71" i="9"/>
  <c r="J72" i="9"/>
  <c r="J73" i="9"/>
  <c r="J74" i="9"/>
  <c r="H74" i="9" s="1"/>
  <c r="J75" i="9"/>
  <c r="H75" i="9" s="1"/>
  <c r="J76" i="9"/>
  <c r="H76" i="9" s="1"/>
  <c r="J77" i="9"/>
  <c r="H77" i="9" s="1"/>
  <c r="J78" i="9"/>
  <c r="J79" i="9"/>
  <c r="J80" i="9"/>
  <c r="J81" i="9"/>
  <c r="J82" i="9"/>
  <c r="J83" i="9"/>
  <c r="H83" i="9" s="1"/>
  <c r="J84" i="9"/>
  <c r="H84" i="9" s="1"/>
  <c r="J85" i="9"/>
  <c r="H85" i="9" s="1"/>
  <c r="J86" i="9"/>
  <c r="J87" i="9"/>
  <c r="J88" i="9"/>
  <c r="J89" i="9"/>
  <c r="J90" i="9"/>
  <c r="H90" i="9" s="1"/>
  <c r="J91" i="9"/>
  <c r="H91" i="9" s="1"/>
  <c r="J92" i="9"/>
  <c r="H92" i="9" s="1"/>
  <c r="J93" i="9"/>
  <c r="H93" i="9" s="1"/>
  <c r="J94" i="9"/>
  <c r="J95" i="9"/>
  <c r="J96" i="9"/>
  <c r="J97" i="9"/>
  <c r="J98" i="9"/>
  <c r="H98" i="9" s="1"/>
  <c r="J99" i="9"/>
  <c r="J100" i="9"/>
  <c r="H100" i="9" s="1"/>
  <c r="J101" i="9"/>
  <c r="H101" i="9" s="1"/>
  <c r="J102" i="9"/>
  <c r="J103" i="9"/>
  <c r="J104" i="9"/>
  <c r="J105" i="9"/>
  <c r="J106" i="9"/>
  <c r="H106" i="9" s="1"/>
  <c r="J107" i="9"/>
  <c r="H107" i="9" s="1"/>
  <c r="J108" i="9"/>
  <c r="H108" i="9" s="1"/>
  <c r="J109" i="9"/>
  <c r="H109" i="9" s="1"/>
  <c r="J110" i="9"/>
  <c r="J111" i="9"/>
  <c r="J112" i="9"/>
  <c r="H112" i="9" s="1"/>
  <c r="J113" i="9"/>
  <c r="H113" i="9" s="1"/>
  <c r="J114" i="9"/>
  <c r="H114" i="9" s="1"/>
  <c r="J115" i="9"/>
  <c r="J116" i="9"/>
  <c r="H116" i="9" s="1"/>
  <c r="J117" i="9"/>
  <c r="H117" i="9" s="1"/>
  <c r="J118" i="9"/>
  <c r="J119" i="9"/>
  <c r="J120" i="9"/>
  <c r="H120" i="9" s="1"/>
  <c r="J121" i="9"/>
  <c r="H121" i="9" s="1"/>
  <c r="J122" i="9"/>
  <c r="H122" i="9" s="1"/>
  <c r="J123" i="9"/>
  <c r="H123" i="9" s="1"/>
  <c r="J124" i="9"/>
  <c r="H124" i="9" s="1"/>
  <c r="J125" i="9"/>
  <c r="H125" i="9" s="1"/>
  <c r="J126" i="9"/>
  <c r="J127" i="9"/>
  <c r="J128" i="9"/>
  <c r="H128" i="9" s="1"/>
  <c r="J129" i="9"/>
  <c r="J130" i="9"/>
  <c r="H130" i="9" s="1"/>
  <c r="J131" i="9"/>
  <c r="H131" i="9" s="1"/>
  <c r="J132" i="9"/>
  <c r="H132" i="9" s="1"/>
  <c r="J133" i="9"/>
  <c r="H133" i="9" s="1"/>
  <c r="J134" i="9"/>
  <c r="J135" i="9"/>
  <c r="H135" i="9" s="1"/>
  <c r="J136" i="9"/>
  <c r="H136" i="9" s="1"/>
  <c r="J137" i="9"/>
  <c r="J138" i="9"/>
  <c r="H138" i="9" s="1"/>
  <c r="J139" i="9"/>
  <c r="H139" i="9" s="1"/>
  <c r="J140" i="9"/>
  <c r="J141" i="9"/>
  <c r="H141" i="9" s="1"/>
  <c r="J142" i="9"/>
  <c r="J143" i="9"/>
  <c r="H143" i="9" s="1"/>
  <c r="J144" i="9"/>
  <c r="J145" i="9"/>
  <c r="J146" i="9"/>
  <c r="H146" i="9" s="1"/>
  <c r="J147" i="9"/>
  <c r="H147" i="9" s="1"/>
  <c r="J148" i="9"/>
  <c r="J149" i="9"/>
  <c r="H149" i="9" s="1"/>
  <c r="J150" i="9"/>
  <c r="J151" i="9"/>
  <c r="H151" i="9" s="1"/>
  <c r="J152" i="9"/>
  <c r="J153" i="9"/>
  <c r="J154" i="9"/>
  <c r="H154" i="9" s="1"/>
  <c r="J155" i="9"/>
  <c r="H155" i="9" s="1"/>
  <c r="J156" i="9"/>
  <c r="H156" i="9" s="1"/>
  <c r="J157" i="9"/>
  <c r="H157" i="9" s="1"/>
  <c r="J158" i="9"/>
  <c r="J159" i="9"/>
  <c r="H159" i="9" s="1"/>
  <c r="J160" i="9"/>
  <c r="H160" i="9" s="1"/>
  <c r="J161" i="9"/>
  <c r="J162" i="9"/>
  <c r="H162" i="9" s="1"/>
  <c r="J163" i="9"/>
  <c r="H163" i="9" s="1"/>
  <c r="J164" i="9"/>
  <c r="J165" i="9"/>
  <c r="J166" i="9"/>
  <c r="J167" i="9"/>
  <c r="H167" i="9" s="1"/>
  <c r="J168" i="9"/>
  <c r="H168" i="9" s="1"/>
  <c r="J169" i="9"/>
  <c r="J170" i="9"/>
  <c r="H170" i="9" s="1"/>
  <c r="J171" i="9"/>
  <c r="J172" i="9"/>
  <c r="J173" i="9"/>
  <c r="J174" i="9"/>
  <c r="J175" i="9"/>
  <c r="J176" i="9"/>
  <c r="H176" i="9" s="1"/>
  <c r="J177" i="9"/>
  <c r="J178" i="9"/>
  <c r="H178" i="9" s="1"/>
  <c r="J179" i="9"/>
  <c r="H179" i="9" s="1"/>
  <c r="J180" i="9"/>
  <c r="J181" i="9"/>
  <c r="J182" i="9"/>
  <c r="J183" i="9"/>
  <c r="H183" i="9" s="1"/>
  <c r="J184" i="9"/>
  <c r="H184" i="9" s="1"/>
  <c r="J185" i="9"/>
  <c r="J186" i="9"/>
  <c r="H186" i="9" s="1"/>
  <c r="J187" i="9"/>
  <c r="J188" i="9"/>
  <c r="J189" i="9"/>
  <c r="J190" i="9"/>
  <c r="J191" i="9"/>
  <c r="H191" i="9" s="1"/>
  <c r="J192" i="9"/>
  <c r="H192" i="9" s="1"/>
  <c r="J34" i="9"/>
  <c r="H34" i="9" s="1"/>
  <c r="J35" i="9"/>
  <c r="H35" i="9" s="1"/>
  <c r="J36" i="9"/>
  <c r="H36" i="9" s="1"/>
  <c r="J37" i="9"/>
  <c r="H37" i="9" s="1"/>
  <c r="J38" i="9"/>
  <c r="H38" i="9" s="1"/>
  <c r="J39" i="9"/>
  <c r="H39" i="9" s="1"/>
  <c r="J40" i="9"/>
  <c r="H40" i="9" s="1"/>
  <c r="J41" i="9"/>
  <c r="H41" i="9" s="1"/>
  <c r="J42" i="9"/>
  <c r="H42" i="9" s="1"/>
  <c r="J43" i="9"/>
  <c r="H43" i="9" s="1"/>
  <c r="J44" i="9"/>
  <c r="H44" i="9" s="1"/>
  <c r="J45" i="9"/>
  <c r="H45" i="9" s="1"/>
  <c r="J46" i="9"/>
  <c r="H46" i="9" s="1"/>
  <c r="J47" i="9"/>
  <c r="H47" i="9" s="1"/>
  <c r="J48" i="9"/>
  <c r="H48" i="9" s="1"/>
  <c r="J49" i="9"/>
  <c r="H49" i="9" s="1"/>
  <c r="J50" i="9"/>
  <c r="H50" i="9" s="1"/>
  <c r="J51" i="9"/>
  <c r="H51" i="9" s="1"/>
  <c r="J52" i="9"/>
  <c r="H52" i="9" s="1"/>
  <c r="J53" i="9"/>
  <c r="H53" i="9" s="1"/>
  <c r="J54" i="9"/>
  <c r="H54" i="9" s="1"/>
  <c r="J55" i="9"/>
  <c r="H55" i="9" s="1"/>
  <c r="J56" i="9"/>
  <c r="H56" i="9" s="1"/>
  <c r="J57" i="9"/>
  <c r="H57" i="9" s="1"/>
  <c r="J58" i="9"/>
  <c r="H58" i="9" s="1"/>
  <c r="J59" i="9"/>
  <c r="H59" i="9" s="1"/>
  <c r="J31" i="9"/>
  <c r="H31" i="9" s="1"/>
  <c r="J32" i="9"/>
  <c r="H32" i="9" s="1"/>
  <c r="J33" i="9"/>
  <c r="H33" i="9" s="1"/>
  <c r="J25" i="9"/>
  <c r="H25" i="9" s="1"/>
  <c r="J26" i="9"/>
  <c r="H26" i="9" s="1"/>
  <c r="J27" i="9"/>
  <c r="H27" i="9" s="1"/>
  <c r="J28" i="9"/>
  <c r="H28" i="9" s="1"/>
  <c r="J29" i="9"/>
  <c r="H29" i="9" s="1"/>
  <c r="J30" i="9"/>
  <c r="H30" i="9" s="1"/>
  <c r="J24" i="9"/>
  <c r="L45" i="9" l="1"/>
  <c r="BL17" i="9"/>
  <c r="L59" i="9"/>
  <c r="L34" i="9"/>
  <c r="BM193" i="9"/>
  <c r="R87" i="9"/>
  <c r="F12" i="4" s="1"/>
  <c r="L144" i="9"/>
  <c r="L87" i="9"/>
  <c r="R34" i="9"/>
  <c r="F9" i="4" s="1"/>
  <c r="E12" i="4"/>
  <c r="R59" i="9"/>
  <c r="F11" i="4" s="1"/>
  <c r="BN193" i="9"/>
  <c r="BF193" i="9"/>
  <c r="BG193" i="9"/>
  <c r="BH17" i="9"/>
  <c r="BI193" i="9"/>
  <c r="BJ17" i="9"/>
  <c r="BI17" i="9"/>
  <c r="R45" i="9"/>
  <c r="F10" i="4" s="1"/>
  <c r="BL193" i="9"/>
  <c r="BG17" i="9"/>
  <c r="BJ193" i="9"/>
  <c r="BK193" i="9"/>
  <c r="BN17" i="9"/>
  <c r="BF17" i="9"/>
  <c r="R144" i="9"/>
  <c r="F13" i="4" s="1"/>
  <c r="BM17" i="9"/>
  <c r="BH193" i="9"/>
  <c r="BK17" i="9"/>
  <c r="R23" i="9"/>
  <c r="F8" i="4" s="1"/>
  <c r="BD17" i="9"/>
  <c r="BE17" i="9"/>
  <c r="BE193" i="9"/>
  <c r="BD193" i="9"/>
  <c r="H73" i="9"/>
  <c r="H171" i="9"/>
  <c r="H111" i="9"/>
  <c r="H104" i="9"/>
  <c r="H97" i="9"/>
  <c r="H65" i="9"/>
  <c r="H189" i="9"/>
  <c r="H89" i="9"/>
  <c r="H129" i="9"/>
  <c r="H81" i="9"/>
  <c r="H99" i="9"/>
  <c r="H115" i="9"/>
  <c r="H82" i="9"/>
  <c r="H66" i="9"/>
  <c r="H188" i="9"/>
  <c r="H140" i="9"/>
  <c r="H103" i="9"/>
  <c r="H175" i="9"/>
  <c r="H172" i="9"/>
  <c r="H137" i="9"/>
  <c r="H187" i="9"/>
  <c r="H127" i="9"/>
  <c r="H181" i="9"/>
  <c r="H177" i="9"/>
  <c r="H153" i="9"/>
  <c r="H96" i="9"/>
  <c r="H88" i="9"/>
  <c r="H80" i="9"/>
  <c r="H72" i="9"/>
  <c r="H64" i="9"/>
  <c r="H169" i="9"/>
  <c r="H144" i="9"/>
  <c r="H105" i="9"/>
  <c r="H185" i="9"/>
  <c r="H180" i="9"/>
  <c r="H152" i="9"/>
  <c r="H95" i="9"/>
  <c r="H87" i="9"/>
  <c r="H79" i="9"/>
  <c r="H71" i="9"/>
  <c r="H63" i="9"/>
  <c r="H173" i="9"/>
  <c r="H164" i="9"/>
  <c r="H148" i="9"/>
  <c r="H165" i="9"/>
  <c r="H161" i="9"/>
  <c r="H145" i="9"/>
  <c r="H119" i="9"/>
  <c r="H190" i="9"/>
  <c r="H182" i="9"/>
  <c r="H174" i="9"/>
  <c r="H166" i="9"/>
  <c r="H158" i="9"/>
  <c r="H150" i="9"/>
  <c r="H142" i="9"/>
  <c r="H134" i="9"/>
  <c r="H126" i="9"/>
  <c r="H118" i="9"/>
  <c r="H110" i="9"/>
  <c r="H102" i="9"/>
  <c r="H94" i="9"/>
  <c r="H86" i="9"/>
  <c r="H78" i="9"/>
  <c r="H70" i="9"/>
  <c r="H62" i="9"/>
  <c r="G145" i="9"/>
  <c r="G146" i="9"/>
  <c r="G147" i="9"/>
  <c r="G148" i="9"/>
  <c r="G143" i="9"/>
  <c r="G149" i="9"/>
  <c r="G150" i="9"/>
  <c r="G151" i="9"/>
  <c r="G152" i="9"/>
  <c r="G153" i="9"/>
  <c r="G154" i="9"/>
  <c r="G155" i="9"/>
  <c r="G156" i="9"/>
  <c r="G157" i="9"/>
  <c r="G158" i="9"/>
  <c r="G38" i="9"/>
  <c r="G39" i="9"/>
  <c r="C2" i="4" l="1"/>
  <c r="BB17" i="9" l="1"/>
  <c r="BA17" i="9"/>
  <c r="AT17" i="9"/>
  <c r="AS17" i="9"/>
  <c r="AL17" i="9"/>
  <c r="S23" i="9"/>
  <c r="F19" i="10"/>
  <c r="F20" i="10"/>
  <c r="F21" i="10"/>
  <c r="F22" i="10"/>
  <c r="F24" i="10"/>
  <c r="F25" i="10"/>
  <c r="F26" i="10"/>
  <c r="F27" i="10"/>
  <c r="F28" i="10"/>
  <c r="F29" i="10"/>
  <c r="AU17" i="9" l="1"/>
  <c r="AM17" i="9"/>
  <c r="BC17" i="9"/>
  <c r="AN17" i="9"/>
  <c r="AV17" i="9"/>
  <c r="AO17" i="9"/>
  <c r="AW17" i="9"/>
  <c r="T17" i="9"/>
  <c r="AP17" i="9"/>
  <c r="AX17" i="9"/>
  <c r="AQ17" i="9"/>
  <c r="AY17" i="9"/>
  <c r="S17" i="9"/>
  <c r="AR17" i="9"/>
  <c r="AZ17" i="9"/>
  <c r="AL193" i="9"/>
  <c r="AT193" i="9"/>
  <c r="BB193" i="9"/>
  <c r="AW193" i="9"/>
  <c r="AM193" i="9"/>
  <c r="AU193" i="9"/>
  <c r="BC193" i="9"/>
  <c r="AS193" i="9"/>
  <c r="AO193" i="9"/>
  <c r="AY193" i="9"/>
  <c r="AQ193" i="9"/>
  <c r="AV193" i="9"/>
  <c r="S193" i="9"/>
  <c r="AN193" i="9"/>
  <c r="BA193" i="9"/>
  <c r="T193" i="9"/>
  <c r="AR193" i="9"/>
  <c r="AZ193" i="9"/>
  <c r="AP193" i="9"/>
  <c r="AX193" i="9"/>
  <c r="G31" i="9" l="1"/>
  <c r="G26" i="9"/>
  <c r="G27" i="9"/>
  <c r="G36" i="9" l="1"/>
  <c r="G47" i="9"/>
  <c r="G61" i="9"/>
  <c r="G89" i="9"/>
  <c r="G49" i="9" l="1"/>
  <c r="G50" i="9"/>
  <c r="G51" i="9"/>
  <c r="G52" i="9"/>
  <c r="G53" i="9"/>
  <c r="G54" i="9"/>
  <c r="G55" i="9"/>
  <c r="G56" i="9"/>
  <c r="G57" i="9"/>
  <c r="G79" i="9"/>
  <c r="G71" i="9"/>
  <c r="G72" i="9"/>
  <c r="G73" i="9"/>
  <c r="G74" i="9"/>
  <c r="G75" i="9"/>
  <c r="G82" i="9"/>
  <c r="G83" i="9"/>
  <c r="G63" i="9"/>
  <c r="G64" i="9"/>
  <c r="G65" i="9"/>
  <c r="G66" i="9"/>
  <c r="G67" i="9"/>
  <c r="G68" i="9"/>
  <c r="G69" i="9"/>
  <c r="G113" i="9"/>
  <c r="G114" i="9"/>
  <c r="G115" i="9"/>
  <c r="G116" i="9"/>
  <c r="G117" i="9"/>
  <c r="G118" i="9"/>
  <c r="G119" i="9"/>
  <c r="G120" i="9"/>
  <c r="G121" i="9"/>
  <c r="G122" i="9"/>
  <c r="G123" i="9"/>
  <c r="G124" i="9"/>
  <c r="G125" i="9"/>
  <c r="G126" i="9"/>
  <c r="G127" i="9"/>
  <c r="G128" i="9"/>
  <c r="G129" i="9"/>
  <c r="G130" i="9"/>
  <c r="G131" i="9"/>
  <c r="G132" i="9"/>
  <c r="G133" i="9"/>
  <c r="G134" i="9"/>
  <c r="G135" i="9"/>
  <c r="G136" i="9"/>
  <c r="G137" i="9"/>
  <c r="G138" i="9"/>
  <c r="G139" i="9"/>
  <c r="G140" i="9"/>
  <c r="G103" i="9"/>
  <c r="G104" i="9"/>
  <c r="G105" i="9"/>
  <c r="G106" i="9"/>
  <c r="G107" i="9"/>
  <c r="G100" i="9"/>
  <c r="G101" i="9"/>
  <c r="G91" i="9"/>
  <c r="G92" i="9"/>
  <c r="G93" i="9"/>
  <c r="G94" i="9"/>
  <c r="G95" i="9"/>
  <c r="G96" i="9"/>
  <c r="G97" i="9"/>
  <c r="G98" i="9"/>
  <c r="G99" i="9"/>
  <c r="G44" i="9"/>
  <c r="G42" i="9"/>
  <c r="G43" i="9"/>
  <c r="AG17" i="9" l="1"/>
  <c r="AF17" i="9"/>
  <c r="G40" i="9"/>
  <c r="Z17" i="9" l="1"/>
  <c r="AE17" i="9"/>
  <c r="AJ193" i="9"/>
  <c r="AJ17" i="9"/>
  <c r="AI193" i="9"/>
  <c r="AI17" i="9"/>
  <c r="AH193" i="9"/>
  <c r="AH17" i="9"/>
  <c r="AK193" i="9"/>
  <c r="AK17" i="9"/>
  <c r="AF193" i="9"/>
  <c r="C13" i="4"/>
  <c r="A24" i="9"/>
  <c r="A25" i="9" s="1"/>
  <c r="A26" i="9" s="1"/>
  <c r="A27" i="9" s="1"/>
  <c r="A28" i="9" s="1"/>
  <c r="A29" i="9" s="1"/>
  <c r="A30" i="9" s="1"/>
  <c r="A31" i="9" s="1"/>
  <c r="A32" i="9" s="1"/>
  <c r="A33" i="9" s="1"/>
  <c r="A34" i="9" s="1"/>
  <c r="A35" i="9" s="1"/>
  <c r="A36" i="9" s="1"/>
  <c r="A37" i="9" s="1"/>
  <c r="A38" i="9" s="1"/>
  <c r="A39" i="9" s="1"/>
  <c r="A40" i="9" s="1"/>
  <c r="A41" i="9" s="1"/>
  <c r="A42" i="9" s="1"/>
  <c r="A43" i="9" s="1"/>
  <c r="A44" i="9" s="1"/>
  <c r="A45" i="9" s="1"/>
  <c r="A46" i="9" s="1"/>
  <c r="A47" i="9" s="1"/>
  <c r="A48" i="9" s="1"/>
  <c r="A49" i="9" s="1"/>
  <c r="A50" i="9" s="1"/>
  <c r="A51" i="9" s="1"/>
  <c r="A52" i="9" s="1"/>
  <c r="A53" i="9" s="1"/>
  <c r="A54" i="9" s="1"/>
  <c r="A55" i="9" s="1"/>
  <c r="A56" i="9" s="1"/>
  <c r="A57" i="9" s="1"/>
  <c r="A58" i="9" s="1"/>
  <c r="A59" i="9" s="1"/>
  <c r="A60" i="9" s="1"/>
  <c r="A61" i="9" s="1"/>
  <c r="A62" i="9" s="1"/>
  <c r="A63" i="9" s="1"/>
  <c r="A64" i="9" s="1"/>
  <c r="A65" i="9" s="1"/>
  <c r="A66" i="9" s="1"/>
  <c r="A67" i="9" s="1"/>
  <c r="A68" i="9" s="1"/>
  <c r="A69" i="9" s="1"/>
  <c r="A70" i="9" s="1"/>
  <c r="A71" i="9" s="1"/>
  <c r="A72" i="9" s="1"/>
  <c r="A73" i="9" s="1"/>
  <c r="A74" i="9" s="1"/>
  <c r="A75" i="9" s="1"/>
  <c r="A76" i="9" s="1"/>
  <c r="A77" i="9" s="1"/>
  <c r="A78" i="9" s="1"/>
  <c r="A79" i="9" s="1"/>
  <c r="A80" i="9" s="1"/>
  <c r="A81" i="9" s="1"/>
  <c r="A82" i="9" s="1"/>
  <c r="A83" i="9" s="1"/>
  <c r="A84" i="9" s="1"/>
  <c r="A85" i="9" s="1"/>
  <c r="A86" i="9" s="1"/>
  <c r="A87" i="9" s="1"/>
  <c r="A88" i="9" s="1"/>
  <c r="A89" i="9" s="1"/>
  <c r="A90" i="9" s="1"/>
  <c r="A91" i="9" s="1"/>
  <c r="A92" i="9" s="1"/>
  <c r="A93" i="9" s="1"/>
  <c r="A94" i="9" s="1"/>
  <c r="A95" i="9" s="1"/>
  <c r="A96" i="9" s="1"/>
  <c r="A97" i="9" s="1"/>
  <c r="A98" i="9" s="1"/>
  <c r="A99" i="9" s="1"/>
  <c r="A100" i="9" s="1"/>
  <c r="A101" i="9" s="1"/>
  <c r="A102" i="9" s="1"/>
  <c r="A103" i="9" s="1"/>
  <c r="A104" i="9" s="1"/>
  <c r="A105" i="9" s="1"/>
  <c r="A106" i="9" s="1"/>
  <c r="A107" i="9" s="1"/>
  <c r="A108" i="9" s="1"/>
  <c r="A109" i="9" s="1"/>
  <c r="A110" i="9" s="1"/>
  <c r="A111" i="9" s="1"/>
  <c r="A112" i="9" s="1"/>
  <c r="A113" i="9" s="1"/>
  <c r="A114" i="9" s="1"/>
  <c r="A115" i="9" s="1"/>
  <c r="A116" i="9" s="1"/>
  <c r="A117" i="9" s="1"/>
  <c r="A118" i="9" s="1"/>
  <c r="A119" i="9" s="1"/>
  <c r="A120" i="9" s="1"/>
  <c r="A121" i="9" s="1"/>
  <c r="A122" i="9" s="1"/>
  <c r="A123" i="9" s="1"/>
  <c r="A124" i="9" s="1"/>
  <c r="A125" i="9" s="1"/>
  <c r="A126" i="9" s="1"/>
  <c r="A127" i="9" s="1"/>
  <c r="A128" i="9" s="1"/>
  <c r="A129" i="9" s="1"/>
  <c r="A130" i="9" s="1"/>
  <c r="A131" i="9" s="1"/>
  <c r="A132" i="9" s="1"/>
  <c r="A133" i="9" s="1"/>
  <c r="A134" i="9" s="1"/>
  <c r="A135" i="9" s="1"/>
  <c r="A136" i="9" s="1"/>
  <c r="A137" i="9" s="1"/>
  <c r="A138" i="9" s="1"/>
  <c r="A139" i="9" s="1"/>
  <c r="A140" i="9" s="1"/>
  <c r="A141" i="9" s="1"/>
  <c r="A142" i="9" s="1"/>
  <c r="A143" i="9" s="1"/>
  <c r="A144" i="9" s="1"/>
  <c r="A145" i="9" s="1"/>
  <c r="A146" i="9" s="1"/>
  <c r="A147" i="9" s="1"/>
  <c r="A148" i="9" s="1"/>
  <c r="A149" i="9" s="1"/>
  <c r="A150" i="9" s="1"/>
  <c r="A151" i="9" s="1"/>
  <c r="A152" i="9" s="1"/>
  <c r="A153" i="9" s="1"/>
  <c r="A154" i="9" s="1"/>
  <c r="A155" i="9" s="1"/>
  <c r="A156" i="9" s="1"/>
  <c r="A157" i="9" s="1"/>
  <c r="A158" i="9" s="1"/>
  <c r="A159" i="9" s="1"/>
  <c r="A160" i="9" s="1"/>
  <c r="A161" i="9" s="1"/>
  <c r="A162" i="9" s="1"/>
  <c r="A163" i="9" s="1"/>
  <c r="A164" i="9" s="1"/>
  <c r="A165" i="9" s="1"/>
  <c r="A166" i="9" s="1"/>
  <c r="A167" i="9" s="1"/>
  <c r="A168" i="9" s="1"/>
  <c r="A169" i="9" s="1"/>
  <c r="A170" i="9" s="1"/>
  <c r="A171" i="9" s="1"/>
  <c r="A172" i="9" s="1"/>
  <c r="A173" i="9" s="1"/>
  <c r="A174" i="9" s="1"/>
  <c r="A175" i="9" s="1"/>
  <c r="A176" i="9" s="1"/>
  <c r="A177" i="9" s="1"/>
  <c r="A178" i="9" s="1"/>
  <c r="A179" i="9" s="1"/>
  <c r="A180" i="9" s="1"/>
  <c r="A181" i="9" s="1"/>
  <c r="A182" i="9" s="1"/>
  <c r="A183" i="9" s="1"/>
  <c r="A184" i="9" s="1"/>
  <c r="A185" i="9" s="1"/>
  <c r="A186" i="9" s="1"/>
  <c r="A187" i="9" s="1"/>
  <c r="A188" i="9" s="1"/>
  <c r="A189" i="9" s="1"/>
  <c r="A190" i="9" s="1"/>
  <c r="D2" i="13" l="1"/>
  <c r="C2" i="12"/>
  <c r="B2" i="11"/>
  <c r="C2" i="10"/>
  <c r="B2" i="3"/>
  <c r="A2" i="3"/>
  <c r="G174" i="9" l="1"/>
  <c r="D14" i="12" l="1"/>
  <c r="D23" i="12" s="1"/>
  <c r="O23" i="9" l="1"/>
  <c r="L1" i="14"/>
  <c r="O11" i="9"/>
  <c r="O10" i="9"/>
  <c r="O9" i="9"/>
  <c r="O8" i="9"/>
  <c r="O7" i="9"/>
  <c r="O6" i="9"/>
  <c r="O5" i="9"/>
  <c r="O4" i="9"/>
  <c r="O3" i="9"/>
  <c r="O2" i="9"/>
  <c r="D87" i="12"/>
  <c r="D68" i="12"/>
  <c r="D69" i="12" s="1"/>
  <c r="P2" i="14"/>
  <c r="P3" i="14"/>
  <c r="P4" i="14"/>
  <c r="P5" i="14"/>
  <c r="P6" i="14"/>
  <c r="P7" i="14"/>
  <c r="P8" i="14"/>
  <c r="P9" i="14"/>
  <c r="P10" i="14"/>
  <c r="P11" i="14"/>
  <c r="P12" i="14"/>
  <c r="P13" i="14"/>
  <c r="P14" i="14"/>
  <c r="G142" i="9"/>
  <c r="G141" i="9"/>
  <c r="G112" i="9"/>
  <c r="G111" i="9"/>
  <c r="G110" i="9"/>
  <c r="G109" i="9"/>
  <c r="G108" i="9"/>
  <c r="G102" i="9"/>
  <c r="G90" i="9"/>
  <c r="G88" i="9"/>
  <c r="G85" i="9"/>
  <c r="G84" i="9"/>
  <c r="G81" i="9"/>
  <c r="G80" i="9"/>
  <c r="G78" i="9"/>
  <c r="G77" i="9"/>
  <c r="G76" i="9"/>
  <c r="G70" i="9"/>
  <c r="G62" i="9"/>
  <c r="G60" i="9"/>
  <c r="G48" i="9"/>
  <c r="G46" i="9"/>
  <c r="G41" i="9"/>
  <c r="G37" i="9"/>
  <c r="G35" i="9"/>
  <c r="C20" i="4"/>
  <c r="C21" i="4"/>
  <c r="C22" i="4"/>
  <c r="C23" i="4"/>
  <c r="C24" i="4"/>
  <c r="C19" i="4"/>
  <c r="A22" i="4"/>
  <c r="A23" i="4"/>
  <c r="A24" i="4"/>
  <c r="G190" i="9"/>
  <c r="A2" i="14"/>
  <c r="A4" i="14"/>
  <c r="I515" i="14"/>
  <c r="O515" i="14"/>
  <c r="M515" i="14" s="1"/>
  <c r="P515" i="14"/>
  <c r="T515" i="14"/>
  <c r="I516" i="14"/>
  <c r="O516" i="14"/>
  <c r="M516" i="14" s="1"/>
  <c r="P516" i="14"/>
  <c r="T516" i="14"/>
  <c r="I517" i="14"/>
  <c r="O517" i="14"/>
  <c r="M517" i="14" s="1"/>
  <c r="P517" i="14"/>
  <c r="T517" i="14"/>
  <c r="A1" i="14"/>
  <c r="T760" i="14"/>
  <c r="P760" i="14"/>
  <c r="O760" i="14"/>
  <c r="M760" i="14" s="1"/>
  <c r="I760" i="14"/>
  <c r="T759" i="14"/>
  <c r="P759" i="14"/>
  <c r="O759" i="14"/>
  <c r="M759" i="14" s="1"/>
  <c r="I759" i="14"/>
  <c r="T758" i="14"/>
  <c r="P758" i="14"/>
  <c r="O758" i="14"/>
  <c r="M758" i="14" s="1"/>
  <c r="I758" i="14"/>
  <c r="T757" i="14"/>
  <c r="P757" i="14"/>
  <c r="O757" i="14"/>
  <c r="M757" i="14" s="1"/>
  <c r="I757" i="14"/>
  <c r="T756" i="14"/>
  <c r="P756" i="14"/>
  <c r="O756" i="14"/>
  <c r="M756" i="14" s="1"/>
  <c r="I756" i="14"/>
  <c r="T755" i="14"/>
  <c r="I755" i="14"/>
  <c r="T754" i="14"/>
  <c r="P754" i="14"/>
  <c r="O754" i="14"/>
  <c r="M754" i="14" s="1"/>
  <c r="I754" i="14"/>
  <c r="T753" i="14"/>
  <c r="P753" i="14"/>
  <c r="O753" i="14"/>
  <c r="M753" i="14" s="1"/>
  <c r="I753" i="14"/>
  <c r="T752" i="14"/>
  <c r="P752" i="14"/>
  <c r="O752" i="14"/>
  <c r="M752" i="14" s="1"/>
  <c r="I752" i="14"/>
  <c r="T751" i="14"/>
  <c r="P751" i="14"/>
  <c r="O751" i="14"/>
  <c r="M751" i="14" s="1"/>
  <c r="I751" i="14"/>
  <c r="T750" i="14"/>
  <c r="P750" i="14"/>
  <c r="O750" i="14"/>
  <c r="M750" i="14" s="1"/>
  <c r="I750" i="14"/>
  <c r="T749" i="14"/>
  <c r="P749" i="14"/>
  <c r="O749" i="14"/>
  <c r="M749" i="14" s="1"/>
  <c r="I749" i="14"/>
  <c r="T748" i="14"/>
  <c r="P748" i="14"/>
  <c r="O748" i="14"/>
  <c r="M748" i="14" s="1"/>
  <c r="I748" i="14"/>
  <c r="T747" i="14"/>
  <c r="P747" i="14"/>
  <c r="O747" i="14"/>
  <c r="M747" i="14" s="1"/>
  <c r="I747" i="14"/>
  <c r="T746" i="14"/>
  <c r="P746" i="14"/>
  <c r="O746" i="14"/>
  <c r="M746" i="14" s="1"/>
  <c r="I746" i="14"/>
  <c r="T745" i="14"/>
  <c r="P745" i="14"/>
  <c r="O745" i="14"/>
  <c r="M745" i="14" s="1"/>
  <c r="I745" i="14"/>
  <c r="T744" i="14"/>
  <c r="I744" i="14"/>
  <c r="T743" i="14"/>
  <c r="P743" i="14"/>
  <c r="O743" i="14"/>
  <c r="M743" i="14" s="1"/>
  <c r="I743" i="14"/>
  <c r="T742" i="14"/>
  <c r="P742" i="14"/>
  <c r="O742" i="14"/>
  <c r="M742" i="14" s="1"/>
  <c r="I742" i="14"/>
  <c r="T741" i="14"/>
  <c r="P741" i="14"/>
  <c r="O741" i="14"/>
  <c r="M741" i="14" s="1"/>
  <c r="I741" i="14"/>
  <c r="T740" i="14"/>
  <c r="P740" i="14"/>
  <c r="O740" i="14"/>
  <c r="M740" i="14" s="1"/>
  <c r="I740" i="14"/>
  <c r="T739" i="14"/>
  <c r="P739" i="14"/>
  <c r="O739" i="14"/>
  <c r="M739" i="14" s="1"/>
  <c r="I739" i="14"/>
  <c r="T738" i="14"/>
  <c r="P738" i="14"/>
  <c r="O738" i="14"/>
  <c r="M738" i="14" s="1"/>
  <c r="T737" i="14"/>
  <c r="P737" i="14"/>
  <c r="O737" i="14"/>
  <c r="M737" i="14" s="1"/>
  <c r="I737" i="14"/>
  <c r="T736" i="14"/>
  <c r="P736" i="14"/>
  <c r="O736" i="14"/>
  <c r="M736" i="14" s="1"/>
  <c r="I736" i="14"/>
  <c r="T735" i="14"/>
  <c r="P735" i="14"/>
  <c r="O735" i="14"/>
  <c r="M735" i="14" s="1"/>
  <c r="I735" i="14"/>
  <c r="T734" i="14"/>
  <c r="P734" i="14"/>
  <c r="O734" i="14"/>
  <c r="M734" i="14" s="1"/>
  <c r="I734" i="14"/>
  <c r="T733" i="14"/>
  <c r="P733" i="14"/>
  <c r="O733" i="14"/>
  <c r="M733" i="14" s="1"/>
  <c r="I733" i="14"/>
  <c r="T732" i="14"/>
  <c r="O732" i="14"/>
  <c r="I732" i="14"/>
  <c r="T731" i="14"/>
  <c r="P731" i="14"/>
  <c r="O731" i="14"/>
  <c r="M731" i="14" s="1"/>
  <c r="I731" i="14"/>
  <c r="T730" i="14"/>
  <c r="P730" i="14"/>
  <c r="O730" i="14"/>
  <c r="M730" i="14" s="1"/>
  <c r="I730" i="14"/>
  <c r="T729" i="14"/>
  <c r="P729" i="14"/>
  <c r="O729" i="14"/>
  <c r="M729" i="14" s="1"/>
  <c r="I729" i="14"/>
  <c r="T728" i="14"/>
  <c r="P728" i="14"/>
  <c r="O728" i="14"/>
  <c r="M728" i="14" s="1"/>
  <c r="I728" i="14"/>
  <c r="T727" i="14"/>
  <c r="P727" i="14"/>
  <c r="O727" i="14"/>
  <c r="M727" i="14" s="1"/>
  <c r="I727" i="14"/>
  <c r="T726" i="14"/>
  <c r="P726" i="14"/>
  <c r="O726" i="14"/>
  <c r="M726" i="14" s="1"/>
  <c r="I726" i="14"/>
  <c r="T725" i="14"/>
  <c r="P725" i="14"/>
  <c r="O725" i="14"/>
  <c r="M725" i="14" s="1"/>
  <c r="I725" i="14"/>
  <c r="T724" i="14"/>
  <c r="P724" i="14"/>
  <c r="O724" i="14"/>
  <c r="M724" i="14" s="1"/>
  <c r="I724" i="14"/>
  <c r="T723" i="14"/>
  <c r="P723" i="14"/>
  <c r="O723" i="14"/>
  <c r="M723" i="14" s="1"/>
  <c r="I723" i="14"/>
  <c r="T722" i="14"/>
  <c r="P722" i="14"/>
  <c r="O722" i="14"/>
  <c r="M722" i="14" s="1"/>
  <c r="I722" i="14"/>
  <c r="T721" i="14"/>
  <c r="I721" i="14"/>
  <c r="T720" i="14"/>
  <c r="P720" i="14"/>
  <c r="O720" i="14"/>
  <c r="M720" i="14" s="1"/>
  <c r="I720" i="14"/>
  <c r="T719" i="14"/>
  <c r="P719" i="14"/>
  <c r="O719" i="14"/>
  <c r="M719" i="14" s="1"/>
  <c r="I719" i="14"/>
  <c r="T718" i="14"/>
  <c r="P718" i="14"/>
  <c r="O718" i="14"/>
  <c r="M718" i="14" s="1"/>
  <c r="I718" i="14"/>
  <c r="T717" i="14"/>
  <c r="P717" i="14"/>
  <c r="O717" i="14"/>
  <c r="M717" i="14" s="1"/>
  <c r="I717" i="14"/>
  <c r="T716" i="14"/>
  <c r="P716" i="14"/>
  <c r="O716" i="14"/>
  <c r="M716" i="14" s="1"/>
  <c r="I716" i="14"/>
  <c r="T715" i="14"/>
  <c r="P715" i="14"/>
  <c r="O715" i="14"/>
  <c r="M715" i="14" s="1"/>
  <c r="T714" i="14"/>
  <c r="P714" i="14"/>
  <c r="O714" i="14"/>
  <c r="M714" i="14" s="1"/>
  <c r="I714" i="14"/>
  <c r="T713" i="14"/>
  <c r="P713" i="14"/>
  <c r="O713" i="14"/>
  <c r="M713" i="14" s="1"/>
  <c r="I713" i="14"/>
  <c r="T712" i="14"/>
  <c r="P712" i="14"/>
  <c r="O712" i="14"/>
  <c r="M712" i="14" s="1"/>
  <c r="I712" i="14"/>
  <c r="T711" i="14"/>
  <c r="P711" i="14"/>
  <c r="O711" i="14"/>
  <c r="M711" i="14" s="1"/>
  <c r="I711" i="14"/>
  <c r="T710" i="14"/>
  <c r="P710" i="14"/>
  <c r="O710" i="14"/>
  <c r="M710" i="14" s="1"/>
  <c r="I710" i="14"/>
  <c r="T709" i="14"/>
  <c r="I709" i="14"/>
  <c r="T708" i="14"/>
  <c r="P708" i="14"/>
  <c r="O708" i="14"/>
  <c r="M708" i="14" s="1"/>
  <c r="I708" i="14"/>
  <c r="T707" i="14"/>
  <c r="P707" i="14"/>
  <c r="O707" i="14"/>
  <c r="M707" i="14" s="1"/>
  <c r="I707" i="14"/>
  <c r="T706" i="14"/>
  <c r="P706" i="14"/>
  <c r="O706" i="14"/>
  <c r="M706" i="14" s="1"/>
  <c r="I706" i="14"/>
  <c r="T705" i="14"/>
  <c r="P705" i="14"/>
  <c r="O705" i="14"/>
  <c r="M705" i="14" s="1"/>
  <c r="I705" i="14"/>
  <c r="T704" i="14"/>
  <c r="P704" i="14"/>
  <c r="O704" i="14"/>
  <c r="M704" i="14" s="1"/>
  <c r="I704" i="14"/>
  <c r="T703" i="14"/>
  <c r="P703" i="14"/>
  <c r="O703" i="14"/>
  <c r="M703" i="14" s="1"/>
  <c r="I703" i="14"/>
  <c r="T702" i="14"/>
  <c r="P702" i="14"/>
  <c r="O702" i="14"/>
  <c r="M702" i="14" s="1"/>
  <c r="I702" i="14"/>
  <c r="T701" i="14"/>
  <c r="P701" i="14"/>
  <c r="O701" i="14"/>
  <c r="M701" i="14" s="1"/>
  <c r="I701" i="14"/>
  <c r="T700" i="14"/>
  <c r="P700" i="14"/>
  <c r="O700" i="14"/>
  <c r="M700" i="14" s="1"/>
  <c r="I700" i="14"/>
  <c r="T699" i="14"/>
  <c r="P699" i="14"/>
  <c r="O699" i="14"/>
  <c r="M699" i="14" s="1"/>
  <c r="I699" i="14"/>
  <c r="T698" i="14"/>
  <c r="I698" i="14"/>
  <c r="T697" i="14"/>
  <c r="P697" i="14"/>
  <c r="O697" i="14"/>
  <c r="M697" i="14" s="1"/>
  <c r="I697" i="14"/>
  <c r="T696" i="14"/>
  <c r="P696" i="14"/>
  <c r="O696" i="14"/>
  <c r="M696" i="14" s="1"/>
  <c r="I696" i="14"/>
  <c r="T695" i="14"/>
  <c r="P695" i="14"/>
  <c r="O695" i="14"/>
  <c r="M695" i="14" s="1"/>
  <c r="I695" i="14"/>
  <c r="T694" i="14"/>
  <c r="P694" i="14"/>
  <c r="O694" i="14"/>
  <c r="M694" i="14" s="1"/>
  <c r="I694" i="14"/>
  <c r="T693" i="14"/>
  <c r="P693" i="14"/>
  <c r="O693" i="14"/>
  <c r="M693" i="14" s="1"/>
  <c r="I693" i="14"/>
  <c r="T692" i="14"/>
  <c r="P692" i="14"/>
  <c r="O692" i="14"/>
  <c r="M692" i="14" s="1"/>
  <c r="I692" i="14"/>
  <c r="T691" i="14"/>
  <c r="P691" i="14"/>
  <c r="O691" i="14"/>
  <c r="M691" i="14" s="1"/>
  <c r="I691" i="14"/>
  <c r="T690" i="14"/>
  <c r="P690" i="14"/>
  <c r="O690" i="14"/>
  <c r="M690" i="14" s="1"/>
  <c r="I690" i="14"/>
  <c r="T689" i="14"/>
  <c r="P689" i="14"/>
  <c r="O689" i="14"/>
  <c r="M689" i="14" s="1"/>
  <c r="I689" i="14"/>
  <c r="T688" i="14"/>
  <c r="P688" i="14"/>
  <c r="O688" i="14"/>
  <c r="M688" i="14" s="1"/>
  <c r="I688" i="14"/>
  <c r="T687" i="14"/>
  <c r="I687" i="14"/>
  <c r="T686" i="14"/>
  <c r="P686" i="14"/>
  <c r="O686" i="14"/>
  <c r="M686" i="14" s="1"/>
  <c r="I686" i="14"/>
  <c r="T685" i="14"/>
  <c r="P685" i="14"/>
  <c r="O685" i="14"/>
  <c r="M685" i="14" s="1"/>
  <c r="I685" i="14"/>
  <c r="T684" i="14"/>
  <c r="P684" i="14"/>
  <c r="O684" i="14"/>
  <c r="M684" i="14" s="1"/>
  <c r="I684" i="14"/>
  <c r="T683" i="14"/>
  <c r="P683" i="14"/>
  <c r="O683" i="14"/>
  <c r="M683" i="14" s="1"/>
  <c r="I683" i="14"/>
  <c r="T682" i="14"/>
  <c r="P682" i="14"/>
  <c r="O682" i="14"/>
  <c r="M682" i="14" s="1"/>
  <c r="I682" i="14"/>
  <c r="T681" i="14"/>
  <c r="P681" i="14"/>
  <c r="O681" i="14"/>
  <c r="M681" i="14" s="1"/>
  <c r="I681" i="14"/>
  <c r="T680" i="14"/>
  <c r="P680" i="14"/>
  <c r="O680" i="14"/>
  <c r="M680" i="14" s="1"/>
  <c r="I680" i="14"/>
  <c r="T679" i="14"/>
  <c r="P679" i="14"/>
  <c r="O679" i="14"/>
  <c r="M679" i="14" s="1"/>
  <c r="I679" i="14"/>
  <c r="T678" i="14"/>
  <c r="P678" i="14"/>
  <c r="O678" i="14"/>
  <c r="M678" i="14" s="1"/>
  <c r="I678" i="14"/>
  <c r="T677" i="14"/>
  <c r="P677" i="14"/>
  <c r="O677" i="14"/>
  <c r="M677" i="14" s="1"/>
  <c r="I677" i="14"/>
  <c r="T676" i="14"/>
  <c r="I676" i="14"/>
  <c r="T675" i="14"/>
  <c r="P675" i="14"/>
  <c r="O675" i="14"/>
  <c r="M675" i="14" s="1"/>
  <c r="I675" i="14"/>
  <c r="T674" i="14"/>
  <c r="P674" i="14"/>
  <c r="O674" i="14"/>
  <c r="M674" i="14" s="1"/>
  <c r="I674" i="14"/>
  <c r="T673" i="14"/>
  <c r="P673" i="14"/>
  <c r="O673" i="14"/>
  <c r="M673" i="14" s="1"/>
  <c r="I673" i="14"/>
  <c r="T672" i="14"/>
  <c r="P672" i="14"/>
  <c r="O672" i="14"/>
  <c r="M672" i="14" s="1"/>
  <c r="I672" i="14"/>
  <c r="T671" i="14"/>
  <c r="P671" i="14"/>
  <c r="O671" i="14"/>
  <c r="M671" i="14" s="1"/>
  <c r="I671" i="14"/>
  <c r="T670" i="14"/>
  <c r="P670" i="14"/>
  <c r="O670" i="14"/>
  <c r="M670" i="14" s="1"/>
  <c r="I670" i="14"/>
  <c r="T669" i="14"/>
  <c r="P669" i="14"/>
  <c r="O669" i="14"/>
  <c r="M669" i="14" s="1"/>
  <c r="I669" i="14"/>
  <c r="T668" i="14"/>
  <c r="P668" i="14"/>
  <c r="O668" i="14"/>
  <c r="M668" i="14" s="1"/>
  <c r="I668" i="14"/>
  <c r="T667" i="14"/>
  <c r="P667" i="14"/>
  <c r="O667" i="14"/>
  <c r="M667" i="14" s="1"/>
  <c r="I667" i="14"/>
  <c r="T666" i="14"/>
  <c r="P666" i="14"/>
  <c r="O666" i="14"/>
  <c r="M666" i="14" s="1"/>
  <c r="I666" i="14"/>
  <c r="T665" i="14"/>
  <c r="I665" i="14"/>
  <c r="T664" i="14"/>
  <c r="P664" i="14"/>
  <c r="O664" i="14"/>
  <c r="M664" i="14" s="1"/>
  <c r="I664" i="14"/>
  <c r="T663" i="14"/>
  <c r="P663" i="14"/>
  <c r="O663" i="14"/>
  <c r="M663" i="14" s="1"/>
  <c r="I663" i="14"/>
  <c r="T662" i="14"/>
  <c r="P662" i="14"/>
  <c r="O662" i="14"/>
  <c r="M662" i="14" s="1"/>
  <c r="I662" i="14"/>
  <c r="T661" i="14"/>
  <c r="P661" i="14"/>
  <c r="O661" i="14"/>
  <c r="M661" i="14" s="1"/>
  <c r="I661" i="14"/>
  <c r="T660" i="14"/>
  <c r="P660" i="14"/>
  <c r="O660" i="14"/>
  <c r="M660" i="14" s="1"/>
  <c r="I660" i="14"/>
  <c r="T659" i="14"/>
  <c r="P659" i="14"/>
  <c r="O659" i="14"/>
  <c r="M659" i="14" s="1"/>
  <c r="I659" i="14"/>
  <c r="T658" i="14"/>
  <c r="P658" i="14"/>
  <c r="O658" i="14"/>
  <c r="M658" i="14" s="1"/>
  <c r="I658" i="14"/>
  <c r="T657" i="14"/>
  <c r="P657" i="14"/>
  <c r="O657" i="14"/>
  <c r="M657" i="14" s="1"/>
  <c r="I657" i="14"/>
  <c r="T656" i="14"/>
  <c r="P656" i="14"/>
  <c r="O656" i="14"/>
  <c r="M656" i="14" s="1"/>
  <c r="I656" i="14"/>
  <c r="T655" i="14"/>
  <c r="P655" i="14"/>
  <c r="O655" i="14"/>
  <c r="M655" i="14" s="1"/>
  <c r="I655" i="14"/>
  <c r="T654" i="14"/>
  <c r="I654" i="14"/>
  <c r="T653" i="14"/>
  <c r="P653" i="14"/>
  <c r="O653" i="14"/>
  <c r="M653" i="14" s="1"/>
  <c r="I653" i="14"/>
  <c r="T652" i="14"/>
  <c r="P652" i="14"/>
  <c r="O652" i="14"/>
  <c r="M652" i="14" s="1"/>
  <c r="I652" i="14"/>
  <c r="T651" i="14"/>
  <c r="P651" i="14"/>
  <c r="O651" i="14"/>
  <c r="M651" i="14" s="1"/>
  <c r="I651" i="14"/>
  <c r="T650" i="14"/>
  <c r="P650" i="14"/>
  <c r="O650" i="14"/>
  <c r="M650" i="14" s="1"/>
  <c r="I650" i="14"/>
  <c r="T649" i="14"/>
  <c r="P649" i="14"/>
  <c r="O649" i="14"/>
  <c r="M649" i="14" s="1"/>
  <c r="I649" i="14"/>
  <c r="T648" i="14"/>
  <c r="P648" i="14"/>
  <c r="O648" i="14"/>
  <c r="M648" i="14" s="1"/>
  <c r="I648" i="14"/>
  <c r="T647" i="14"/>
  <c r="P647" i="14"/>
  <c r="O647" i="14"/>
  <c r="M647" i="14" s="1"/>
  <c r="I647" i="14"/>
  <c r="T646" i="14"/>
  <c r="P646" i="14"/>
  <c r="O646" i="14"/>
  <c r="M646" i="14" s="1"/>
  <c r="I646" i="14"/>
  <c r="T645" i="14"/>
  <c r="P645" i="14"/>
  <c r="O645" i="14"/>
  <c r="M645" i="14" s="1"/>
  <c r="I645" i="14"/>
  <c r="T644" i="14"/>
  <c r="P644" i="14"/>
  <c r="O644" i="14"/>
  <c r="M644" i="14" s="1"/>
  <c r="I644" i="14"/>
  <c r="T643" i="14"/>
  <c r="I643" i="14"/>
  <c r="T642" i="14"/>
  <c r="P642" i="14"/>
  <c r="O642" i="14"/>
  <c r="M642" i="14" s="1"/>
  <c r="I642" i="14"/>
  <c r="T641" i="14"/>
  <c r="P641" i="14"/>
  <c r="O641" i="14"/>
  <c r="M641" i="14" s="1"/>
  <c r="I641" i="14"/>
  <c r="T640" i="14"/>
  <c r="P640" i="14"/>
  <c r="O640" i="14"/>
  <c r="M640" i="14" s="1"/>
  <c r="I640" i="14"/>
  <c r="T639" i="14"/>
  <c r="P639" i="14"/>
  <c r="O639" i="14"/>
  <c r="M639" i="14" s="1"/>
  <c r="I639" i="14"/>
  <c r="T638" i="14"/>
  <c r="P638" i="14"/>
  <c r="O638" i="14"/>
  <c r="M638" i="14" s="1"/>
  <c r="I638" i="14"/>
  <c r="T637" i="14"/>
  <c r="P637" i="14"/>
  <c r="O637" i="14"/>
  <c r="M637" i="14" s="1"/>
  <c r="I637" i="14"/>
  <c r="T636" i="14"/>
  <c r="P636" i="14"/>
  <c r="O636" i="14"/>
  <c r="M636" i="14" s="1"/>
  <c r="I636" i="14"/>
  <c r="T635" i="14"/>
  <c r="P635" i="14"/>
  <c r="O635" i="14"/>
  <c r="M635" i="14" s="1"/>
  <c r="I635" i="14"/>
  <c r="T634" i="14"/>
  <c r="P634" i="14"/>
  <c r="O634" i="14"/>
  <c r="M634" i="14" s="1"/>
  <c r="I634" i="14"/>
  <c r="T633" i="14"/>
  <c r="P633" i="14"/>
  <c r="O633" i="14"/>
  <c r="M633" i="14" s="1"/>
  <c r="I633" i="14"/>
  <c r="T632" i="14"/>
  <c r="I632" i="14"/>
  <c r="T631" i="14"/>
  <c r="P631" i="14"/>
  <c r="O631" i="14"/>
  <c r="M631" i="14" s="1"/>
  <c r="I631" i="14"/>
  <c r="T630" i="14"/>
  <c r="P630" i="14"/>
  <c r="O630" i="14"/>
  <c r="M630" i="14" s="1"/>
  <c r="I630" i="14"/>
  <c r="T629" i="14"/>
  <c r="P629" i="14"/>
  <c r="O629" i="14"/>
  <c r="M629" i="14" s="1"/>
  <c r="I629" i="14"/>
  <c r="T628" i="14"/>
  <c r="P628" i="14"/>
  <c r="O628" i="14"/>
  <c r="M628" i="14" s="1"/>
  <c r="I628" i="14"/>
  <c r="T627" i="14"/>
  <c r="P627" i="14"/>
  <c r="O627" i="14"/>
  <c r="M627" i="14" s="1"/>
  <c r="I627" i="14"/>
  <c r="T626" i="14"/>
  <c r="P626" i="14"/>
  <c r="O626" i="14"/>
  <c r="M626" i="14" s="1"/>
  <c r="I626" i="14"/>
  <c r="T625" i="14"/>
  <c r="P625" i="14"/>
  <c r="O625" i="14"/>
  <c r="M625" i="14" s="1"/>
  <c r="I625" i="14"/>
  <c r="T624" i="14"/>
  <c r="P624" i="14"/>
  <c r="O624" i="14"/>
  <c r="M624" i="14" s="1"/>
  <c r="I624" i="14"/>
  <c r="T623" i="14"/>
  <c r="P623" i="14"/>
  <c r="O623" i="14"/>
  <c r="M623" i="14" s="1"/>
  <c r="I623" i="14"/>
  <c r="T622" i="14"/>
  <c r="P622" i="14"/>
  <c r="O622" i="14"/>
  <c r="M622" i="14" s="1"/>
  <c r="I622" i="14"/>
  <c r="T621" i="14"/>
  <c r="I621" i="14"/>
  <c r="T620" i="14"/>
  <c r="P620" i="14"/>
  <c r="O620" i="14"/>
  <c r="M620" i="14" s="1"/>
  <c r="I620" i="14"/>
  <c r="T619" i="14"/>
  <c r="P619" i="14"/>
  <c r="O619" i="14"/>
  <c r="M619" i="14" s="1"/>
  <c r="I619" i="14"/>
  <c r="T618" i="14"/>
  <c r="P618" i="14"/>
  <c r="O618" i="14"/>
  <c r="M618" i="14" s="1"/>
  <c r="I618" i="14"/>
  <c r="T617" i="14"/>
  <c r="P617" i="14"/>
  <c r="O617" i="14"/>
  <c r="M617" i="14" s="1"/>
  <c r="I617" i="14"/>
  <c r="T616" i="14"/>
  <c r="P616" i="14"/>
  <c r="O616" i="14"/>
  <c r="M616" i="14" s="1"/>
  <c r="I616" i="14"/>
  <c r="T615" i="14"/>
  <c r="P615" i="14"/>
  <c r="O615" i="14"/>
  <c r="M615" i="14" s="1"/>
  <c r="I615" i="14"/>
  <c r="T614" i="14"/>
  <c r="P614" i="14"/>
  <c r="O614" i="14"/>
  <c r="M614" i="14" s="1"/>
  <c r="I614" i="14"/>
  <c r="T613" i="14"/>
  <c r="P613" i="14"/>
  <c r="O613" i="14"/>
  <c r="M613" i="14" s="1"/>
  <c r="I613" i="14"/>
  <c r="T612" i="14"/>
  <c r="P612" i="14"/>
  <c r="O612" i="14"/>
  <c r="M612" i="14" s="1"/>
  <c r="I612" i="14"/>
  <c r="T611" i="14"/>
  <c r="P611" i="14"/>
  <c r="O611" i="14"/>
  <c r="M611" i="14" s="1"/>
  <c r="I611" i="14"/>
  <c r="T610" i="14"/>
  <c r="I610" i="14"/>
  <c r="T609" i="14"/>
  <c r="P609" i="14"/>
  <c r="O609" i="14"/>
  <c r="M609" i="14" s="1"/>
  <c r="I609" i="14"/>
  <c r="T608" i="14"/>
  <c r="P608" i="14"/>
  <c r="O608" i="14"/>
  <c r="M608" i="14" s="1"/>
  <c r="I608" i="14"/>
  <c r="T607" i="14"/>
  <c r="P607" i="14"/>
  <c r="O607" i="14"/>
  <c r="M607" i="14" s="1"/>
  <c r="I607" i="14"/>
  <c r="T606" i="14"/>
  <c r="P606" i="14"/>
  <c r="O606" i="14"/>
  <c r="M606" i="14" s="1"/>
  <c r="I606" i="14"/>
  <c r="T605" i="14"/>
  <c r="P605" i="14"/>
  <c r="O605" i="14"/>
  <c r="M605" i="14" s="1"/>
  <c r="I605" i="14"/>
  <c r="T604" i="14"/>
  <c r="P604" i="14"/>
  <c r="O604" i="14"/>
  <c r="M604" i="14" s="1"/>
  <c r="I604" i="14"/>
  <c r="T603" i="14"/>
  <c r="P603" i="14"/>
  <c r="O603" i="14"/>
  <c r="M603" i="14" s="1"/>
  <c r="I603" i="14"/>
  <c r="T602" i="14"/>
  <c r="P602" i="14"/>
  <c r="O602" i="14"/>
  <c r="M602" i="14" s="1"/>
  <c r="I602" i="14"/>
  <c r="T601" i="14"/>
  <c r="P601" i="14"/>
  <c r="O601" i="14"/>
  <c r="M601" i="14" s="1"/>
  <c r="I601" i="14"/>
  <c r="T600" i="14"/>
  <c r="P600" i="14"/>
  <c r="O600" i="14"/>
  <c r="M600" i="14" s="1"/>
  <c r="I600" i="14"/>
  <c r="T599" i="14"/>
  <c r="I599" i="14"/>
  <c r="T598" i="14"/>
  <c r="P598" i="14"/>
  <c r="O598" i="14"/>
  <c r="M598" i="14" s="1"/>
  <c r="I598" i="14"/>
  <c r="T597" i="14"/>
  <c r="P597" i="14"/>
  <c r="O597" i="14"/>
  <c r="M597" i="14" s="1"/>
  <c r="I597" i="14"/>
  <c r="T596" i="14"/>
  <c r="P596" i="14"/>
  <c r="O596" i="14"/>
  <c r="M596" i="14" s="1"/>
  <c r="I596" i="14"/>
  <c r="T595" i="14"/>
  <c r="P595" i="14"/>
  <c r="O595" i="14"/>
  <c r="M595" i="14" s="1"/>
  <c r="I595" i="14"/>
  <c r="T594" i="14"/>
  <c r="P594" i="14"/>
  <c r="O594" i="14"/>
  <c r="M594" i="14" s="1"/>
  <c r="I594" i="14"/>
  <c r="T593" i="14"/>
  <c r="P593" i="14"/>
  <c r="O593" i="14"/>
  <c r="M593" i="14" s="1"/>
  <c r="I593" i="14"/>
  <c r="T592" i="14"/>
  <c r="P592" i="14"/>
  <c r="O592" i="14"/>
  <c r="M592" i="14" s="1"/>
  <c r="I592" i="14"/>
  <c r="T591" i="14"/>
  <c r="P591" i="14"/>
  <c r="O591" i="14"/>
  <c r="M591" i="14" s="1"/>
  <c r="I591" i="14"/>
  <c r="T590" i="14"/>
  <c r="P590" i="14"/>
  <c r="O590" i="14"/>
  <c r="M590" i="14" s="1"/>
  <c r="I590" i="14"/>
  <c r="T589" i="14"/>
  <c r="P589" i="14"/>
  <c r="O589" i="14"/>
  <c r="M589" i="14" s="1"/>
  <c r="I589" i="14"/>
  <c r="T588" i="14"/>
  <c r="I588" i="14"/>
  <c r="T587" i="14"/>
  <c r="P587" i="14"/>
  <c r="O587" i="14"/>
  <c r="M587" i="14" s="1"/>
  <c r="I587" i="14"/>
  <c r="T586" i="14"/>
  <c r="P586" i="14"/>
  <c r="O586" i="14"/>
  <c r="M586" i="14" s="1"/>
  <c r="I586" i="14"/>
  <c r="T585" i="14"/>
  <c r="P585" i="14"/>
  <c r="O585" i="14"/>
  <c r="M585" i="14" s="1"/>
  <c r="I585" i="14"/>
  <c r="T584" i="14"/>
  <c r="P584" i="14"/>
  <c r="O584" i="14"/>
  <c r="M584" i="14" s="1"/>
  <c r="I584" i="14"/>
  <c r="T583" i="14"/>
  <c r="P583" i="14"/>
  <c r="O583" i="14"/>
  <c r="M583" i="14" s="1"/>
  <c r="I583" i="14"/>
  <c r="T582" i="14"/>
  <c r="P582" i="14"/>
  <c r="O582" i="14"/>
  <c r="M582" i="14" s="1"/>
  <c r="I582" i="14"/>
  <c r="T581" i="14"/>
  <c r="P581" i="14"/>
  <c r="O581" i="14"/>
  <c r="M581" i="14" s="1"/>
  <c r="I581" i="14"/>
  <c r="T580" i="14"/>
  <c r="P580" i="14"/>
  <c r="O580" i="14"/>
  <c r="M580" i="14" s="1"/>
  <c r="I580" i="14"/>
  <c r="T579" i="14"/>
  <c r="P579" i="14"/>
  <c r="O579" i="14"/>
  <c r="M579" i="14" s="1"/>
  <c r="I579" i="14"/>
  <c r="T578" i="14"/>
  <c r="P578" i="14"/>
  <c r="O578" i="14"/>
  <c r="M578" i="14" s="1"/>
  <c r="I578" i="14"/>
  <c r="T577" i="14"/>
  <c r="I577" i="14"/>
  <c r="T576" i="14"/>
  <c r="P576" i="14"/>
  <c r="O576" i="14"/>
  <c r="M576" i="14" s="1"/>
  <c r="I576" i="14"/>
  <c r="T575" i="14"/>
  <c r="P575" i="14"/>
  <c r="O575" i="14"/>
  <c r="M575" i="14" s="1"/>
  <c r="I575" i="14"/>
  <c r="T574" i="14"/>
  <c r="P574" i="14"/>
  <c r="O574" i="14"/>
  <c r="M574" i="14" s="1"/>
  <c r="I574" i="14"/>
  <c r="T573" i="14"/>
  <c r="P573" i="14"/>
  <c r="O573" i="14"/>
  <c r="M573" i="14" s="1"/>
  <c r="I573" i="14"/>
  <c r="T572" i="14"/>
  <c r="P572" i="14"/>
  <c r="O572" i="14"/>
  <c r="M572" i="14" s="1"/>
  <c r="I572" i="14"/>
  <c r="T571" i="14"/>
  <c r="P571" i="14"/>
  <c r="O571" i="14"/>
  <c r="M571" i="14" s="1"/>
  <c r="I571" i="14"/>
  <c r="T570" i="14"/>
  <c r="P570" i="14"/>
  <c r="O570" i="14"/>
  <c r="M570" i="14" s="1"/>
  <c r="I570" i="14"/>
  <c r="T569" i="14"/>
  <c r="P569" i="14"/>
  <c r="O569" i="14"/>
  <c r="M569" i="14" s="1"/>
  <c r="I569" i="14"/>
  <c r="T568" i="14"/>
  <c r="P568" i="14"/>
  <c r="O568" i="14"/>
  <c r="M568" i="14" s="1"/>
  <c r="I568" i="14"/>
  <c r="T567" i="14"/>
  <c r="P567" i="14"/>
  <c r="O567" i="14"/>
  <c r="M567" i="14" s="1"/>
  <c r="I567" i="14"/>
  <c r="T566" i="14"/>
  <c r="I566" i="14"/>
  <c r="T565" i="14"/>
  <c r="P565" i="14"/>
  <c r="O565" i="14"/>
  <c r="M565" i="14" s="1"/>
  <c r="I565" i="14"/>
  <c r="T564" i="14"/>
  <c r="P564" i="14"/>
  <c r="O564" i="14"/>
  <c r="M564" i="14" s="1"/>
  <c r="I564" i="14"/>
  <c r="T563" i="14"/>
  <c r="P563" i="14"/>
  <c r="O563" i="14"/>
  <c r="M563" i="14" s="1"/>
  <c r="I563" i="14"/>
  <c r="T562" i="14"/>
  <c r="P562" i="14"/>
  <c r="O562" i="14"/>
  <c r="M562" i="14" s="1"/>
  <c r="I562" i="14"/>
  <c r="T561" i="14"/>
  <c r="P561" i="14"/>
  <c r="O561" i="14"/>
  <c r="M561" i="14" s="1"/>
  <c r="I561" i="14"/>
  <c r="T560" i="14"/>
  <c r="P560" i="14"/>
  <c r="O560" i="14"/>
  <c r="M560" i="14" s="1"/>
  <c r="T559" i="14"/>
  <c r="P559" i="14"/>
  <c r="O559" i="14"/>
  <c r="M559" i="14" s="1"/>
  <c r="I559" i="14"/>
  <c r="T558" i="14"/>
  <c r="P558" i="14"/>
  <c r="O558" i="14"/>
  <c r="M558" i="14" s="1"/>
  <c r="I558" i="14"/>
  <c r="T557" i="14"/>
  <c r="P557" i="14"/>
  <c r="O557" i="14"/>
  <c r="M557" i="14" s="1"/>
  <c r="I557" i="14"/>
  <c r="T556" i="14"/>
  <c r="P556" i="14"/>
  <c r="O556" i="14"/>
  <c r="M556" i="14" s="1"/>
  <c r="I556" i="14"/>
  <c r="T555" i="14"/>
  <c r="P555" i="14"/>
  <c r="O555" i="14"/>
  <c r="M555" i="14" s="1"/>
  <c r="I555" i="14"/>
  <c r="T554" i="14"/>
  <c r="I554" i="14"/>
  <c r="T553" i="14"/>
  <c r="P553" i="14"/>
  <c r="O553" i="14"/>
  <c r="M553" i="14" s="1"/>
  <c r="I553" i="14"/>
  <c r="T552" i="14"/>
  <c r="P552" i="14"/>
  <c r="O552" i="14"/>
  <c r="M552" i="14" s="1"/>
  <c r="I552" i="14"/>
  <c r="T551" i="14"/>
  <c r="P551" i="14"/>
  <c r="O551" i="14"/>
  <c r="M551" i="14" s="1"/>
  <c r="I551" i="14"/>
  <c r="T550" i="14"/>
  <c r="P550" i="14"/>
  <c r="O550" i="14"/>
  <c r="M550" i="14" s="1"/>
  <c r="I550" i="14"/>
  <c r="T549" i="14"/>
  <c r="P549" i="14"/>
  <c r="O549" i="14"/>
  <c r="M549" i="14" s="1"/>
  <c r="I549" i="14"/>
  <c r="T548" i="14"/>
  <c r="P548" i="14"/>
  <c r="O548" i="14"/>
  <c r="M548" i="14" s="1"/>
  <c r="I548" i="14"/>
  <c r="T547" i="14"/>
  <c r="P547" i="14"/>
  <c r="O547" i="14"/>
  <c r="M547" i="14" s="1"/>
  <c r="I547" i="14"/>
  <c r="T546" i="14"/>
  <c r="P546" i="14"/>
  <c r="O546" i="14"/>
  <c r="M546" i="14" s="1"/>
  <c r="I546" i="14"/>
  <c r="T545" i="14"/>
  <c r="P545" i="14"/>
  <c r="O545" i="14"/>
  <c r="M545" i="14" s="1"/>
  <c r="I545" i="14"/>
  <c r="T544" i="14"/>
  <c r="P544" i="14"/>
  <c r="O544" i="14"/>
  <c r="M544" i="14" s="1"/>
  <c r="I544" i="14"/>
  <c r="T543" i="14"/>
  <c r="I543" i="14"/>
  <c r="T542" i="14"/>
  <c r="P542" i="14"/>
  <c r="O542" i="14"/>
  <c r="M542" i="14" s="1"/>
  <c r="I542" i="14"/>
  <c r="T541" i="14"/>
  <c r="P541" i="14"/>
  <c r="O541" i="14"/>
  <c r="M541" i="14" s="1"/>
  <c r="I541" i="14"/>
  <c r="T540" i="14"/>
  <c r="P540" i="14"/>
  <c r="O540" i="14"/>
  <c r="M540" i="14" s="1"/>
  <c r="I540" i="14"/>
  <c r="T539" i="14"/>
  <c r="P539" i="14"/>
  <c r="O539" i="14"/>
  <c r="M539" i="14" s="1"/>
  <c r="I539" i="14"/>
  <c r="T538" i="14"/>
  <c r="P538" i="14"/>
  <c r="O538" i="14"/>
  <c r="M538" i="14" s="1"/>
  <c r="I538" i="14"/>
  <c r="T537" i="14"/>
  <c r="P537" i="14"/>
  <c r="O537" i="14"/>
  <c r="M537" i="14" s="1"/>
  <c r="I537" i="14"/>
  <c r="T536" i="14"/>
  <c r="P536" i="14"/>
  <c r="O536" i="14"/>
  <c r="M536" i="14" s="1"/>
  <c r="I536" i="14"/>
  <c r="T535" i="14"/>
  <c r="P535" i="14"/>
  <c r="O535" i="14"/>
  <c r="M535" i="14" s="1"/>
  <c r="I535" i="14"/>
  <c r="T534" i="14"/>
  <c r="P534" i="14"/>
  <c r="O534" i="14"/>
  <c r="M534" i="14" s="1"/>
  <c r="I534" i="14"/>
  <c r="T533" i="14"/>
  <c r="P533" i="14"/>
  <c r="O533" i="14"/>
  <c r="M533" i="14" s="1"/>
  <c r="I533" i="14"/>
  <c r="T532" i="14"/>
  <c r="I532" i="14"/>
  <c r="T531" i="14"/>
  <c r="P531" i="14"/>
  <c r="O531" i="14"/>
  <c r="M531" i="14" s="1"/>
  <c r="I531" i="14"/>
  <c r="T530" i="14"/>
  <c r="P530" i="14"/>
  <c r="O530" i="14"/>
  <c r="M530" i="14" s="1"/>
  <c r="I530" i="14"/>
  <c r="T529" i="14"/>
  <c r="P529" i="14"/>
  <c r="O529" i="14"/>
  <c r="M529" i="14" s="1"/>
  <c r="I529" i="14"/>
  <c r="T528" i="14"/>
  <c r="P528" i="14"/>
  <c r="O528" i="14"/>
  <c r="M528" i="14" s="1"/>
  <c r="I528" i="14"/>
  <c r="T527" i="14"/>
  <c r="P527" i="14"/>
  <c r="O527" i="14"/>
  <c r="M527" i="14" s="1"/>
  <c r="I527" i="14"/>
  <c r="T526" i="14"/>
  <c r="P526" i="14"/>
  <c r="O526" i="14"/>
  <c r="M526" i="14" s="1"/>
  <c r="T525" i="14"/>
  <c r="P525" i="14"/>
  <c r="O525" i="14"/>
  <c r="M525" i="14" s="1"/>
  <c r="I525" i="14"/>
  <c r="T524" i="14"/>
  <c r="P524" i="14"/>
  <c r="O524" i="14"/>
  <c r="M524" i="14" s="1"/>
  <c r="I524" i="14"/>
  <c r="T523" i="14"/>
  <c r="P523" i="14"/>
  <c r="O523" i="14"/>
  <c r="M523" i="14" s="1"/>
  <c r="I523" i="14"/>
  <c r="T522" i="14"/>
  <c r="P522" i="14"/>
  <c r="O522" i="14"/>
  <c r="M522" i="14" s="1"/>
  <c r="I522" i="14"/>
  <c r="T521" i="14"/>
  <c r="P521" i="14"/>
  <c r="O521" i="14"/>
  <c r="M521" i="14" s="1"/>
  <c r="I521" i="14"/>
  <c r="T520" i="14"/>
  <c r="I520" i="14"/>
  <c r="T519" i="14"/>
  <c r="P519" i="14"/>
  <c r="O519" i="14"/>
  <c r="M519" i="14" s="1"/>
  <c r="I519" i="14"/>
  <c r="T518" i="14"/>
  <c r="P518" i="14"/>
  <c r="O518" i="14"/>
  <c r="M518" i="14" s="1"/>
  <c r="I518" i="14"/>
  <c r="T514" i="14"/>
  <c r="P514" i="14"/>
  <c r="O514" i="14"/>
  <c r="M514" i="14" s="1"/>
  <c r="I514" i="14"/>
  <c r="T513" i="14"/>
  <c r="P513" i="14"/>
  <c r="O513" i="14"/>
  <c r="M513" i="14" s="1"/>
  <c r="I513" i="14"/>
  <c r="T512" i="14"/>
  <c r="P512" i="14"/>
  <c r="O512" i="14"/>
  <c r="M512" i="14" s="1"/>
  <c r="I512" i="14"/>
  <c r="T511" i="14"/>
  <c r="P511" i="14"/>
  <c r="O511" i="14"/>
  <c r="M511" i="14" s="1"/>
  <c r="I511" i="14"/>
  <c r="T510" i="14"/>
  <c r="P510" i="14"/>
  <c r="O510" i="14"/>
  <c r="M510" i="14" s="1"/>
  <c r="I510" i="14"/>
  <c r="T509" i="14"/>
  <c r="I509" i="14"/>
  <c r="T508" i="14"/>
  <c r="P508" i="14"/>
  <c r="O508" i="14"/>
  <c r="M508" i="14" s="1"/>
  <c r="I508" i="14"/>
  <c r="T507" i="14"/>
  <c r="P507" i="14"/>
  <c r="O507" i="14"/>
  <c r="M507" i="14" s="1"/>
  <c r="I507" i="14"/>
  <c r="T506" i="14"/>
  <c r="P506" i="14"/>
  <c r="O506" i="14"/>
  <c r="M506" i="14" s="1"/>
  <c r="I506" i="14"/>
  <c r="T505" i="14"/>
  <c r="P505" i="14"/>
  <c r="O505" i="14"/>
  <c r="M505" i="14" s="1"/>
  <c r="I505" i="14"/>
  <c r="T504" i="14"/>
  <c r="P504" i="14"/>
  <c r="O504" i="14"/>
  <c r="M504" i="14" s="1"/>
  <c r="I504" i="14"/>
  <c r="T503" i="14"/>
  <c r="P503" i="14"/>
  <c r="O503" i="14"/>
  <c r="M503" i="14" s="1"/>
  <c r="I503" i="14"/>
  <c r="T502" i="14"/>
  <c r="P502" i="14"/>
  <c r="O502" i="14"/>
  <c r="M502" i="14" s="1"/>
  <c r="I502" i="14"/>
  <c r="T501" i="14"/>
  <c r="P501" i="14"/>
  <c r="O501" i="14"/>
  <c r="M501" i="14" s="1"/>
  <c r="I501" i="14"/>
  <c r="T500" i="14"/>
  <c r="P500" i="14"/>
  <c r="O500" i="14"/>
  <c r="M500" i="14" s="1"/>
  <c r="I500" i="14"/>
  <c r="T499" i="14"/>
  <c r="P499" i="14"/>
  <c r="O499" i="14"/>
  <c r="M499" i="14" s="1"/>
  <c r="I499" i="14"/>
  <c r="T498" i="14"/>
  <c r="I498" i="14"/>
  <c r="T497" i="14"/>
  <c r="P497" i="14"/>
  <c r="O497" i="14"/>
  <c r="M497" i="14" s="1"/>
  <c r="I497" i="14"/>
  <c r="T496" i="14"/>
  <c r="P496" i="14"/>
  <c r="O496" i="14"/>
  <c r="M496" i="14" s="1"/>
  <c r="I496" i="14"/>
  <c r="T495" i="14"/>
  <c r="P495" i="14"/>
  <c r="O495" i="14"/>
  <c r="M495" i="14" s="1"/>
  <c r="I495" i="14"/>
  <c r="T494" i="14"/>
  <c r="P494" i="14"/>
  <c r="O494" i="14"/>
  <c r="M494" i="14" s="1"/>
  <c r="I494" i="14"/>
  <c r="T493" i="14"/>
  <c r="P493" i="14"/>
  <c r="O493" i="14"/>
  <c r="M493" i="14" s="1"/>
  <c r="I493" i="14"/>
  <c r="T492" i="14"/>
  <c r="P492" i="14"/>
  <c r="O492" i="14"/>
  <c r="M492" i="14" s="1"/>
  <c r="T491" i="14"/>
  <c r="P491" i="14"/>
  <c r="O491" i="14"/>
  <c r="M491" i="14" s="1"/>
  <c r="I491" i="14"/>
  <c r="T490" i="14"/>
  <c r="P490" i="14"/>
  <c r="O490" i="14"/>
  <c r="M490" i="14" s="1"/>
  <c r="I490" i="14"/>
  <c r="T489" i="14"/>
  <c r="P489" i="14"/>
  <c r="O489" i="14"/>
  <c r="M489" i="14" s="1"/>
  <c r="I489" i="14"/>
  <c r="T488" i="14"/>
  <c r="P488" i="14"/>
  <c r="O488" i="14"/>
  <c r="M488" i="14" s="1"/>
  <c r="I488" i="14"/>
  <c r="T487" i="14"/>
  <c r="P487" i="14"/>
  <c r="O487" i="14"/>
  <c r="M487" i="14" s="1"/>
  <c r="I487" i="14"/>
  <c r="T486" i="14"/>
  <c r="I486" i="14"/>
  <c r="T485" i="14"/>
  <c r="P485" i="14"/>
  <c r="O485" i="14"/>
  <c r="M485" i="14" s="1"/>
  <c r="I485" i="14"/>
  <c r="T484" i="14"/>
  <c r="P484" i="14"/>
  <c r="O484" i="14"/>
  <c r="M484" i="14" s="1"/>
  <c r="I484" i="14"/>
  <c r="T483" i="14"/>
  <c r="P483" i="14"/>
  <c r="O483" i="14"/>
  <c r="M483" i="14" s="1"/>
  <c r="I483" i="14"/>
  <c r="T482" i="14"/>
  <c r="P482" i="14"/>
  <c r="O482" i="14"/>
  <c r="M482" i="14" s="1"/>
  <c r="I482" i="14"/>
  <c r="T481" i="14"/>
  <c r="P481" i="14"/>
  <c r="O481" i="14"/>
  <c r="M481" i="14" s="1"/>
  <c r="I481" i="14"/>
  <c r="T480" i="14"/>
  <c r="P480" i="14"/>
  <c r="O480" i="14"/>
  <c r="M480" i="14" s="1"/>
  <c r="I480" i="14"/>
  <c r="T479" i="14"/>
  <c r="P479" i="14"/>
  <c r="O479" i="14"/>
  <c r="M479" i="14" s="1"/>
  <c r="I479" i="14"/>
  <c r="T478" i="14"/>
  <c r="P478" i="14"/>
  <c r="O478" i="14"/>
  <c r="M478" i="14" s="1"/>
  <c r="I478" i="14"/>
  <c r="T477" i="14"/>
  <c r="P477" i="14"/>
  <c r="O477" i="14"/>
  <c r="M477" i="14" s="1"/>
  <c r="I477" i="14"/>
  <c r="T476" i="14"/>
  <c r="P476" i="14"/>
  <c r="O476" i="14"/>
  <c r="M476" i="14" s="1"/>
  <c r="I476" i="14"/>
  <c r="T475" i="14"/>
  <c r="I475" i="14"/>
  <c r="T474" i="14"/>
  <c r="P474" i="14"/>
  <c r="O474" i="14"/>
  <c r="M474" i="14" s="1"/>
  <c r="I474" i="14"/>
  <c r="T473" i="14"/>
  <c r="P473" i="14"/>
  <c r="O473" i="14"/>
  <c r="M473" i="14" s="1"/>
  <c r="I473" i="14"/>
  <c r="T472" i="14"/>
  <c r="P472" i="14"/>
  <c r="O472" i="14"/>
  <c r="M472" i="14" s="1"/>
  <c r="I472" i="14"/>
  <c r="T471" i="14"/>
  <c r="P471" i="14"/>
  <c r="O471" i="14"/>
  <c r="M471" i="14" s="1"/>
  <c r="I471" i="14"/>
  <c r="T470" i="14"/>
  <c r="P470" i="14"/>
  <c r="O470" i="14"/>
  <c r="M470" i="14" s="1"/>
  <c r="I470" i="14"/>
  <c r="T469" i="14"/>
  <c r="P469" i="14"/>
  <c r="O469" i="14"/>
  <c r="M469" i="14" s="1"/>
  <c r="I469" i="14"/>
  <c r="T468" i="14"/>
  <c r="P468" i="14"/>
  <c r="O468" i="14"/>
  <c r="M468" i="14" s="1"/>
  <c r="I468" i="14"/>
  <c r="T467" i="14"/>
  <c r="P467" i="14"/>
  <c r="O467" i="14"/>
  <c r="M467" i="14" s="1"/>
  <c r="I467" i="14"/>
  <c r="T466" i="14"/>
  <c r="P466" i="14"/>
  <c r="O466" i="14"/>
  <c r="M466" i="14" s="1"/>
  <c r="I466" i="14"/>
  <c r="T465" i="14"/>
  <c r="P465" i="14"/>
  <c r="O465" i="14"/>
  <c r="M465" i="14" s="1"/>
  <c r="I465" i="14"/>
  <c r="T464" i="14"/>
  <c r="I464" i="14"/>
  <c r="T463" i="14"/>
  <c r="P463" i="14"/>
  <c r="O463" i="14"/>
  <c r="M463" i="14" s="1"/>
  <c r="I463" i="14"/>
  <c r="T462" i="14"/>
  <c r="P462" i="14"/>
  <c r="O462" i="14"/>
  <c r="M462" i="14" s="1"/>
  <c r="I462" i="14"/>
  <c r="T461" i="14"/>
  <c r="P461" i="14"/>
  <c r="O461" i="14"/>
  <c r="M461" i="14" s="1"/>
  <c r="I461" i="14"/>
  <c r="T460" i="14"/>
  <c r="P460" i="14"/>
  <c r="O460" i="14"/>
  <c r="M460" i="14" s="1"/>
  <c r="I460" i="14"/>
  <c r="T459" i="14"/>
  <c r="P459" i="14"/>
  <c r="O459" i="14"/>
  <c r="I459" i="14"/>
  <c r="T458" i="14"/>
  <c r="P458" i="14"/>
  <c r="O458" i="14"/>
  <c r="M458" i="14" s="1"/>
  <c r="I458" i="14"/>
  <c r="T457" i="14"/>
  <c r="P457" i="14"/>
  <c r="O457" i="14"/>
  <c r="M457" i="14" s="1"/>
  <c r="I457" i="14"/>
  <c r="T456" i="14"/>
  <c r="P456" i="14"/>
  <c r="O456" i="14"/>
  <c r="M456" i="14" s="1"/>
  <c r="I456" i="14"/>
  <c r="T455" i="14"/>
  <c r="P455" i="14"/>
  <c r="O455" i="14"/>
  <c r="M455" i="14" s="1"/>
  <c r="I455" i="14"/>
  <c r="T454" i="14"/>
  <c r="P454" i="14"/>
  <c r="O454" i="14"/>
  <c r="M454" i="14" s="1"/>
  <c r="I454" i="14"/>
  <c r="T453" i="14"/>
  <c r="I453" i="14"/>
  <c r="T452" i="14"/>
  <c r="P452" i="14"/>
  <c r="O452" i="14"/>
  <c r="I452" i="14"/>
  <c r="T451" i="14"/>
  <c r="P451" i="14"/>
  <c r="O451" i="14"/>
  <c r="M451" i="14" s="1"/>
  <c r="I451" i="14"/>
  <c r="T450" i="14"/>
  <c r="P450" i="14"/>
  <c r="O450" i="14"/>
  <c r="M450" i="14" s="1"/>
  <c r="I450" i="14"/>
  <c r="T449" i="14"/>
  <c r="P449" i="14"/>
  <c r="O449" i="14"/>
  <c r="M449" i="14" s="1"/>
  <c r="I449" i="14"/>
  <c r="T448" i="14"/>
  <c r="P448" i="14"/>
  <c r="O448" i="14"/>
  <c r="M448" i="14" s="1"/>
  <c r="I448" i="14"/>
  <c r="T447" i="14"/>
  <c r="P447" i="14"/>
  <c r="O447" i="14"/>
  <c r="M447" i="14" s="1"/>
  <c r="I447" i="14"/>
  <c r="T446" i="14"/>
  <c r="P446" i="14"/>
  <c r="O446" i="14"/>
  <c r="M446" i="14" s="1"/>
  <c r="I446" i="14"/>
  <c r="T445" i="14"/>
  <c r="P445" i="14"/>
  <c r="O445" i="14"/>
  <c r="I445" i="14"/>
  <c r="T444" i="14"/>
  <c r="P444" i="14"/>
  <c r="O444" i="14"/>
  <c r="M444" i="14" s="1"/>
  <c r="I444" i="14"/>
  <c r="T443" i="14"/>
  <c r="P443" i="14"/>
  <c r="O443" i="14"/>
  <c r="M443" i="14" s="1"/>
  <c r="I443" i="14"/>
  <c r="T442" i="14"/>
  <c r="I442" i="14"/>
  <c r="T441" i="14"/>
  <c r="P441" i="14"/>
  <c r="O441" i="14"/>
  <c r="M441" i="14" s="1"/>
  <c r="I441" i="14"/>
  <c r="T440" i="14"/>
  <c r="P440" i="14"/>
  <c r="O440" i="14"/>
  <c r="M440" i="14" s="1"/>
  <c r="I440" i="14"/>
  <c r="T439" i="14"/>
  <c r="P439" i="14"/>
  <c r="O439" i="14"/>
  <c r="M439" i="14"/>
  <c r="I439" i="14"/>
  <c r="T438" i="14"/>
  <c r="P438" i="14"/>
  <c r="O438" i="14"/>
  <c r="I438" i="14"/>
  <c r="T437" i="14"/>
  <c r="P437" i="14"/>
  <c r="O437" i="14"/>
  <c r="M437" i="14" s="1"/>
  <c r="I437" i="14"/>
  <c r="T436" i="14"/>
  <c r="P436" i="14"/>
  <c r="O436" i="14"/>
  <c r="M436" i="14" s="1"/>
  <c r="I436" i="14"/>
  <c r="T435" i="14"/>
  <c r="P435" i="14"/>
  <c r="O435" i="14"/>
  <c r="M435" i="14" s="1"/>
  <c r="I435" i="14"/>
  <c r="T434" i="14"/>
  <c r="P434" i="14"/>
  <c r="O434" i="14"/>
  <c r="M434" i="14" s="1"/>
  <c r="I434" i="14"/>
  <c r="T433" i="14"/>
  <c r="P433" i="14"/>
  <c r="O433" i="14"/>
  <c r="M433" i="14" s="1"/>
  <c r="I433" i="14"/>
  <c r="T432" i="14"/>
  <c r="P432" i="14"/>
  <c r="O432" i="14"/>
  <c r="M432" i="14" s="1"/>
  <c r="I432" i="14"/>
  <c r="T431" i="14"/>
  <c r="I431" i="14"/>
  <c r="T430" i="14"/>
  <c r="P430" i="14"/>
  <c r="O430" i="14"/>
  <c r="M430" i="14" s="1"/>
  <c r="I430" i="14"/>
  <c r="T429" i="14"/>
  <c r="P429" i="14"/>
  <c r="O429" i="14"/>
  <c r="M429" i="14" s="1"/>
  <c r="I429" i="14"/>
  <c r="T428" i="14"/>
  <c r="P428" i="14"/>
  <c r="O428" i="14"/>
  <c r="M428" i="14" s="1"/>
  <c r="I428" i="14"/>
  <c r="T427" i="14"/>
  <c r="P427" i="14"/>
  <c r="O427" i="14"/>
  <c r="M427" i="14" s="1"/>
  <c r="I427" i="14"/>
  <c r="T426" i="14"/>
  <c r="P426" i="14"/>
  <c r="O426" i="14"/>
  <c r="M426" i="14" s="1"/>
  <c r="I426" i="14"/>
  <c r="T425" i="14"/>
  <c r="P425" i="14"/>
  <c r="O425" i="14"/>
  <c r="M425" i="14" s="1"/>
  <c r="I425" i="14"/>
  <c r="T424" i="14"/>
  <c r="P424" i="14"/>
  <c r="O424" i="14"/>
  <c r="I424" i="14"/>
  <c r="T423" i="14"/>
  <c r="P423" i="14"/>
  <c r="O423" i="14"/>
  <c r="M423" i="14" s="1"/>
  <c r="I423" i="14"/>
  <c r="T422" i="14"/>
  <c r="P422" i="14"/>
  <c r="O422" i="14"/>
  <c r="M422" i="14" s="1"/>
  <c r="I422" i="14"/>
  <c r="T421" i="14"/>
  <c r="P421" i="14"/>
  <c r="O421" i="14"/>
  <c r="M421" i="14" s="1"/>
  <c r="I421" i="14"/>
  <c r="T420" i="14"/>
  <c r="I420" i="14"/>
  <c r="T419" i="14"/>
  <c r="P419" i="14"/>
  <c r="O419" i="14"/>
  <c r="M419" i="14" s="1"/>
  <c r="I419" i="14"/>
  <c r="T418" i="14"/>
  <c r="P418" i="14"/>
  <c r="O418" i="14"/>
  <c r="M418" i="14" s="1"/>
  <c r="I418" i="14"/>
  <c r="T417" i="14"/>
  <c r="P417" i="14"/>
  <c r="O417" i="14"/>
  <c r="I417" i="14"/>
  <c r="T416" i="14"/>
  <c r="P416" i="14"/>
  <c r="O416" i="14"/>
  <c r="M416" i="14" s="1"/>
  <c r="I416" i="14"/>
  <c r="T415" i="14"/>
  <c r="P415" i="14"/>
  <c r="O415" i="14"/>
  <c r="M415" i="14" s="1"/>
  <c r="I415" i="14"/>
  <c r="T414" i="14"/>
  <c r="P414" i="14"/>
  <c r="O414" i="14"/>
  <c r="M414" i="14" s="1"/>
  <c r="T413" i="14"/>
  <c r="P413" i="14"/>
  <c r="O413" i="14"/>
  <c r="M413" i="14" s="1"/>
  <c r="I413" i="14"/>
  <c r="T412" i="14"/>
  <c r="P412" i="14"/>
  <c r="O412" i="14"/>
  <c r="I412" i="14"/>
  <c r="T411" i="14"/>
  <c r="P411" i="14"/>
  <c r="O411" i="14"/>
  <c r="M411" i="14" s="1"/>
  <c r="I411" i="14"/>
  <c r="T410" i="14"/>
  <c r="P410" i="14"/>
  <c r="O410" i="14"/>
  <c r="M410" i="14" s="1"/>
  <c r="I410" i="14"/>
  <c r="T409" i="14"/>
  <c r="P409" i="14"/>
  <c r="O409" i="14"/>
  <c r="M409" i="14" s="1"/>
  <c r="I409" i="14"/>
  <c r="T408" i="14"/>
  <c r="I408" i="14"/>
  <c r="T407" i="14"/>
  <c r="P407" i="14"/>
  <c r="O407" i="14"/>
  <c r="M407" i="14" s="1"/>
  <c r="I407" i="14"/>
  <c r="T406" i="14"/>
  <c r="P406" i="14"/>
  <c r="O406" i="14"/>
  <c r="M406" i="14" s="1"/>
  <c r="I406" i="14"/>
  <c r="T405" i="14"/>
  <c r="P405" i="14"/>
  <c r="O405" i="14"/>
  <c r="I405" i="14"/>
  <c r="T404" i="14"/>
  <c r="P404" i="14"/>
  <c r="O404" i="14"/>
  <c r="M404" i="14" s="1"/>
  <c r="I404" i="14"/>
  <c r="T403" i="14"/>
  <c r="P403" i="14"/>
  <c r="O403" i="14"/>
  <c r="M403" i="14" s="1"/>
  <c r="I403" i="14"/>
  <c r="T402" i="14"/>
  <c r="P402" i="14"/>
  <c r="O402" i="14"/>
  <c r="M402" i="14" s="1"/>
  <c r="I402" i="14"/>
  <c r="T401" i="14"/>
  <c r="P401" i="14"/>
  <c r="O401" i="14"/>
  <c r="M401" i="14" s="1"/>
  <c r="I401" i="14"/>
  <c r="T400" i="14"/>
  <c r="P400" i="14"/>
  <c r="O400" i="14"/>
  <c r="M400" i="14" s="1"/>
  <c r="I400" i="14"/>
  <c r="T399" i="14"/>
  <c r="P399" i="14"/>
  <c r="O399" i="14"/>
  <c r="M399" i="14" s="1"/>
  <c r="I399" i="14"/>
  <c r="T398" i="14"/>
  <c r="P398" i="14"/>
  <c r="O398" i="14"/>
  <c r="I398" i="14"/>
  <c r="T397" i="14"/>
  <c r="I397" i="14"/>
  <c r="T396" i="14"/>
  <c r="P396" i="14"/>
  <c r="O396" i="14"/>
  <c r="M396" i="14" s="1"/>
  <c r="I396" i="14"/>
  <c r="T395" i="14"/>
  <c r="P395" i="14"/>
  <c r="O395" i="14"/>
  <c r="M395" i="14" s="1"/>
  <c r="I395" i="14"/>
  <c r="T394" i="14"/>
  <c r="P394" i="14"/>
  <c r="O394" i="14"/>
  <c r="M394" i="14" s="1"/>
  <c r="I394" i="14"/>
  <c r="T393" i="14"/>
  <c r="P393" i="14"/>
  <c r="O393" i="14"/>
  <c r="M393" i="14" s="1"/>
  <c r="I393" i="14"/>
  <c r="T392" i="14"/>
  <c r="P392" i="14"/>
  <c r="O392" i="14"/>
  <c r="M392" i="14" s="1"/>
  <c r="I392" i="14"/>
  <c r="T391" i="14"/>
  <c r="P391" i="14"/>
  <c r="O391" i="14"/>
  <c r="M391" i="14" s="1"/>
  <c r="T390" i="14"/>
  <c r="P390" i="14"/>
  <c r="O390" i="14"/>
  <c r="M390" i="14" s="1"/>
  <c r="I390" i="14"/>
  <c r="T389" i="14"/>
  <c r="P389" i="14"/>
  <c r="O389" i="14"/>
  <c r="M389" i="14" s="1"/>
  <c r="I389" i="14"/>
  <c r="T388" i="14"/>
  <c r="P388" i="14"/>
  <c r="O388" i="14"/>
  <c r="M388" i="14" s="1"/>
  <c r="I388" i="14"/>
  <c r="T387" i="14"/>
  <c r="P387" i="14"/>
  <c r="O387" i="14"/>
  <c r="M387" i="14" s="1"/>
  <c r="I387" i="14"/>
  <c r="T386" i="14"/>
  <c r="P386" i="14"/>
  <c r="O386" i="14"/>
  <c r="M386" i="14" s="1"/>
  <c r="I386" i="14"/>
  <c r="T385" i="14"/>
  <c r="I385" i="14"/>
  <c r="T384" i="14"/>
  <c r="P384" i="14"/>
  <c r="O384" i="14"/>
  <c r="M384" i="14" s="1"/>
  <c r="I384" i="14"/>
  <c r="T383" i="14"/>
  <c r="P383" i="14"/>
  <c r="O383" i="14"/>
  <c r="M383" i="14" s="1"/>
  <c r="I383" i="14"/>
  <c r="T382" i="14"/>
  <c r="P382" i="14"/>
  <c r="O382" i="14"/>
  <c r="M382" i="14" s="1"/>
  <c r="I382" i="14"/>
  <c r="T381" i="14"/>
  <c r="P381" i="14"/>
  <c r="O381" i="14"/>
  <c r="M381" i="14" s="1"/>
  <c r="I381" i="14"/>
  <c r="T380" i="14"/>
  <c r="P380" i="14"/>
  <c r="O380" i="14"/>
  <c r="M380" i="14" s="1"/>
  <c r="I380" i="14"/>
  <c r="T379" i="14"/>
  <c r="P379" i="14"/>
  <c r="O379" i="14"/>
  <c r="M379" i="14" s="1"/>
  <c r="I379" i="14"/>
  <c r="T378" i="14"/>
  <c r="P378" i="14"/>
  <c r="O378" i="14"/>
  <c r="M378" i="14" s="1"/>
  <c r="I378" i="14"/>
  <c r="T377" i="14"/>
  <c r="P377" i="14"/>
  <c r="O377" i="14"/>
  <c r="M377" i="14" s="1"/>
  <c r="I377" i="14"/>
  <c r="T376" i="14"/>
  <c r="P376" i="14"/>
  <c r="O376" i="14"/>
  <c r="M376" i="14" s="1"/>
  <c r="I376" i="14"/>
  <c r="T375" i="14"/>
  <c r="P375" i="14"/>
  <c r="O375" i="14"/>
  <c r="M375" i="14" s="1"/>
  <c r="I375" i="14"/>
  <c r="T374" i="14"/>
  <c r="I374" i="14"/>
  <c r="T373" i="14"/>
  <c r="P373" i="14"/>
  <c r="O373" i="14"/>
  <c r="M373" i="14" s="1"/>
  <c r="I373" i="14"/>
  <c r="T372" i="14"/>
  <c r="P372" i="14"/>
  <c r="O372" i="14"/>
  <c r="M372" i="14" s="1"/>
  <c r="I372" i="14"/>
  <c r="T371" i="14"/>
  <c r="P371" i="14"/>
  <c r="O371" i="14"/>
  <c r="M371" i="14" s="1"/>
  <c r="I371" i="14"/>
  <c r="T370" i="14"/>
  <c r="P370" i="14"/>
  <c r="O370" i="14"/>
  <c r="M370" i="14" s="1"/>
  <c r="I370" i="14"/>
  <c r="T369" i="14"/>
  <c r="P369" i="14"/>
  <c r="O369" i="14"/>
  <c r="M369" i="14" s="1"/>
  <c r="I369" i="14"/>
  <c r="T368" i="14"/>
  <c r="P368" i="14"/>
  <c r="O368" i="14"/>
  <c r="M368" i="14" s="1"/>
  <c r="I368" i="14"/>
  <c r="T367" i="14"/>
  <c r="P367" i="14"/>
  <c r="O367" i="14"/>
  <c r="M367" i="14" s="1"/>
  <c r="I367" i="14"/>
  <c r="T366" i="14"/>
  <c r="P366" i="14"/>
  <c r="O366" i="14"/>
  <c r="M366" i="14" s="1"/>
  <c r="I366" i="14"/>
  <c r="T365" i="14"/>
  <c r="P365" i="14"/>
  <c r="O365" i="14"/>
  <c r="M365" i="14" s="1"/>
  <c r="I365" i="14"/>
  <c r="T364" i="14"/>
  <c r="P364" i="14"/>
  <c r="O364" i="14"/>
  <c r="M364" i="14" s="1"/>
  <c r="I364" i="14"/>
  <c r="T363" i="14"/>
  <c r="I363" i="14"/>
  <c r="T362" i="14"/>
  <c r="P362" i="14"/>
  <c r="O362" i="14"/>
  <c r="M362" i="14" s="1"/>
  <c r="I362" i="14"/>
  <c r="T361" i="14"/>
  <c r="P361" i="14"/>
  <c r="O361" i="14"/>
  <c r="M361" i="14" s="1"/>
  <c r="I361" i="14"/>
  <c r="T360" i="14"/>
  <c r="P360" i="14"/>
  <c r="O360" i="14"/>
  <c r="M360" i="14" s="1"/>
  <c r="I360" i="14"/>
  <c r="T359" i="14"/>
  <c r="P359" i="14"/>
  <c r="O359" i="14"/>
  <c r="M359" i="14" s="1"/>
  <c r="I359" i="14"/>
  <c r="T358" i="14"/>
  <c r="P358" i="14"/>
  <c r="O358" i="14"/>
  <c r="M358" i="14" s="1"/>
  <c r="I358" i="14"/>
  <c r="T357" i="14"/>
  <c r="P357" i="14"/>
  <c r="O357" i="14"/>
  <c r="M357" i="14" s="1"/>
  <c r="I357" i="14"/>
  <c r="T356" i="14"/>
  <c r="P356" i="14"/>
  <c r="O356" i="14"/>
  <c r="M356" i="14" s="1"/>
  <c r="I356" i="14"/>
  <c r="T355" i="14"/>
  <c r="P355" i="14"/>
  <c r="O355" i="14"/>
  <c r="M355" i="14" s="1"/>
  <c r="I355" i="14"/>
  <c r="T354" i="14"/>
  <c r="P354" i="14"/>
  <c r="O354" i="14"/>
  <c r="M354" i="14" s="1"/>
  <c r="I354" i="14"/>
  <c r="T353" i="14"/>
  <c r="P353" i="14"/>
  <c r="O353" i="14"/>
  <c r="M353" i="14" s="1"/>
  <c r="I353" i="14"/>
  <c r="T352" i="14"/>
  <c r="I352" i="14"/>
  <c r="T351" i="14"/>
  <c r="P351" i="14"/>
  <c r="O351" i="14"/>
  <c r="M351" i="14" s="1"/>
  <c r="I351" i="14"/>
  <c r="T350" i="14"/>
  <c r="P350" i="14"/>
  <c r="O350" i="14"/>
  <c r="M350" i="14" s="1"/>
  <c r="I350" i="14"/>
  <c r="T349" i="14"/>
  <c r="P349" i="14"/>
  <c r="O349" i="14"/>
  <c r="M349" i="14" s="1"/>
  <c r="I349" i="14"/>
  <c r="T348" i="14"/>
  <c r="P348" i="14"/>
  <c r="O348" i="14"/>
  <c r="M348" i="14" s="1"/>
  <c r="I348" i="14"/>
  <c r="T347" i="14"/>
  <c r="P347" i="14"/>
  <c r="O347" i="14"/>
  <c r="M347" i="14" s="1"/>
  <c r="I347" i="14"/>
  <c r="T346" i="14"/>
  <c r="P346" i="14"/>
  <c r="O346" i="14"/>
  <c r="M346" i="14" s="1"/>
  <c r="I346" i="14"/>
  <c r="T345" i="14"/>
  <c r="P345" i="14"/>
  <c r="O345" i="14"/>
  <c r="M345" i="14" s="1"/>
  <c r="I345" i="14"/>
  <c r="T344" i="14"/>
  <c r="P344" i="14"/>
  <c r="O344" i="14"/>
  <c r="M344" i="14" s="1"/>
  <c r="I344" i="14"/>
  <c r="T343" i="14"/>
  <c r="P343" i="14"/>
  <c r="O343" i="14"/>
  <c r="M343" i="14" s="1"/>
  <c r="I343" i="14"/>
  <c r="T342" i="14"/>
  <c r="P342" i="14"/>
  <c r="O342" i="14"/>
  <c r="M342" i="14" s="1"/>
  <c r="I342" i="14"/>
  <c r="T341" i="14"/>
  <c r="I341" i="14"/>
  <c r="T340" i="14"/>
  <c r="P340" i="14"/>
  <c r="O340" i="14"/>
  <c r="M340" i="14" s="1"/>
  <c r="I340" i="14"/>
  <c r="T339" i="14"/>
  <c r="P339" i="14"/>
  <c r="O339" i="14"/>
  <c r="M339" i="14" s="1"/>
  <c r="I339" i="14"/>
  <c r="T338" i="14"/>
  <c r="P338" i="14"/>
  <c r="O338" i="14"/>
  <c r="M338" i="14" s="1"/>
  <c r="I338" i="14"/>
  <c r="T337" i="14"/>
  <c r="P337" i="14"/>
  <c r="O337" i="14"/>
  <c r="M337" i="14" s="1"/>
  <c r="I337" i="14"/>
  <c r="T336" i="14"/>
  <c r="P336" i="14"/>
  <c r="O336" i="14"/>
  <c r="M336" i="14" s="1"/>
  <c r="I336" i="14"/>
  <c r="T335" i="14"/>
  <c r="P335" i="14"/>
  <c r="O335" i="14"/>
  <c r="M335" i="14" s="1"/>
  <c r="I335" i="14"/>
  <c r="T334" i="14"/>
  <c r="P334" i="14"/>
  <c r="O334" i="14"/>
  <c r="M334" i="14" s="1"/>
  <c r="I334" i="14"/>
  <c r="T333" i="14"/>
  <c r="P333" i="14"/>
  <c r="O333" i="14"/>
  <c r="M333" i="14" s="1"/>
  <c r="I333" i="14"/>
  <c r="T332" i="14"/>
  <c r="P332" i="14"/>
  <c r="O332" i="14"/>
  <c r="M332" i="14" s="1"/>
  <c r="I332" i="14"/>
  <c r="T331" i="14"/>
  <c r="P331" i="14"/>
  <c r="O331" i="14"/>
  <c r="M331" i="14" s="1"/>
  <c r="I331" i="14"/>
  <c r="T330" i="14"/>
  <c r="I330" i="14"/>
  <c r="T329" i="14"/>
  <c r="P329" i="14"/>
  <c r="O329" i="14"/>
  <c r="M329" i="14" s="1"/>
  <c r="I329" i="14"/>
  <c r="T328" i="14"/>
  <c r="P328" i="14"/>
  <c r="O328" i="14"/>
  <c r="M328" i="14" s="1"/>
  <c r="I328" i="14"/>
  <c r="T327" i="14"/>
  <c r="P327" i="14"/>
  <c r="O327" i="14"/>
  <c r="M327" i="14" s="1"/>
  <c r="I327" i="14"/>
  <c r="T326" i="14"/>
  <c r="P326" i="14"/>
  <c r="O326" i="14"/>
  <c r="M326" i="14" s="1"/>
  <c r="I326" i="14"/>
  <c r="T325" i="14"/>
  <c r="P325" i="14"/>
  <c r="O325" i="14"/>
  <c r="M325" i="14" s="1"/>
  <c r="I325" i="14"/>
  <c r="T324" i="14"/>
  <c r="P324" i="14"/>
  <c r="O324" i="14"/>
  <c r="M324" i="14" s="1"/>
  <c r="I324" i="14"/>
  <c r="T323" i="14"/>
  <c r="P323" i="14"/>
  <c r="O323" i="14"/>
  <c r="M323" i="14" s="1"/>
  <c r="I323" i="14"/>
  <c r="T322" i="14"/>
  <c r="P322" i="14"/>
  <c r="O322" i="14"/>
  <c r="M322" i="14" s="1"/>
  <c r="I322" i="14"/>
  <c r="T321" i="14"/>
  <c r="P321" i="14"/>
  <c r="O321" i="14"/>
  <c r="M321" i="14" s="1"/>
  <c r="I321" i="14"/>
  <c r="T320" i="14"/>
  <c r="P320" i="14"/>
  <c r="O320" i="14"/>
  <c r="M320" i="14" s="1"/>
  <c r="I320" i="14"/>
  <c r="T319" i="14"/>
  <c r="I319" i="14"/>
  <c r="T318" i="14"/>
  <c r="P318" i="14"/>
  <c r="O318" i="14"/>
  <c r="M318" i="14" s="1"/>
  <c r="I318" i="14"/>
  <c r="T317" i="14"/>
  <c r="P317" i="14"/>
  <c r="O317" i="14"/>
  <c r="M317" i="14" s="1"/>
  <c r="I317" i="14"/>
  <c r="T316" i="14"/>
  <c r="P316" i="14"/>
  <c r="O316" i="14"/>
  <c r="M316" i="14" s="1"/>
  <c r="I316" i="14"/>
  <c r="T315" i="14"/>
  <c r="P315" i="14"/>
  <c r="O315" i="14"/>
  <c r="M315" i="14" s="1"/>
  <c r="I315" i="14"/>
  <c r="T314" i="14"/>
  <c r="P314" i="14"/>
  <c r="O314" i="14"/>
  <c r="M314" i="14" s="1"/>
  <c r="I314" i="14"/>
  <c r="T313" i="14"/>
  <c r="P313" i="14"/>
  <c r="O313" i="14"/>
  <c r="M313" i="14" s="1"/>
  <c r="I313" i="14"/>
  <c r="T312" i="14"/>
  <c r="P312" i="14"/>
  <c r="O312" i="14"/>
  <c r="M312" i="14" s="1"/>
  <c r="I312" i="14"/>
  <c r="T311" i="14"/>
  <c r="P311" i="14"/>
  <c r="O311" i="14"/>
  <c r="M311" i="14" s="1"/>
  <c r="I311" i="14"/>
  <c r="T310" i="14"/>
  <c r="P310" i="14"/>
  <c r="O310" i="14"/>
  <c r="M310" i="14" s="1"/>
  <c r="I310" i="14"/>
  <c r="T309" i="14"/>
  <c r="P309" i="14"/>
  <c r="O309" i="14"/>
  <c r="M309" i="14" s="1"/>
  <c r="I309" i="14"/>
  <c r="T308" i="14"/>
  <c r="I308" i="14"/>
  <c r="T307" i="14"/>
  <c r="P307" i="14"/>
  <c r="O307" i="14"/>
  <c r="M307" i="14" s="1"/>
  <c r="I307" i="14"/>
  <c r="T306" i="14"/>
  <c r="P306" i="14"/>
  <c r="O306" i="14"/>
  <c r="M306" i="14" s="1"/>
  <c r="I306" i="14"/>
  <c r="T305" i="14"/>
  <c r="P305" i="14"/>
  <c r="O305" i="14"/>
  <c r="M305" i="14" s="1"/>
  <c r="I305" i="14"/>
  <c r="T304" i="14"/>
  <c r="P304" i="14"/>
  <c r="O304" i="14"/>
  <c r="M304" i="14" s="1"/>
  <c r="I304" i="14"/>
  <c r="T303" i="14"/>
  <c r="P303" i="14"/>
  <c r="O303" i="14"/>
  <c r="M303" i="14" s="1"/>
  <c r="I303" i="14"/>
  <c r="T302" i="14"/>
  <c r="P302" i="14"/>
  <c r="O302" i="14"/>
  <c r="M302" i="14" s="1"/>
  <c r="T301" i="14"/>
  <c r="P301" i="14"/>
  <c r="O301" i="14"/>
  <c r="M301" i="14" s="1"/>
  <c r="I301" i="14"/>
  <c r="T300" i="14"/>
  <c r="P300" i="14"/>
  <c r="O300" i="14"/>
  <c r="M300" i="14" s="1"/>
  <c r="I300" i="14"/>
  <c r="T299" i="14"/>
  <c r="P299" i="14"/>
  <c r="O299" i="14"/>
  <c r="M299" i="14" s="1"/>
  <c r="I299" i="14"/>
  <c r="T298" i="14"/>
  <c r="P298" i="14"/>
  <c r="O298" i="14"/>
  <c r="M298" i="14" s="1"/>
  <c r="I298" i="14"/>
  <c r="T297" i="14"/>
  <c r="P297" i="14"/>
  <c r="O297" i="14"/>
  <c r="M297" i="14" s="1"/>
  <c r="I297" i="14"/>
  <c r="T296" i="14"/>
  <c r="I296" i="14"/>
  <c r="T295" i="14"/>
  <c r="P295" i="14"/>
  <c r="O295" i="14"/>
  <c r="M295" i="14" s="1"/>
  <c r="I295" i="14"/>
  <c r="T294" i="14"/>
  <c r="P294" i="14"/>
  <c r="O294" i="14"/>
  <c r="M294" i="14" s="1"/>
  <c r="I294" i="14"/>
  <c r="T293" i="14"/>
  <c r="P293" i="14"/>
  <c r="O293" i="14"/>
  <c r="M293" i="14" s="1"/>
  <c r="I293" i="14"/>
  <c r="T292" i="14"/>
  <c r="P292" i="14"/>
  <c r="O292" i="14"/>
  <c r="I292" i="14"/>
  <c r="T291" i="14"/>
  <c r="P291" i="14"/>
  <c r="O291" i="14"/>
  <c r="M291" i="14" s="1"/>
  <c r="I291" i="14"/>
  <c r="T290" i="14"/>
  <c r="P290" i="14"/>
  <c r="O290" i="14"/>
  <c r="M290" i="14" s="1"/>
  <c r="I290" i="14"/>
  <c r="T289" i="14"/>
  <c r="P289" i="14"/>
  <c r="O289" i="14"/>
  <c r="M289" i="14" s="1"/>
  <c r="I289" i="14"/>
  <c r="T288" i="14"/>
  <c r="P288" i="14"/>
  <c r="O288" i="14"/>
  <c r="M288" i="14" s="1"/>
  <c r="I288" i="14"/>
  <c r="T287" i="14"/>
  <c r="P287" i="14"/>
  <c r="O287" i="14"/>
  <c r="M287" i="14" s="1"/>
  <c r="I287" i="14"/>
  <c r="T286" i="14"/>
  <c r="P286" i="14"/>
  <c r="O286" i="14"/>
  <c r="M286" i="14" s="1"/>
  <c r="I286" i="14"/>
  <c r="T285" i="14"/>
  <c r="I285" i="14"/>
  <c r="T284" i="14"/>
  <c r="P284" i="14"/>
  <c r="O284" i="14"/>
  <c r="I284" i="14"/>
  <c r="T283" i="14"/>
  <c r="P283" i="14"/>
  <c r="O283" i="14"/>
  <c r="M283" i="14" s="1"/>
  <c r="I283" i="14"/>
  <c r="T282" i="14"/>
  <c r="P282" i="14"/>
  <c r="O282" i="14"/>
  <c r="M282" i="14" s="1"/>
  <c r="I282" i="14"/>
  <c r="T281" i="14"/>
  <c r="P281" i="14"/>
  <c r="O281" i="14"/>
  <c r="M281" i="14" s="1"/>
  <c r="I281" i="14"/>
  <c r="T280" i="14"/>
  <c r="P280" i="14"/>
  <c r="O280" i="14"/>
  <c r="M280" i="14" s="1"/>
  <c r="I280" i="14"/>
  <c r="T279" i="14"/>
  <c r="P279" i="14"/>
  <c r="O279" i="14"/>
  <c r="M279" i="14" s="1"/>
  <c r="I279" i="14"/>
  <c r="T278" i="14"/>
  <c r="P278" i="14"/>
  <c r="O278" i="14"/>
  <c r="M278" i="14" s="1"/>
  <c r="I278" i="14"/>
  <c r="T277" i="14"/>
  <c r="P277" i="14"/>
  <c r="O277" i="14"/>
  <c r="M277" i="14" s="1"/>
  <c r="I277" i="14"/>
  <c r="T276" i="14"/>
  <c r="P276" i="14"/>
  <c r="O276" i="14"/>
  <c r="I276" i="14"/>
  <c r="T275" i="14"/>
  <c r="P275" i="14"/>
  <c r="O275" i="14"/>
  <c r="M275" i="14" s="1"/>
  <c r="I275" i="14"/>
  <c r="T274" i="14"/>
  <c r="I274" i="14"/>
  <c r="T273" i="14"/>
  <c r="P273" i="14"/>
  <c r="O273" i="14"/>
  <c r="M273" i="14" s="1"/>
  <c r="I273" i="14"/>
  <c r="T272" i="14"/>
  <c r="P272" i="14"/>
  <c r="O272" i="14"/>
  <c r="M272" i="14" s="1"/>
  <c r="I272" i="14"/>
  <c r="T271" i="14"/>
  <c r="P271" i="14"/>
  <c r="O271" i="14"/>
  <c r="M271" i="14" s="1"/>
  <c r="I271" i="14"/>
  <c r="T270" i="14"/>
  <c r="P270" i="14"/>
  <c r="O270" i="14"/>
  <c r="M270" i="14" s="1"/>
  <c r="I270" i="14"/>
  <c r="T269" i="14"/>
  <c r="P269" i="14"/>
  <c r="O269" i="14"/>
  <c r="M269" i="14" s="1"/>
  <c r="I269" i="14"/>
  <c r="T268" i="14"/>
  <c r="P268" i="14"/>
  <c r="O268" i="14"/>
  <c r="I268" i="14"/>
  <c r="T267" i="14"/>
  <c r="P267" i="14"/>
  <c r="O267" i="14"/>
  <c r="M267" i="14" s="1"/>
  <c r="I267" i="14"/>
  <c r="T266" i="14"/>
  <c r="P266" i="14"/>
  <c r="O266" i="14"/>
  <c r="M266" i="14" s="1"/>
  <c r="I266" i="14"/>
  <c r="T265" i="14"/>
  <c r="P265" i="14"/>
  <c r="O265" i="14"/>
  <c r="M265" i="14" s="1"/>
  <c r="I265" i="14"/>
  <c r="T264" i="14"/>
  <c r="P264" i="14"/>
  <c r="O264" i="14"/>
  <c r="M264" i="14" s="1"/>
  <c r="I264" i="14"/>
  <c r="T263" i="14"/>
  <c r="I263" i="14"/>
  <c r="T262" i="14"/>
  <c r="P262" i="14"/>
  <c r="O262" i="14"/>
  <c r="M262" i="14" s="1"/>
  <c r="I262" i="14"/>
  <c r="T261" i="14"/>
  <c r="P261" i="14"/>
  <c r="O261" i="14"/>
  <c r="M261" i="14" s="1"/>
  <c r="I261" i="14"/>
  <c r="T260" i="14"/>
  <c r="P260" i="14"/>
  <c r="O260" i="14"/>
  <c r="I260" i="14"/>
  <c r="T259" i="14"/>
  <c r="P259" i="14"/>
  <c r="O259" i="14"/>
  <c r="M259" i="14" s="1"/>
  <c r="I259" i="14"/>
  <c r="T258" i="14"/>
  <c r="P258" i="14"/>
  <c r="O258" i="14"/>
  <c r="M258" i="14" s="1"/>
  <c r="I258" i="14"/>
  <c r="T257" i="14"/>
  <c r="P257" i="14"/>
  <c r="O257" i="14"/>
  <c r="M257" i="14" s="1"/>
  <c r="I257" i="14"/>
  <c r="T256" i="14"/>
  <c r="P256" i="14"/>
  <c r="O256" i="14"/>
  <c r="M256" i="14" s="1"/>
  <c r="I256" i="14"/>
  <c r="T255" i="14"/>
  <c r="P255" i="14"/>
  <c r="O255" i="14"/>
  <c r="M255" i="14" s="1"/>
  <c r="I255" i="14"/>
  <c r="T254" i="14"/>
  <c r="P254" i="14"/>
  <c r="O254" i="14"/>
  <c r="M254" i="14" s="1"/>
  <c r="I254" i="14"/>
  <c r="T253" i="14"/>
  <c r="P253" i="14"/>
  <c r="O253" i="14"/>
  <c r="M253" i="14" s="1"/>
  <c r="I253" i="14"/>
  <c r="T252" i="14"/>
  <c r="I252" i="14"/>
  <c r="T251" i="14"/>
  <c r="P251" i="14"/>
  <c r="O251" i="14"/>
  <c r="M251" i="14" s="1"/>
  <c r="I251" i="14"/>
  <c r="T250" i="14"/>
  <c r="P250" i="14"/>
  <c r="O250" i="14"/>
  <c r="M250" i="14" s="1"/>
  <c r="I250" i="14"/>
  <c r="T249" i="14"/>
  <c r="P249" i="14"/>
  <c r="O249" i="14"/>
  <c r="M249" i="14" s="1"/>
  <c r="I249" i="14"/>
  <c r="T248" i="14"/>
  <c r="P248" i="14"/>
  <c r="O248" i="14"/>
  <c r="M248" i="14" s="1"/>
  <c r="I248" i="14"/>
  <c r="T247" i="14"/>
  <c r="P247" i="14"/>
  <c r="O247" i="14"/>
  <c r="M247" i="14" s="1"/>
  <c r="I247" i="14"/>
  <c r="T246" i="14"/>
  <c r="P246" i="14"/>
  <c r="O246" i="14"/>
  <c r="M246" i="14" s="1"/>
  <c r="I246" i="14"/>
  <c r="T245" i="14"/>
  <c r="P245" i="14"/>
  <c r="O245" i="14"/>
  <c r="I245" i="14"/>
  <c r="T244" i="14"/>
  <c r="P244" i="14"/>
  <c r="O244" i="14"/>
  <c r="M244" i="14" s="1"/>
  <c r="I244" i="14"/>
  <c r="T243" i="14"/>
  <c r="P243" i="14"/>
  <c r="O243" i="14"/>
  <c r="M243" i="14" s="1"/>
  <c r="I243" i="14"/>
  <c r="T242" i="14"/>
  <c r="P242" i="14"/>
  <c r="O242" i="14"/>
  <c r="M242" i="14" s="1"/>
  <c r="I242" i="14"/>
  <c r="T241" i="14"/>
  <c r="I241" i="14"/>
  <c r="T240" i="14"/>
  <c r="P240" i="14"/>
  <c r="O240" i="14"/>
  <c r="M240" i="14" s="1"/>
  <c r="I240" i="14"/>
  <c r="T239" i="14"/>
  <c r="P239" i="14"/>
  <c r="O239" i="14"/>
  <c r="M239" i="14" s="1"/>
  <c r="I239" i="14"/>
  <c r="T238" i="14"/>
  <c r="P238" i="14"/>
  <c r="O238" i="14"/>
  <c r="M238" i="14" s="1"/>
  <c r="I238" i="14"/>
  <c r="T237" i="14"/>
  <c r="P237" i="14"/>
  <c r="O237" i="14"/>
  <c r="I237" i="14"/>
  <c r="T236" i="14"/>
  <c r="P236" i="14"/>
  <c r="O236" i="14"/>
  <c r="M236" i="14" s="1"/>
  <c r="I236" i="14"/>
  <c r="T235" i="14"/>
  <c r="P235" i="14"/>
  <c r="O235" i="14"/>
  <c r="M235" i="14" s="1"/>
  <c r="I235" i="14"/>
  <c r="T234" i="14"/>
  <c r="P234" i="14"/>
  <c r="O234" i="14"/>
  <c r="M234" i="14" s="1"/>
  <c r="I234" i="14"/>
  <c r="T233" i="14"/>
  <c r="P233" i="14"/>
  <c r="O233" i="14"/>
  <c r="M233" i="14" s="1"/>
  <c r="I233" i="14"/>
  <c r="T232" i="14"/>
  <c r="P232" i="14"/>
  <c r="O232" i="14"/>
  <c r="M232" i="14" s="1"/>
  <c r="I232" i="14"/>
  <c r="T231" i="14"/>
  <c r="P231" i="14"/>
  <c r="O231" i="14"/>
  <c r="M231" i="14" s="1"/>
  <c r="I231" i="14"/>
  <c r="T230" i="14"/>
  <c r="P230" i="14"/>
  <c r="O230" i="14"/>
  <c r="M230" i="14" s="1"/>
  <c r="I230" i="14"/>
  <c r="T229" i="14"/>
  <c r="I229" i="14"/>
  <c r="T228" i="14"/>
  <c r="P228" i="14"/>
  <c r="O228" i="14"/>
  <c r="I228" i="14"/>
  <c r="T227" i="14"/>
  <c r="P227" i="14"/>
  <c r="O227" i="14"/>
  <c r="M227" i="14" s="1"/>
  <c r="I227" i="14"/>
  <c r="T226" i="14"/>
  <c r="P226" i="14"/>
  <c r="O226" i="14"/>
  <c r="M226" i="14" s="1"/>
  <c r="I226" i="14"/>
  <c r="T225" i="14"/>
  <c r="P225" i="14"/>
  <c r="O225" i="14"/>
  <c r="M225" i="14" s="1"/>
  <c r="I225" i="14"/>
  <c r="T224" i="14"/>
  <c r="P224" i="14"/>
  <c r="O224" i="14"/>
  <c r="M224" i="14" s="1"/>
  <c r="I224" i="14"/>
  <c r="T223" i="14"/>
  <c r="P223" i="14"/>
  <c r="O223" i="14"/>
  <c r="M223" i="14" s="1"/>
  <c r="I223" i="14"/>
  <c r="T222" i="14"/>
  <c r="P222" i="14"/>
  <c r="O222" i="14"/>
  <c r="M222" i="14" s="1"/>
  <c r="I222" i="14"/>
  <c r="T221" i="14"/>
  <c r="P221" i="14"/>
  <c r="O221" i="14"/>
  <c r="M221" i="14" s="1"/>
  <c r="I221" i="14"/>
  <c r="T220" i="14"/>
  <c r="P220" i="14"/>
  <c r="O220" i="14"/>
  <c r="M220" i="14" s="1"/>
  <c r="I220" i="14"/>
  <c r="T219" i="14"/>
  <c r="P219" i="14"/>
  <c r="O219" i="14"/>
  <c r="M219" i="14" s="1"/>
  <c r="I219" i="14"/>
  <c r="T218" i="14"/>
  <c r="I218" i="14"/>
  <c r="T217" i="14"/>
  <c r="P217" i="14"/>
  <c r="O217" i="14"/>
  <c r="M217" i="14" s="1"/>
  <c r="I217" i="14"/>
  <c r="T216" i="14"/>
  <c r="P216" i="14"/>
  <c r="O216" i="14"/>
  <c r="M216" i="14" s="1"/>
  <c r="I216" i="14"/>
  <c r="T215" i="14"/>
  <c r="P215" i="14"/>
  <c r="O215" i="14"/>
  <c r="M215" i="14" s="1"/>
  <c r="I215" i="14"/>
  <c r="T214" i="14"/>
  <c r="P214" i="14"/>
  <c r="O214" i="14"/>
  <c r="M214" i="14" s="1"/>
  <c r="I214" i="14"/>
  <c r="T213" i="14"/>
  <c r="P213" i="14"/>
  <c r="O213" i="14"/>
  <c r="M213" i="14" s="1"/>
  <c r="I213" i="14"/>
  <c r="T212" i="14"/>
  <c r="P212" i="14"/>
  <c r="O212" i="14"/>
  <c r="M212" i="14" s="1"/>
  <c r="I212" i="14"/>
  <c r="T211" i="14"/>
  <c r="P211" i="14"/>
  <c r="O211" i="14"/>
  <c r="M211" i="14" s="1"/>
  <c r="I211" i="14"/>
  <c r="T210" i="14"/>
  <c r="P210" i="14"/>
  <c r="O210" i="14"/>
  <c r="M210" i="14" s="1"/>
  <c r="I210" i="14"/>
  <c r="T209" i="14"/>
  <c r="P209" i="14"/>
  <c r="O209" i="14"/>
  <c r="M209" i="14" s="1"/>
  <c r="I209" i="14"/>
  <c r="T208" i="14"/>
  <c r="P208" i="14"/>
  <c r="O208" i="14"/>
  <c r="M208" i="14" s="1"/>
  <c r="I208" i="14"/>
  <c r="T207" i="14"/>
  <c r="I207" i="14"/>
  <c r="T206" i="14"/>
  <c r="P206" i="14"/>
  <c r="O206" i="14"/>
  <c r="I206" i="14"/>
  <c r="T205" i="14"/>
  <c r="P205" i="14"/>
  <c r="O205" i="14"/>
  <c r="M205" i="14" s="1"/>
  <c r="I205" i="14"/>
  <c r="T204" i="14"/>
  <c r="P204" i="14"/>
  <c r="O204" i="14"/>
  <c r="M204" i="14" s="1"/>
  <c r="I204" i="14"/>
  <c r="T203" i="14"/>
  <c r="P203" i="14"/>
  <c r="O203" i="14"/>
  <c r="M203" i="14" s="1"/>
  <c r="I203" i="14"/>
  <c r="T202" i="14"/>
  <c r="P202" i="14"/>
  <c r="O202" i="14"/>
  <c r="M202" i="14" s="1"/>
  <c r="I202" i="14"/>
  <c r="T201" i="14"/>
  <c r="P201" i="14"/>
  <c r="O201" i="14"/>
  <c r="M201" i="14" s="1"/>
  <c r="I201" i="14"/>
  <c r="T200" i="14"/>
  <c r="P200" i="14"/>
  <c r="O200" i="14"/>
  <c r="M200" i="14" s="1"/>
  <c r="I200" i="14"/>
  <c r="T199" i="14"/>
  <c r="P199" i="14"/>
  <c r="O199" i="14"/>
  <c r="I199" i="14"/>
  <c r="T198" i="14"/>
  <c r="P198" i="14"/>
  <c r="O198" i="14"/>
  <c r="M198" i="14" s="1"/>
  <c r="I198" i="14"/>
  <c r="T197" i="14"/>
  <c r="P197" i="14"/>
  <c r="O197" i="14"/>
  <c r="M197" i="14" s="1"/>
  <c r="I197" i="14"/>
  <c r="T196" i="14"/>
  <c r="P196" i="14"/>
  <c r="O196" i="14"/>
  <c r="M196" i="14" s="1"/>
  <c r="I196" i="14"/>
  <c r="T195" i="14"/>
  <c r="I195" i="14"/>
  <c r="T194" i="14"/>
  <c r="P194" i="14"/>
  <c r="O194" i="14"/>
  <c r="M194" i="14" s="1"/>
  <c r="I194" i="14"/>
  <c r="T193" i="14"/>
  <c r="P193" i="14"/>
  <c r="O193" i="14"/>
  <c r="M193" i="14" s="1"/>
  <c r="I193" i="14"/>
  <c r="T192" i="14"/>
  <c r="P192" i="14"/>
  <c r="O192" i="14"/>
  <c r="M192" i="14" s="1"/>
  <c r="I192" i="14"/>
  <c r="T191" i="14"/>
  <c r="P191" i="14"/>
  <c r="O191" i="14"/>
  <c r="I191" i="14"/>
  <c r="T190" i="14"/>
  <c r="P190" i="14"/>
  <c r="O190" i="14"/>
  <c r="M190" i="14" s="1"/>
  <c r="I190" i="14"/>
  <c r="T189" i="14"/>
  <c r="P189" i="14"/>
  <c r="O189" i="14"/>
  <c r="M189" i="14" s="1"/>
  <c r="I189" i="14"/>
  <c r="T188" i="14"/>
  <c r="P188" i="14"/>
  <c r="O188" i="14"/>
  <c r="M188" i="14" s="1"/>
  <c r="I188" i="14"/>
  <c r="T187" i="14"/>
  <c r="P187" i="14"/>
  <c r="O187" i="14"/>
  <c r="M187" i="14" s="1"/>
  <c r="I187" i="14"/>
  <c r="T186" i="14"/>
  <c r="P186" i="14"/>
  <c r="O186" i="14"/>
  <c r="M186" i="14" s="1"/>
  <c r="I186" i="14"/>
  <c r="T185" i="14"/>
  <c r="P185" i="14"/>
  <c r="O185" i="14"/>
  <c r="M185" i="14" s="1"/>
  <c r="I185" i="14"/>
  <c r="T184" i="14"/>
  <c r="I184" i="14"/>
  <c r="T183" i="14"/>
  <c r="P183" i="14"/>
  <c r="O183" i="14"/>
  <c r="M183" i="14" s="1"/>
  <c r="I183" i="14"/>
  <c r="T182" i="14"/>
  <c r="P182" i="14"/>
  <c r="O182" i="14"/>
  <c r="M182" i="14" s="1"/>
  <c r="I182" i="14"/>
  <c r="T181" i="14"/>
  <c r="P181" i="14"/>
  <c r="O181" i="14"/>
  <c r="M181" i="14" s="1"/>
  <c r="I181" i="14"/>
  <c r="T180" i="14"/>
  <c r="P180" i="14"/>
  <c r="O180" i="14"/>
  <c r="M180" i="14" s="1"/>
  <c r="I180" i="14"/>
  <c r="T179" i="14"/>
  <c r="P179" i="14"/>
  <c r="O179" i="14"/>
  <c r="M179" i="14" s="1"/>
  <c r="I179" i="14"/>
  <c r="T178" i="14"/>
  <c r="P178" i="14"/>
  <c r="O178" i="14"/>
  <c r="M178" i="14" s="1"/>
  <c r="I178" i="14"/>
  <c r="T177" i="14"/>
  <c r="P177" i="14"/>
  <c r="O177" i="14"/>
  <c r="M177" i="14" s="1"/>
  <c r="I177" i="14"/>
  <c r="T176" i="14"/>
  <c r="P176" i="14"/>
  <c r="O176" i="14"/>
  <c r="M176" i="14" s="1"/>
  <c r="I176" i="14"/>
  <c r="T175" i="14"/>
  <c r="P175" i="14"/>
  <c r="O175" i="14"/>
  <c r="M175" i="14" s="1"/>
  <c r="I175" i="14"/>
  <c r="T174" i="14"/>
  <c r="P174" i="14"/>
  <c r="O174" i="14"/>
  <c r="M174" i="14" s="1"/>
  <c r="I174" i="14"/>
  <c r="T173" i="14"/>
  <c r="I173" i="14"/>
  <c r="T172" i="14"/>
  <c r="P172" i="14"/>
  <c r="O172" i="14"/>
  <c r="M172" i="14" s="1"/>
  <c r="I172" i="14"/>
  <c r="T171" i="14"/>
  <c r="P171" i="14"/>
  <c r="O171" i="14"/>
  <c r="M171" i="14" s="1"/>
  <c r="I171" i="14"/>
  <c r="T170" i="14"/>
  <c r="P170" i="14"/>
  <c r="O170" i="14"/>
  <c r="M170" i="14" s="1"/>
  <c r="I170" i="14"/>
  <c r="T169" i="14"/>
  <c r="P169" i="14"/>
  <c r="O169" i="14"/>
  <c r="M169" i="14" s="1"/>
  <c r="I169" i="14"/>
  <c r="T168" i="14"/>
  <c r="P168" i="14"/>
  <c r="O168" i="14"/>
  <c r="M168" i="14" s="1"/>
  <c r="I168" i="14"/>
  <c r="T167" i="14"/>
  <c r="P167" i="14"/>
  <c r="O167" i="14"/>
  <c r="I167" i="14"/>
  <c r="T166" i="14"/>
  <c r="P166" i="14"/>
  <c r="O166" i="14"/>
  <c r="M166" i="14" s="1"/>
  <c r="I166" i="14"/>
  <c r="T165" i="14"/>
  <c r="P165" i="14"/>
  <c r="O165" i="14"/>
  <c r="M165" i="14" s="1"/>
  <c r="I165" i="14"/>
  <c r="T164" i="14"/>
  <c r="P164" i="14"/>
  <c r="O164" i="14"/>
  <c r="M164" i="14" s="1"/>
  <c r="I164" i="14"/>
  <c r="T163" i="14"/>
  <c r="P163" i="14"/>
  <c r="O163" i="14"/>
  <c r="M163" i="14" s="1"/>
  <c r="I163" i="14"/>
  <c r="T162" i="14"/>
  <c r="I162" i="14"/>
  <c r="T161" i="14"/>
  <c r="P161" i="14"/>
  <c r="O161" i="14"/>
  <c r="M161" i="14" s="1"/>
  <c r="I161" i="14"/>
  <c r="T160" i="14"/>
  <c r="P160" i="14"/>
  <c r="O160" i="14"/>
  <c r="M160" i="14" s="1"/>
  <c r="I160" i="14"/>
  <c r="T159" i="14"/>
  <c r="P159" i="14"/>
  <c r="O159" i="14"/>
  <c r="M159" i="14" s="1"/>
  <c r="I159" i="14"/>
  <c r="T158" i="14"/>
  <c r="P158" i="14"/>
  <c r="O158" i="14"/>
  <c r="I158" i="14"/>
  <c r="T157" i="14"/>
  <c r="P157" i="14"/>
  <c r="O157" i="14"/>
  <c r="M157" i="14" s="1"/>
  <c r="I157" i="14"/>
  <c r="T156" i="14"/>
  <c r="P156" i="14"/>
  <c r="O156" i="14"/>
  <c r="M156" i="14" s="1"/>
  <c r="I156" i="14"/>
  <c r="T155" i="14"/>
  <c r="P155" i="14"/>
  <c r="O155" i="14"/>
  <c r="M155" i="14" s="1"/>
  <c r="I155" i="14"/>
  <c r="T154" i="14"/>
  <c r="P154" i="14"/>
  <c r="O154" i="14"/>
  <c r="I154" i="14"/>
  <c r="T153" i="14"/>
  <c r="P153" i="14"/>
  <c r="O153" i="14"/>
  <c r="M153" i="14" s="1"/>
  <c r="I153" i="14"/>
  <c r="T152" i="14"/>
  <c r="P152" i="14"/>
  <c r="O152" i="14"/>
  <c r="M152" i="14" s="1"/>
  <c r="I152" i="14"/>
  <c r="T151" i="14"/>
  <c r="P151" i="14"/>
  <c r="O151" i="14"/>
  <c r="M151" i="14" s="1"/>
  <c r="I151" i="14"/>
  <c r="T150" i="14"/>
  <c r="I150" i="14"/>
  <c r="T149" i="14"/>
  <c r="P149" i="14"/>
  <c r="O149" i="14"/>
  <c r="M149" i="14" s="1"/>
  <c r="I149" i="14"/>
  <c r="T148" i="14"/>
  <c r="P148" i="14"/>
  <c r="O148" i="14"/>
  <c r="M148" i="14" s="1"/>
  <c r="I148" i="14"/>
  <c r="T147" i="14"/>
  <c r="P147" i="14"/>
  <c r="O147" i="14"/>
  <c r="M147" i="14" s="1"/>
  <c r="I147" i="14"/>
  <c r="T146" i="14"/>
  <c r="P146" i="14"/>
  <c r="O146" i="14"/>
  <c r="I146" i="14"/>
  <c r="T145" i="14"/>
  <c r="P145" i="14"/>
  <c r="O145" i="14"/>
  <c r="M145" i="14" s="1"/>
  <c r="I145" i="14"/>
  <c r="T144" i="14"/>
  <c r="P144" i="14"/>
  <c r="O144" i="14"/>
  <c r="M144" i="14" s="1"/>
  <c r="I144" i="14"/>
  <c r="T143" i="14"/>
  <c r="P143" i="14"/>
  <c r="O143" i="14"/>
  <c r="M143" i="14" s="1"/>
  <c r="I143" i="14"/>
  <c r="T142" i="14"/>
  <c r="P142" i="14"/>
  <c r="O142" i="14"/>
  <c r="M142" i="14" s="1"/>
  <c r="I142" i="14"/>
  <c r="T141" i="14"/>
  <c r="P141" i="14"/>
  <c r="O141" i="14"/>
  <c r="M141" i="14" s="1"/>
  <c r="I141" i="14"/>
  <c r="T140" i="14"/>
  <c r="P140" i="14"/>
  <c r="O140" i="14"/>
  <c r="M140" i="14" s="1"/>
  <c r="I140" i="14"/>
  <c r="T139" i="14"/>
  <c r="I139" i="14"/>
  <c r="T138" i="14"/>
  <c r="P138" i="14"/>
  <c r="O138" i="14"/>
  <c r="I138" i="14"/>
  <c r="T137" i="14"/>
  <c r="P137" i="14"/>
  <c r="O137" i="14"/>
  <c r="M137" i="14" s="1"/>
  <c r="I137" i="14"/>
  <c r="T136" i="14"/>
  <c r="P136" i="14"/>
  <c r="O136" i="14"/>
  <c r="M136" i="14" s="1"/>
  <c r="I136" i="14"/>
  <c r="T135" i="14"/>
  <c r="P135" i="14"/>
  <c r="O135" i="14"/>
  <c r="M135" i="14" s="1"/>
  <c r="I135" i="14"/>
  <c r="T134" i="14"/>
  <c r="P134" i="14"/>
  <c r="O134" i="14"/>
  <c r="M134" i="14" s="1"/>
  <c r="I134" i="14"/>
  <c r="T133" i="14"/>
  <c r="P133" i="14"/>
  <c r="O133" i="14"/>
  <c r="M133" i="14" s="1"/>
  <c r="I133" i="14"/>
  <c r="T132" i="14"/>
  <c r="P132" i="14"/>
  <c r="O132" i="14"/>
  <c r="M132" i="14" s="1"/>
  <c r="I132" i="14"/>
  <c r="T131" i="14"/>
  <c r="P131" i="14"/>
  <c r="O131" i="14"/>
  <c r="M131" i="14" s="1"/>
  <c r="I131" i="14"/>
  <c r="T130" i="14"/>
  <c r="P130" i="14"/>
  <c r="O130" i="14"/>
  <c r="M130" i="14" s="1"/>
  <c r="I130" i="14"/>
  <c r="T129" i="14"/>
  <c r="P129" i="14"/>
  <c r="O129" i="14"/>
  <c r="M129" i="14" s="1"/>
  <c r="I129" i="14"/>
  <c r="T128" i="14"/>
  <c r="I128" i="14"/>
  <c r="T127" i="14"/>
  <c r="P127" i="14"/>
  <c r="O127" i="14"/>
  <c r="M127" i="14" s="1"/>
  <c r="I127" i="14"/>
  <c r="T126" i="14"/>
  <c r="P126" i="14"/>
  <c r="O126" i="14"/>
  <c r="M126" i="14" s="1"/>
  <c r="I126" i="14"/>
  <c r="T125" i="14"/>
  <c r="P125" i="14"/>
  <c r="O125" i="14"/>
  <c r="M125" i="14" s="1"/>
  <c r="I125" i="14"/>
  <c r="T124" i="14"/>
  <c r="P124" i="14"/>
  <c r="O124" i="14"/>
  <c r="M124" i="14" s="1"/>
  <c r="I124" i="14"/>
  <c r="T123" i="14"/>
  <c r="P123" i="14"/>
  <c r="O123" i="14"/>
  <c r="M123" i="14" s="1"/>
  <c r="I123" i="14"/>
  <c r="T122" i="14"/>
  <c r="P122" i="14"/>
  <c r="O122" i="14"/>
  <c r="I122" i="14"/>
  <c r="T121" i="14"/>
  <c r="P121" i="14"/>
  <c r="O121" i="14"/>
  <c r="M121" i="14" s="1"/>
  <c r="I121" i="14"/>
  <c r="T120" i="14"/>
  <c r="P120" i="14"/>
  <c r="O120" i="14"/>
  <c r="M120" i="14" s="1"/>
  <c r="I120" i="14"/>
  <c r="T119" i="14"/>
  <c r="P119" i="14"/>
  <c r="O119" i="14"/>
  <c r="M119" i="14" s="1"/>
  <c r="I119" i="14"/>
  <c r="T118" i="14"/>
  <c r="P118" i="14"/>
  <c r="O118" i="14"/>
  <c r="M118" i="14" s="1"/>
  <c r="I118" i="14"/>
  <c r="T117" i="14"/>
  <c r="I117" i="14"/>
  <c r="T116" i="14"/>
  <c r="P116" i="14"/>
  <c r="O116" i="14"/>
  <c r="M116" i="14" s="1"/>
  <c r="I116" i="14"/>
  <c r="T115" i="14"/>
  <c r="P115" i="14"/>
  <c r="O115" i="14"/>
  <c r="M115" i="14" s="1"/>
  <c r="I115" i="14"/>
  <c r="T114" i="14"/>
  <c r="P114" i="14"/>
  <c r="O114" i="14"/>
  <c r="M114" i="14" s="1"/>
  <c r="I114" i="14"/>
  <c r="T113" i="14"/>
  <c r="P113" i="14"/>
  <c r="O113" i="14"/>
  <c r="I113" i="14"/>
  <c r="T112" i="14"/>
  <c r="P112" i="14"/>
  <c r="O112" i="14"/>
  <c r="M112" i="14" s="1"/>
  <c r="I112" i="14"/>
  <c r="T111" i="14"/>
  <c r="P111" i="14"/>
  <c r="O111" i="14"/>
  <c r="M111" i="14" s="1"/>
  <c r="T110" i="14"/>
  <c r="P110" i="14"/>
  <c r="O110" i="14"/>
  <c r="M110" i="14" s="1"/>
  <c r="I110" i="14"/>
  <c r="T109" i="14"/>
  <c r="P109" i="14"/>
  <c r="O109" i="14"/>
  <c r="M109" i="14" s="1"/>
  <c r="I109" i="14"/>
  <c r="T108" i="14"/>
  <c r="P108" i="14"/>
  <c r="O108" i="14"/>
  <c r="M108" i="14" s="1"/>
  <c r="I108" i="14"/>
  <c r="T107" i="14"/>
  <c r="P107" i="14"/>
  <c r="O107" i="14"/>
  <c r="M107" i="14" s="1"/>
  <c r="I107" i="14"/>
  <c r="T106" i="14"/>
  <c r="P106" i="14"/>
  <c r="O106" i="14"/>
  <c r="M106" i="14" s="1"/>
  <c r="I106" i="14"/>
  <c r="T105" i="14"/>
  <c r="I105" i="14"/>
  <c r="T104" i="14"/>
  <c r="P104" i="14"/>
  <c r="O104" i="14"/>
  <c r="M104" i="14" s="1"/>
  <c r="I104" i="14"/>
  <c r="T103" i="14"/>
  <c r="P103" i="14"/>
  <c r="O103" i="14"/>
  <c r="M103" i="14" s="1"/>
  <c r="I103" i="14"/>
  <c r="T102" i="14"/>
  <c r="P102" i="14"/>
  <c r="O102" i="14"/>
  <c r="M102" i="14" s="1"/>
  <c r="I102" i="14"/>
  <c r="T101" i="14"/>
  <c r="P101" i="14"/>
  <c r="O101" i="14"/>
  <c r="M101" i="14" s="1"/>
  <c r="I101" i="14"/>
  <c r="T100" i="14"/>
  <c r="P100" i="14"/>
  <c r="O100" i="14"/>
  <c r="M100" i="14" s="1"/>
  <c r="I100" i="14"/>
  <c r="T99" i="14"/>
  <c r="P99" i="14"/>
  <c r="O99" i="14"/>
  <c r="M99" i="14" s="1"/>
  <c r="I99" i="14"/>
  <c r="T98" i="14"/>
  <c r="P98" i="14"/>
  <c r="O98" i="14"/>
  <c r="M98" i="14" s="1"/>
  <c r="I98" i="14"/>
  <c r="T97" i="14"/>
  <c r="P97" i="14"/>
  <c r="O97" i="14"/>
  <c r="I97" i="14"/>
  <c r="T96" i="14"/>
  <c r="P96" i="14"/>
  <c r="O96" i="14"/>
  <c r="M96" i="14" s="1"/>
  <c r="I96" i="14"/>
  <c r="T95" i="14"/>
  <c r="P95" i="14"/>
  <c r="O95" i="14"/>
  <c r="M95" i="14" s="1"/>
  <c r="I95" i="14"/>
  <c r="T94" i="14"/>
  <c r="I94" i="14"/>
  <c r="T93" i="14"/>
  <c r="P93" i="14"/>
  <c r="O93" i="14"/>
  <c r="M93" i="14" s="1"/>
  <c r="I93" i="14"/>
  <c r="T92" i="14"/>
  <c r="P92" i="14"/>
  <c r="O92" i="14"/>
  <c r="M92" i="14" s="1"/>
  <c r="I92" i="14"/>
  <c r="T91" i="14"/>
  <c r="P91" i="14"/>
  <c r="O91" i="14"/>
  <c r="M91" i="14" s="1"/>
  <c r="I91" i="14"/>
  <c r="T90" i="14"/>
  <c r="P90" i="14"/>
  <c r="O90" i="14"/>
  <c r="M90" i="14" s="1"/>
  <c r="I90" i="14"/>
  <c r="T89" i="14"/>
  <c r="P89" i="14"/>
  <c r="O89" i="14"/>
  <c r="I89" i="14"/>
  <c r="T88" i="14"/>
  <c r="P88" i="14"/>
  <c r="O88" i="14"/>
  <c r="M88" i="14" s="1"/>
  <c r="I88" i="14"/>
  <c r="T87" i="14"/>
  <c r="P87" i="14"/>
  <c r="O87" i="14"/>
  <c r="M87" i="14" s="1"/>
  <c r="I87" i="14"/>
  <c r="T86" i="14"/>
  <c r="P86" i="14"/>
  <c r="O86" i="14"/>
  <c r="M86" i="14" s="1"/>
  <c r="I86" i="14"/>
  <c r="T85" i="14"/>
  <c r="P85" i="14"/>
  <c r="O85" i="14"/>
  <c r="M85" i="14" s="1"/>
  <c r="I85" i="14"/>
  <c r="T84" i="14"/>
  <c r="P84" i="14"/>
  <c r="O84" i="14"/>
  <c r="M84" i="14" s="1"/>
  <c r="I84" i="14"/>
  <c r="T83" i="14"/>
  <c r="P83" i="14"/>
  <c r="O83" i="14"/>
  <c r="M83" i="14" s="1"/>
  <c r="I83" i="14"/>
  <c r="T82" i="14"/>
  <c r="P82" i="14"/>
  <c r="O82" i="14"/>
  <c r="M82" i="14" s="1"/>
  <c r="I82" i="14"/>
  <c r="T81" i="14"/>
  <c r="I81" i="14"/>
  <c r="T80" i="14"/>
  <c r="P80" i="14"/>
  <c r="O80" i="14"/>
  <c r="M80" i="14" s="1"/>
  <c r="I80" i="14"/>
  <c r="T79" i="14"/>
  <c r="P79" i="14"/>
  <c r="O79" i="14"/>
  <c r="M79" i="14" s="1"/>
  <c r="I79" i="14"/>
  <c r="T78" i="14"/>
  <c r="P78" i="14"/>
  <c r="O78" i="14"/>
  <c r="M78" i="14" s="1"/>
  <c r="I78" i="14"/>
  <c r="T77" i="14"/>
  <c r="P77" i="14"/>
  <c r="O77" i="14"/>
  <c r="M77" i="14" s="1"/>
  <c r="I77" i="14"/>
  <c r="T76" i="14"/>
  <c r="P76" i="14"/>
  <c r="O76" i="14"/>
  <c r="M76" i="14" s="1"/>
  <c r="I76" i="14"/>
  <c r="T75" i="14"/>
  <c r="P75" i="14"/>
  <c r="O75" i="14"/>
  <c r="M75" i="14" s="1"/>
  <c r="I75" i="14"/>
  <c r="T74" i="14"/>
  <c r="P74" i="14"/>
  <c r="O74" i="14"/>
  <c r="M74" i="14" s="1"/>
  <c r="I74" i="14"/>
  <c r="T73" i="14"/>
  <c r="P73" i="14"/>
  <c r="O73" i="14"/>
  <c r="M73" i="14" s="1"/>
  <c r="I73" i="14"/>
  <c r="T72" i="14"/>
  <c r="M72" i="14"/>
  <c r="I72" i="14"/>
  <c r="T71" i="14"/>
  <c r="P71" i="14"/>
  <c r="O71" i="14"/>
  <c r="M71" i="14" s="1"/>
  <c r="I71" i="14"/>
  <c r="T70" i="14"/>
  <c r="P70" i="14"/>
  <c r="O70" i="14"/>
  <c r="M70" i="14" s="1"/>
  <c r="I70" i="14"/>
  <c r="T69" i="14"/>
  <c r="P69" i="14"/>
  <c r="O69" i="14"/>
  <c r="M69" i="14" s="1"/>
  <c r="I69" i="14"/>
  <c r="T68" i="14"/>
  <c r="P68" i="14"/>
  <c r="O68" i="14"/>
  <c r="M68" i="14" s="1"/>
  <c r="I68" i="14"/>
  <c r="T67" i="14"/>
  <c r="P67" i="14"/>
  <c r="O67" i="14"/>
  <c r="M67" i="14" s="1"/>
  <c r="I67" i="14"/>
  <c r="T66" i="14"/>
  <c r="P66" i="14"/>
  <c r="O66" i="14"/>
  <c r="M66" i="14" s="1"/>
  <c r="I66" i="14"/>
  <c r="T65" i="14"/>
  <c r="P65" i="14"/>
  <c r="O65" i="14"/>
  <c r="M65" i="14" s="1"/>
  <c r="I65" i="14"/>
  <c r="T64" i="14"/>
  <c r="P64" i="14"/>
  <c r="O64" i="14"/>
  <c r="M64" i="14" s="1"/>
  <c r="I64" i="14"/>
  <c r="T63" i="14"/>
  <c r="P63" i="14"/>
  <c r="O63" i="14"/>
  <c r="M63" i="14" s="1"/>
  <c r="I63" i="14"/>
  <c r="T62" i="14"/>
  <c r="P62" i="14"/>
  <c r="O62" i="14"/>
  <c r="M62" i="14" s="1"/>
  <c r="I62" i="14"/>
  <c r="T61" i="14"/>
  <c r="M61" i="14"/>
  <c r="I61" i="14"/>
  <c r="T60" i="14"/>
  <c r="P60" i="14"/>
  <c r="O60" i="14"/>
  <c r="M60" i="14" s="1"/>
  <c r="I60" i="14"/>
  <c r="T59" i="14"/>
  <c r="P59" i="14"/>
  <c r="O59" i="14"/>
  <c r="M59" i="14" s="1"/>
  <c r="I59" i="14"/>
  <c r="T58" i="14"/>
  <c r="P58" i="14"/>
  <c r="O58" i="14"/>
  <c r="M58" i="14" s="1"/>
  <c r="I58" i="14"/>
  <c r="T57" i="14"/>
  <c r="P57" i="14"/>
  <c r="O57" i="14"/>
  <c r="M57" i="14" s="1"/>
  <c r="I57" i="14"/>
  <c r="T56" i="14"/>
  <c r="P56" i="14"/>
  <c r="O56" i="14"/>
  <c r="M56" i="14" s="1"/>
  <c r="I56" i="14"/>
  <c r="T55" i="14"/>
  <c r="P55" i="14"/>
  <c r="O55" i="14"/>
  <c r="M55" i="14" s="1"/>
  <c r="I55" i="14"/>
  <c r="T54" i="14"/>
  <c r="P54" i="14"/>
  <c r="O54" i="14"/>
  <c r="M54" i="14" s="1"/>
  <c r="I54" i="14"/>
  <c r="T53" i="14"/>
  <c r="P53" i="14"/>
  <c r="O53" i="14"/>
  <c r="M53" i="14" s="1"/>
  <c r="I53" i="14"/>
  <c r="T52" i="14"/>
  <c r="P52" i="14"/>
  <c r="O52" i="14"/>
  <c r="M52" i="14" s="1"/>
  <c r="I52" i="14"/>
  <c r="T51" i="14"/>
  <c r="P51" i="14"/>
  <c r="O51" i="14"/>
  <c r="M51" i="14" s="1"/>
  <c r="I51" i="14"/>
  <c r="T50" i="14"/>
  <c r="M50" i="14"/>
  <c r="I50" i="14"/>
  <c r="T49" i="14"/>
  <c r="P49" i="14"/>
  <c r="O49" i="14"/>
  <c r="M49" i="14" s="1"/>
  <c r="I49" i="14"/>
  <c r="T48" i="14"/>
  <c r="P48" i="14"/>
  <c r="O48" i="14"/>
  <c r="M48" i="14" s="1"/>
  <c r="I48" i="14"/>
  <c r="T47" i="14"/>
  <c r="P47" i="14"/>
  <c r="O47" i="14"/>
  <c r="M47" i="14" s="1"/>
  <c r="I47" i="14"/>
  <c r="T46" i="14"/>
  <c r="P46" i="14"/>
  <c r="O46" i="14"/>
  <c r="M46" i="14" s="1"/>
  <c r="I46" i="14"/>
  <c r="T45" i="14"/>
  <c r="P45" i="14"/>
  <c r="O45" i="14"/>
  <c r="M45" i="14" s="1"/>
  <c r="I45" i="14"/>
  <c r="T44" i="14"/>
  <c r="P44" i="14"/>
  <c r="O44" i="14"/>
  <c r="M44" i="14" s="1"/>
  <c r="I44" i="14"/>
  <c r="T43" i="14"/>
  <c r="P43" i="14"/>
  <c r="O43" i="14"/>
  <c r="M43" i="14" s="1"/>
  <c r="I43" i="14"/>
  <c r="T42" i="14"/>
  <c r="P42" i="14"/>
  <c r="O42" i="14"/>
  <c r="M42" i="14" s="1"/>
  <c r="I42" i="14"/>
  <c r="T41" i="14"/>
  <c r="P41" i="14"/>
  <c r="O41" i="14"/>
  <c r="M41" i="14" s="1"/>
  <c r="I41" i="14"/>
  <c r="T40" i="14"/>
  <c r="P40" i="14"/>
  <c r="O40" i="14"/>
  <c r="M40" i="14" s="1"/>
  <c r="I40" i="14"/>
  <c r="T39" i="14"/>
  <c r="M39" i="14"/>
  <c r="I39" i="14"/>
  <c r="T38" i="14"/>
  <c r="P38" i="14"/>
  <c r="O38" i="14"/>
  <c r="M38" i="14" s="1"/>
  <c r="I38" i="14"/>
  <c r="T37" i="14"/>
  <c r="P37" i="14"/>
  <c r="O37" i="14"/>
  <c r="M37" i="14" s="1"/>
  <c r="I37" i="14"/>
  <c r="T36" i="14"/>
  <c r="P36" i="14"/>
  <c r="O36" i="14"/>
  <c r="M36" i="14" s="1"/>
  <c r="I36" i="14"/>
  <c r="T35" i="14"/>
  <c r="P35" i="14"/>
  <c r="O35" i="14"/>
  <c r="M35" i="14" s="1"/>
  <c r="I35" i="14"/>
  <c r="T34" i="14"/>
  <c r="P34" i="14"/>
  <c r="O34" i="14"/>
  <c r="M34" i="14" s="1"/>
  <c r="I34" i="14"/>
  <c r="T33" i="14"/>
  <c r="P33" i="14"/>
  <c r="O33" i="14"/>
  <c r="M33" i="14" s="1"/>
  <c r="I33" i="14"/>
  <c r="T32" i="14"/>
  <c r="P32" i="14"/>
  <c r="O32" i="14"/>
  <c r="M32" i="14" s="1"/>
  <c r="I32" i="14"/>
  <c r="T31" i="14"/>
  <c r="P31" i="14"/>
  <c r="O31" i="14"/>
  <c r="M31" i="14" s="1"/>
  <c r="I31" i="14"/>
  <c r="T30" i="14"/>
  <c r="P30" i="14"/>
  <c r="O30" i="14"/>
  <c r="M30" i="14" s="1"/>
  <c r="I30" i="14"/>
  <c r="T29" i="14"/>
  <c r="P29" i="14"/>
  <c r="O29" i="14"/>
  <c r="M29" i="14" s="1"/>
  <c r="I29" i="14"/>
  <c r="T28" i="14"/>
  <c r="M28" i="14"/>
  <c r="I28" i="14"/>
  <c r="T27" i="14"/>
  <c r="P27" i="14"/>
  <c r="O27" i="14"/>
  <c r="M27" i="14" s="1"/>
  <c r="I27" i="14"/>
  <c r="T26" i="14"/>
  <c r="P26" i="14"/>
  <c r="O26" i="14"/>
  <c r="M26" i="14" s="1"/>
  <c r="I26" i="14"/>
  <c r="T25" i="14"/>
  <c r="P25" i="14"/>
  <c r="O25" i="14"/>
  <c r="M25" i="14" s="1"/>
  <c r="I25" i="14"/>
  <c r="T24" i="14"/>
  <c r="P24" i="14"/>
  <c r="O24" i="14"/>
  <c r="M24" i="14" s="1"/>
  <c r="I24" i="14"/>
  <c r="T23" i="14"/>
  <c r="P23" i="14"/>
  <c r="O23" i="14"/>
  <c r="M23" i="14" s="1"/>
  <c r="I23" i="14"/>
  <c r="T22" i="14"/>
  <c r="P22" i="14"/>
  <c r="O22" i="14"/>
  <c r="M22" i="14" s="1"/>
  <c r="J2" i="9"/>
  <c r="J3" i="9"/>
  <c r="J4" i="9"/>
  <c r="J5" i="9"/>
  <c r="J6" i="9"/>
  <c r="J7" i="9"/>
  <c r="J8" i="9"/>
  <c r="J9" i="9"/>
  <c r="J10" i="9"/>
  <c r="J11" i="9"/>
  <c r="J12" i="9"/>
  <c r="J13" i="9"/>
  <c r="J14" i="9"/>
  <c r="G24" i="9"/>
  <c r="G25" i="9"/>
  <c r="G28" i="9"/>
  <c r="G29" i="9"/>
  <c r="G30" i="9"/>
  <c r="G32" i="9"/>
  <c r="G33" i="9"/>
  <c r="G159" i="9"/>
  <c r="G160" i="9"/>
  <c r="G161" i="9"/>
  <c r="G162" i="9"/>
  <c r="G163" i="9"/>
  <c r="G164" i="9"/>
  <c r="G165" i="9"/>
  <c r="G166" i="9"/>
  <c r="G167" i="9"/>
  <c r="G168" i="9"/>
  <c r="G169" i="9"/>
  <c r="G170" i="9"/>
  <c r="G171" i="9"/>
  <c r="G172" i="9"/>
  <c r="G173" i="9"/>
  <c r="G177" i="9"/>
  <c r="G178" i="9"/>
  <c r="G179" i="9"/>
  <c r="G180" i="9"/>
  <c r="G181" i="9"/>
  <c r="G182" i="9"/>
  <c r="G183" i="9"/>
  <c r="G184" i="9"/>
  <c r="G185" i="9"/>
  <c r="G186" i="9"/>
  <c r="G187" i="9"/>
  <c r="G188" i="9"/>
  <c r="G189" i="9"/>
  <c r="D3" i="9"/>
  <c r="D2" i="9"/>
  <c r="A2" i="9"/>
  <c r="A1" i="9"/>
  <c r="A4" i="3"/>
  <c r="D3" i="13"/>
  <c r="A1" i="13"/>
  <c r="C3" i="12"/>
  <c r="A1" i="12"/>
  <c r="B3" i="11"/>
  <c r="A1" i="11"/>
  <c r="C3" i="10"/>
  <c r="A1" i="10"/>
  <c r="C3" i="4"/>
  <c r="A1" i="4"/>
  <c r="A3" i="3"/>
  <c r="A4" i="4" s="1"/>
  <c r="A1" i="3"/>
  <c r="H12" i="7"/>
  <c r="H13" i="7" s="1"/>
  <c r="G12" i="7"/>
  <c r="G13" i="7" s="1"/>
  <c r="F12" i="7"/>
  <c r="F13" i="7" s="1"/>
  <c r="I9" i="6"/>
  <c r="I10" i="6" s="1"/>
  <c r="J9" i="6"/>
  <c r="J10" i="6" s="1"/>
  <c r="H9" i="6"/>
  <c r="H10" i="6" s="1"/>
  <c r="A18" i="7"/>
  <c r="A19" i="7"/>
  <c r="A20" i="7"/>
  <c r="A21" i="7"/>
  <c r="A22" i="7"/>
  <c r="A23" i="7"/>
  <c r="A24" i="7"/>
  <c r="A25" i="7"/>
  <c r="A26" i="7"/>
  <c r="A27" i="7"/>
  <c r="A28" i="7"/>
  <c r="A29" i="7"/>
  <c r="A30" i="7"/>
  <c r="A31" i="7"/>
  <c r="A32" i="7"/>
  <c r="A33" i="7"/>
  <c r="A34" i="7"/>
  <c r="A35" i="7"/>
  <c r="A36" i="7"/>
  <c r="A37" i="7"/>
  <c r="A38" i="7"/>
  <c r="A39" i="7"/>
  <c r="A17" i="7"/>
  <c r="G11" i="7"/>
  <c r="F11" i="7"/>
  <c r="G10" i="7"/>
  <c r="F10" i="7"/>
  <c r="BM9" i="7"/>
  <c r="BL9" i="7"/>
  <c r="BK9" i="7"/>
  <c r="BJ9" i="7"/>
  <c r="BI9" i="7"/>
  <c r="BH9" i="7"/>
  <c r="BG9" i="7"/>
  <c r="BF9" i="7"/>
  <c r="BE9" i="7"/>
  <c r="BD9" i="7"/>
  <c r="BC9" i="7"/>
  <c r="BB9" i="7"/>
  <c r="BA9" i="7"/>
  <c r="AZ9" i="7"/>
  <c r="AY9" i="7"/>
  <c r="AX9" i="7"/>
  <c r="AW9" i="7"/>
  <c r="AV9" i="7"/>
  <c r="AU9" i="7"/>
  <c r="AT9" i="7"/>
  <c r="AS9" i="7"/>
  <c r="AR9" i="7"/>
  <c r="AQ9" i="7"/>
  <c r="AP9" i="7"/>
  <c r="AO9" i="7"/>
  <c r="AN9" i="7"/>
  <c r="AM9" i="7"/>
  <c r="AL9" i="7"/>
  <c r="AK9" i="7"/>
  <c r="AJ9" i="7"/>
  <c r="AI9" i="7"/>
  <c r="AH9" i="7"/>
  <c r="AG9" i="7"/>
  <c r="AF9" i="7"/>
  <c r="AE9" i="7"/>
  <c r="AD9" i="7"/>
  <c r="AC9" i="7"/>
  <c r="AB9" i="7"/>
  <c r="AA9" i="7"/>
  <c r="Z9" i="7"/>
  <c r="Y9" i="7"/>
  <c r="X9" i="7"/>
  <c r="W9" i="7"/>
  <c r="V9" i="7"/>
  <c r="U9" i="7"/>
  <c r="T9" i="7"/>
  <c r="S9" i="7"/>
  <c r="R9" i="7"/>
  <c r="Q9" i="7"/>
  <c r="P9" i="7"/>
  <c r="O9" i="7"/>
  <c r="N9" i="7"/>
  <c r="M9" i="7"/>
  <c r="L9" i="7"/>
  <c r="K9" i="7"/>
  <c r="J9" i="7"/>
  <c r="I9" i="7"/>
  <c r="H9" i="7"/>
  <c r="G9" i="7"/>
  <c r="F9" i="7"/>
  <c r="L6" i="6"/>
  <c r="M6" i="6"/>
  <c r="N6" i="6"/>
  <c r="O6" i="6"/>
  <c r="P6" i="6"/>
  <c r="Q6" i="6"/>
  <c r="R6" i="6"/>
  <c r="S6" i="6"/>
  <c r="T6" i="6"/>
  <c r="U6" i="6"/>
  <c r="V6" i="6"/>
  <c r="W6" i="6"/>
  <c r="X6" i="6"/>
  <c r="Y6" i="6"/>
  <c r="Z6" i="6"/>
  <c r="AA6" i="6"/>
  <c r="AB6" i="6"/>
  <c r="AC6" i="6"/>
  <c r="AD6" i="6"/>
  <c r="AE6" i="6"/>
  <c r="AF6" i="6"/>
  <c r="AG6" i="6"/>
  <c r="AH6" i="6"/>
  <c r="AI6" i="6"/>
  <c r="AJ6" i="6"/>
  <c r="AK6" i="6"/>
  <c r="AL6" i="6"/>
  <c r="AM6" i="6"/>
  <c r="AN6" i="6"/>
  <c r="AO6" i="6"/>
  <c r="AP6" i="6"/>
  <c r="AQ6" i="6"/>
  <c r="AR6" i="6"/>
  <c r="AS6" i="6"/>
  <c r="AT6" i="6"/>
  <c r="AU6" i="6"/>
  <c r="AV6" i="6"/>
  <c r="AW6" i="6"/>
  <c r="AX6" i="6"/>
  <c r="AY6" i="6"/>
  <c r="AZ6" i="6"/>
  <c r="BA6" i="6"/>
  <c r="BB6" i="6"/>
  <c r="BC6" i="6"/>
  <c r="BD6" i="6"/>
  <c r="BE6" i="6"/>
  <c r="BF6" i="6"/>
  <c r="BG6" i="6"/>
  <c r="BH6" i="6"/>
  <c r="BI6" i="6"/>
  <c r="BJ6" i="6"/>
  <c r="BK6" i="6"/>
  <c r="BL6" i="6"/>
  <c r="BM6" i="6"/>
  <c r="BN6" i="6"/>
  <c r="BO6" i="6"/>
  <c r="I6" i="6"/>
  <c r="J6" i="6"/>
  <c r="K6" i="6"/>
  <c r="H6" i="6"/>
  <c r="B20" i="6"/>
  <c r="A20" i="6" s="1"/>
  <c r="B21" i="6"/>
  <c r="A21" i="6" s="1"/>
  <c r="B22" i="6"/>
  <c r="A22" i="6" s="1"/>
  <c r="B23" i="6"/>
  <c r="A23" i="6" s="1"/>
  <c r="B24" i="6"/>
  <c r="A24" i="6" s="1"/>
  <c r="B25" i="6"/>
  <c r="A25" i="6" s="1"/>
  <c r="B26" i="6"/>
  <c r="A26" i="6" s="1"/>
  <c r="B27" i="6"/>
  <c r="A27" i="6" s="1"/>
  <c r="B28" i="6"/>
  <c r="A28" i="6" s="1"/>
  <c r="B29" i="6"/>
  <c r="A29" i="6"/>
  <c r="B30" i="6"/>
  <c r="A30" i="6" s="1"/>
  <c r="B31" i="6"/>
  <c r="A31" i="6" s="1"/>
  <c r="I7" i="6"/>
  <c r="I8" i="6"/>
  <c r="A25" i="4"/>
  <c r="B21" i="4"/>
  <c r="A21" i="4"/>
  <c r="B20" i="4"/>
  <c r="A20" i="4"/>
  <c r="B19" i="4"/>
  <c r="A19" i="4"/>
  <c r="B17" i="6"/>
  <c r="A17" i="6" s="1"/>
  <c r="B18" i="6"/>
  <c r="A18" i="6" s="1"/>
  <c r="B19" i="6"/>
  <c r="A19" i="6" s="1"/>
  <c r="B15" i="6"/>
  <c r="A15" i="6"/>
  <c r="B16" i="6"/>
  <c r="A16" i="6" s="1"/>
  <c r="B14" i="6"/>
  <c r="A14" i="6" s="1"/>
  <c r="H8" i="6"/>
  <c r="H7" i="6"/>
  <c r="A18" i="12"/>
  <c r="A19" i="12" s="1"/>
  <c r="A20" i="12" s="1"/>
  <c r="A21" i="12" s="1"/>
  <c r="A22" i="12" s="1"/>
  <c r="A23" i="12" s="1"/>
  <c r="A24" i="12" s="1"/>
  <c r="A2" i="13"/>
  <c r="A2" i="12"/>
  <c r="D96" i="12"/>
  <c r="A2" i="11"/>
  <c r="A2" i="10"/>
  <c r="A2" i="8"/>
  <c r="A3" i="7"/>
  <c r="A3" i="6"/>
  <c r="A2" i="5"/>
  <c r="A2" i="4"/>
  <c r="H11" i="7"/>
  <c r="J8" i="6"/>
  <c r="I12" i="7"/>
  <c r="I13" i="7" s="1"/>
  <c r="K9" i="6"/>
  <c r="K10" i="6" s="1"/>
  <c r="I11" i="7"/>
  <c r="K8" i="6"/>
  <c r="H10" i="7"/>
  <c r="J7" i="6"/>
  <c r="J12" i="7"/>
  <c r="J13" i="7" s="1"/>
  <c r="L9" i="6"/>
  <c r="L10" i="6" s="1"/>
  <c r="K12" i="7"/>
  <c r="K13" i="7" s="1"/>
  <c r="M9" i="6"/>
  <c r="M10" i="6" s="1"/>
  <c r="J11" i="7"/>
  <c r="L8" i="6"/>
  <c r="I10" i="7"/>
  <c r="K7" i="6"/>
  <c r="J10" i="7"/>
  <c r="L7" i="6"/>
  <c r="K11" i="7"/>
  <c r="M8" i="6"/>
  <c r="L12" i="7"/>
  <c r="L13" i="7" s="1"/>
  <c r="N9" i="6"/>
  <c r="N10" i="6" s="1"/>
  <c r="M12" i="7"/>
  <c r="M13" i="7" s="1"/>
  <c r="O9" i="6"/>
  <c r="O10" i="6" s="1"/>
  <c r="K10" i="7"/>
  <c r="M7" i="6"/>
  <c r="L11" i="7"/>
  <c r="N8" i="6"/>
  <c r="M11" i="7"/>
  <c r="O8" i="6"/>
  <c r="L10" i="7"/>
  <c r="N7" i="6"/>
  <c r="N12" i="7"/>
  <c r="N13" i="7" s="1"/>
  <c r="P9" i="6"/>
  <c r="P10" i="6" s="1"/>
  <c r="O12" i="7"/>
  <c r="O13" i="7" s="1"/>
  <c r="Q9" i="6"/>
  <c r="Q10" i="6" s="1"/>
  <c r="N11" i="7"/>
  <c r="P8" i="6"/>
  <c r="M10" i="7"/>
  <c r="O7" i="6"/>
  <c r="N10" i="7"/>
  <c r="P7" i="6"/>
  <c r="O11" i="7"/>
  <c r="Q8" i="6"/>
  <c r="P12" i="7"/>
  <c r="P13" i="7" s="1"/>
  <c r="R9" i="6"/>
  <c r="R10" i="6" s="1"/>
  <c r="Q12" i="7"/>
  <c r="Q13" i="7" s="1"/>
  <c r="S9" i="6"/>
  <c r="S10" i="6"/>
  <c r="P11" i="7"/>
  <c r="R8" i="6"/>
  <c r="O10" i="7"/>
  <c r="Q7" i="6"/>
  <c r="R12" i="7"/>
  <c r="R13" i="7" s="1"/>
  <c r="T9" i="6"/>
  <c r="T10" i="6"/>
  <c r="P10" i="7"/>
  <c r="R7" i="6"/>
  <c r="Q11" i="7"/>
  <c r="S8" i="6"/>
  <c r="S12" i="7"/>
  <c r="S13" i="7" s="1"/>
  <c r="U9" i="6"/>
  <c r="U10" i="6"/>
  <c r="Q10" i="7"/>
  <c r="S7" i="6"/>
  <c r="R11" i="7"/>
  <c r="T8" i="6"/>
  <c r="R10" i="7"/>
  <c r="T7" i="6"/>
  <c r="T12" i="7"/>
  <c r="T13" i="7"/>
  <c r="V9" i="6"/>
  <c r="V10" i="6" s="1"/>
  <c r="S11" i="7"/>
  <c r="U8" i="6"/>
  <c r="S10" i="7"/>
  <c r="U7" i="6"/>
  <c r="U12" i="7"/>
  <c r="U13" i="7" s="1"/>
  <c r="W9" i="6"/>
  <c r="W10" i="6" s="1"/>
  <c r="T11" i="7"/>
  <c r="V8" i="6"/>
  <c r="T10" i="7"/>
  <c r="V7" i="6"/>
  <c r="V12" i="7"/>
  <c r="V13" i="7" s="1"/>
  <c r="X9" i="6"/>
  <c r="X10" i="6" s="1"/>
  <c r="U11" i="7"/>
  <c r="W8" i="6"/>
  <c r="U10" i="7"/>
  <c r="W7" i="6"/>
  <c r="V11" i="7"/>
  <c r="X8" i="6"/>
  <c r="W12" i="7"/>
  <c r="W13" i="7" s="1"/>
  <c r="Y9" i="6"/>
  <c r="Y10" i="6" s="1"/>
  <c r="W11" i="7"/>
  <c r="Y8" i="6"/>
  <c r="V10" i="7"/>
  <c r="X7" i="6"/>
  <c r="X12" i="7"/>
  <c r="X13" i="7" s="1"/>
  <c r="Z9" i="6"/>
  <c r="Z10" i="6" s="1"/>
  <c r="Y12" i="7"/>
  <c r="Y13" i="7" s="1"/>
  <c r="AA9" i="6"/>
  <c r="AA10" i="6"/>
  <c r="X11" i="7"/>
  <c r="Z8" i="6"/>
  <c r="W10" i="7"/>
  <c r="Y7" i="6"/>
  <c r="Z12" i="7"/>
  <c r="Z13" i="7" s="1"/>
  <c r="AB9" i="6"/>
  <c r="AB10" i="6"/>
  <c r="X10" i="7"/>
  <c r="Z7" i="6"/>
  <c r="Y11" i="7"/>
  <c r="AA8" i="6"/>
  <c r="Y10" i="7"/>
  <c r="AA7" i="6"/>
  <c r="AA12" i="7"/>
  <c r="AA13" i="7"/>
  <c r="AC9" i="6"/>
  <c r="AC10" i="6" s="1"/>
  <c r="Z11" i="7"/>
  <c r="AB8" i="6"/>
  <c r="Z10" i="7"/>
  <c r="AB7" i="6"/>
  <c r="AA11" i="7"/>
  <c r="AC8" i="6"/>
  <c r="AB12" i="7"/>
  <c r="AB13" i="7" s="1"/>
  <c r="AD9" i="6"/>
  <c r="AD10" i="6" s="1"/>
  <c r="AB11" i="7"/>
  <c r="AD8" i="6"/>
  <c r="AA10" i="7"/>
  <c r="AC7" i="6"/>
  <c r="AC12" i="7"/>
  <c r="AC13" i="7" s="1"/>
  <c r="AE9" i="6"/>
  <c r="AE10" i="6" s="1"/>
  <c r="AC11" i="7"/>
  <c r="AE8" i="6"/>
  <c r="AD12" i="7"/>
  <c r="AD13" i="7"/>
  <c r="AF9" i="6"/>
  <c r="AF10" i="6" s="1"/>
  <c r="AB10" i="7"/>
  <c r="AD7" i="6"/>
  <c r="AD11" i="7"/>
  <c r="AF8" i="6"/>
  <c r="AE12" i="7"/>
  <c r="AE13" i="7" s="1"/>
  <c r="AG9" i="6"/>
  <c r="AG10" i="6" s="1"/>
  <c r="AC10" i="7"/>
  <c r="AE7" i="6"/>
  <c r="AF12" i="7"/>
  <c r="AF13" i="7" s="1"/>
  <c r="AH9" i="6"/>
  <c r="AH10" i="6" s="1"/>
  <c r="AE11" i="7"/>
  <c r="AG8" i="6"/>
  <c r="AD10" i="7"/>
  <c r="AF7" i="6"/>
  <c r="AF11" i="7"/>
  <c r="AH8" i="6"/>
  <c r="AE10" i="7"/>
  <c r="AG7" i="6"/>
  <c r="AG12" i="7"/>
  <c r="AG13" i="7" s="1"/>
  <c r="AI9" i="6"/>
  <c r="AI10" i="6" s="1"/>
  <c r="AG11" i="7"/>
  <c r="AI8" i="6"/>
  <c r="AH12" i="7"/>
  <c r="AH13" i="7" s="1"/>
  <c r="AJ9" i="6"/>
  <c r="AJ10" i="6" s="1"/>
  <c r="AF10" i="7"/>
  <c r="AH7" i="6"/>
  <c r="AH11" i="7"/>
  <c r="AJ8" i="6"/>
  <c r="AI12" i="7"/>
  <c r="AI13" i="7" s="1"/>
  <c r="AK9" i="6"/>
  <c r="AK10" i="6" s="1"/>
  <c r="AG10" i="7"/>
  <c r="AI7" i="6"/>
  <c r="AJ12" i="7"/>
  <c r="AJ13" i="7"/>
  <c r="AL9" i="6"/>
  <c r="AL10" i="6" s="1"/>
  <c r="AI11" i="7"/>
  <c r="AK8" i="6"/>
  <c r="AH10" i="7"/>
  <c r="AJ7" i="6"/>
  <c r="AJ11" i="7"/>
  <c r="AL8" i="6"/>
  <c r="AI10" i="7"/>
  <c r="AK7" i="6"/>
  <c r="AK12" i="7"/>
  <c r="AK13" i="7" s="1"/>
  <c r="AM9" i="6"/>
  <c r="AM10" i="6" s="1"/>
  <c r="AK11" i="7"/>
  <c r="AM8" i="6"/>
  <c r="AL12" i="7"/>
  <c r="AL13" i="7"/>
  <c r="AN9" i="6"/>
  <c r="AN10" i="6" s="1"/>
  <c r="AJ10" i="7"/>
  <c r="AL7" i="6"/>
  <c r="AN8" i="6"/>
  <c r="AL11" i="7"/>
  <c r="AM12" i="7"/>
  <c r="AM13" i="7" s="1"/>
  <c r="AO9" i="6"/>
  <c r="AO10" i="6" s="1"/>
  <c r="AK10" i="7"/>
  <c r="AM7" i="6"/>
  <c r="AN12" i="7"/>
  <c r="AN13" i="7" s="1"/>
  <c r="AP9" i="6"/>
  <c r="AP10" i="6" s="1"/>
  <c r="AM11" i="7"/>
  <c r="AO8" i="6"/>
  <c r="AN7" i="6"/>
  <c r="AL10" i="7"/>
  <c r="AP8" i="6"/>
  <c r="AN11" i="7"/>
  <c r="AM10" i="7"/>
  <c r="AO7" i="6"/>
  <c r="AO12" i="7"/>
  <c r="AO13" i="7" s="1"/>
  <c r="AQ9" i="6"/>
  <c r="AQ10" i="6" s="1"/>
  <c r="AP12" i="7"/>
  <c r="AP13" i="7" s="1"/>
  <c r="AR9" i="6"/>
  <c r="AR10" i="6" s="1"/>
  <c r="AP7" i="6"/>
  <c r="AN10" i="7"/>
  <c r="AO11" i="7"/>
  <c r="AQ8" i="6"/>
  <c r="AQ12" i="7"/>
  <c r="AQ13" i="7" s="1"/>
  <c r="AS9" i="6"/>
  <c r="AS10" i="6" s="1"/>
  <c r="AO10" i="7"/>
  <c r="AQ7" i="6"/>
  <c r="AR8" i="6"/>
  <c r="AP11" i="7"/>
  <c r="AR7" i="6"/>
  <c r="AP10" i="7"/>
  <c r="AR12" i="7"/>
  <c r="AR13" i="7" s="1"/>
  <c r="AT9" i="6"/>
  <c r="AT10" i="6" s="1"/>
  <c r="AQ11" i="7"/>
  <c r="AS8" i="6"/>
  <c r="AQ10" i="7"/>
  <c r="AS7" i="6"/>
  <c r="AS12" i="7"/>
  <c r="AS13" i="7" s="1"/>
  <c r="AU9" i="6"/>
  <c r="AU10" i="6" s="1"/>
  <c r="AT8" i="6"/>
  <c r="AR11" i="7"/>
  <c r="AS11" i="7"/>
  <c r="AU8" i="6"/>
  <c r="AT12" i="7"/>
  <c r="AT13" i="7" s="1"/>
  <c r="AV9" i="6"/>
  <c r="AV10" i="6" s="1"/>
  <c r="AT7" i="6"/>
  <c r="AR10" i="7"/>
  <c r="AU12" i="7"/>
  <c r="AU13" i="7" s="1"/>
  <c r="AW9" i="6"/>
  <c r="AW10" i="6"/>
  <c r="AS10" i="7"/>
  <c r="AU7" i="6"/>
  <c r="AV8" i="6"/>
  <c r="AT11" i="7"/>
  <c r="AV7" i="6"/>
  <c r="AT10" i="7"/>
  <c r="AV12" i="7"/>
  <c r="AV13" i="7"/>
  <c r="AX9" i="6"/>
  <c r="AX10" i="6" s="1"/>
  <c r="AU11" i="7"/>
  <c r="AW8" i="6"/>
  <c r="AW12" i="7"/>
  <c r="AW13" i="7" s="1"/>
  <c r="AY9" i="6"/>
  <c r="AY10" i="6"/>
  <c r="AX8" i="6"/>
  <c r="AV11" i="7"/>
  <c r="AU10" i="7"/>
  <c r="AW7" i="6"/>
  <c r="AX7" i="6"/>
  <c r="AV10" i="7"/>
  <c r="AX12" i="7"/>
  <c r="AX13" i="7"/>
  <c r="AZ9" i="6"/>
  <c r="AZ10" i="6" s="1"/>
  <c r="AW11" i="7"/>
  <c r="AY8" i="6"/>
  <c r="AW10" i="7"/>
  <c r="AY7" i="6"/>
  <c r="AZ8" i="6"/>
  <c r="AX11" i="7"/>
  <c r="AY12" i="7"/>
  <c r="AY13" i="7" s="1"/>
  <c r="BA9" i="6"/>
  <c r="BA10" i="6" s="1"/>
  <c r="AY11" i="7"/>
  <c r="BA8" i="6"/>
  <c r="AZ7" i="6"/>
  <c r="AX10" i="7"/>
  <c r="AZ12" i="7"/>
  <c r="AZ13" i="7" s="1"/>
  <c r="BB9" i="6"/>
  <c r="BB10" i="6" s="1"/>
  <c r="BA12" i="7"/>
  <c r="BA13" i="7"/>
  <c r="BC9" i="6"/>
  <c r="BC10" i="6" s="1"/>
  <c r="BB8" i="6"/>
  <c r="AZ11" i="7"/>
  <c r="AY10" i="7"/>
  <c r="BA7" i="6"/>
  <c r="BB12" i="7"/>
  <c r="BB13" i="7"/>
  <c r="BD9" i="6"/>
  <c r="BD10" i="6" s="1"/>
  <c r="BB7" i="6"/>
  <c r="AZ10" i="7"/>
  <c r="BA11" i="7"/>
  <c r="BC8" i="6"/>
  <c r="BC12" i="7"/>
  <c r="BC13" i="7"/>
  <c r="BE9" i="6"/>
  <c r="BE10" i="6" s="1"/>
  <c r="BA10" i="7"/>
  <c r="BC7" i="6"/>
  <c r="BD8" i="6"/>
  <c r="BB11" i="7"/>
  <c r="BD7" i="6"/>
  <c r="BB10" i="7"/>
  <c r="BC11" i="7"/>
  <c r="BE8" i="6"/>
  <c r="BD12" i="7"/>
  <c r="BD13" i="7" s="1"/>
  <c r="BF9" i="6"/>
  <c r="BF10" i="6" s="1"/>
  <c r="BE12" i="7"/>
  <c r="BE13" i="7" s="1"/>
  <c r="BG9" i="6"/>
  <c r="BG10" i="6"/>
  <c r="BF8" i="6"/>
  <c r="BD11" i="7"/>
  <c r="BC10" i="7"/>
  <c r="BE7" i="6"/>
  <c r="BF12" i="7"/>
  <c r="BF13" i="7" s="1"/>
  <c r="BH9" i="6"/>
  <c r="BH10" i="6"/>
  <c r="BE11" i="7"/>
  <c r="BG8" i="6"/>
  <c r="BF7" i="6"/>
  <c r="BD10" i="7"/>
  <c r="BE10" i="7"/>
  <c r="BG7" i="6"/>
  <c r="BG12" i="7"/>
  <c r="BG13" i="7"/>
  <c r="BI9" i="6"/>
  <c r="BI10" i="6" s="1"/>
  <c r="BH8" i="6"/>
  <c r="BF11" i="7"/>
  <c r="BH12" i="7"/>
  <c r="BH13" i="7" s="1"/>
  <c r="BJ9" i="6"/>
  <c r="BJ10" i="6"/>
  <c r="BH7" i="6"/>
  <c r="BF10" i="7"/>
  <c r="BG11" i="7"/>
  <c r="BI8" i="6"/>
  <c r="BG10" i="7"/>
  <c r="BI7" i="6"/>
  <c r="BJ8" i="6"/>
  <c r="BH11" i="7"/>
  <c r="BI12" i="7"/>
  <c r="BI13" i="7" s="1"/>
  <c r="BK9" i="6"/>
  <c r="BK10" i="6" s="1"/>
  <c r="BJ12" i="7"/>
  <c r="BJ13" i="7" s="1"/>
  <c r="BL9" i="6"/>
  <c r="BL10" i="6" s="1"/>
  <c r="BI11" i="7"/>
  <c r="BK8" i="6"/>
  <c r="BJ7" i="6"/>
  <c r="BH10" i="7"/>
  <c r="BL8" i="6"/>
  <c r="BJ11" i="7"/>
  <c r="BI10" i="7"/>
  <c r="BK7" i="6"/>
  <c r="BK12" i="7"/>
  <c r="BK13" i="7" s="1"/>
  <c r="BM9" i="6"/>
  <c r="BM10" i="6" s="1"/>
  <c r="BL12" i="7"/>
  <c r="BL13" i="7" s="1"/>
  <c r="BN9" i="6"/>
  <c r="BN10" i="6" s="1"/>
  <c r="BL7" i="6"/>
  <c r="BJ10" i="7"/>
  <c r="BK11" i="7"/>
  <c r="BM8" i="6"/>
  <c r="BM12" i="7"/>
  <c r="BM13" i="7" s="1"/>
  <c r="BO9" i="6"/>
  <c r="BO10" i="6" s="1"/>
  <c r="BK10" i="7"/>
  <c r="BM7" i="6"/>
  <c r="BN8" i="6"/>
  <c r="BL11" i="7"/>
  <c r="BN7" i="6"/>
  <c r="BL10" i="7"/>
  <c r="BM11" i="7"/>
  <c r="BO8" i="6"/>
  <c r="BM10" i="7"/>
  <c r="BO7" i="6"/>
  <c r="B91" i="12"/>
  <c r="B92" i="12" s="1"/>
  <c r="B93" i="12" s="1"/>
  <c r="B94" i="12" s="1"/>
  <c r="B95" i="12" s="1"/>
  <c r="B96" i="12" s="1"/>
  <c r="P1" i="14"/>
  <c r="D32" i="12"/>
  <c r="D33" i="12" s="1"/>
  <c r="D59" i="12"/>
  <c r="D60" i="12" s="1"/>
  <c r="D77" i="12"/>
  <c r="D78" i="12" s="1"/>
  <c r="D15" i="12"/>
  <c r="D50" i="12"/>
  <c r="D51" i="12" s="1"/>
  <c r="D24" i="12"/>
  <c r="D41" i="12"/>
  <c r="D42" i="12" s="1"/>
  <c r="K177" i="9" l="1"/>
  <c r="K166" i="9"/>
  <c r="K102" i="9"/>
  <c r="K72" i="9"/>
  <c r="K148" i="9"/>
  <c r="K91" i="9"/>
  <c r="K169" i="9"/>
  <c r="K82" i="9"/>
  <c r="K73" i="9"/>
  <c r="K159" i="9"/>
  <c r="K83" i="9"/>
  <c r="K167" i="9"/>
  <c r="K191" i="9"/>
  <c r="K184" i="9"/>
  <c r="K112" i="9"/>
  <c r="K157" i="9"/>
  <c r="K93" i="9"/>
  <c r="K162" i="9"/>
  <c r="K132" i="9"/>
  <c r="K68" i="9"/>
  <c r="K149" i="9"/>
  <c r="K85" i="9"/>
  <c r="K154" i="9"/>
  <c r="K124" i="9"/>
  <c r="K60" i="9"/>
  <c r="K135" i="9"/>
  <c r="K174" i="9"/>
  <c r="K101" i="9"/>
  <c r="K175" i="9"/>
  <c r="K158" i="9"/>
  <c r="K94" i="9"/>
  <c r="K181" i="9"/>
  <c r="K140" i="9"/>
  <c r="K185" i="9"/>
  <c r="K161" i="9"/>
  <c r="K66" i="9"/>
  <c r="K65" i="9"/>
  <c r="K113" i="9"/>
  <c r="K90" i="9"/>
  <c r="K119" i="9"/>
  <c r="K150" i="9"/>
  <c r="K165" i="9"/>
  <c r="K86" i="9"/>
  <c r="K127" i="9"/>
  <c r="K153" i="9"/>
  <c r="K152" i="9"/>
  <c r="K67" i="9"/>
  <c r="K74" i="9"/>
  <c r="K176" i="9"/>
  <c r="K136" i="9"/>
  <c r="K141" i="9"/>
  <c r="K77" i="9"/>
  <c r="K138" i="9"/>
  <c r="K116" i="9"/>
  <c r="K130" i="9"/>
  <c r="K88" i="9"/>
  <c r="K78" i="9"/>
  <c r="K106" i="9"/>
  <c r="K170" i="9"/>
  <c r="K103" i="9"/>
  <c r="K142" i="9"/>
  <c r="K79" i="9"/>
  <c r="K62" i="9"/>
  <c r="K70" i="9"/>
  <c r="K95" i="9"/>
  <c r="K145" i="9"/>
  <c r="D24" i="4"/>
  <c r="K163" i="9"/>
  <c r="K146" i="9"/>
  <c r="K133" i="9"/>
  <c r="K69" i="9"/>
  <c r="K108" i="9"/>
  <c r="K160" i="9"/>
  <c r="K109" i="9"/>
  <c r="K164" i="9"/>
  <c r="K81" i="9"/>
  <c r="K156" i="9"/>
  <c r="K80" i="9"/>
  <c r="K134" i="9"/>
  <c r="K71" i="9"/>
  <c r="K188" i="9"/>
  <c r="K187" i="9"/>
  <c r="K64" i="9"/>
  <c r="K137" i="9"/>
  <c r="K104" i="9"/>
  <c r="K131" i="9"/>
  <c r="K75" i="9"/>
  <c r="K98" i="9"/>
  <c r="K139" i="9"/>
  <c r="K168" i="9"/>
  <c r="K128" i="9"/>
  <c r="K125" i="9"/>
  <c r="K61" i="9"/>
  <c r="K151" i="9"/>
  <c r="K100" i="9"/>
  <c r="K182" i="9"/>
  <c r="K111" i="9"/>
  <c r="K172" i="9"/>
  <c r="K173" i="9"/>
  <c r="K89" i="9"/>
  <c r="K122" i="9"/>
  <c r="K123" i="9"/>
  <c r="K120" i="9"/>
  <c r="K178" i="9"/>
  <c r="K110" i="9"/>
  <c r="K97" i="9"/>
  <c r="K190" i="9"/>
  <c r="K126" i="9"/>
  <c r="K63" i="9"/>
  <c r="K180" i="9"/>
  <c r="K171" i="9"/>
  <c r="K189" i="9"/>
  <c r="K129" i="9"/>
  <c r="K96" i="9"/>
  <c r="K114" i="9"/>
  <c r="K183" i="9"/>
  <c r="K147" i="9"/>
  <c r="K179" i="9"/>
  <c r="K117" i="9"/>
  <c r="K186" i="9"/>
  <c r="K143" i="9"/>
  <c r="K92" i="9"/>
  <c r="K118" i="9"/>
  <c r="K115" i="9"/>
  <c r="K105" i="9"/>
  <c r="K155" i="9"/>
  <c r="K121" i="9"/>
  <c r="K192" i="9"/>
  <c r="K84" i="9"/>
  <c r="K99" i="9"/>
  <c r="K107" i="9"/>
  <c r="K76" i="9"/>
  <c r="K34" i="9"/>
  <c r="K31" i="9"/>
  <c r="A27" i="12"/>
  <c r="A36" i="12" s="1"/>
  <c r="X17" i="9"/>
  <c r="AD17" i="9"/>
  <c r="V17" i="9"/>
  <c r="U17" i="9"/>
  <c r="W17" i="9"/>
  <c r="AA17" i="9"/>
  <c r="Y17" i="9"/>
  <c r="AB17" i="9"/>
  <c r="K36" i="9"/>
  <c r="K27" i="9"/>
  <c r="K26" i="9"/>
  <c r="K47" i="9"/>
  <c r="K58" i="9"/>
  <c r="K56" i="9"/>
  <c r="K49" i="9"/>
  <c r="K57" i="9"/>
  <c r="K50" i="9"/>
  <c r="K51" i="9"/>
  <c r="K55" i="9"/>
  <c r="K52" i="9"/>
  <c r="K53" i="9"/>
  <c r="K54" i="9"/>
  <c r="K44" i="9"/>
  <c r="K42" i="9"/>
  <c r="K43" i="9"/>
  <c r="K40" i="9"/>
  <c r="K39" i="9"/>
  <c r="K38" i="9"/>
  <c r="A28" i="12"/>
  <c r="A29" i="12" s="1"/>
  <c r="A30" i="12" s="1"/>
  <c r="A31" i="12" s="1"/>
  <c r="A32" i="12" s="1"/>
  <c r="A33" i="12" s="1"/>
  <c r="A4" i="10"/>
  <c r="A5" i="6"/>
  <c r="A4" i="12"/>
  <c r="A4" i="5"/>
  <c r="A4" i="11"/>
  <c r="A4" i="13"/>
  <c r="A4" i="8"/>
  <c r="A5" i="7"/>
  <c r="K25" i="9"/>
  <c r="K28" i="9"/>
  <c r="K33" i="9"/>
  <c r="K32" i="9"/>
  <c r="K48" i="9"/>
  <c r="K35" i="9"/>
  <c r="K46" i="9"/>
  <c r="K41" i="9"/>
  <c r="K29" i="9"/>
  <c r="K37" i="9"/>
  <c r="K30" i="9"/>
  <c r="A37" i="12"/>
  <c r="A38" i="12" s="1"/>
  <c r="A39" i="12" s="1"/>
  <c r="A40" i="12" s="1"/>
  <c r="A41" i="12" s="1"/>
  <c r="A42" i="12" s="1"/>
  <c r="A45" i="12"/>
  <c r="AC17" i="9" l="1"/>
  <c r="W193" i="9"/>
  <c r="U193" i="9"/>
  <c r="D22" i="4"/>
  <c r="AA193" i="9"/>
  <c r="X193" i="9"/>
  <c r="AC193" i="9"/>
  <c r="AG193" i="9"/>
  <c r="AB193" i="9"/>
  <c r="V193" i="9"/>
  <c r="D20" i="4"/>
  <c r="AD193" i="9"/>
  <c r="Z193" i="9"/>
  <c r="Y193" i="9"/>
  <c r="AE193" i="9"/>
  <c r="A54" i="12"/>
  <c r="A46" i="12"/>
  <c r="A47" i="12" s="1"/>
  <c r="A48" i="12" s="1"/>
  <c r="A49" i="12" s="1"/>
  <c r="A50" i="12" s="1"/>
  <c r="A51" i="12" s="1"/>
  <c r="D21" i="4" l="1"/>
  <c r="D23" i="4"/>
  <c r="A55" i="12"/>
  <c r="A56" i="12" s="1"/>
  <c r="A57" i="12" s="1"/>
  <c r="A58" i="12" s="1"/>
  <c r="A59" i="12" s="1"/>
  <c r="A60" i="12" s="1"/>
  <c r="A63" i="12"/>
  <c r="A72" i="12" l="1"/>
  <c r="A64" i="12"/>
  <c r="A65" i="12" s="1"/>
  <c r="A66" i="12" s="1"/>
  <c r="A67" i="12" s="1"/>
  <c r="A68" i="12" s="1"/>
  <c r="A69" i="12" s="1"/>
  <c r="A73" i="12" l="1"/>
  <c r="A74" i="12" s="1"/>
  <c r="A75" i="12" s="1"/>
  <c r="A76" i="12" s="1"/>
  <c r="A77" i="12" s="1"/>
  <c r="A78" i="12" s="1"/>
  <c r="A81" i="12"/>
  <c r="A90" i="12" l="1"/>
  <c r="A91" i="12" s="1"/>
  <c r="A92" i="12" s="1"/>
  <c r="A93" i="12" s="1"/>
  <c r="A94" i="12" s="1"/>
  <c r="A95" i="12" s="1"/>
  <c r="A96" i="12" s="1"/>
  <c r="A82" i="12"/>
  <c r="A83" i="12" s="1"/>
  <c r="A84" i="12" s="1"/>
  <c r="A85" i="12" s="1"/>
  <c r="A86" i="12" s="1"/>
  <c r="A87" i="12" s="1"/>
  <c r="E15" i="4" l="1"/>
  <c r="D15" i="4" l="1"/>
  <c r="F15" i="4" s="1"/>
  <c r="E18" i="10" l="1"/>
  <c r="F18" i="10" s="1"/>
  <c r="E30" i="10"/>
  <c r="F30" i="10" s="1"/>
  <c r="E23" i="10"/>
  <c r="F23" i="10" s="1"/>
  <c r="H24" i="9"/>
  <c r="K24" i="9" l="1"/>
  <c r="L24" i="9" s="1"/>
  <c r="L23" i="9" s="1"/>
  <c r="E34" i="10"/>
  <c r="L193" i="9" l="1"/>
  <c r="D19" i="4"/>
  <c r="D26" i="4" s="1"/>
  <c r="D27" i="4" s="1"/>
</calcChain>
</file>

<file path=xl/sharedStrings.xml><?xml version="1.0" encoding="utf-8"?>
<sst xmlns="http://schemas.openxmlformats.org/spreadsheetml/2006/main" count="2485" uniqueCount="433">
  <si>
    <t>The total of the prices includes for all direct and indirect costs, overheads, profits, on costs, risks, liabilities, obligations, etc. relative to the contract.</t>
  </si>
  <si>
    <t>Preamble</t>
  </si>
  <si>
    <t>This is a Preamble to Section 5.1</t>
  </si>
  <si>
    <t>Summary of PS5 Cost allocations</t>
  </si>
  <si>
    <t>THIS SHEET IS AUTOMATED - CURSER ON TABLE &amp; REFRESH DATA under Data in Menu CHECK THAT DATA RANGE COVERS ALL APPLICABLE INFORMATION IN ACTIVITIES SHEET</t>
  </si>
  <si>
    <t>KUSILE POWER STATION</t>
  </si>
  <si>
    <t>Ex Works Price (Overseas)</t>
  </si>
  <si>
    <t xml:space="preserve">Inland Transport Cost </t>
  </si>
  <si>
    <t>Cost of seafreight</t>
  </si>
  <si>
    <t>Cost of airfreight</t>
  </si>
  <si>
    <t>Cost of Marine Insurance*</t>
  </si>
  <si>
    <t>Wharfage</t>
  </si>
  <si>
    <t>Landing charges</t>
  </si>
  <si>
    <t>Customs duties</t>
  </si>
  <si>
    <t>Surcharge</t>
  </si>
  <si>
    <t>Cost of Rail transport In R.S.A.</t>
  </si>
  <si>
    <t>Cost of Road transport In R.S.A.</t>
  </si>
  <si>
    <t>F.O.R. Price-Goods manufactured Inside R.S.A.</t>
  </si>
  <si>
    <t>LIGHTING &amp; SMALL POWER &amp; SECURITY FENCE</t>
  </si>
  <si>
    <t>Summary of Cost allocation</t>
  </si>
  <si>
    <t>Proposed Payment month</t>
  </si>
  <si>
    <t>Check for correct currency input into schedules</t>
  </si>
  <si>
    <t>RoE Currency 1,00 =ZAR (Date)</t>
  </si>
  <si>
    <t>Currency Code (one per row)</t>
  </si>
  <si>
    <t xml:space="preserve">Notes: </t>
  </si>
  <si>
    <t>Commodities Traded on the London Metal Exchange (LME)</t>
  </si>
  <si>
    <t>Notes  :</t>
  </si>
  <si>
    <t>- Copper</t>
  </si>
  <si>
    <t>- Lead</t>
  </si>
  <si>
    <t>- Zinc</t>
  </si>
  <si>
    <t>- Nickel</t>
  </si>
  <si>
    <t>- Tin</t>
  </si>
  <si>
    <t>The metals listed are traded in US Dollar.  If the Dollar prices are converted to other currencies,</t>
  </si>
  <si>
    <t xml:space="preserve">including South African Rand, the exchange rates must be indicated in the CPA sheet.  </t>
  </si>
  <si>
    <t>Under normal instances Eskom hedges its exposure to price movements even in instances where</t>
  </si>
  <si>
    <t>the local portion of contract prices are subject to fluctuations in local indices, e.g. SEIFSA Table F</t>
  </si>
  <si>
    <t>(for copper, zinc and lead), Table R (for aluminium), etc.  In such instances the exchange rates are</t>
  </si>
  <si>
    <t>before contract award.</t>
  </si>
  <si>
    <t>not required.  The tonnage needs to be stipulated as per Note v. in the CPA Sheet of this Excel file</t>
  </si>
  <si>
    <t>Transport</t>
  </si>
  <si>
    <t>Tenderer to check and take responsibility for all descriptions, formulae, and structure of this file.</t>
  </si>
  <si>
    <t xml:space="preserve">PRICE SCHEDULES </t>
  </si>
  <si>
    <t>CPA NOs</t>
  </si>
  <si>
    <t>CPA No</t>
  </si>
  <si>
    <t>TENDERER'S NAME:</t>
  </si>
  <si>
    <t>CPA No "Description" automated from Summary CPA formulae (Predefine description heading in Summary CPA formulae)</t>
  </si>
  <si>
    <t>F.O.R. Price-Goods supplied from Imported Items</t>
  </si>
  <si>
    <t>Cost of Rail transport</t>
  </si>
  <si>
    <t>Cost of Road transport</t>
  </si>
  <si>
    <t>Local labour</t>
  </si>
  <si>
    <t>Expatriate labour</t>
  </si>
  <si>
    <t>Overseas Engineering Service</t>
  </si>
  <si>
    <t>Local Engineering Service/Design</t>
  </si>
  <si>
    <t>PS5 Ref</t>
  </si>
  <si>
    <t>PS5 Cost Allocation</t>
  </si>
  <si>
    <t>Description of formula 1</t>
  </si>
  <si>
    <t>Scope of Index (eg Labour)</t>
  </si>
  <si>
    <t>Base month if not Base Date as defined (See Note vi)</t>
  </si>
  <si>
    <t>Base index</t>
  </si>
  <si>
    <t>Historical Data  (Yes/No)</t>
  </si>
  <si>
    <t>Internet address</t>
  </si>
  <si>
    <t>Total (1.00)</t>
  </si>
  <si>
    <t xml:space="preserve"> Foreign / Local</t>
  </si>
  <si>
    <t>FORMULA DESCRIPTION</t>
  </si>
  <si>
    <t>Sum of PRICES (Costs in ZAR)</t>
  </si>
  <si>
    <t>Contractor's statement - application for payment</t>
  </si>
  <si>
    <t>Proposed Payment dates</t>
  </si>
  <si>
    <t>Engineer's Certificate Date</t>
  </si>
  <si>
    <t>Data</t>
  </si>
  <si>
    <t>Sum of Jan-2011</t>
  </si>
  <si>
    <t>Sum of Feb-2011</t>
  </si>
  <si>
    <t>Sum of Mar-2011</t>
  </si>
  <si>
    <t>Sum of Apr-2011</t>
  </si>
  <si>
    <t>Sum of May-2011</t>
  </si>
  <si>
    <t>Sum of Jun-2011</t>
  </si>
  <si>
    <t>Sum of Jul-2011</t>
  </si>
  <si>
    <t>Sum of Aug-2011</t>
  </si>
  <si>
    <t>Sum of Sep-2011</t>
  </si>
  <si>
    <t>Sum of Oct-2011</t>
  </si>
  <si>
    <t>Sum of Nov-2011</t>
  </si>
  <si>
    <t>Sum of Dec-2011</t>
  </si>
  <si>
    <t>Sum of Jan-2012</t>
  </si>
  <si>
    <t>Sum of Feb-2012</t>
  </si>
  <si>
    <t>Sum of Mar-2012</t>
  </si>
  <si>
    <t>Sum of Apr-2012</t>
  </si>
  <si>
    <t>Sum of May-2012</t>
  </si>
  <si>
    <t>Sum of Jun-2012</t>
  </si>
  <si>
    <t>Sum of Jul-2012</t>
  </si>
  <si>
    <t>Sum of Aug-2012</t>
  </si>
  <si>
    <t>Sum of Sep-2012</t>
  </si>
  <si>
    <t>Sum of Oct-2012</t>
  </si>
  <si>
    <t>Sum of Nov-2012</t>
  </si>
  <si>
    <t>Sum of Dec-2012</t>
  </si>
  <si>
    <t>Sum of Jan-2013</t>
  </si>
  <si>
    <t>Sum of Feb-2013</t>
  </si>
  <si>
    <t>Sum of Mar-2013</t>
  </si>
  <si>
    <t>Sum of Apr-2013</t>
  </si>
  <si>
    <t>Sum of May-2013</t>
  </si>
  <si>
    <t>Sum of Jun-2013</t>
  </si>
  <si>
    <t>Sum of Jul-2013</t>
  </si>
  <si>
    <t>Sum of Aug-2013</t>
  </si>
  <si>
    <t>Bill No</t>
  </si>
  <si>
    <t>Bill Description</t>
  </si>
  <si>
    <t>CABLES</t>
  </si>
  <si>
    <t>CABLE RACKING &amp; EARTHING</t>
  </si>
  <si>
    <t>AUXILIARY RACKING</t>
  </si>
  <si>
    <t>MISCELLANEOUS EQUIPMENT &amp; MATERIALS</t>
  </si>
  <si>
    <t>EMPLOYER FURNISHED EQUIPMENT</t>
  </si>
  <si>
    <t>CONTROL AND INSTRUMENTATION</t>
  </si>
  <si>
    <t>PRELIMINARY &amp; GENERAL</t>
  </si>
  <si>
    <t>Foreign Total</t>
  </si>
  <si>
    <t>Local Total</t>
  </si>
  <si>
    <t>Payment Certificate No</t>
  </si>
  <si>
    <t>Totals in Rands</t>
  </si>
  <si>
    <t>Totals in Foreign Currency</t>
  </si>
  <si>
    <t xml:space="preserve">All rates of exchange at base of: </t>
  </si>
  <si>
    <t>Details of Price adjustment formulae to be completed in detail by the Tenderer with reference to the NOTES</t>
  </si>
  <si>
    <t>5.1.4.2 CPA Formulae</t>
  </si>
  <si>
    <t>This sheet is provided for the Price adjustment formulae which are carried forward to the Pricing Worksheet</t>
  </si>
  <si>
    <t>P&amp;G's</t>
  </si>
  <si>
    <t>Project Management</t>
  </si>
  <si>
    <t>Design</t>
  </si>
  <si>
    <t>This is a manual summary sheet. Data from sheet 5.1.2 and 5.1.3 may be used to assist with compilation</t>
  </si>
  <si>
    <t>This sheet is provided for Rate of Exchange which are carried forward to the Pricing Worksheet</t>
  </si>
  <si>
    <t>London Metal Exchange information. Tenderer to populate estimated tonnages.</t>
  </si>
  <si>
    <t>PRICING INFORMATION</t>
  </si>
  <si>
    <t>INVITATION TO TENDER</t>
  </si>
  <si>
    <t>DATE :</t>
  </si>
  <si>
    <t>DESIGNATION :</t>
  </si>
  <si>
    <t>TENDERER NAME:</t>
  </si>
  <si>
    <t xml:space="preserve">Cost allocation </t>
  </si>
  <si>
    <t>For conformity please notify Eskom regarding any currencies to be used and not identified on the attached</t>
  </si>
  <si>
    <t>list prior to enquiry closing in order that the applicable rate is provided by Eskom.</t>
  </si>
  <si>
    <t xml:space="preserve">Payment for foreign commitments must be in terms of  CPA (IG) Rev 28 where applicable. Refer Tender Returnables </t>
  </si>
  <si>
    <t>Indicate the currency per row in the Prices but only one currency per row is allowed Exchange rates must</t>
  </si>
  <si>
    <t>be stipulated in the format of Currency 1,00 = ZAR "value" and rounded to four decimals. The exchange</t>
  </si>
  <si>
    <t>Rand value</t>
  </si>
  <si>
    <t>Currency value</t>
  </si>
  <si>
    <t>Payment method 1a, 1b or 2</t>
  </si>
  <si>
    <t>Austrialian Dollar</t>
  </si>
  <si>
    <t>TOTAL RAND VALUE OF ALL CURRENCIES</t>
  </si>
  <si>
    <t>Check that value balances with Summary of tendered values</t>
  </si>
  <si>
    <t xml:space="preserve">The reference to aluminium must be clearly stipulated in the CPA Sheet, ie "Aluminium" or </t>
  </si>
  <si>
    <t>"Aluminium Alloy".  Furthermore, Eskom can only accept Aluminium Alloy (instead of Aluminium) if</t>
  </si>
  <si>
    <t>the material consists of aluminium alloy, otherwise Eskom accepts only the Aluminium LME prices</t>
  </si>
  <si>
    <t>as adjustment benchmark</t>
  </si>
  <si>
    <t>The LME metals are :</t>
  </si>
  <si>
    <t>- Aluminium (Primary or First Grade)</t>
  </si>
  <si>
    <t xml:space="preserve">- Aluminium Alloy </t>
  </si>
  <si>
    <t>c.</t>
  </si>
  <si>
    <t>Each formula is related to one unique currency. Mixing of currencies in a specific formula is not acceptable.</t>
  </si>
  <si>
    <t>ix.</t>
  </si>
  <si>
    <t>Base Index or Reference Price :   The base index or reference price must be inserted in the appropriate column</t>
  </si>
  <si>
    <t>Formula Currency Code</t>
  </si>
  <si>
    <t>Foreign</t>
  </si>
  <si>
    <t>Local</t>
  </si>
  <si>
    <t>RoE Currency 1,00 = R</t>
  </si>
  <si>
    <t>Grand Total</t>
  </si>
  <si>
    <t>Summary of Currencies &amp; CPA Formulae</t>
  </si>
  <si>
    <t>SUMMARY OF PRICES</t>
  </si>
  <si>
    <t>All prices in ZAR</t>
  </si>
  <si>
    <t>Main / Alt</t>
  </si>
  <si>
    <t>Prices (P)</t>
  </si>
  <si>
    <t>Main</t>
  </si>
  <si>
    <t>Summary of Foreign breakdown</t>
  </si>
  <si>
    <t>Works</t>
  </si>
  <si>
    <t>Summary of Works &amp; Sections</t>
  </si>
  <si>
    <t>Notes for assistance with input</t>
  </si>
  <si>
    <t>Read these notes BEFORE changes are made to sheets in this workbook.</t>
  </si>
  <si>
    <t>This Spreadsheet contains the following sheets</t>
  </si>
  <si>
    <t>Input notes</t>
  </si>
  <si>
    <t>This sheet is provided for help only and will not form part of the contract.</t>
  </si>
  <si>
    <t>Cover Sheet</t>
  </si>
  <si>
    <t>This is the cover sheet for Section 5.1</t>
  </si>
  <si>
    <t>Description</t>
  </si>
  <si>
    <t>Index</t>
  </si>
  <si>
    <t>Total</t>
  </si>
  <si>
    <t>Summary</t>
  </si>
  <si>
    <t>No</t>
  </si>
  <si>
    <t>Code</t>
  </si>
  <si>
    <t>AUD</t>
  </si>
  <si>
    <t>Canadian Dollar</t>
  </si>
  <si>
    <t>CAD</t>
  </si>
  <si>
    <t>Swiss Franc</t>
  </si>
  <si>
    <t>CHF</t>
  </si>
  <si>
    <t>Danish Krone</t>
  </si>
  <si>
    <t>DKK</t>
  </si>
  <si>
    <t>European Currency</t>
  </si>
  <si>
    <t>EUR</t>
  </si>
  <si>
    <t>British Pound</t>
  </si>
  <si>
    <t>GBP</t>
  </si>
  <si>
    <t>Japanese Yen</t>
  </si>
  <si>
    <t>JPY</t>
  </si>
  <si>
    <t>Norwegian Krone</t>
  </si>
  <si>
    <t>NOK</t>
  </si>
  <si>
    <t>New Zealand Dollar</t>
  </si>
  <si>
    <t>NZD</t>
  </si>
  <si>
    <t>Swedish Krone</t>
  </si>
  <si>
    <t>SEK</t>
  </si>
  <si>
    <t>Singapore Dollar</t>
  </si>
  <si>
    <t>SGD</t>
  </si>
  <si>
    <t>United States Dollars</t>
  </si>
  <si>
    <t>USD</t>
  </si>
  <si>
    <t>South African Rand</t>
  </si>
  <si>
    <t>ZAR</t>
  </si>
  <si>
    <t>Currency Description</t>
  </si>
  <si>
    <t>Exchange Rate Currency 1,00 =</t>
  </si>
  <si>
    <t>PRICE ADJUSTMENT FOR INFLATION</t>
  </si>
  <si>
    <t>RATE OF EXCHANGE FOR MULTIPLE CURRENCIES</t>
  </si>
  <si>
    <t>Title/Definition : Linked to the index, e.g., Table C3, All hourly paid employees.  Must be completely defined</t>
  </si>
  <si>
    <t>Source of Index ((indices prepared by (e.g. SEIFSA, StatsSA, LME)</t>
  </si>
  <si>
    <t>Proportion / Coefficient / Weight / Base reference price</t>
  </si>
  <si>
    <t>Currency Code</t>
  </si>
  <si>
    <t>Fixed Non-adjustable (0.15 minimum)</t>
  </si>
  <si>
    <t>GENERAL NOTES :</t>
  </si>
  <si>
    <t>a.</t>
  </si>
  <si>
    <t>b.</t>
  </si>
  <si>
    <t>i.</t>
  </si>
  <si>
    <t>ii.</t>
  </si>
  <si>
    <t>iii.</t>
  </si>
  <si>
    <t>iv.</t>
  </si>
  <si>
    <t>v.</t>
  </si>
  <si>
    <t>vi.</t>
  </si>
  <si>
    <t>vii.</t>
  </si>
  <si>
    <t>viii.</t>
  </si>
  <si>
    <t>General</t>
  </si>
  <si>
    <t>5.1.0 PREAMBLES</t>
  </si>
  <si>
    <t>Section Number</t>
  </si>
  <si>
    <t>5.1.2. Activity Schedule</t>
  </si>
  <si>
    <t>NOTES:</t>
  </si>
  <si>
    <t>The detail activity cashflow is summarised with unique currency and price adjustment identification</t>
  </si>
  <si>
    <t>and any freight, insurances and importation costs are separately identified</t>
  </si>
  <si>
    <t>The activity items detailed are the minimum required by the Employer. The tenderer provides</t>
  </si>
  <si>
    <t>detailed activity breakdown in accordance with the programme and cashflow requirements in</t>
  </si>
  <si>
    <t>terms of the contract</t>
  </si>
  <si>
    <t>Tenderer to check and take responsibility for all descriptions, formulae, etc</t>
  </si>
  <si>
    <t>The Tenderer can add rows as required to cater for specific requirements but is to adhere to the basic requirements identified above.</t>
  </si>
  <si>
    <t>Ensure clear Indicatation whether offer is main or alternative tender</t>
  </si>
  <si>
    <t>Payment Date</t>
  </si>
  <si>
    <t>All values in this table to be in ZAR</t>
  </si>
  <si>
    <t>Seq No</t>
  </si>
  <si>
    <t>Section Description</t>
  </si>
  <si>
    <t>Level 1   Act ID</t>
  </si>
  <si>
    <t>Level 1 Activity Description</t>
  </si>
  <si>
    <t>Level 2 Activity</t>
  </si>
  <si>
    <t>Level 2 Activity Description
(See Lookup Sheet)</t>
  </si>
  <si>
    <t>Local / Foreign</t>
  </si>
  <si>
    <t>RoE Currency
1,00 = ZAR</t>
  </si>
  <si>
    <t>Cost allocation</t>
  </si>
  <si>
    <t>Management</t>
  </si>
  <si>
    <t>Design Management</t>
  </si>
  <si>
    <t>Procurement</t>
  </si>
  <si>
    <t>Plant and Material - Local</t>
  </si>
  <si>
    <t>Plant and Material - Foreign</t>
  </si>
  <si>
    <t>Transport - Local</t>
  </si>
  <si>
    <t>Transport - Freight/Sea</t>
  </si>
  <si>
    <t>Construction, Erection &amp; Installation</t>
  </si>
  <si>
    <t>Commissioning and Testing</t>
  </si>
  <si>
    <t>Codification and Labelling</t>
  </si>
  <si>
    <t xml:space="preserve">Training </t>
  </si>
  <si>
    <t>Drawings and Manuals</t>
  </si>
  <si>
    <t>Other</t>
  </si>
  <si>
    <t>Fixed charges</t>
  </si>
  <si>
    <t>Time-related</t>
  </si>
  <si>
    <t>Materials</t>
  </si>
  <si>
    <t>FORMULAE DETAILS</t>
  </si>
  <si>
    <t>a</t>
  </si>
  <si>
    <t>b</t>
  </si>
  <si>
    <t>c</t>
  </si>
  <si>
    <t>d</t>
  </si>
  <si>
    <t>e</t>
  </si>
  <si>
    <t>f</t>
  </si>
  <si>
    <t>Totals</t>
  </si>
  <si>
    <t>Details for PS5 Schedule format</t>
  </si>
  <si>
    <t>Manual input</t>
  </si>
  <si>
    <t>THIS TABLE IS AUTOMATED - CURSER ON TABLE &amp; REFRESH DATA under Data in Menu CHECK THAT DATA RANGE COVERS ALL APPLICABLE INFORMATION IN ACTIVITIES SHEET</t>
  </si>
  <si>
    <t>Erection, Installation</t>
  </si>
  <si>
    <t>Method</t>
  </si>
  <si>
    <t>1a</t>
  </si>
  <si>
    <t>1b</t>
  </si>
  <si>
    <t>Price cost allocation - Note Unique currencies and CPA formula per</t>
  </si>
  <si>
    <t>THIS IS AN ALTERNATIVE RATES SCHEDULE WHICH MAY BE USED AS AND WHEN REQUIRED AND WILL BE</t>
  </si>
  <si>
    <t>line must be compiled with only one currency with one associated</t>
  </si>
  <si>
    <t>USED IN THE EVALUATION OF TENDERS</t>
  </si>
  <si>
    <t>CPA formula and no mix of foreign &amp; local price adjustment</t>
  </si>
  <si>
    <t>THE TENDERER DOES NOT ADD THE COSTS FROM THIS SCHEDULE TO HIS TENDER</t>
  </si>
  <si>
    <t>Default is "Fixed" unless otherwise specified</t>
  </si>
  <si>
    <t>Default is "ZAR" R1,000 unless specified</t>
  </si>
  <si>
    <t>PRICE ADJUSTMENT</t>
  </si>
  <si>
    <t>Rate of exchange Data (Insert Rate No)</t>
  </si>
  <si>
    <t>Ref</t>
  </si>
  <si>
    <t>Sch No</t>
  </si>
  <si>
    <t>Schedule description</t>
  </si>
  <si>
    <t>Section ID</t>
  </si>
  <si>
    <t>Item ID</t>
  </si>
  <si>
    <t>Item Description</t>
  </si>
  <si>
    <t>Currency Type</t>
  </si>
  <si>
    <t>Unit of measurement</t>
  </si>
  <si>
    <t>Cost per Unit</t>
  </si>
  <si>
    <t>Total Costs in ZAR</t>
  </si>
  <si>
    <t>Alternative rates</t>
  </si>
  <si>
    <t>A</t>
  </si>
  <si>
    <t>B</t>
  </si>
  <si>
    <t>C</t>
  </si>
  <si>
    <t xml:space="preserve">D </t>
  </si>
  <si>
    <t>E</t>
  </si>
  <si>
    <t>F</t>
  </si>
  <si>
    <t>G</t>
  </si>
  <si>
    <t>H</t>
  </si>
  <si>
    <t>I</t>
  </si>
  <si>
    <t>J</t>
  </si>
  <si>
    <t>K</t>
  </si>
  <si>
    <t>L</t>
  </si>
  <si>
    <t>M</t>
  </si>
  <si>
    <t>Clear unique identification of work in multiple currencies is separately identified in the price schedule and for each currency and uniquely associated price adjustment formula. The combination of currencies and or price adjustment formulae in single rows is not permissible. The tenderer clearly identifies rows added to accommodate these requirements.</t>
  </si>
  <si>
    <t>Ensure clear Indicatation whether offer is main or alternative tender.</t>
  </si>
  <si>
    <t>Sum of Sep-2013</t>
  </si>
  <si>
    <t>Sum of Oct-2013</t>
  </si>
  <si>
    <t>Sum of Nov-2013</t>
  </si>
  <si>
    <t>Sum of Dec-2013</t>
  </si>
  <si>
    <t>Sum of Jan-2014</t>
  </si>
  <si>
    <t>Sum of Feb-2014</t>
  </si>
  <si>
    <t>Sum of Mar-2014</t>
  </si>
  <si>
    <t>Sum of Apr-2014</t>
  </si>
  <si>
    <t>Sum of May-2014</t>
  </si>
  <si>
    <t>Sum of Jun-2014</t>
  </si>
  <si>
    <t>Sum of Jul-2014</t>
  </si>
  <si>
    <t>Sum of Aug-2014</t>
  </si>
  <si>
    <t>Sum of Sep-2014</t>
  </si>
  <si>
    <t>Sum of Oct-2014</t>
  </si>
  <si>
    <t>Sum of Nov-2014</t>
  </si>
  <si>
    <t>Sum of Dec-2014</t>
  </si>
  <si>
    <t>Sum of Jan-2015</t>
  </si>
  <si>
    <t>Sum of Feb-2015</t>
  </si>
  <si>
    <t>Sum of Mar-2015</t>
  </si>
  <si>
    <t>Sum of Apr-2015</t>
  </si>
  <si>
    <t>Sum of May-2015</t>
  </si>
  <si>
    <t>Sum of Jun-2015</t>
  </si>
  <si>
    <t>Sum of Jul-2015</t>
  </si>
  <si>
    <t>Sum of Aug-2015</t>
  </si>
  <si>
    <t>Sum of Sep-2015</t>
  </si>
  <si>
    <t>Sum of Oct-2015</t>
  </si>
  <si>
    <t>Sum of Nov-2015</t>
  </si>
  <si>
    <t>Sum of Dec-2015</t>
  </si>
  <si>
    <t>AUTHORISED SIGNATORY (per note below) :</t>
  </si>
  <si>
    <t>Must equal Tender Price</t>
  </si>
  <si>
    <t>(blank)</t>
  </si>
  <si>
    <t>Allocation?</t>
  </si>
  <si>
    <t>FOR</t>
  </si>
  <si>
    <t>NAME :</t>
  </si>
  <si>
    <t>THE PRICE:  IN RAND (excluding VAT) :</t>
  </si>
  <si>
    <t>5.1.4 PRICE ADJUSTMENT FOR INFLATION</t>
  </si>
  <si>
    <t>5.1.1 Summary</t>
  </si>
  <si>
    <t>5.1.4.0 NOTES for compilation of Price adjustment formulae</t>
  </si>
  <si>
    <t>This is the main data entry sheet for the Tenderer to complete. DO NOT input below current data point as stipulated in this sheet. Include additional rows above this are with applicable items if required to preserve integrity of "Data" range.</t>
  </si>
  <si>
    <t>5.1.3 Rate of Exchange</t>
  </si>
  <si>
    <t>5.1.5 LME</t>
  </si>
  <si>
    <t>Quantity</t>
  </si>
  <si>
    <t>The activities on the pricing schedule are integrated with the required rate of exchange and price adjustment information and the forecast rate of payment schedule (FRP).</t>
  </si>
  <si>
    <t xml:space="preserve">All values are total values prior to any retention and excludes VAT. Retention is not calculated in the forecast rate of payment schedule (FRP). </t>
  </si>
  <si>
    <t>CPA Description
(See Sheet 5.1.4.1)</t>
  </si>
  <si>
    <t>CPA Formula
(See Sheet 5.1.4.1) need 1 per line</t>
  </si>
  <si>
    <t>Cost of Local Currency (ZAR)</t>
  </si>
  <si>
    <t>Cost of Foreign currency (ZAR)</t>
  </si>
  <si>
    <t>Total Cost in Local Currency (ZAR)</t>
  </si>
  <si>
    <t>The exchange rates to be used are 7 calendar days before tender close.</t>
  </si>
  <si>
    <t>All information in this table must conform with all other equivalent information in the offer.</t>
  </si>
  <si>
    <t>rates in the tables below must be used to convert foreign currency amounts to Rand.</t>
  </si>
  <si>
    <t>RAND VALUE IN WORDS:</t>
  </si>
  <si>
    <t>TOTAL</t>
  </si>
  <si>
    <t xml:space="preserve">Total Cost in Foreign Currency </t>
  </si>
  <si>
    <t>Foreign 'Currency Value</t>
  </si>
  <si>
    <t>De-commissioning, Construction, Erection &amp; Installation</t>
  </si>
  <si>
    <t>Procurement and Manufacturing</t>
  </si>
  <si>
    <t>Description of Formula B</t>
  </si>
  <si>
    <t>Description of Formula C</t>
  </si>
  <si>
    <t>Description of Formula D</t>
  </si>
  <si>
    <t>Description of Formula E</t>
  </si>
  <si>
    <t>Description of Formula F</t>
  </si>
  <si>
    <t>Description of Formula G</t>
  </si>
  <si>
    <t>Description of Formula H</t>
  </si>
  <si>
    <t>Description of Formula I</t>
  </si>
  <si>
    <t>Description of Formula J</t>
  </si>
  <si>
    <t>CPA FORMULAE REQUIREMENTS :</t>
  </si>
  <si>
    <t>References to "indices" below have the meaning of "cost indices or reference prices", unless otherwise stated.</t>
  </si>
  <si>
    <t>Where historical information is applicable as requested below, internet address references which are accessible to the general public may be submitted instead, with the specific electronic route and web page reflecting the applicable data.</t>
  </si>
  <si>
    <t>Formulae must be linked to independent cost indices or other benchmarks ("reference prices") and must be clearly and completely defined. The source must be a recognised statistical publishing source and must not be in-house indices.</t>
  </si>
  <si>
    <t xml:space="preserve">Local Indices: Where local indices other than SEIFSA or StatsSA are specified, the tenderer is to submit 5 years' historical data for such indices.  Note that the Contractor must ensure that indices are published and recommended by the "Source" as applicable to the work involved. For example SEIFSA has terminated the publication of Table E and is replaced by Table E-A and or E-EX and the specific sub breakdown of such must be identified. Also SEIFSA recommends utilisation of Table L-2 for road transport rather than Table L-1.  </t>
  </si>
  <si>
    <t>Foreign Price Adjustments: In the case of foreign price adjustments, the Contractor is to submit 5 years' historical data for the tendered indices.  Where a formula is linked to indices in a country, payment of the amounts for that formula must be in the currency of the same country.  A formula may not be linked to indices of more than one country.</t>
  </si>
  <si>
    <t xml:space="preserve">Commodity Price Linked Payments: The reference price is considered as the base price (index) for purpose of the CPA formula and is included in the applicable tables below and must be in the currency in which the CPA will be payable.  The exchange rate applied to convert the base price in a foreign currency into that of the currency of the formula must also be indicated in the tables below if the price is not in the same currency as the applicable formula, i.e. exposure to the movement in a reference price is in the same currency as that of the CPA formula.  The Contractor is to submit 5 years' historical price data for such commodity, </t>
  </si>
  <si>
    <t xml:space="preserve">London Metal Exchange (LME) Prices: For metals traded on the LME, the tonnage will be required before contract award in order for Eskom to hedge the metal price fluctuations.  This applies also for prices linked to local indices or reference prices.  Though these metals are traded in US$, prices are daily quoted in various other currencies.  The LME price in the currency of the formula must apply and thus not the US$ unless the amount payable in terms of the formula is US$.  Refer to the "LME" Sheet in this file for more detail regarding this aspect.  By indicating any of these metals in the formulae below, the contractor declares that neither he nor any other body avails or will avail of forward price and/or currency cover for the metal(s).  </t>
  </si>
  <si>
    <t xml:space="preserve">CPA Base Date: The CPA base date for calculating price movements is the Base Date as defined in the Particular Conditions, Clause 1.1.3.1. For indices or reference prices published as at certain dates, and where such a date is not the Base Date, the latest date for which it is published before the Base Date will be considered as the Base Date index or reference price.  In instances where the figure or value is not as at the Base Date or considered as the Base Date index or reference price as explained herein, the date, figure or value as well as the reason for the deviation must be clearly separately stated and must be realistic for purposes of the price adjustment. </t>
  </si>
  <si>
    <t xml:space="preserve">Period for Movement in Indices: The period for which the movement in indices or reference prices is considered, is the period until the last day of the month prior to the  month in which the work in question was executed or completed (or in which an event or activity for which the adjustment applies, took place).  For indices or reference prices published as at certain dates, and where such a date is not the last day of the month prior to the month in which the work was executed or completed (or an event or activity took place),  then latest date for which the indices or price references are published before the last day of the month prior to the execution or completion of work (or an event or activity took place) is considered as the last day index or reference price of the month prior to execution or completion of work (or event or activity). </t>
  </si>
  <si>
    <t>Proportions/weighting/coefficients/base reference in CPA Formulae: The fixed portion of each formula, not subject to inflation, is at least 15% and contractors may submit higher fixed portion percentages.  The indices or other benchmarks and their proportions in the formula must be realistic and relative to the applicable work. The fixed portion and other proportions must add up to 100%.</t>
  </si>
  <si>
    <t>5.1.2. Pricing Schedule</t>
  </si>
  <si>
    <t xml:space="preserve">ENQUIRY NUMBER </t>
  </si>
  <si>
    <t xml:space="preserve">Price schedule provides the basis of all valuations of the work, payments in multiple currencies, price adjustment (CPA) and general progress monitoring. </t>
  </si>
  <si>
    <r>
      <t xml:space="preserve">The </t>
    </r>
    <r>
      <rPr>
        <i/>
        <sz val="11"/>
        <rFont val="Arial"/>
        <family val="2"/>
      </rPr>
      <t>Tenderer</t>
    </r>
    <r>
      <rPr>
        <sz val="11"/>
        <rFont val="Arial"/>
        <family val="2"/>
      </rPr>
      <t xml:space="preserve"> may add rows as required to cater for specific requirements but is to adhere to the basic requirements identified above and to clearly identify the rows added relative to the </t>
    </r>
    <r>
      <rPr>
        <i/>
        <sz val="11"/>
        <rFont val="Arial"/>
        <family val="2"/>
      </rPr>
      <t>Project Manager</t>
    </r>
    <r>
      <rPr>
        <sz val="11"/>
        <rFont val="Arial"/>
        <family val="2"/>
      </rPr>
      <t>'s items. No rows are to be deleted.</t>
    </r>
  </si>
  <si>
    <r>
      <t xml:space="preserve">The amount due at each application for payment date is based on activities and/or milestones completed as measured in terms of the price schedule. The </t>
    </r>
    <r>
      <rPr>
        <i/>
        <sz val="11"/>
        <rFont val="Arial"/>
        <family val="2"/>
      </rPr>
      <t>Tenderer</t>
    </r>
    <r>
      <rPr>
        <sz val="11"/>
        <rFont val="Arial"/>
        <family val="2"/>
      </rPr>
      <t xml:space="preserve"> provides all necessary information which is required to determine amounts due at each application for payment relative to the activities and/or milestones completed or to be completed.</t>
    </r>
  </si>
  <si>
    <r>
      <t xml:space="preserve">The price schedule work breakdown structure provided by the </t>
    </r>
    <r>
      <rPr>
        <i/>
        <sz val="11"/>
        <rFont val="Arial"/>
        <family val="2"/>
      </rPr>
      <t>Tenderer</t>
    </r>
    <r>
      <rPr>
        <sz val="11"/>
        <rFont val="Arial"/>
        <family val="2"/>
      </rPr>
      <t xml:space="preserve">is based on the price schedule provided by the </t>
    </r>
    <r>
      <rPr>
        <i/>
        <sz val="11"/>
        <rFont val="Arial"/>
        <family val="2"/>
      </rPr>
      <t>Project Manager</t>
    </r>
    <r>
      <rPr>
        <sz val="11"/>
        <rFont val="Arial"/>
        <family val="2"/>
      </rPr>
      <t xml:space="preserve">.  The activities listed by the </t>
    </r>
    <r>
      <rPr>
        <i/>
        <sz val="11"/>
        <rFont val="Arial"/>
        <family val="2"/>
      </rPr>
      <t>Project Manager</t>
    </r>
    <r>
      <rPr>
        <sz val="11"/>
        <rFont val="Arial"/>
        <family val="2"/>
      </rPr>
      <t xml:space="preserve"> identify the specific items of work which are estimated to be required to achieve Completion. The price schedule work breakdown structure is compiled to the satisfaction of the </t>
    </r>
    <r>
      <rPr>
        <i/>
        <sz val="11"/>
        <rFont val="Arial"/>
        <family val="2"/>
      </rPr>
      <t>Project Manager</t>
    </r>
    <r>
      <rPr>
        <sz val="11"/>
        <rFont val="Arial"/>
        <family val="2"/>
      </rPr>
      <t xml:space="preserve"> with any additions and/or amendments deemed necessary. </t>
    </r>
  </si>
  <si>
    <r>
      <t xml:space="preserve">The </t>
    </r>
    <r>
      <rPr>
        <i/>
        <sz val="11"/>
        <rFont val="Arial"/>
        <family val="2"/>
      </rPr>
      <t>Tenderer</t>
    </r>
    <r>
      <rPr>
        <sz val="11"/>
        <rFont val="Arial"/>
        <family val="2"/>
      </rPr>
      <t>s detailed price schedule summates back to the summary of prices and is in sufficient detail to monitor completion of items related to the accepted programme and or milestones in order that payment of completed work may be assessed.</t>
    </r>
  </si>
  <si>
    <r>
      <t xml:space="preserve">The </t>
    </r>
    <r>
      <rPr>
        <i/>
        <sz val="11"/>
        <rFont val="Arial"/>
        <family val="2"/>
      </rPr>
      <t>Tenderer</t>
    </r>
    <r>
      <rPr>
        <sz val="11"/>
        <rFont val="Arial"/>
        <family val="2"/>
      </rPr>
      <t xml:space="preserve"> allows for all necessary costs to complete the </t>
    </r>
    <r>
      <rPr>
        <i/>
        <sz val="11"/>
        <rFont val="Arial"/>
        <family val="2"/>
      </rPr>
      <t>works</t>
    </r>
    <r>
      <rPr>
        <sz val="11"/>
        <rFont val="Arial"/>
        <family val="2"/>
      </rPr>
      <t xml:space="preserve"> as required in terms of the specifications, scope of work and conditions of contract whether expressly stated or not in the price schedules. The </t>
    </r>
    <r>
      <rPr>
        <i/>
        <sz val="11"/>
        <rFont val="Arial"/>
        <family val="2"/>
      </rPr>
      <t>Tenderer</t>
    </r>
    <r>
      <rPr>
        <sz val="11"/>
        <rFont val="Arial"/>
        <family val="2"/>
      </rPr>
      <t xml:space="preserve"> provides the </t>
    </r>
    <r>
      <rPr>
        <i/>
        <sz val="11"/>
        <rFont val="Arial"/>
        <family val="2"/>
      </rPr>
      <t>Project Manager</t>
    </r>
    <r>
      <rPr>
        <sz val="11"/>
        <rFont val="Arial"/>
        <family val="2"/>
      </rPr>
      <t xml:space="preserve"> with any breakdown of prices as may be required for specific items not detailed in the price schedules prior to or after contract award.</t>
    </r>
  </si>
  <si>
    <t xml:space="preserve">Section No. &amp; Level 1 Activity ID relates to and to be priced in conjuction with schedules issued </t>
  </si>
  <si>
    <r>
      <t>TENDERER’S</t>
    </r>
    <r>
      <rPr>
        <b/>
        <sz val="14"/>
        <rFont val="Arial"/>
        <family val="2"/>
      </rPr>
      <t xml:space="preserve"> NAME: </t>
    </r>
  </si>
  <si>
    <t>Certification Date (Date Contractor submits certificate of work done)</t>
  </si>
  <si>
    <t>MPTUT10610PS</t>
  </si>
  <si>
    <t>The contractor shall compile manufacturing drawings details for all design performed . These are inclusive of, but not necessarily limited to  material layout quantities, cuting list, bending schedule, welding details and requirements where not specified, welding procedure, assembly sequence, installation quality requirements, burner transportation requirements within Tutuka site.</t>
  </si>
  <si>
    <t>Fabrication/ manufacturing  drawings</t>
  </si>
  <si>
    <t>Project Management during manufacturing</t>
  </si>
  <si>
    <t>Preliminary and General</t>
  </si>
  <si>
    <t>Burner packaging (Inc. Burner support)</t>
  </si>
  <si>
    <t>Storage prior to delivery to site</t>
  </si>
  <si>
    <t>Delivery to site</t>
  </si>
  <si>
    <t>Factory acceptance test</t>
  </si>
  <si>
    <t>Site acceptance test</t>
  </si>
  <si>
    <t>Manufacturing</t>
  </si>
  <si>
    <t>Manufacture and deliver of complete Low Nox burner inclusive of all material including wear and protection (steel plate material costs in items 12, 13 &amp; 14)</t>
  </si>
  <si>
    <t>Manufacture and deliver of spare burner outlet SMV swirl assembly, 2 left swirl and 2 right swirl (Drawing 0.61/96325, Sheet 1, rev 0).</t>
  </si>
  <si>
    <t>Manufacture and delivery of central core air impeller 2 left swirl and 2 right swirl (Drawing 0.61/96318, Sheet 1, Rev 1 only SS314 components)</t>
  </si>
  <si>
    <t>Manufacture and delivery of spare core air  tube 2 left swirl and 2 right swirl (Drawing  0.61/96319, Sheet 1, Rev 0 only SS314 components).</t>
  </si>
  <si>
    <t>Manufacture and delivery of spare flange for core air tube (Drawing  0.61/96318, Sheet 1, Rev 1).</t>
  </si>
  <si>
    <t>Manufacture and delivery of spare secondary air swirler 2 left swirl and 2 right swirl (Drawing 0.61/96314, Sheet 1, Rev 1).</t>
  </si>
  <si>
    <t>Manufacture and delivery of PF inlet (Drawing 0.61/96315, Sheet 1, Rev 0)</t>
  </si>
  <si>
    <t>Manufacture and delivery of spare secondary air flange (Drawing 0.61/96316, Sheet 1, Rev 1)</t>
  </si>
  <si>
    <t>Manufacture of burner stands for installation (Drawing 061/96326, Sheet 1, Rev 1)</t>
  </si>
  <si>
    <t>Storage, Transportation &amp; Delivery</t>
  </si>
  <si>
    <t>16 M03 Material</t>
  </si>
  <si>
    <t>SS 314 Material</t>
  </si>
  <si>
    <t>S 235 JR</t>
  </si>
  <si>
    <t>VRN 400</t>
  </si>
  <si>
    <t>Procurement of Materials</t>
  </si>
  <si>
    <t>Minimum Contract Skills Development Goal (CSDG) sum = ME (0,25%) x Subtotal of tender amount</t>
  </si>
  <si>
    <t xml:space="preserve">Manufacture, Supply and delivery of Seventy Two (72) Low NOx Burners and Burners Spares for Three (3) Units at Tutuka Power Station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</si>
</sst>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43" formatCode="_-* #,##0.00_-;\-* #,##0.00_-;_-* &quot;-&quot;??_-;_-@_-"/>
    <numFmt numFmtId="164" formatCode="_ * #,##0.00_ ;_ * \-#,##0.00_ ;_ * &quot;-&quot;??_ ;_ @_ "/>
    <numFmt numFmtId="165" formatCode="_(* #,##0.00_);_(* \(#,##0.00\);_(* &quot;-&quot;??_);_(@_)"/>
    <numFmt numFmtId="166" formatCode="dd\-mmm\-yy_)"/>
    <numFmt numFmtId="167" formatCode="&quot;R&quot;\ #,##0.00"/>
    <numFmt numFmtId="168" formatCode="dd\-mmm\-yyyy"/>
    <numFmt numFmtId="169" formatCode="&quot;R&quot;\ #,##0.000000"/>
    <numFmt numFmtId="170" formatCode="[$ZAR]\ #,##0.0000"/>
    <numFmt numFmtId="171" formatCode="mmm\-yyyy"/>
    <numFmt numFmtId="172" formatCode="#,##0.000"/>
    <numFmt numFmtId="173" formatCode="&quot;R&quot;\ #,##0.0000"/>
    <numFmt numFmtId="174" formatCode="000"/>
    <numFmt numFmtId="175" formatCode="00"/>
    <numFmt numFmtId="176" formatCode="#,##0.0000"/>
    <numFmt numFmtId="177" formatCode="[$-409]mmm\-yy;@"/>
    <numFmt numFmtId="178" formatCode="dd\-mmmm\-yyyy"/>
    <numFmt numFmtId="179" formatCode="_(* #,##0_);_(* \(#,##0\);_(* &quot;-&quot;??_);_(@_)"/>
    <numFmt numFmtId="180" formatCode="[$USD]\ #,##0.00"/>
    <numFmt numFmtId="181" formatCode="[$EUR]\ #,##0.00"/>
    <numFmt numFmtId="182" formatCode="[$ZAR]\ #,##0.00"/>
    <numFmt numFmtId="183" formatCode="_-[$R-1C09]* #,##0.00_-;\-[$R-1C09]* #,##0.00_-;_-[$R-1C09]* &quot;-&quot;??_-;_-@_-"/>
  </numFmts>
  <fonts count="62" x14ac:knownFonts="1">
    <font>
      <sz val="10"/>
      <name val="Arial"/>
    </font>
    <font>
      <sz val="10"/>
      <name val="Arial"/>
      <family val="2"/>
    </font>
    <font>
      <sz val="8"/>
      <name val="Arial"/>
      <family val="2"/>
    </font>
    <font>
      <sz val="9"/>
      <name val="Arial"/>
      <family val="2"/>
    </font>
    <font>
      <sz val="9"/>
      <name val="Arial"/>
      <family val="2"/>
    </font>
    <font>
      <sz val="10"/>
      <name val="Arial"/>
      <family val="2"/>
    </font>
    <font>
      <b/>
      <sz val="9"/>
      <name val="Arial"/>
      <family val="2"/>
    </font>
    <font>
      <b/>
      <sz val="10"/>
      <name val="Arial"/>
      <family val="2"/>
    </font>
    <font>
      <b/>
      <sz val="11"/>
      <name val="Arial"/>
      <family val="2"/>
    </font>
    <font>
      <b/>
      <sz val="10"/>
      <name val="Arial"/>
      <family val="2"/>
    </font>
    <font>
      <sz val="12"/>
      <name val="Times New Roman"/>
      <family val="1"/>
    </font>
    <font>
      <b/>
      <sz val="8"/>
      <name val="Arial"/>
      <family val="2"/>
    </font>
    <font>
      <b/>
      <sz val="14"/>
      <name val="Arial"/>
      <family val="2"/>
    </font>
    <font>
      <sz val="11"/>
      <name val="Arial"/>
      <family val="2"/>
    </font>
    <font>
      <b/>
      <sz val="12"/>
      <name val="Arial"/>
      <family val="2"/>
    </font>
    <font>
      <b/>
      <sz val="11"/>
      <name val="Arial"/>
      <family val="2"/>
    </font>
    <font>
      <b/>
      <sz val="10"/>
      <color indexed="12"/>
      <name val="Arial"/>
      <family val="2"/>
    </font>
    <font>
      <sz val="11"/>
      <name val="Arial"/>
      <family val="2"/>
    </font>
    <font>
      <sz val="12"/>
      <name val="Arial"/>
      <family val="2"/>
    </font>
    <font>
      <sz val="12"/>
      <name val="Arial"/>
      <family val="2"/>
    </font>
    <font>
      <sz val="14"/>
      <name val="Arial"/>
      <family val="2"/>
    </font>
    <font>
      <b/>
      <sz val="16"/>
      <name val="Arial"/>
      <family val="2"/>
    </font>
    <font>
      <sz val="26"/>
      <name val="Arial"/>
      <family val="2"/>
    </font>
    <font>
      <b/>
      <sz val="20"/>
      <name val="Arial"/>
      <family val="2"/>
    </font>
    <font>
      <b/>
      <u/>
      <sz val="16"/>
      <name val="Arial"/>
      <family val="2"/>
    </font>
    <font>
      <b/>
      <i/>
      <sz val="14"/>
      <name val="Arial"/>
      <family val="2"/>
    </font>
    <font>
      <b/>
      <sz val="9"/>
      <name val="Arial"/>
      <family val="2"/>
    </font>
    <font>
      <b/>
      <sz val="12"/>
      <color indexed="17"/>
      <name val="Arial"/>
      <family val="2"/>
    </font>
    <font>
      <b/>
      <sz val="10"/>
      <color indexed="10"/>
      <name val="Arial"/>
      <family val="2"/>
    </font>
    <font>
      <sz val="10"/>
      <color indexed="10"/>
      <name val="Arial"/>
      <family val="2"/>
    </font>
    <font>
      <sz val="10"/>
      <color indexed="12"/>
      <name val="Arial"/>
      <family val="2"/>
    </font>
    <font>
      <b/>
      <sz val="18"/>
      <name val="Arial"/>
      <family val="2"/>
    </font>
    <font>
      <b/>
      <u/>
      <sz val="12"/>
      <name val="Arial"/>
      <family val="2"/>
    </font>
    <font>
      <sz val="12"/>
      <color indexed="17"/>
      <name val="Arial"/>
      <family val="2"/>
    </font>
    <font>
      <sz val="12"/>
      <color indexed="12"/>
      <name val="Arial"/>
      <family val="2"/>
    </font>
    <font>
      <sz val="12"/>
      <color indexed="10"/>
      <name val="Arial"/>
      <family val="2"/>
    </font>
    <font>
      <sz val="10"/>
      <color indexed="17"/>
      <name val="Arial"/>
      <family val="2"/>
    </font>
    <font>
      <b/>
      <sz val="10"/>
      <color indexed="17"/>
      <name val="Arial"/>
      <family val="2"/>
    </font>
    <font>
      <b/>
      <sz val="10"/>
      <color indexed="8"/>
      <name val="Arial"/>
      <family val="2"/>
    </font>
    <font>
      <sz val="10"/>
      <color indexed="8"/>
      <name val="Arial"/>
      <family val="2"/>
    </font>
    <font>
      <sz val="9"/>
      <color indexed="12"/>
      <name val="Arial"/>
      <family val="2"/>
    </font>
    <font>
      <sz val="9"/>
      <color indexed="10"/>
      <name val="Arial"/>
      <family val="2"/>
    </font>
    <font>
      <b/>
      <sz val="9"/>
      <color indexed="10"/>
      <name val="Arial"/>
      <family val="2"/>
    </font>
    <font>
      <b/>
      <sz val="9"/>
      <color indexed="10"/>
      <name val="Arial"/>
      <family val="2"/>
    </font>
    <font>
      <sz val="8"/>
      <color indexed="10"/>
      <name val="Arial"/>
      <family val="2"/>
    </font>
    <font>
      <sz val="8"/>
      <name val="Arial"/>
      <family val="2"/>
    </font>
    <font>
      <b/>
      <sz val="8"/>
      <color indexed="10"/>
      <name val="Arial"/>
      <family val="2"/>
    </font>
    <font>
      <b/>
      <sz val="8"/>
      <color indexed="10"/>
      <name val="Arial"/>
      <family val="2"/>
    </font>
    <font>
      <b/>
      <u/>
      <sz val="18"/>
      <name val="Arial"/>
      <family val="2"/>
    </font>
    <font>
      <b/>
      <sz val="14"/>
      <color indexed="17"/>
      <name val="Arial"/>
      <family val="2"/>
    </font>
    <font>
      <b/>
      <sz val="14"/>
      <color indexed="12"/>
      <name val="Arial"/>
      <family val="2"/>
    </font>
    <font>
      <b/>
      <sz val="14"/>
      <color indexed="10"/>
      <name val="Arial"/>
      <family val="2"/>
    </font>
    <font>
      <sz val="11"/>
      <name val="Calibri"/>
      <family val="2"/>
    </font>
    <font>
      <i/>
      <sz val="11"/>
      <name val="Arial"/>
      <family val="2"/>
    </font>
    <font>
      <sz val="10"/>
      <color rgb="FFFF0000"/>
      <name val="Arial"/>
      <family val="2"/>
    </font>
    <font>
      <b/>
      <sz val="10"/>
      <color rgb="FFFF0000"/>
      <name val="Arial"/>
      <family val="2"/>
    </font>
    <font>
      <sz val="10"/>
      <color rgb="FF0070C0"/>
      <name val="Arial"/>
      <family val="2"/>
    </font>
    <font>
      <b/>
      <sz val="10"/>
      <color rgb="FF0070C0"/>
      <name val="Arial"/>
      <family val="2"/>
    </font>
    <font>
      <sz val="11"/>
      <color rgb="FF0070C0"/>
      <name val="Arial"/>
      <family val="2"/>
    </font>
    <font>
      <b/>
      <sz val="11"/>
      <color rgb="FF0070C0"/>
      <name val="Arial"/>
      <family val="2"/>
    </font>
    <font>
      <b/>
      <sz val="10"/>
      <color theme="1"/>
      <name val="Arial"/>
      <family val="2"/>
    </font>
    <font>
      <b/>
      <sz val="12"/>
      <color theme="1"/>
      <name val="Arial"/>
      <family val="2"/>
    </font>
  </fonts>
  <fills count="14">
    <fill>
      <patternFill patternType="none"/>
    </fill>
    <fill>
      <patternFill patternType="gray125"/>
    </fill>
    <fill>
      <patternFill patternType="solid">
        <fgColor indexed="13"/>
        <bgColor indexed="64"/>
      </patternFill>
    </fill>
    <fill>
      <patternFill patternType="solid">
        <fgColor indexed="22"/>
        <bgColor indexed="64"/>
      </patternFill>
    </fill>
    <fill>
      <patternFill patternType="solid">
        <fgColor indexed="47"/>
        <bgColor indexed="64"/>
      </patternFill>
    </fill>
    <fill>
      <patternFill patternType="solid">
        <fgColor indexed="42"/>
        <bgColor indexed="64"/>
      </patternFill>
    </fill>
    <fill>
      <patternFill patternType="solid">
        <fgColor indexed="43"/>
        <bgColor indexed="64"/>
      </patternFill>
    </fill>
    <fill>
      <patternFill patternType="solid">
        <fgColor indexed="41"/>
        <bgColor indexed="64"/>
      </patternFill>
    </fill>
    <fill>
      <patternFill patternType="solid">
        <fgColor indexed="9"/>
        <bgColor indexed="64"/>
      </patternFill>
    </fill>
    <fill>
      <patternFill patternType="solid">
        <fgColor indexed="55"/>
        <bgColor indexed="64"/>
      </patternFill>
    </fill>
    <fill>
      <patternFill patternType="solid">
        <fgColor rgb="FF00B0F0"/>
        <bgColor indexed="64"/>
      </patternFill>
    </fill>
    <fill>
      <patternFill patternType="solid">
        <fgColor rgb="FFCCFFCC"/>
        <bgColor indexed="64"/>
      </patternFill>
    </fill>
    <fill>
      <patternFill patternType="solid">
        <fgColor theme="0" tint="-0.249977111117893"/>
        <bgColor indexed="64"/>
      </patternFill>
    </fill>
    <fill>
      <patternFill patternType="solid">
        <fgColor rgb="FFFFFF00"/>
        <bgColor indexed="64"/>
      </patternFill>
    </fill>
  </fills>
  <borders count="80">
    <border>
      <left/>
      <right/>
      <top/>
      <bottom/>
      <diagonal/>
    </border>
    <border>
      <left/>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style="thin">
        <color indexed="64"/>
      </right>
      <top/>
      <bottom/>
      <diagonal/>
    </border>
    <border>
      <left style="thin">
        <color indexed="8"/>
      </left>
      <right/>
      <top style="thin">
        <color indexed="8"/>
      </top>
      <bottom/>
      <diagonal/>
    </border>
    <border>
      <left style="thin">
        <color indexed="65"/>
      </left>
      <right/>
      <top style="thin">
        <color indexed="8"/>
      </top>
      <bottom/>
      <diagonal/>
    </border>
    <border>
      <left style="thin">
        <color indexed="65"/>
      </left>
      <right style="thin">
        <color indexed="8"/>
      </right>
      <top style="thin">
        <color indexed="8"/>
      </top>
      <bottom/>
      <diagonal/>
    </border>
    <border>
      <left style="thin">
        <color indexed="8"/>
      </left>
      <right/>
      <top style="thin">
        <color indexed="65"/>
      </top>
      <bottom/>
      <diagonal/>
    </border>
    <border>
      <left style="thin">
        <color indexed="8"/>
      </left>
      <right/>
      <top style="thin">
        <color indexed="8"/>
      </top>
      <bottom style="thin">
        <color indexed="8"/>
      </bottom>
      <diagonal/>
    </border>
    <border>
      <left style="thin">
        <color indexed="65"/>
      </left>
      <right/>
      <top style="thin">
        <color indexed="8"/>
      </top>
      <bottom style="thin">
        <color indexed="8"/>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style="thin">
        <color indexed="65"/>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8"/>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8"/>
      </left>
      <right style="thin">
        <color indexed="8"/>
      </right>
      <top style="thin">
        <color indexed="65"/>
      </top>
      <bottom/>
      <diagonal/>
    </border>
    <border>
      <left/>
      <right/>
      <top style="thin">
        <color indexed="8"/>
      </top>
      <bottom/>
      <diagonal/>
    </border>
    <border>
      <left/>
      <right style="thin">
        <color indexed="8"/>
      </right>
      <top style="thin">
        <color indexed="8"/>
      </top>
      <bottom/>
      <diagonal/>
    </border>
    <border>
      <left style="thin">
        <color indexed="64"/>
      </left>
      <right/>
      <top/>
      <bottom style="thin">
        <color indexed="64"/>
      </bottom>
      <diagonal/>
    </border>
    <border>
      <left/>
      <right/>
      <top style="thin">
        <color indexed="8"/>
      </top>
      <bottom style="thin">
        <color indexed="8"/>
      </bottom>
      <diagonal/>
    </border>
    <border>
      <left/>
      <right style="thin">
        <color indexed="8"/>
      </right>
      <top style="thin">
        <color indexed="8"/>
      </top>
      <bottom style="thin">
        <color indexed="8"/>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thin">
        <color indexed="8"/>
      </left>
      <right/>
      <top/>
      <bottom/>
      <diagonal/>
    </border>
    <border>
      <left style="thin">
        <color indexed="8"/>
      </left>
      <right style="thin">
        <color indexed="8"/>
      </right>
      <top/>
      <bottom/>
      <diagonal/>
    </border>
    <border>
      <left style="hair">
        <color indexed="64"/>
      </left>
      <right style="hair">
        <color indexed="64"/>
      </right>
      <top style="medium">
        <color indexed="64"/>
      </top>
      <bottom style="hair">
        <color indexed="64"/>
      </bottom>
      <diagonal/>
    </border>
    <border>
      <left style="medium">
        <color indexed="64"/>
      </left>
      <right style="hair">
        <color indexed="64"/>
      </right>
      <top style="medium">
        <color indexed="64"/>
      </top>
      <bottom style="medium">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hair">
        <color indexed="64"/>
      </left>
      <right style="hair">
        <color indexed="64"/>
      </right>
      <top/>
      <bottom style="hair">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hair">
        <color indexed="64"/>
      </left>
      <right/>
      <top/>
      <bottom style="hair">
        <color indexed="64"/>
      </bottom>
      <diagonal/>
    </border>
    <border>
      <left style="hair">
        <color indexed="64"/>
      </left>
      <right style="hair">
        <color indexed="64"/>
      </right>
      <top style="hair">
        <color indexed="64"/>
      </top>
      <bottom/>
      <diagonal/>
    </border>
    <border>
      <left/>
      <right style="hair">
        <color indexed="64"/>
      </right>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style="hair">
        <color indexed="64"/>
      </right>
      <top/>
      <bottom/>
      <diagonal/>
    </border>
    <border>
      <left style="medium">
        <color indexed="64"/>
      </left>
      <right/>
      <top/>
      <bottom style="medium">
        <color indexed="64"/>
      </bottom>
      <diagonal/>
    </border>
    <border>
      <left/>
      <right/>
      <top/>
      <bottom style="medium">
        <color indexed="64"/>
      </bottom>
      <diagonal/>
    </border>
    <border>
      <left style="hair">
        <color indexed="64"/>
      </left>
      <right/>
      <top style="hair">
        <color indexed="64"/>
      </top>
      <bottom/>
      <diagonal/>
    </border>
    <border>
      <left style="hair">
        <color indexed="64"/>
      </left>
      <right style="medium">
        <color indexed="64"/>
      </right>
      <top style="hair">
        <color indexed="64"/>
      </top>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style="medium">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hair">
        <color indexed="64"/>
      </bottom>
      <diagonal/>
    </border>
    <border>
      <left style="medium">
        <color indexed="64"/>
      </left>
      <right style="hair">
        <color indexed="64"/>
      </right>
      <top style="hair">
        <color indexed="64"/>
      </top>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right style="hair">
        <color indexed="64"/>
      </right>
      <top style="medium">
        <color indexed="64"/>
      </top>
      <bottom style="medium">
        <color indexed="64"/>
      </bottom>
      <diagonal/>
    </border>
    <border>
      <left/>
      <right/>
      <top style="hair">
        <color indexed="64"/>
      </top>
      <bottom/>
      <diagonal/>
    </border>
    <border>
      <left style="medium">
        <color indexed="64"/>
      </left>
      <right style="hair">
        <color indexed="64"/>
      </right>
      <top/>
      <bottom style="hair">
        <color indexed="64"/>
      </bottom>
      <diagonal/>
    </border>
    <border>
      <left style="hair">
        <color indexed="64"/>
      </left>
      <right style="medium">
        <color indexed="64"/>
      </right>
      <top/>
      <bottom style="hair">
        <color indexed="64"/>
      </bottom>
      <diagonal/>
    </border>
    <border>
      <left/>
      <right/>
      <top/>
      <bottom style="hair">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hair">
        <color indexed="64"/>
      </left>
      <right/>
      <top style="hair">
        <color indexed="64"/>
      </top>
      <bottom style="medium">
        <color indexed="64"/>
      </bottom>
      <diagonal/>
    </border>
    <border>
      <left/>
      <right style="hair">
        <color indexed="64"/>
      </right>
      <top style="hair">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s>
  <cellStyleXfs count="9">
    <xf numFmtId="0" fontId="0" fillId="0" borderId="0"/>
    <xf numFmtId="165" fontId="1" fillId="0" borderId="0" applyFont="0" applyFill="0" applyBorder="0" applyAlignment="0" applyProtection="0"/>
    <xf numFmtId="0" fontId="10" fillId="0" borderId="0"/>
    <xf numFmtId="0" fontId="10" fillId="0" borderId="0"/>
    <xf numFmtId="165"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cellStyleXfs>
  <cellXfs count="659">
    <xf numFmtId="0" fontId="0" fillId="0" borderId="0" xfId="0"/>
    <xf numFmtId="0" fontId="14" fillId="0" borderId="0" xfId="0" applyFont="1" applyAlignment="1">
      <alignment vertical="top"/>
    </xf>
    <xf numFmtId="0" fontId="6" fillId="0" borderId="0" xfId="0" applyFont="1" applyFill="1" applyBorder="1" applyAlignment="1">
      <alignment horizontal="left" vertical="center"/>
    </xf>
    <xf numFmtId="0" fontId="3" fillId="0" borderId="0" xfId="0" applyFont="1" applyFill="1" applyBorder="1" applyAlignment="1"/>
    <xf numFmtId="0" fontId="6" fillId="0" borderId="0" xfId="0" applyFont="1" applyFill="1" applyBorder="1" applyAlignment="1"/>
    <xf numFmtId="0" fontId="0" fillId="0" borderId="0" xfId="0" applyAlignment="1"/>
    <xf numFmtId="0" fontId="0" fillId="0" borderId="1" xfId="0" applyBorder="1" applyAlignment="1"/>
    <xf numFmtId="0" fontId="9" fillId="0" borderId="0" xfId="0" applyFont="1" applyFill="1" applyAlignment="1"/>
    <xf numFmtId="0" fontId="0" fillId="0" borderId="0" xfId="0" applyAlignment="1">
      <alignment horizontal="center"/>
    </xf>
    <xf numFmtId="0" fontId="0" fillId="0" borderId="0" xfId="0" applyFill="1" applyAlignment="1"/>
    <xf numFmtId="0" fontId="0" fillId="0" borderId="0" xfId="0" applyFill="1" applyBorder="1" applyAlignment="1"/>
    <xf numFmtId="0" fontId="7" fillId="0" borderId="0" xfId="0" applyFont="1" applyAlignment="1"/>
    <xf numFmtId="0" fontId="7" fillId="0" borderId="0" xfId="0" quotePrefix="1" applyFont="1" applyAlignment="1">
      <alignment horizontal="left"/>
    </xf>
    <xf numFmtId="0" fontId="7" fillId="0" borderId="2" xfId="0" applyFont="1" applyBorder="1" applyAlignment="1"/>
    <xf numFmtId="0" fontId="6" fillId="0" borderId="0" xfId="0" applyFont="1" applyFill="1" applyBorder="1" applyAlignment="1">
      <alignment horizontal="left"/>
    </xf>
    <xf numFmtId="0" fontId="1" fillId="0" borderId="0" xfId="0" applyFont="1" applyAlignment="1"/>
    <xf numFmtId="0" fontId="1" fillId="0" borderId="3" xfId="0" applyFont="1" applyBorder="1" applyAlignment="1"/>
    <xf numFmtId="0" fontId="6" fillId="0" borderId="3" xfId="0" applyFont="1" applyBorder="1" applyAlignment="1"/>
    <xf numFmtId="0" fontId="6" fillId="0" borderId="3" xfId="0" quotePrefix="1" applyFont="1" applyBorder="1" applyAlignment="1">
      <alignment horizontal="center" wrapText="1"/>
    </xf>
    <xf numFmtId="0" fontId="6" fillId="0" borderId="3" xfId="0" quotePrefix="1" applyFont="1" applyBorder="1" applyAlignment="1">
      <alignment horizontal="left" wrapText="1"/>
    </xf>
    <xf numFmtId="0" fontId="6" fillId="0" borderId="3" xfId="0" applyFont="1" applyBorder="1" applyAlignment="1">
      <alignment wrapText="1"/>
    </xf>
    <xf numFmtId="0" fontId="8" fillId="0" borderId="0" xfId="0" applyFont="1" applyFill="1" applyAlignment="1"/>
    <xf numFmtId="0" fontId="13" fillId="0" borderId="0" xfId="0" applyFont="1" applyAlignment="1"/>
    <xf numFmtId="0" fontId="13" fillId="0" borderId="0" xfId="0" quotePrefix="1" applyFont="1" applyFill="1" applyAlignment="1">
      <alignment horizontal="left"/>
    </xf>
    <xf numFmtId="0" fontId="1" fillId="0" borderId="0" xfId="0" applyFont="1" applyFill="1" applyAlignment="1"/>
    <xf numFmtId="0" fontId="9" fillId="0" borderId="0" xfId="0" applyFont="1" applyFill="1" applyAlignment="1">
      <alignment horizontal="center"/>
    </xf>
    <xf numFmtId="0" fontId="13" fillId="0" borderId="0" xfId="0" applyFont="1" applyFill="1" applyAlignment="1">
      <alignment horizontal="left"/>
    </xf>
    <xf numFmtId="0" fontId="13" fillId="0" borderId="0" xfId="0" quotePrefix="1" applyFont="1" applyAlignment="1">
      <alignment horizontal="left"/>
    </xf>
    <xf numFmtId="172" fontId="9" fillId="0" borderId="3" xfId="0" applyNumberFormat="1" applyFont="1" applyBorder="1" applyAlignment="1">
      <alignment horizontal="center"/>
    </xf>
    <xf numFmtId="0" fontId="9" fillId="0" borderId="3" xfId="0" quotePrefix="1" applyFont="1" applyBorder="1" applyAlignment="1">
      <alignment horizontal="left"/>
    </xf>
    <xf numFmtId="0" fontId="8" fillId="0" borderId="0" xfId="0" applyFont="1" applyAlignment="1"/>
    <xf numFmtId="0" fontId="18" fillId="0" borderId="0" xfId="0" applyFont="1"/>
    <xf numFmtId="0" fontId="14" fillId="0" borderId="0" xfId="0" quotePrefix="1" applyFont="1" applyAlignment="1">
      <alignment horizontal="left"/>
    </xf>
    <xf numFmtId="0" fontId="12" fillId="0" borderId="0" xfId="0" applyFont="1" applyAlignment="1">
      <alignment vertical="center"/>
    </xf>
    <xf numFmtId="0" fontId="12" fillId="0" borderId="0" xfId="0" applyFont="1" applyFill="1" applyAlignment="1">
      <alignment horizontal="right"/>
    </xf>
    <xf numFmtId="0" fontId="5" fillId="0" borderId="0" xfId="0" applyFont="1" applyAlignment="1">
      <alignment horizontal="center"/>
    </xf>
    <xf numFmtId="0" fontId="24" fillId="0" borderId="0" xfId="0" applyFont="1" applyAlignment="1">
      <alignment horizontal="center"/>
    </xf>
    <xf numFmtId="0" fontId="25" fillId="0" borderId="0" xfId="0" applyFont="1" applyAlignment="1">
      <alignment horizontal="left" vertical="center"/>
    </xf>
    <xf numFmtId="0" fontId="12" fillId="0" borderId="0" xfId="0" applyFont="1" applyAlignment="1">
      <alignment horizontal="center"/>
    </xf>
    <xf numFmtId="0" fontId="9" fillId="0" borderId="0" xfId="0" applyFont="1" applyAlignment="1">
      <alignment horizontal="left"/>
    </xf>
    <xf numFmtId="0" fontId="12" fillId="0" borderId="0" xfId="0" applyFont="1" applyAlignment="1">
      <alignment horizontal="center" vertical="center"/>
    </xf>
    <xf numFmtId="0" fontId="0" fillId="2" borderId="0" xfId="0" applyFill="1" applyAlignment="1"/>
    <xf numFmtId="0" fontId="17" fillId="0" borderId="0" xfId="0" quotePrefix="1" applyFont="1" applyFill="1" applyAlignment="1">
      <alignment horizontal="left"/>
    </xf>
    <xf numFmtId="0" fontId="1" fillId="0" borderId="0" xfId="0" quotePrefix="1" applyFont="1" applyAlignment="1">
      <alignment horizontal="left"/>
    </xf>
    <xf numFmtId="0" fontId="1" fillId="0" borderId="2" xfId="0" applyFont="1" applyBorder="1" applyAlignment="1"/>
    <xf numFmtId="0" fontId="9" fillId="0" borderId="2" xfId="0" quotePrefix="1" applyFont="1" applyBorder="1" applyAlignment="1">
      <alignment horizontal="left"/>
    </xf>
    <xf numFmtId="0" fontId="9" fillId="0" borderId="4" xfId="0" applyFont="1" applyBorder="1" applyAlignment="1">
      <alignment horizontal="center"/>
    </xf>
    <xf numFmtId="2" fontId="6" fillId="0" borderId="4" xfId="0" quotePrefix="1" applyNumberFormat="1" applyFont="1" applyFill="1" applyBorder="1" applyAlignment="1">
      <alignment horizontal="center" wrapText="1"/>
    </xf>
    <xf numFmtId="0" fontId="9" fillId="0" borderId="3" xfId="0" applyFont="1" applyBorder="1" applyAlignment="1">
      <alignment horizontal="center"/>
    </xf>
    <xf numFmtId="0" fontId="9" fillId="0" borderId="3" xfId="0" quotePrefix="1" applyFont="1" applyBorder="1" applyAlignment="1">
      <alignment horizontal="center" wrapText="1"/>
    </xf>
    <xf numFmtId="0" fontId="9" fillId="0" borderId="3" xfId="0" applyFont="1" applyBorder="1" applyAlignment="1">
      <alignment horizontal="center" wrapText="1"/>
    </xf>
    <xf numFmtId="0" fontId="12" fillId="0" borderId="0" xfId="0" applyFont="1" applyAlignment="1"/>
    <xf numFmtId="0" fontId="19" fillId="0" borderId="0" xfId="0" applyFont="1" applyAlignment="1"/>
    <xf numFmtId="0" fontId="1" fillId="0" borderId="0" xfId="0" quotePrefix="1" applyFont="1" applyAlignment="1"/>
    <xf numFmtId="0" fontId="8" fillId="0" borderId="0" xfId="0" quotePrefix="1" applyFont="1" applyAlignment="1"/>
    <xf numFmtId="0" fontId="8" fillId="0" borderId="0" xfId="0" quotePrefix="1" applyFont="1" applyAlignment="1">
      <alignment horizontal="left"/>
    </xf>
    <xf numFmtId="0" fontId="20" fillId="0" borderId="0" xfId="0" applyFont="1" applyAlignment="1"/>
    <xf numFmtId="0" fontId="13" fillId="0" borderId="0" xfId="0" applyFont="1" applyAlignment="1">
      <alignment horizontal="left"/>
    </xf>
    <xf numFmtId="0" fontId="1" fillId="0" borderId="0" xfId="0" applyFont="1" applyBorder="1" applyAlignment="1"/>
    <xf numFmtId="0" fontId="1" fillId="0" borderId="5" xfId="0" applyFont="1" applyBorder="1" applyAlignment="1"/>
    <xf numFmtId="0" fontId="6" fillId="0" borderId="0" xfId="0" quotePrefix="1" applyFont="1" applyFill="1" applyBorder="1" applyAlignment="1">
      <alignment horizontal="left"/>
    </xf>
    <xf numFmtId="0" fontId="18" fillId="0" borderId="6" xfId="0" applyFont="1" applyBorder="1"/>
    <xf numFmtId="0" fontId="0" fillId="0" borderId="3" xfId="0" applyBorder="1" applyAlignment="1">
      <alignment horizontal="center"/>
    </xf>
    <xf numFmtId="0" fontId="6" fillId="0" borderId="0" xfId="0" quotePrefix="1" applyFont="1" applyAlignment="1">
      <alignment horizontal="left"/>
    </xf>
    <xf numFmtId="0" fontId="0" fillId="0" borderId="7" xfId="0" applyBorder="1"/>
    <xf numFmtId="0" fontId="0" fillId="0" borderId="8" xfId="0" applyBorder="1"/>
    <xf numFmtId="0" fontId="0" fillId="0" borderId="7" xfId="0" pivotButton="1" applyBorder="1"/>
    <xf numFmtId="0" fontId="0" fillId="0" borderId="9" xfId="0" applyBorder="1"/>
    <xf numFmtId="0" fontId="0" fillId="0" borderId="10" xfId="0" applyBorder="1"/>
    <xf numFmtId="0" fontId="0" fillId="0" borderId="11" xfId="0" applyBorder="1"/>
    <xf numFmtId="0" fontId="0" fillId="0" borderId="12" xfId="0" applyBorder="1"/>
    <xf numFmtId="0" fontId="9" fillId="0" borderId="0" xfId="0" quotePrefix="1" applyFont="1" applyAlignment="1">
      <alignment horizontal="left"/>
    </xf>
    <xf numFmtId="0" fontId="9" fillId="0" borderId="0" xfId="0" applyFont="1" applyFill="1" applyBorder="1" applyAlignment="1"/>
    <xf numFmtId="0" fontId="0" fillId="0" borderId="0" xfId="0" quotePrefix="1" applyFill="1" applyBorder="1" applyAlignment="1">
      <alignment horizontal="center" wrapText="1"/>
    </xf>
    <xf numFmtId="167" fontId="0" fillId="0" borderId="0" xfId="0" applyNumberFormat="1" applyFill="1" applyBorder="1" applyAlignment="1"/>
    <xf numFmtId="0" fontId="5" fillId="0" borderId="0" xfId="2" applyFont="1" applyFill="1" applyAlignment="1"/>
    <xf numFmtId="0" fontId="9" fillId="0" borderId="0" xfId="0" quotePrefix="1" applyFont="1" applyFill="1" applyAlignment="1">
      <alignment horizontal="left"/>
    </xf>
    <xf numFmtId="0" fontId="0" fillId="0" borderId="0" xfId="0" quotePrefix="1" applyFill="1" applyBorder="1" applyAlignment="1">
      <alignment horizontal="right"/>
    </xf>
    <xf numFmtId="3" fontId="0" fillId="0" borderId="0" xfId="0" applyNumberFormat="1" applyFill="1" applyBorder="1" applyAlignment="1"/>
    <xf numFmtId="0" fontId="6" fillId="0" borderId="20" xfId="0" applyFont="1" applyFill="1" applyBorder="1" applyAlignment="1">
      <alignment horizontal="center" wrapText="1"/>
    </xf>
    <xf numFmtId="0" fontId="6" fillId="0" borderId="20" xfId="0" applyFont="1" applyFill="1" applyBorder="1" applyAlignment="1">
      <alignment horizontal="left" wrapText="1"/>
    </xf>
    <xf numFmtId="2" fontId="6" fillId="0" borderId="20" xfId="0" applyNumberFormat="1" applyFont="1" applyFill="1" applyBorder="1" applyAlignment="1">
      <alignment horizontal="center" wrapText="1"/>
    </xf>
    <xf numFmtId="0" fontId="6" fillId="0" borderId="20" xfId="0" quotePrefix="1" applyFont="1" applyFill="1" applyBorder="1" applyAlignment="1">
      <alignment horizontal="center" wrapText="1"/>
    </xf>
    <xf numFmtId="2" fontId="6" fillId="0" borderId="20" xfId="0" quotePrefix="1" applyNumberFormat="1" applyFont="1" applyFill="1" applyBorder="1" applyAlignment="1">
      <alignment horizontal="center" wrapText="1"/>
    </xf>
    <xf numFmtId="0" fontId="3" fillId="0" borderId="3" xfId="0" applyFont="1" applyFill="1" applyBorder="1" applyAlignment="1" applyProtection="1">
      <protection locked="0"/>
    </xf>
    <xf numFmtId="0" fontId="0" fillId="0" borderId="3" xfId="0" applyBorder="1"/>
    <xf numFmtId="0" fontId="9" fillId="0" borderId="0" xfId="0" applyFont="1" applyAlignment="1">
      <alignment vertical="center"/>
    </xf>
    <xf numFmtId="0" fontId="0" fillId="0" borderId="0" xfId="0" applyAlignment="1">
      <alignment vertical="center"/>
    </xf>
    <xf numFmtId="0" fontId="0" fillId="0" borderId="0" xfId="0" applyAlignment="1">
      <alignment vertical="center" wrapText="1" shrinkToFit="1"/>
    </xf>
    <xf numFmtId="0" fontId="0" fillId="0" borderId="0" xfId="0" quotePrefix="1" applyAlignment="1">
      <alignment horizontal="left" vertical="center"/>
    </xf>
    <xf numFmtId="0" fontId="14" fillId="0" borderId="0" xfId="0" applyFont="1" applyFill="1" applyBorder="1" applyAlignment="1">
      <alignment vertical="center"/>
    </xf>
    <xf numFmtId="0" fontId="18" fillId="0" borderId="0" xfId="0" applyFont="1" applyFill="1" applyAlignment="1">
      <alignment vertical="center"/>
    </xf>
    <xf numFmtId="0" fontId="18" fillId="0" borderId="0" xfId="0" applyFont="1" applyFill="1" applyBorder="1" applyAlignment="1">
      <alignment vertical="center"/>
    </xf>
    <xf numFmtId="0" fontId="27" fillId="0" borderId="0" xfId="0" applyFont="1" applyFill="1" applyAlignment="1">
      <alignment vertical="center"/>
    </xf>
    <xf numFmtId="0" fontId="8" fillId="0" borderId="0" xfId="0" applyFont="1" applyBorder="1" applyAlignment="1">
      <alignment horizontal="right" vertical="center"/>
    </xf>
    <xf numFmtId="0" fontId="9" fillId="0" borderId="0" xfId="0" applyFont="1"/>
    <xf numFmtId="0" fontId="9" fillId="2" borderId="0" xfId="0" quotePrefix="1" applyFont="1" applyFill="1" applyAlignment="1">
      <alignment horizontal="left"/>
    </xf>
    <xf numFmtId="0" fontId="0" fillId="2" borderId="0" xfId="0" applyFill="1"/>
    <xf numFmtId="4" fontId="0" fillId="0" borderId="21" xfId="0" applyNumberFormat="1" applyBorder="1"/>
    <xf numFmtId="4" fontId="0" fillId="0" borderId="22" xfId="0" applyNumberFormat="1" applyBorder="1"/>
    <xf numFmtId="4" fontId="0" fillId="0" borderId="7" xfId="0" applyNumberFormat="1" applyBorder="1"/>
    <xf numFmtId="4" fontId="0" fillId="0" borderId="11" xfId="0" applyNumberFormat="1" applyBorder="1"/>
    <xf numFmtId="0" fontId="7" fillId="0" borderId="21" xfId="0" applyFont="1" applyBorder="1" applyAlignment="1">
      <alignment horizontal="center"/>
    </xf>
    <xf numFmtId="0" fontId="0" fillId="0" borderId="8" xfId="0" pivotButton="1" applyBorder="1"/>
    <xf numFmtId="0" fontId="7" fillId="0" borderId="23" xfId="0" applyFont="1" applyBorder="1" applyAlignment="1">
      <alignment horizontal="center"/>
    </xf>
    <xf numFmtId="0" fontId="9" fillId="4" borderId="3" xfId="0" applyFont="1" applyFill="1" applyBorder="1" applyProtection="1">
      <protection locked="0"/>
    </xf>
    <xf numFmtId="0" fontId="26" fillId="4" borderId="3" xfId="0" applyFont="1" applyFill="1" applyBorder="1" applyAlignment="1" applyProtection="1">
      <alignment horizontal="center" wrapText="1"/>
      <protection locked="0"/>
    </xf>
    <xf numFmtId="0" fontId="26" fillId="4" borderId="3" xfId="0" quotePrefix="1" applyFont="1" applyFill="1" applyBorder="1" applyAlignment="1" applyProtection="1">
      <alignment horizontal="left" wrapText="1"/>
      <protection locked="0"/>
    </xf>
    <xf numFmtId="0" fontId="7" fillId="0" borderId="3" xfId="0" applyFont="1" applyFill="1" applyBorder="1" applyAlignment="1"/>
    <xf numFmtId="0" fontId="9" fillId="0" borderId="3" xfId="0" applyFont="1" applyFill="1" applyBorder="1" applyAlignment="1"/>
    <xf numFmtId="0" fontId="6" fillId="0" borderId="3" xfId="0" applyFont="1" applyBorder="1" applyAlignment="1">
      <alignment horizontal="left" wrapText="1"/>
    </xf>
    <xf numFmtId="0" fontId="6" fillId="0" borderId="3" xfId="0" applyFont="1" applyBorder="1" applyAlignment="1">
      <alignment horizontal="center" wrapText="1"/>
    </xf>
    <xf numFmtId="0" fontId="0" fillId="0" borderId="21" xfId="0" applyBorder="1"/>
    <xf numFmtId="0" fontId="0" fillId="0" borderId="7" xfId="0" applyBorder="1" applyAlignment="1">
      <alignment horizontal="center"/>
    </xf>
    <xf numFmtId="0" fontId="0" fillId="0" borderId="7" xfId="0" applyBorder="1" applyAlignment="1">
      <alignment horizontal="center" wrapText="1"/>
    </xf>
    <xf numFmtId="0" fontId="0" fillId="0" borderId="24" xfId="0" applyBorder="1" applyAlignment="1">
      <alignment horizontal="center" wrapText="1"/>
    </xf>
    <xf numFmtId="0" fontId="0" fillId="0" borderId="25" xfId="0" applyBorder="1" applyAlignment="1">
      <alignment horizontal="center" wrapText="1"/>
    </xf>
    <xf numFmtId="0" fontId="6" fillId="0" borderId="20" xfId="0" quotePrefix="1" applyFont="1" applyFill="1" applyBorder="1" applyAlignment="1">
      <alignment horizontal="left" wrapText="1"/>
    </xf>
    <xf numFmtId="0" fontId="22" fillId="0" borderId="0" xfId="0" applyFont="1" applyAlignment="1">
      <alignment horizontal="left"/>
    </xf>
    <xf numFmtId="0" fontId="23" fillId="0" borderId="0" xfId="0" applyFont="1" applyAlignment="1">
      <alignment horizontal="left" wrapText="1"/>
    </xf>
    <xf numFmtId="0" fontId="0" fillId="0" borderId="0" xfId="0" applyAlignment="1">
      <alignment horizontal="justify" vertical="top" wrapText="1"/>
    </xf>
    <xf numFmtId="174" fontId="15" fillId="0" borderId="2" xfId="0" applyNumberFormat="1" applyFont="1" applyFill="1" applyBorder="1" applyAlignment="1">
      <alignment horizontal="center"/>
    </xf>
    <xf numFmtId="0" fontId="7" fillId="0" borderId="0" xfId="0" applyFont="1" applyAlignment="1">
      <alignment horizontal="left"/>
    </xf>
    <xf numFmtId="0" fontId="3" fillId="0" borderId="13" xfId="0" applyFont="1" applyBorder="1" applyAlignment="1">
      <alignment horizontal="center"/>
    </xf>
    <xf numFmtId="0" fontId="3" fillId="0" borderId="3" xfId="0" applyFont="1" applyBorder="1" applyAlignment="1">
      <alignment horizontal="center"/>
    </xf>
    <xf numFmtId="0" fontId="1" fillId="5" borderId="26" xfId="0" applyFont="1" applyFill="1" applyBorder="1" applyAlignment="1"/>
    <xf numFmtId="4" fontId="0" fillId="0" borderId="3" xfId="0" applyNumberFormat="1" applyBorder="1"/>
    <xf numFmtId="0" fontId="0" fillId="0" borderId="0" xfId="0" applyAlignment="1">
      <alignment vertical="top" wrapText="1"/>
    </xf>
    <xf numFmtId="0" fontId="0" fillId="0" borderId="0" xfId="0" applyAlignment="1">
      <alignment vertical="top"/>
    </xf>
    <xf numFmtId="0" fontId="5" fillId="0" borderId="0" xfId="0" applyFont="1" applyAlignment="1">
      <alignment horizontal="left" vertical="top"/>
    </xf>
    <xf numFmtId="0" fontId="14" fillId="0" borderId="0" xfId="0" applyFont="1" applyAlignment="1">
      <alignment horizontal="justify" vertical="top"/>
    </xf>
    <xf numFmtId="0" fontId="13" fillId="0" borderId="0" xfId="0" applyFont="1" applyAlignment="1">
      <alignment horizontal="left" vertical="top"/>
    </xf>
    <xf numFmtId="0" fontId="13" fillId="0" borderId="0" xfId="0" applyFont="1" applyAlignment="1">
      <alignment horizontal="left" vertical="center" wrapText="1"/>
    </xf>
    <xf numFmtId="0" fontId="13" fillId="0" borderId="0" xfId="0" applyFont="1" applyAlignment="1">
      <alignment vertical="center"/>
    </xf>
    <xf numFmtId="0" fontId="12" fillId="0" borderId="0" xfId="0" quotePrefix="1" applyFont="1" applyAlignment="1">
      <alignment horizontal="left" vertical="center"/>
    </xf>
    <xf numFmtId="0" fontId="1" fillId="3" borderId="0" xfId="0" applyFont="1" applyFill="1" applyAlignment="1"/>
    <xf numFmtId="0" fontId="0" fillId="0" borderId="3" xfId="0" applyBorder="1" applyAlignment="1">
      <alignment vertical="center"/>
    </xf>
    <xf numFmtId="0" fontId="0" fillId="0" borderId="3" xfId="0" quotePrefix="1" applyBorder="1" applyAlignment="1">
      <alignment horizontal="left" vertical="center"/>
    </xf>
    <xf numFmtId="0" fontId="0" fillId="0" borderId="3" xfId="0" quotePrefix="1" applyBorder="1" applyAlignment="1">
      <alignment horizontal="left" vertical="center" wrapText="1"/>
    </xf>
    <xf numFmtId="0" fontId="14" fillId="0" borderId="0" xfId="0" applyFont="1" applyFill="1" applyBorder="1" applyAlignment="1">
      <alignment horizontal="left"/>
    </xf>
    <xf numFmtId="0" fontId="0" fillId="0" borderId="1" xfId="0" applyBorder="1" applyAlignment="1">
      <alignment horizontal="center"/>
    </xf>
    <xf numFmtId="0" fontId="21" fillId="0" borderId="0" xfId="0" applyFont="1" applyFill="1" applyAlignment="1"/>
    <xf numFmtId="0" fontId="14" fillId="0" borderId="0" xfId="0" applyFont="1" applyFill="1" applyAlignment="1"/>
    <xf numFmtId="0" fontId="5" fillId="0" borderId="0" xfId="0" applyFont="1" applyAlignment="1">
      <alignment horizontal="left"/>
    </xf>
    <xf numFmtId="0" fontId="14" fillId="0" borderId="0" xfId="0" applyFont="1" applyAlignment="1"/>
    <xf numFmtId="0" fontId="9" fillId="0" borderId="1" xfId="0" applyFont="1" applyBorder="1" applyAlignment="1">
      <alignment horizontal="left"/>
    </xf>
    <xf numFmtId="0" fontId="0" fillId="0" borderId="1" xfId="0" applyBorder="1" applyAlignment="1">
      <alignment horizontal="justify" vertical="top" wrapText="1"/>
    </xf>
    <xf numFmtId="0" fontId="12" fillId="0" borderId="3" xfId="0" applyFont="1" applyBorder="1" applyAlignment="1">
      <alignment horizontal="right" vertical="center" wrapText="1" indent="2"/>
    </xf>
    <xf numFmtId="0" fontId="12" fillId="0" borderId="3" xfId="0" quotePrefix="1" applyFont="1" applyBorder="1" applyAlignment="1">
      <alignment horizontal="right" vertical="center" wrapText="1" indent="2"/>
    </xf>
    <xf numFmtId="0" fontId="8" fillId="0" borderId="0" xfId="0" quotePrefix="1" applyFont="1" applyAlignment="1">
      <alignment horizontal="left" vertical="center"/>
    </xf>
    <xf numFmtId="0" fontId="13" fillId="0" borderId="0" xfId="0" applyFont="1" applyAlignment="1">
      <alignment vertical="top"/>
    </xf>
    <xf numFmtId="0" fontId="0" fillId="0" borderId="7" xfId="0" applyBorder="1" applyAlignment="1">
      <alignment wrapText="1"/>
    </xf>
    <xf numFmtId="0" fontId="13" fillId="0" borderId="0" xfId="0" applyFont="1" applyAlignment="1">
      <alignment wrapText="1"/>
    </xf>
    <xf numFmtId="0" fontId="7" fillId="0" borderId="3" xfId="0" quotePrefix="1" applyFont="1" applyFill="1" applyBorder="1" applyAlignment="1">
      <alignment horizontal="left"/>
    </xf>
    <xf numFmtId="15" fontId="0" fillId="0" borderId="3" xfId="0" applyNumberFormat="1" applyBorder="1"/>
    <xf numFmtId="167" fontId="0" fillId="0" borderId="7" xfId="0" applyNumberFormat="1" applyBorder="1"/>
    <xf numFmtId="167" fontId="0" fillId="0" borderId="24" xfId="0" applyNumberFormat="1" applyBorder="1"/>
    <xf numFmtId="167" fontId="0" fillId="0" borderId="25" xfId="0" applyNumberFormat="1" applyBorder="1"/>
    <xf numFmtId="167" fontId="0" fillId="0" borderId="11" xfId="0" applyNumberFormat="1" applyBorder="1"/>
    <xf numFmtId="167" fontId="0" fillId="0" borderId="27" xfId="0" applyNumberFormat="1" applyBorder="1"/>
    <xf numFmtId="167" fontId="0" fillId="0" borderId="28" xfId="0" applyNumberFormat="1" applyBorder="1"/>
    <xf numFmtId="167" fontId="0" fillId="0" borderId="3" xfId="0" applyNumberFormat="1" applyBorder="1"/>
    <xf numFmtId="0" fontId="9" fillId="0" borderId="2" xfId="0" applyFont="1" applyBorder="1" applyAlignment="1"/>
    <xf numFmtId="0" fontId="9" fillId="0" borderId="4" xfId="0" quotePrefix="1" applyFont="1" applyBorder="1" applyAlignment="1">
      <alignment horizontal="right"/>
    </xf>
    <xf numFmtId="0" fontId="0" fillId="0" borderId="2" xfId="0" applyBorder="1"/>
    <xf numFmtId="0" fontId="0" fillId="0" borderId="4" xfId="0" applyBorder="1"/>
    <xf numFmtId="0" fontId="0" fillId="0" borderId="29" xfId="0" applyBorder="1"/>
    <xf numFmtId="0" fontId="0" fillId="0" borderId="2" xfId="0" quotePrefix="1" applyBorder="1" applyAlignment="1">
      <alignment horizontal="left"/>
    </xf>
    <xf numFmtId="171" fontId="0" fillId="0" borderId="3" xfId="0" applyNumberFormat="1" applyBorder="1" applyAlignment="1">
      <alignment horizontal="center"/>
    </xf>
    <xf numFmtId="0" fontId="0" fillId="6" borderId="3" xfId="0" applyFill="1" applyBorder="1"/>
    <xf numFmtId="167" fontId="0" fillId="6" borderId="3" xfId="0" applyNumberFormat="1" applyFill="1" applyBorder="1"/>
    <xf numFmtId="0" fontId="0" fillId="6" borderId="7" xfId="0" applyFill="1" applyBorder="1"/>
    <xf numFmtId="0" fontId="0" fillId="6" borderId="8" xfId="0" applyFill="1" applyBorder="1"/>
    <xf numFmtId="167" fontId="0" fillId="6" borderId="7" xfId="0" applyNumberFormat="1" applyFill="1" applyBorder="1"/>
    <xf numFmtId="167" fontId="0" fillId="6" borderId="24" xfId="0" applyNumberFormat="1" applyFill="1" applyBorder="1"/>
    <xf numFmtId="167" fontId="0" fillId="6" borderId="25" xfId="0" applyNumberFormat="1" applyFill="1" applyBorder="1"/>
    <xf numFmtId="0" fontId="0" fillId="6" borderId="0" xfId="0" applyFill="1"/>
    <xf numFmtId="0" fontId="0" fillId="7" borderId="3" xfId="0" applyFill="1" applyBorder="1"/>
    <xf numFmtId="167" fontId="0" fillId="7" borderId="3" xfId="0" applyNumberFormat="1" applyFill="1" applyBorder="1"/>
    <xf numFmtId="0" fontId="0" fillId="7" borderId="7" xfId="0" applyFill="1" applyBorder="1"/>
    <xf numFmtId="0" fontId="0" fillId="7" borderId="8" xfId="0" applyFill="1" applyBorder="1"/>
    <xf numFmtId="167" fontId="0" fillId="7" borderId="7" xfId="0" applyNumberFormat="1" applyFill="1" applyBorder="1"/>
    <xf numFmtId="167" fontId="0" fillId="7" borderId="24" xfId="0" applyNumberFormat="1" applyFill="1" applyBorder="1"/>
    <xf numFmtId="167" fontId="0" fillId="7" borderId="25" xfId="0" applyNumberFormat="1" applyFill="1" applyBorder="1"/>
    <xf numFmtId="0" fontId="0" fillId="7" borderId="0" xfId="0" applyFill="1"/>
    <xf numFmtId="0" fontId="9" fillId="0" borderId="2" xfId="0" applyFont="1" applyBorder="1"/>
    <xf numFmtId="0" fontId="9" fillId="0" borderId="4" xfId="0" applyFont="1" applyBorder="1"/>
    <xf numFmtId="0" fontId="9" fillId="0" borderId="29" xfId="0" applyFont="1" applyBorder="1"/>
    <xf numFmtId="171" fontId="9" fillId="0" borderId="3" xfId="0" applyNumberFormat="1" applyFont="1" applyBorder="1" applyAlignment="1">
      <alignment horizontal="center"/>
    </xf>
    <xf numFmtId="4" fontId="0" fillId="5" borderId="3" xfId="0" applyNumberFormat="1" applyFill="1" applyBorder="1"/>
    <xf numFmtId="0" fontId="0" fillId="5" borderId="0" xfId="0" applyFill="1"/>
    <xf numFmtId="0" fontId="12" fillId="5" borderId="0" xfId="0" applyFont="1" applyFill="1" applyAlignment="1">
      <alignment horizontal="center"/>
    </xf>
    <xf numFmtId="178" fontId="12" fillId="5" borderId="3" xfId="0" applyNumberFormat="1" applyFont="1" applyFill="1" applyBorder="1" applyAlignment="1">
      <alignment horizontal="center" vertical="center"/>
    </xf>
    <xf numFmtId="0" fontId="0" fillId="5" borderId="1" xfId="0" applyFill="1" applyBorder="1" applyAlignment="1"/>
    <xf numFmtId="0" fontId="0" fillId="0" borderId="0" xfId="0" applyBorder="1" applyAlignment="1">
      <alignment vertical="center"/>
    </xf>
    <xf numFmtId="0" fontId="0" fillId="0" borderId="0" xfId="0" applyBorder="1" applyAlignment="1">
      <alignment vertical="center" wrapText="1" shrinkToFit="1"/>
    </xf>
    <xf numFmtId="0" fontId="3" fillId="5" borderId="13" xfId="0" applyFont="1" applyFill="1" applyBorder="1" applyAlignment="1"/>
    <xf numFmtId="171" fontId="3" fillId="5" borderId="13" xfId="0" applyNumberFormat="1" applyFont="1" applyFill="1" applyBorder="1" applyAlignment="1"/>
    <xf numFmtId="0" fontId="3" fillId="5" borderId="30" xfId="0" applyFont="1" applyFill="1" applyBorder="1" applyAlignment="1"/>
    <xf numFmtId="0" fontId="5" fillId="5" borderId="3" xfId="0" applyFont="1" applyFill="1" applyBorder="1" applyAlignment="1"/>
    <xf numFmtId="171" fontId="5" fillId="5" borderId="3" xfId="0" applyNumberFormat="1" applyFont="1" applyFill="1" applyBorder="1" applyAlignment="1"/>
    <xf numFmtId="0" fontId="5" fillId="5" borderId="3" xfId="0" applyFont="1" applyFill="1" applyBorder="1" applyAlignment="1">
      <alignment horizontal="center"/>
    </xf>
    <xf numFmtId="0" fontId="5" fillId="5" borderId="29" xfId="0" applyFont="1" applyFill="1" applyBorder="1" applyAlignment="1"/>
    <xf numFmtId="0" fontId="0" fillId="0" borderId="31" xfId="0" applyBorder="1"/>
    <xf numFmtId="4" fontId="0" fillId="0" borderId="31" xfId="0" applyNumberFormat="1" applyBorder="1"/>
    <xf numFmtId="4" fontId="0" fillId="0" borderId="32" xfId="0" applyNumberFormat="1" applyBorder="1"/>
    <xf numFmtId="0" fontId="19" fillId="0" borderId="0" xfId="0" quotePrefix="1" applyFont="1" applyFill="1" applyAlignment="1">
      <alignment horizontal="left"/>
    </xf>
    <xf numFmtId="0" fontId="19" fillId="0" borderId="0" xfId="0" applyFont="1" applyFill="1" applyAlignment="1"/>
    <xf numFmtId="0" fontId="33" fillId="0" borderId="0" xfId="0" applyFont="1" applyFill="1" applyAlignment="1">
      <alignment vertical="center"/>
    </xf>
    <xf numFmtId="0" fontId="34" fillId="0" borderId="0" xfId="0" applyFont="1" applyFill="1" applyAlignment="1">
      <alignment vertical="center"/>
    </xf>
    <xf numFmtId="0" fontId="34" fillId="0" borderId="0" xfId="0" applyFont="1" applyFill="1" applyAlignment="1">
      <alignment horizontal="center" vertical="center"/>
    </xf>
    <xf numFmtId="39" fontId="35" fillId="0" borderId="0" xfId="0" applyNumberFormat="1" applyFont="1" applyFill="1" applyAlignment="1">
      <alignment vertical="center"/>
    </xf>
    <xf numFmtId="39" fontId="35" fillId="0" borderId="0" xfId="0" applyNumberFormat="1" applyFont="1" applyFill="1" applyBorder="1" applyAlignment="1">
      <alignment vertical="center"/>
    </xf>
    <xf numFmtId="0" fontId="5" fillId="0" borderId="0" xfId="0" applyFont="1" applyFill="1" applyAlignment="1">
      <alignment vertical="center"/>
    </xf>
    <xf numFmtId="0" fontId="9" fillId="0" borderId="0" xfId="0" applyFont="1" applyFill="1" applyBorder="1" applyAlignment="1">
      <alignment vertical="center"/>
    </xf>
    <xf numFmtId="0" fontId="9" fillId="0" borderId="0" xfId="0" applyFont="1" applyFill="1" applyAlignment="1">
      <alignment vertical="center"/>
    </xf>
    <xf numFmtId="0" fontId="36" fillId="0" borderId="0" xfId="0" applyFont="1" applyFill="1" applyAlignment="1">
      <alignment vertical="center"/>
    </xf>
    <xf numFmtId="0" fontId="30" fillId="0" borderId="0" xfId="0" applyFont="1" applyFill="1" applyAlignment="1">
      <alignment horizontal="center" vertical="center"/>
    </xf>
    <xf numFmtId="39" fontId="29" fillId="0" borderId="0" xfId="0" applyNumberFormat="1" applyFont="1" applyFill="1" applyBorder="1" applyAlignment="1">
      <alignment vertical="center"/>
    </xf>
    <xf numFmtId="0" fontId="29" fillId="0" borderId="0" xfId="0" applyFont="1" applyFill="1" applyAlignment="1">
      <alignment vertical="center"/>
    </xf>
    <xf numFmtId="0" fontId="5" fillId="0" borderId="0" xfId="0" applyFont="1" applyFill="1" applyBorder="1" applyAlignment="1">
      <alignment vertical="center"/>
    </xf>
    <xf numFmtId="0" fontId="30" fillId="0" borderId="0" xfId="0" applyFont="1" applyFill="1" applyBorder="1" applyAlignment="1">
      <alignment vertical="center"/>
    </xf>
    <xf numFmtId="0" fontId="4" fillId="0" borderId="0" xfId="0" applyFont="1" applyBorder="1"/>
    <xf numFmtId="0" fontId="28" fillId="0" borderId="0" xfId="0" quotePrefix="1" applyFont="1" applyFill="1" applyBorder="1" applyAlignment="1">
      <alignment vertical="center"/>
    </xf>
    <xf numFmtId="0" fontId="36" fillId="0" borderId="0" xfId="0" applyFont="1" applyFill="1" applyAlignment="1">
      <alignment horizontal="center" vertical="center"/>
    </xf>
    <xf numFmtId="0" fontId="28" fillId="0" borderId="0" xfId="0" applyFont="1" applyFill="1" applyBorder="1" applyAlignment="1" applyProtection="1">
      <alignment vertical="center"/>
    </xf>
    <xf numFmtId="39" fontId="28" fillId="0" borderId="0" xfId="0" applyNumberFormat="1" applyFont="1" applyFill="1" applyBorder="1" applyAlignment="1">
      <alignment vertical="center"/>
    </xf>
    <xf numFmtId="39" fontId="29" fillId="0" borderId="0" xfId="0" applyNumberFormat="1" applyFont="1" applyFill="1" applyAlignment="1">
      <alignment vertical="center"/>
    </xf>
    <xf numFmtId="0" fontId="5" fillId="0" borderId="0" xfId="0" applyFont="1" applyFill="1" applyAlignment="1">
      <alignment horizontal="center" vertical="center"/>
    </xf>
    <xf numFmtId="0" fontId="28" fillId="0" borderId="0" xfId="0" applyFont="1" applyFill="1" applyBorder="1" applyAlignment="1">
      <alignment horizontal="center" vertical="center" wrapText="1"/>
    </xf>
    <xf numFmtId="0" fontId="28" fillId="0" borderId="0" xfId="0" applyFont="1" applyFill="1" applyAlignment="1">
      <alignment vertical="center"/>
    </xf>
    <xf numFmtId="0" fontId="9" fillId="0" borderId="0" xfId="0" applyFont="1" applyFill="1" applyBorder="1" applyAlignment="1">
      <alignment horizontal="center" vertical="center"/>
    </xf>
    <xf numFmtId="0" fontId="16" fillId="0" borderId="0" xfId="0" quotePrefix="1" applyFont="1" applyFill="1" applyBorder="1" applyAlignment="1">
      <alignment horizontal="center" vertical="center" wrapText="1"/>
    </xf>
    <xf numFmtId="0" fontId="37" fillId="0" borderId="0" xfId="0" applyFont="1" applyFill="1" applyBorder="1" applyAlignment="1">
      <alignment horizontal="center" vertical="center" wrapText="1"/>
    </xf>
    <xf numFmtId="0" fontId="5" fillId="0" borderId="35" xfId="0" applyFont="1" applyFill="1" applyBorder="1" applyAlignment="1">
      <alignment horizontal="center" vertical="center"/>
    </xf>
    <xf numFmtId="0" fontId="5" fillId="0" borderId="36" xfId="0" applyFont="1" applyFill="1" applyBorder="1" applyAlignment="1">
      <alignment horizontal="center" vertical="center"/>
    </xf>
    <xf numFmtId="0" fontId="29" fillId="5" borderId="37" xfId="0" applyFont="1" applyFill="1" applyBorder="1" applyAlignment="1">
      <alignment horizontal="center" vertical="center"/>
    </xf>
    <xf numFmtId="165" fontId="30" fillId="0" borderId="37" xfId="1" applyFont="1" applyFill="1" applyBorder="1" applyAlignment="1">
      <alignment horizontal="center" vertical="center"/>
    </xf>
    <xf numFmtId="4" fontId="29" fillId="5" borderId="37" xfId="0" applyNumberFormat="1" applyFont="1" applyFill="1" applyBorder="1" applyAlignment="1">
      <alignment vertical="center"/>
    </xf>
    <xf numFmtId="165" fontId="29" fillId="5" borderId="37" xfId="1" applyFont="1" applyFill="1" applyBorder="1" applyAlignment="1">
      <alignment vertical="center"/>
    </xf>
    <xf numFmtId="165" fontId="29" fillId="5" borderId="38" xfId="1" applyFont="1" applyFill="1" applyBorder="1" applyAlignment="1">
      <alignment vertical="center"/>
    </xf>
    <xf numFmtId="0" fontId="5" fillId="0" borderId="37" xfId="0" applyFont="1" applyFill="1" applyBorder="1" applyAlignment="1">
      <alignment horizontal="center" vertical="center"/>
    </xf>
    <xf numFmtId="0" fontId="39" fillId="0" borderId="37" xfId="0" applyFont="1" applyFill="1" applyBorder="1" applyAlignment="1">
      <alignment horizontal="left" vertical="center" wrapText="1"/>
    </xf>
    <xf numFmtId="0" fontId="38" fillId="0" borderId="37" xfId="0" applyFont="1" applyFill="1" applyBorder="1" applyAlignment="1">
      <alignment horizontal="left" vertical="center" wrapText="1"/>
    </xf>
    <xf numFmtId="0" fontId="5" fillId="0" borderId="0" xfId="0" applyFont="1" applyFill="1" applyAlignment="1">
      <alignment horizontal="left" vertical="center"/>
    </xf>
    <xf numFmtId="0" fontId="36" fillId="0" borderId="0" xfId="0" applyFont="1" applyFill="1" applyAlignment="1">
      <alignment horizontal="left" vertical="center"/>
    </xf>
    <xf numFmtId="0" fontId="6" fillId="4" borderId="3" xfId="0" applyFont="1" applyFill="1" applyBorder="1" applyAlignment="1">
      <alignment horizontal="left" wrapText="1"/>
    </xf>
    <xf numFmtId="175" fontId="3" fillId="4" borderId="3" xfId="0" applyNumberFormat="1" applyFont="1" applyFill="1" applyBorder="1" applyAlignment="1">
      <alignment horizontal="left" wrapText="1"/>
    </xf>
    <xf numFmtId="0" fontId="3" fillId="0" borderId="3" xfId="0" applyFont="1" applyFill="1" applyBorder="1" applyAlignment="1">
      <alignment horizontal="left" wrapText="1"/>
    </xf>
    <xf numFmtId="175" fontId="3" fillId="4" borderId="3" xfId="0" applyNumberFormat="1" applyFont="1" applyFill="1" applyBorder="1" applyAlignment="1">
      <alignment horizontal="left"/>
    </xf>
    <xf numFmtId="0" fontId="3" fillId="0" borderId="3" xfId="0" applyFont="1" applyFill="1" applyBorder="1" applyAlignment="1">
      <alignment horizontal="left"/>
    </xf>
    <xf numFmtId="0" fontId="9" fillId="0" borderId="0" xfId="0" applyFont="1" applyBorder="1"/>
    <xf numFmtId="0" fontId="0" fillId="0" borderId="0" xfId="0" applyBorder="1"/>
    <xf numFmtId="0" fontId="5" fillId="0" borderId="0" xfId="0" applyFont="1" applyFill="1" applyBorder="1" applyAlignment="1">
      <alignment horizontal="center" vertical="center"/>
    </xf>
    <xf numFmtId="0" fontId="6" fillId="4" borderId="3" xfId="0" quotePrefix="1" applyFont="1" applyFill="1" applyBorder="1" applyAlignment="1">
      <alignment horizontal="left" wrapText="1"/>
    </xf>
    <xf numFmtId="170" fontId="3" fillId="0" borderId="0" xfId="0" applyNumberFormat="1" applyFont="1" applyFill="1" applyBorder="1" applyAlignment="1">
      <alignment horizontal="right" vertical="center"/>
    </xf>
    <xf numFmtId="0" fontId="3" fillId="0" borderId="0" xfId="0" applyFont="1" applyFill="1" applyBorder="1" applyAlignment="1">
      <alignment horizontal="center" vertical="center"/>
    </xf>
    <xf numFmtId="0" fontId="9" fillId="2" borderId="5" xfId="0" applyFont="1" applyFill="1" applyBorder="1" applyAlignment="1"/>
    <xf numFmtId="0" fontId="0" fillId="2" borderId="40" xfId="0" applyFill="1" applyBorder="1" applyAlignment="1"/>
    <xf numFmtId="0" fontId="0" fillId="2" borderId="41" xfId="0" applyFill="1" applyBorder="1" applyAlignment="1"/>
    <xf numFmtId="17" fontId="5" fillId="0" borderId="34" xfId="0" applyNumberFormat="1" applyFont="1" applyFill="1" applyBorder="1" applyAlignment="1">
      <alignment horizontal="center" vertical="center"/>
    </xf>
    <xf numFmtId="10" fontId="13" fillId="5" borderId="3" xfId="0" applyNumberFormat="1" applyFont="1" applyFill="1" applyBorder="1" applyAlignment="1">
      <alignment horizontal="center" vertical="center"/>
    </xf>
    <xf numFmtId="172" fontId="3" fillId="5" borderId="3" xfId="0" applyNumberFormat="1" applyFont="1" applyFill="1" applyBorder="1" applyAlignment="1">
      <alignment horizontal="center"/>
    </xf>
    <xf numFmtId="0" fontId="3" fillId="5" borderId="3" xfId="0" applyFont="1" applyFill="1" applyBorder="1" applyAlignment="1"/>
    <xf numFmtId="172" fontId="5" fillId="5" borderId="3" xfId="0" applyNumberFormat="1" applyFont="1" applyFill="1" applyBorder="1" applyAlignment="1">
      <alignment horizontal="center"/>
    </xf>
    <xf numFmtId="0" fontId="6" fillId="0" borderId="0" xfId="0" applyFont="1" applyFill="1" applyBorder="1" applyAlignment="1">
      <alignment horizontal="center"/>
    </xf>
    <xf numFmtId="0" fontId="0" fillId="0" borderId="0" xfId="0" applyBorder="1" applyAlignment="1">
      <alignment horizontal="center" vertical="center"/>
    </xf>
    <xf numFmtId="39" fontId="3" fillId="0" borderId="0" xfId="0" applyNumberFormat="1" applyFont="1" applyFill="1" applyAlignment="1"/>
    <xf numFmtId="0" fontId="6" fillId="4" borderId="3" xfId="0" applyNumberFormat="1" applyFont="1" applyFill="1" applyBorder="1" applyAlignment="1">
      <alignment horizontal="center"/>
    </xf>
    <xf numFmtId="0" fontId="3" fillId="0" borderId="3" xfId="0" applyNumberFormat="1" applyFont="1" applyFill="1" applyBorder="1" applyAlignment="1">
      <alignment horizontal="left"/>
    </xf>
    <xf numFmtId="0" fontId="11" fillId="6" borderId="2" xfId="0" applyFont="1" applyFill="1" applyBorder="1" applyAlignment="1"/>
    <xf numFmtId="0" fontId="6" fillId="4" borderId="3" xfId="0" applyNumberFormat="1" applyFont="1" applyFill="1" applyBorder="1" applyAlignment="1">
      <alignment horizontal="right" indent="1"/>
    </xf>
    <xf numFmtId="10" fontId="3" fillId="0" borderId="3" xfId="0" applyNumberFormat="1" applyFont="1" applyFill="1" applyBorder="1" applyAlignment="1"/>
    <xf numFmtId="169" fontId="3" fillId="0" borderId="0" xfId="0" applyNumberFormat="1" applyFont="1" applyFill="1" applyBorder="1" applyAlignment="1">
      <alignment horizontal="center"/>
    </xf>
    <xf numFmtId="0" fontId="5" fillId="0" borderId="0" xfId="0" applyFont="1"/>
    <xf numFmtId="0" fontId="0" fillId="0" borderId="0" xfId="0" applyFill="1" applyBorder="1"/>
    <xf numFmtId="0" fontId="0" fillId="0" borderId="0" xfId="0" applyAlignment="1">
      <alignment horizontal="center" vertical="center"/>
    </xf>
    <xf numFmtId="0" fontId="9" fillId="0" borderId="0" xfId="0" applyFont="1" applyBorder="1" applyAlignment="1">
      <alignment horizontal="left" wrapText="1"/>
    </xf>
    <xf numFmtId="39" fontId="6" fillId="0" borderId="0" xfId="0" applyNumberFormat="1" applyFont="1" applyFill="1" applyAlignment="1"/>
    <xf numFmtId="0" fontId="5" fillId="0" borderId="0" xfId="0" applyFont="1" applyBorder="1" applyAlignment="1">
      <alignment horizontal="center" vertical="center" wrapText="1"/>
    </xf>
    <xf numFmtId="0" fontId="5" fillId="0" borderId="0" xfId="0" applyFont="1" applyBorder="1" applyAlignment="1">
      <alignment horizontal="left" wrapText="1"/>
    </xf>
    <xf numFmtId="0" fontId="6" fillId="0" borderId="0" xfId="0" applyNumberFormat="1" applyFont="1" applyFill="1" applyAlignment="1">
      <alignment horizontal="center"/>
    </xf>
    <xf numFmtId="0" fontId="41" fillId="0" borderId="0" xfId="0" applyFont="1" applyFill="1" applyAlignment="1"/>
    <xf numFmtId="173" fontId="3" fillId="0" borderId="0" xfId="0" applyNumberFormat="1" applyFont="1" applyFill="1" applyBorder="1" applyAlignment="1">
      <alignment horizontal="center"/>
    </xf>
    <xf numFmtId="0" fontId="6" fillId="0" borderId="0" xfId="0" quotePrefix="1" applyFont="1" applyFill="1" applyBorder="1" applyAlignment="1">
      <alignment horizontal="left" vertical="center"/>
    </xf>
    <xf numFmtId="0" fontId="0" fillId="0" borderId="0" xfId="0" applyBorder="1" applyAlignment="1">
      <alignment horizontal="left"/>
    </xf>
    <xf numFmtId="0" fontId="6" fillId="0" borderId="0" xfId="0" applyNumberFormat="1" applyFont="1" applyFill="1" applyBorder="1" applyAlignment="1">
      <alignment horizontal="center"/>
    </xf>
    <xf numFmtId="166" fontId="41" fillId="0" borderId="0" xfId="0" applyNumberFormat="1" applyFont="1" applyFill="1" applyBorder="1" applyAlignment="1" applyProtection="1"/>
    <xf numFmtId="0" fontId="0" fillId="0" borderId="0" xfId="0" quotePrefix="1" applyAlignment="1">
      <alignment horizontal="left"/>
    </xf>
    <xf numFmtId="0" fontId="42" fillId="0" borderId="0" xfId="0" quotePrefix="1" applyFont="1" applyFill="1" applyBorder="1" applyAlignment="1" applyProtection="1">
      <alignment horizontal="left"/>
    </xf>
    <xf numFmtId="0" fontId="6" fillId="0" borderId="0" xfId="0" applyFont="1" applyFill="1" applyBorder="1" applyAlignment="1" applyProtection="1">
      <alignment horizontal="left"/>
    </xf>
    <xf numFmtId="0" fontId="41" fillId="0" borderId="0" xfId="0" applyFont="1" applyFill="1" applyBorder="1" applyAlignment="1">
      <alignment horizontal="center"/>
    </xf>
    <xf numFmtId="0" fontId="3" fillId="0" borderId="0" xfId="0" quotePrefix="1" applyFont="1" applyFill="1" applyAlignment="1">
      <alignment horizontal="left"/>
    </xf>
    <xf numFmtId="0" fontId="0" fillId="0" borderId="0" xfId="0" applyAlignment="1">
      <alignment horizontal="left"/>
    </xf>
    <xf numFmtId="39" fontId="6" fillId="0" borderId="0" xfId="0" applyNumberFormat="1" applyFont="1" applyFill="1" applyBorder="1" applyAlignment="1">
      <alignment horizontal="center"/>
    </xf>
    <xf numFmtId="0" fontId="41" fillId="0" borderId="0" xfId="0" applyFont="1" applyFill="1" applyBorder="1" applyAlignment="1" applyProtection="1">
      <alignment horizontal="center"/>
    </xf>
    <xf numFmtId="0" fontId="5" fillId="0" borderId="0" xfId="0" quotePrefix="1" applyFont="1" applyAlignment="1">
      <alignment horizontal="left"/>
    </xf>
    <xf numFmtId="0" fontId="5" fillId="0" borderId="0" xfId="0" applyFont="1" applyFill="1" applyAlignment="1"/>
    <xf numFmtId="0" fontId="41" fillId="0" borderId="40" xfId="0" applyFont="1" applyFill="1" applyBorder="1" applyAlignment="1"/>
    <xf numFmtId="0" fontId="3" fillId="0" borderId="40" xfId="0" applyFont="1" applyFill="1" applyBorder="1" applyAlignment="1"/>
    <xf numFmtId="39" fontId="6" fillId="0" borderId="0" xfId="0" quotePrefix="1" applyNumberFormat="1" applyFont="1" applyFill="1" applyBorder="1" applyAlignment="1">
      <alignment horizontal="center"/>
    </xf>
    <xf numFmtId="0" fontId="11" fillId="0" borderId="5" xfId="0" quotePrefix="1" applyFont="1" applyFill="1" applyBorder="1" applyAlignment="1" applyProtection="1">
      <alignment horizontal="left"/>
      <protection locked="0"/>
    </xf>
    <xf numFmtId="0" fontId="11" fillId="0" borderId="40" xfId="0" quotePrefix="1" applyFont="1" applyFill="1" applyBorder="1" applyAlignment="1" applyProtection="1">
      <alignment horizontal="left"/>
      <protection locked="0"/>
    </xf>
    <xf numFmtId="0" fontId="43" fillId="0" borderId="40" xfId="0" applyFont="1" applyFill="1" applyBorder="1" applyAlignment="1" applyProtection="1">
      <alignment horizontal="center"/>
      <protection locked="0"/>
    </xf>
    <xf numFmtId="0" fontId="3" fillId="0" borderId="40" xfId="0" applyFont="1" applyFill="1" applyBorder="1" applyAlignment="1" applyProtection="1">
      <alignment horizontal="center"/>
      <protection locked="0"/>
    </xf>
    <xf numFmtId="173" fontId="3" fillId="0" borderId="41" xfId="0" applyNumberFormat="1" applyFont="1" applyFill="1" applyBorder="1" applyAlignment="1" applyProtection="1">
      <protection locked="0"/>
    </xf>
    <xf numFmtId="0" fontId="3" fillId="0" borderId="0" xfId="0" applyFont="1" applyFill="1" applyBorder="1" applyAlignment="1" applyProtection="1">
      <alignment horizontal="center"/>
    </xf>
    <xf numFmtId="0" fontId="28" fillId="0" borderId="0" xfId="0" quotePrefix="1" applyFont="1" applyAlignment="1">
      <alignment horizontal="left"/>
    </xf>
    <xf numFmtId="0" fontId="29" fillId="0" borderId="0" xfId="0" applyFont="1" applyAlignment="1"/>
    <xf numFmtId="0" fontId="29" fillId="0" borderId="0" xfId="0" applyFont="1" applyAlignment="1">
      <alignment horizontal="center"/>
    </xf>
    <xf numFmtId="0" fontId="29" fillId="0" borderId="0" xfId="0" applyFont="1" applyAlignment="1">
      <alignment horizontal="center" vertical="center"/>
    </xf>
    <xf numFmtId="0" fontId="11" fillId="0" borderId="42" xfId="0" quotePrefix="1" applyFont="1" applyFill="1" applyBorder="1" applyAlignment="1" applyProtection="1">
      <alignment horizontal="left"/>
      <protection locked="0"/>
    </xf>
    <xf numFmtId="0" fontId="11" fillId="0" borderId="0" xfId="0" quotePrefix="1" applyFont="1" applyFill="1" applyBorder="1" applyAlignment="1" applyProtection="1">
      <alignment horizontal="left"/>
      <protection locked="0"/>
    </xf>
    <xf numFmtId="0" fontId="43" fillId="0" borderId="0" xfId="0" applyFont="1" applyFill="1" applyBorder="1" applyAlignment="1" applyProtection="1">
      <alignment horizontal="center"/>
      <protection locked="0"/>
    </xf>
    <xf numFmtId="0" fontId="3" fillId="0" borderId="0" xfId="0" applyFont="1" applyFill="1" applyBorder="1" applyAlignment="1" applyProtection="1">
      <alignment horizontal="center"/>
      <protection locked="0"/>
    </xf>
    <xf numFmtId="173" fontId="3" fillId="0" borderId="6" xfId="0" applyNumberFormat="1" applyFont="1" applyFill="1" applyBorder="1" applyAlignment="1" applyProtection="1">
      <protection locked="0"/>
    </xf>
    <xf numFmtId="0" fontId="5" fillId="0" borderId="0" xfId="0" applyFont="1" applyAlignment="1"/>
    <xf numFmtId="39" fontId="6" fillId="0" borderId="0" xfId="0" applyNumberFormat="1" applyFont="1" applyFill="1" applyBorder="1" applyAlignment="1" applyProtection="1">
      <alignment horizontal="center"/>
    </xf>
    <xf numFmtId="0" fontId="11" fillId="0" borderId="26" xfId="0" quotePrefix="1" applyFont="1" applyFill="1" applyBorder="1" applyAlignment="1" applyProtection="1">
      <alignment horizontal="left"/>
      <protection locked="0"/>
    </xf>
    <xf numFmtId="0" fontId="11" fillId="0" borderId="1" xfId="0" quotePrefix="1" applyFont="1" applyFill="1" applyBorder="1" applyAlignment="1" applyProtection="1">
      <alignment horizontal="left"/>
      <protection locked="0"/>
    </xf>
    <xf numFmtId="0" fontId="43" fillId="0" borderId="1" xfId="0" applyFont="1" applyFill="1" applyBorder="1" applyAlignment="1" applyProtection="1">
      <alignment horizontal="center"/>
      <protection locked="0"/>
    </xf>
    <xf numFmtId="0" fontId="3" fillId="0" borderId="1" xfId="0" applyFont="1" applyFill="1" applyBorder="1" applyAlignment="1" applyProtection="1">
      <alignment horizontal="center"/>
      <protection locked="0"/>
    </xf>
    <xf numFmtId="173" fontId="3" fillId="0" borderId="30" xfId="0" applyNumberFormat="1" applyFont="1" applyFill="1" applyBorder="1" applyAlignment="1" applyProtection="1">
      <protection locked="0"/>
    </xf>
    <xf numFmtId="0" fontId="5" fillId="0" borderId="0" xfId="0" applyFont="1" applyFill="1" applyAlignment="1">
      <alignment horizontal="center"/>
    </xf>
    <xf numFmtId="0" fontId="1" fillId="0" borderId="0" xfId="0" applyFont="1" applyFill="1" applyAlignment="1">
      <alignment horizontal="center"/>
    </xf>
    <xf numFmtId="0" fontId="1" fillId="0" borderId="0" xfId="0" applyFont="1" applyFill="1" applyAlignment="1">
      <alignment horizontal="center" vertical="center"/>
    </xf>
    <xf numFmtId="39" fontId="6" fillId="0" borderId="41" xfId="0" applyNumberFormat="1" applyFont="1" applyFill="1" applyBorder="1" applyAlignment="1">
      <alignment horizontal="center"/>
    </xf>
    <xf numFmtId="0" fontId="44" fillId="0" borderId="26" xfId="0" applyFont="1" applyFill="1" applyBorder="1" applyAlignment="1" applyProtection="1">
      <alignment horizontal="centerContinuous"/>
      <protection locked="0"/>
    </xf>
    <xf numFmtId="0" fontId="44" fillId="0" borderId="29" xfId="0" applyFont="1" applyFill="1" applyBorder="1" applyAlignment="1" applyProtection="1">
      <alignment horizontal="centerContinuous"/>
      <protection locked="0"/>
    </xf>
    <xf numFmtId="0" fontId="45" fillId="0" borderId="2" xfId="0" applyFont="1" applyFill="1" applyBorder="1" applyAlignment="1" applyProtection="1">
      <alignment horizontal="centerContinuous"/>
      <protection locked="0"/>
    </xf>
    <xf numFmtId="0" fontId="45" fillId="0" borderId="4" xfId="0" applyFont="1" applyFill="1" applyBorder="1" applyAlignment="1" applyProtection="1">
      <alignment horizontal="centerContinuous"/>
      <protection locked="0"/>
    </xf>
    <xf numFmtId="0" fontId="0" fillId="0" borderId="29" xfId="0" applyBorder="1" applyAlignment="1" applyProtection="1">
      <alignment horizontal="centerContinuous"/>
      <protection locked="0"/>
    </xf>
    <xf numFmtId="0" fontId="46" fillId="0" borderId="3" xfId="0" applyFont="1" applyFill="1" applyBorder="1" applyAlignment="1" applyProtection="1">
      <alignment horizontal="centerContinuous"/>
      <protection locked="0"/>
    </xf>
    <xf numFmtId="0" fontId="46" fillId="0" borderId="3" xfId="0" quotePrefix="1" applyFont="1" applyFill="1" applyBorder="1" applyAlignment="1" applyProtection="1">
      <alignment horizontal="centerContinuous"/>
      <protection locked="0"/>
    </xf>
    <xf numFmtId="0" fontId="11" fillId="0" borderId="2" xfId="0" applyFont="1" applyFill="1" applyBorder="1" applyAlignment="1" applyProtection="1">
      <alignment horizontal="centerContinuous"/>
      <protection locked="0"/>
    </xf>
    <xf numFmtId="0" fontId="6" fillId="0" borderId="4" xfId="0" applyFont="1" applyFill="1" applyBorder="1" applyAlignment="1" applyProtection="1">
      <alignment horizontal="centerContinuous"/>
      <protection locked="0"/>
    </xf>
    <xf numFmtId="173" fontId="6" fillId="0" borderId="29" xfId="0" applyNumberFormat="1" applyFont="1" applyFill="1" applyBorder="1" applyAlignment="1" applyProtection="1">
      <alignment horizontal="centerContinuous"/>
      <protection locked="0"/>
    </xf>
    <xf numFmtId="1" fontId="9" fillId="0" borderId="3" xfId="0" applyNumberFormat="1" applyFont="1" applyBorder="1" applyAlignment="1">
      <alignment horizontal="center" vertical="center"/>
    </xf>
    <xf numFmtId="0" fontId="6" fillId="0" borderId="3" xfId="0" quotePrefix="1" applyFont="1" applyBorder="1" applyAlignment="1">
      <alignment horizontal="center" vertical="center" wrapText="1"/>
    </xf>
    <xf numFmtId="0" fontId="9" fillId="0" borderId="3" xfId="0" quotePrefix="1" applyFont="1" applyBorder="1" applyAlignment="1">
      <alignment horizontal="center" vertical="center" wrapText="1"/>
    </xf>
    <xf numFmtId="0" fontId="11" fillId="0" borderId="3" xfId="0" quotePrefix="1" applyFont="1" applyBorder="1" applyAlignment="1">
      <alignment horizontal="center" vertical="center" wrapText="1"/>
    </xf>
    <xf numFmtId="0" fontId="9" fillId="0" borderId="3" xfId="0" applyFont="1" applyBorder="1" applyAlignment="1">
      <alignment horizontal="center" vertical="center" wrapText="1"/>
    </xf>
    <xf numFmtId="0" fontId="9" fillId="0" borderId="3" xfId="0" applyFont="1" applyBorder="1" applyAlignment="1">
      <alignment horizontal="center" vertical="center"/>
    </xf>
    <xf numFmtId="0" fontId="43" fillId="7" borderId="3" xfId="0" applyFont="1" applyFill="1" applyBorder="1" applyAlignment="1" applyProtection="1">
      <alignment horizontal="center" vertical="center" wrapText="1"/>
      <protection locked="0"/>
    </xf>
    <xf numFmtId="0" fontId="47" fillId="7" borderId="3" xfId="0" applyFont="1" applyFill="1" applyBorder="1" applyAlignment="1" applyProtection="1">
      <alignment horizontal="center" vertical="center" wrapText="1"/>
      <protection locked="0"/>
    </xf>
    <xf numFmtId="0" fontId="42" fillId="7" borderId="3" xfId="0" quotePrefix="1" applyFont="1" applyFill="1" applyBorder="1" applyAlignment="1" applyProtection="1">
      <alignment horizontal="center" vertical="center" wrapText="1"/>
      <protection locked="0"/>
    </xf>
    <xf numFmtId="0" fontId="6" fillId="6" borderId="3" xfId="0" quotePrefix="1" applyFont="1" applyFill="1" applyBorder="1" applyAlignment="1" applyProtection="1">
      <alignment horizontal="center" vertical="center" wrapText="1"/>
      <protection locked="0"/>
    </xf>
    <xf numFmtId="0" fontId="6" fillId="7" borderId="3" xfId="0" applyFont="1" applyFill="1" applyBorder="1" applyAlignment="1" applyProtection="1">
      <alignment horizontal="center" vertical="center" wrapText="1"/>
      <protection locked="0"/>
    </xf>
    <xf numFmtId="0" fontId="42" fillId="7" borderId="3" xfId="0" quotePrefix="1" applyFont="1" applyFill="1" applyBorder="1" applyAlignment="1">
      <alignment horizontal="center" vertical="center" wrapText="1"/>
    </xf>
    <xf numFmtId="0" fontId="9" fillId="7" borderId="3" xfId="0" applyFont="1" applyFill="1" applyBorder="1" applyAlignment="1" applyProtection="1">
      <alignment wrapText="1"/>
      <protection locked="0"/>
    </xf>
    <xf numFmtId="0" fontId="9" fillId="7" borderId="3" xfId="0" applyFont="1" applyFill="1" applyBorder="1" applyAlignment="1" applyProtection="1">
      <protection locked="0"/>
    </xf>
    <xf numFmtId="0" fontId="5" fillId="0" borderId="3" xfId="0" applyNumberFormat="1" applyFont="1" applyBorder="1" applyAlignment="1">
      <alignment horizontal="left"/>
    </xf>
    <xf numFmtId="0" fontId="9" fillId="0" borderId="3" xfId="0" quotePrefix="1" applyNumberFormat="1" applyFont="1" applyFill="1" applyBorder="1" applyAlignment="1">
      <alignment horizontal="left"/>
    </xf>
    <xf numFmtId="0" fontId="5" fillId="8" borderId="3" xfId="0" applyFont="1" applyFill="1" applyBorder="1" applyAlignment="1">
      <alignment horizontal="center" vertical="center" wrapText="1"/>
    </xf>
    <xf numFmtId="173" fontId="3" fillId="0" borderId="3" xfId="0" applyNumberFormat="1" applyFont="1" applyFill="1" applyBorder="1" applyAlignment="1" applyProtection="1">
      <protection locked="0"/>
    </xf>
    <xf numFmtId="0" fontId="43" fillId="7" borderId="3" xfId="0" applyFont="1" applyFill="1" applyBorder="1" applyAlignment="1" applyProtection="1">
      <alignment horizontal="center"/>
      <protection locked="0"/>
    </xf>
    <xf numFmtId="173" fontId="43" fillId="0" borderId="3" xfId="0" applyNumberFormat="1" applyFont="1" applyFill="1" applyBorder="1" applyAlignment="1" applyProtection="1">
      <protection locked="0"/>
    </xf>
    <xf numFmtId="0" fontId="43" fillId="0" borderId="3" xfId="0" applyNumberFormat="1" applyFont="1" applyFill="1" applyBorder="1" applyAlignment="1" applyProtection="1">
      <protection locked="0"/>
    </xf>
    <xf numFmtId="0" fontId="6" fillId="0" borderId="3" xfId="0" applyNumberFormat="1" applyFont="1" applyFill="1" applyBorder="1" applyAlignment="1" applyProtection="1">
      <protection locked="0"/>
    </xf>
    <xf numFmtId="4" fontId="9" fillId="0" borderId="3" xfId="0" quotePrefix="1" applyNumberFormat="1" applyFont="1" applyBorder="1" applyAlignment="1"/>
    <xf numFmtId="3" fontId="5" fillId="0" borderId="0" xfId="0" applyNumberFormat="1" applyFont="1" applyAlignment="1"/>
    <xf numFmtId="3" fontId="0" fillId="0" borderId="0" xfId="0" applyNumberFormat="1" applyAlignment="1"/>
    <xf numFmtId="0" fontId="5" fillId="0" borderId="3" xfId="0" quotePrefix="1" applyFont="1" applyBorder="1" applyAlignment="1">
      <alignment horizontal="center" wrapText="1"/>
    </xf>
    <xf numFmtId="0" fontId="5" fillId="0" borderId="3" xfId="0" applyFont="1" applyFill="1" applyBorder="1" applyAlignment="1">
      <alignment horizontal="center" vertical="center" wrapText="1"/>
    </xf>
    <xf numFmtId="0" fontId="5" fillId="0" borderId="3" xfId="0" applyFont="1" applyBorder="1" applyAlignment="1">
      <alignment horizontal="center" wrapText="1"/>
    </xf>
    <xf numFmtId="0" fontId="0" fillId="0" borderId="3" xfId="0" applyFill="1" applyBorder="1" applyAlignment="1">
      <alignment horizontal="center" vertical="center"/>
    </xf>
    <xf numFmtId="0" fontId="9" fillId="0" borderId="3" xfId="0" quotePrefix="1" applyFont="1" applyFill="1" applyBorder="1" applyAlignment="1">
      <alignment horizontal="center" wrapText="1"/>
    </xf>
    <xf numFmtId="0" fontId="0" fillId="0" borderId="3" xfId="0" applyFill="1" applyBorder="1" applyAlignment="1">
      <alignment horizontal="center"/>
    </xf>
    <xf numFmtId="0" fontId="7" fillId="0" borderId="3" xfId="0" applyFont="1" applyBorder="1" applyAlignment="1">
      <alignment horizontal="center"/>
    </xf>
    <xf numFmtId="0" fontId="5" fillId="0" borderId="3" xfId="0" applyFont="1" applyBorder="1" applyAlignment="1">
      <alignment horizontal="center"/>
    </xf>
    <xf numFmtId="0" fontId="7" fillId="0" borderId="3" xfId="0" applyFont="1" applyBorder="1" applyAlignment="1">
      <alignment horizontal="center" wrapText="1"/>
    </xf>
    <xf numFmtId="0" fontId="5" fillId="0" borderId="3" xfId="0" applyFont="1" applyFill="1" applyBorder="1" applyAlignment="1">
      <alignment horizontal="center"/>
    </xf>
    <xf numFmtId="0" fontId="41" fillId="0" borderId="0" xfId="0" applyFont="1" applyFill="1" applyAlignment="1">
      <alignment horizontal="center"/>
    </xf>
    <xf numFmtId="0" fontId="3" fillId="0" borderId="0" xfId="0" applyFont="1" applyFill="1" applyAlignment="1"/>
    <xf numFmtId="0" fontId="3" fillId="0" borderId="0" xfId="0" applyFont="1" applyFill="1" applyAlignment="1">
      <alignment horizontal="center"/>
    </xf>
    <xf numFmtId="175" fontId="3" fillId="0" borderId="3" xfId="0" applyNumberFormat="1" applyFont="1" applyFill="1" applyBorder="1" applyAlignment="1">
      <alignment horizontal="left" wrapText="1"/>
    </xf>
    <xf numFmtId="175" fontId="3" fillId="0" borderId="3" xfId="0" applyNumberFormat="1" applyFont="1" applyFill="1" applyBorder="1" applyAlignment="1">
      <alignment horizontal="left"/>
    </xf>
    <xf numFmtId="0" fontId="6" fillId="5" borderId="3" xfId="0" applyNumberFormat="1" applyFont="1" applyFill="1" applyBorder="1" applyAlignment="1">
      <alignment horizontal="left" wrapText="1"/>
    </xf>
    <xf numFmtId="0" fontId="3" fillId="5" borderId="3" xfId="0" applyNumberFormat="1" applyFont="1" applyFill="1" applyBorder="1" applyAlignment="1">
      <alignment horizontal="left" wrapText="1"/>
    </xf>
    <xf numFmtId="0" fontId="3" fillId="5" borderId="43" xfId="0" applyNumberFormat="1" applyFont="1" applyFill="1" applyBorder="1" applyAlignment="1">
      <alignment horizontal="left" wrapText="1"/>
    </xf>
    <xf numFmtId="0" fontId="6" fillId="5" borderId="43" xfId="0" applyNumberFormat="1" applyFont="1" applyFill="1" applyBorder="1" applyAlignment="1">
      <alignment horizontal="left" wrapText="1"/>
    </xf>
    <xf numFmtId="0" fontId="9" fillId="5" borderId="3" xfId="0" applyFont="1" applyFill="1" applyBorder="1" applyAlignment="1">
      <alignment horizontal="left"/>
    </xf>
    <xf numFmtId="0" fontId="5" fillId="5" borderId="3" xfId="0" applyFont="1" applyFill="1" applyBorder="1" applyAlignment="1">
      <alignment horizontal="left"/>
    </xf>
    <xf numFmtId="0" fontId="3" fillId="5" borderId="44" xfId="0" applyNumberFormat="1" applyFont="1" applyFill="1" applyBorder="1" applyAlignment="1">
      <alignment horizontal="left" wrapText="1"/>
    </xf>
    <xf numFmtId="0" fontId="0" fillId="5" borderId="3" xfId="0" applyFill="1" applyBorder="1" applyAlignment="1">
      <alignment horizontal="left"/>
    </xf>
    <xf numFmtId="0" fontId="5" fillId="5" borderId="3" xfId="0" applyFont="1" applyFill="1" applyBorder="1" applyAlignment="1">
      <alignment wrapText="1"/>
    </xf>
    <xf numFmtId="0" fontId="0" fillId="5" borderId="3" xfId="0" applyFill="1" applyBorder="1"/>
    <xf numFmtId="0" fontId="39" fillId="0" borderId="35" xfId="0" applyFont="1" applyFill="1" applyBorder="1" applyAlignment="1">
      <alignment horizontal="left" vertical="center" wrapText="1"/>
    </xf>
    <xf numFmtId="0" fontId="23" fillId="0" borderId="0" xfId="0" quotePrefix="1" applyFont="1" applyFill="1" applyAlignment="1">
      <alignment horizontal="left"/>
    </xf>
    <xf numFmtId="0" fontId="32" fillId="0" borderId="0" xfId="0" applyFont="1" applyFill="1" applyAlignment="1">
      <alignment horizontal="left" vertical="center"/>
    </xf>
    <xf numFmtId="0" fontId="36" fillId="0" borderId="0" xfId="0" applyFont="1" applyFill="1" applyBorder="1" applyAlignment="1">
      <alignment horizontal="left" vertical="center"/>
    </xf>
    <xf numFmtId="179" fontId="5" fillId="0" borderId="48" xfId="1" applyNumberFormat="1" applyFont="1" applyFill="1" applyBorder="1" applyAlignment="1">
      <alignment horizontal="center" vertical="center"/>
    </xf>
    <xf numFmtId="177" fontId="3" fillId="5" borderId="3" xfId="0" quotePrefix="1" applyNumberFormat="1" applyFont="1" applyFill="1" applyBorder="1" applyAlignment="1">
      <alignment horizontal="center"/>
    </xf>
    <xf numFmtId="4" fontId="48" fillId="5" borderId="3" xfId="0" applyNumberFormat="1" applyFont="1" applyFill="1" applyBorder="1" applyAlignment="1">
      <alignment horizontal="center" vertical="center" wrapText="1"/>
    </xf>
    <xf numFmtId="0" fontId="0" fillId="5" borderId="29" xfId="0" applyFill="1" applyBorder="1" applyAlignment="1">
      <alignment horizontal="justify" vertical="top" wrapText="1"/>
    </xf>
    <xf numFmtId="169" fontId="3" fillId="10" borderId="3" xfId="0" applyNumberFormat="1" applyFont="1" applyFill="1" applyBorder="1" applyAlignment="1"/>
    <xf numFmtId="0" fontId="1" fillId="0" borderId="2" xfId="0" applyFont="1" applyFill="1" applyBorder="1" applyAlignment="1"/>
    <xf numFmtId="0" fontId="7" fillId="7" borderId="3" xfId="0" applyFont="1" applyFill="1" applyBorder="1" applyAlignment="1" applyProtection="1">
      <protection locked="0"/>
    </xf>
    <xf numFmtId="173" fontId="42" fillId="0" borderId="3" xfId="0" applyNumberFormat="1" applyFont="1" applyFill="1" applyBorder="1" applyAlignment="1" applyProtection="1">
      <protection locked="0"/>
    </xf>
    <xf numFmtId="0" fontId="5" fillId="5" borderId="26" xfId="0" applyFont="1" applyFill="1" applyBorder="1" applyAlignment="1"/>
    <xf numFmtId="170" fontId="13" fillId="11" borderId="3" xfId="0" applyNumberFormat="1" applyFont="1" applyFill="1" applyBorder="1" applyAlignment="1">
      <alignment horizontal="right" vertical="center"/>
    </xf>
    <xf numFmtId="0" fontId="5" fillId="0" borderId="3" xfId="0" quotePrefix="1" applyFont="1" applyBorder="1" applyAlignment="1">
      <alignment horizontal="left" vertical="center"/>
    </xf>
    <xf numFmtId="0" fontId="9" fillId="0" borderId="0" xfId="0" applyFont="1" applyFill="1" applyBorder="1" applyAlignment="1">
      <alignment horizontal="right" vertical="center"/>
    </xf>
    <xf numFmtId="39" fontId="28" fillId="0" borderId="50" xfId="0" applyNumberFormat="1" applyFont="1" applyFill="1" applyBorder="1" applyAlignment="1">
      <alignment vertical="center"/>
    </xf>
    <xf numFmtId="0" fontId="28" fillId="0" borderId="51" xfId="0" applyFont="1" applyFill="1" applyBorder="1" applyAlignment="1">
      <alignment horizontal="center" vertical="center" wrapText="1"/>
    </xf>
    <xf numFmtId="0" fontId="9" fillId="0" borderId="51" xfId="0" applyFont="1" applyFill="1" applyBorder="1" applyAlignment="1">
      <alignment horizontal="right" vertical="center"/>
    </xf>
    <xf numFmtId="0" fontId="29" fillId="0" borderId="0" xfId="0" applyFont="1" applyFill="1" applyBorder="1" applyAlignment="1">
      <alignment horizontal="center" vertical="center"/>
    </xf>
    <xf numFmtId="0" fontId="9" fillId="0" borderId="0" xfId="0" applyFont="1" applyFill="1" applyBorder="1" applyAlignment="1">
      <alignment horizontal="center" vertical="center" wrapText="1"/>
    </xf>
    <xf numFmtId="0" fontId="5" fillId="0" borderId="0" xfId="0" applyFont="1" applyFill="1" applyBorder="1" applyAlignment="1">
      <alignment horizontal="left" vertical="center" wrapText="1"/>
    </xf>
    <xf numFmtId="0" fontId="30" fillId="0" borderId="0" xfId="0" applyFont="1" applyFill="1" applyBorder="1" applyAlignment="1">
      <alignment horizontal="center" vertical="center"/>
    </xf>
    <xf numFmtId="173" fontId="36" fillId="0" borderId="0" xfId="0" applyNumberFormat="1" applyFont="1" applyFill="1" applyBorder="1" applyAlignment="1" applyProtection="1">
      <alignment horizontal="center" vertical="center"/>
    </xf>
    <xf numFmtId="4" fontId="30" fillId="0" borderId="0" xfId="0" applyNumberFormat="1" applyFont="1" applyFill="1" applyBorder="1" applyAlignment="1">
      <alignment horizontal="center" vertical="center"/>
    </xf>
    <xf numFmtId="4" fontId="5" fillId="0" borderId="46" xfId="0" applyNumberFormat="1" applyFont="1" applyFill="1" applyBorder="1" applyAlignment="1">
      <alignment vertical="center"/>
    </xf>
    <xf numFmtId="4" fontId="9" fillId="0" borderId="52" xfId="0" applyNumberFormat="1" applyFont="1" applyFill="1" applyBorder="1" applyAlignment="1">
      <alignment vertical="center"/>
    </xf>
    <xf numFmtId="4" fontId="5" fillId="0" borderId="53" xfId="0" applyNumberFormat="1" applyFont="1" applyFill="1" applyBorder="1" applyAlignment="1">
      <alignment vertical="center"/>
    </xf>
    <xf numFmtId="4" fontId="5" fillId="0" borderId="52" xfId="0" applyNumberFormat="1" applyFont="1" applyFill="1" applyBorder="1" applyAlignment="1">
      <alignment vertical="center"/>
    </xf>
    <xf numFmtId="168" fontId="9" fillId="11" borderId="29" xfId="0" applyNumberFormat="1" applyFont="1" applyFill="1" applyBorder="1" applyAlignment="1"/>
    <xf numFmtId="164" fontId="50" fillId="12" borderId="54" xfId="0" applyNumberFormat="1" applyFont="1" applyFill="1" applyBorder="1" applyAlignment="1">
      <alignment horizontal="center" vertical="center"/>
    </xf>
    <xf numFmtId="164" fontId="50" fillId="0" borderId="55" xfId="0" applyNumberFormat="1" applyFont="1" applyFill="1" applyBorder="1" applyAlignment="1">
      <alignment horizontal="center" vertical="center"/>
    </xf>
    <xf numFmtId="164" fontId="50" fillId="0" borderId="0" xfId="0" applyNumberFormat="1" applyFont="1" applyFill="1" applyBorder="1" applyAlignment="1">
      <alignment horizontal="center" vertical="center"/>
    </xf>
    <xf numFmtId="164" fontId="50" fillId="0" borderId="56" xfId="0" applyNumberFormat="1" applyFont="1" applyFill="1" applyBorder="1" applyAlignment="1">
      <alignment horizontal="center" vertical="center"/>
    </xf>
    <xf numFmtId="0" fontId="6" fillId="0" borderId="1" xfId="0" applyFont="1" applyFill="1" applyBorder="1" applyAlignment="1"/>
    <xf numFmtId="0" fontId="0" fillId="0" borderId="42" xfId="0" applyFill="1" applyBorder="1" applyAlignment="1"/>
    <xf numFmtId="0" fontId="36" fillId="0" borderId="0" xfId="0" applyFont="1" applyFill="1" applyBorder="1" applyAlignment="1">
      <alignment vertical="center"/>
    </xf>
    <xf numFmtId="0" fontId="49" fillId="12" borderId="14" xfId="0" applyFont="1" applyFill="1" applyBorder="1" applyAlignment="1">
      <alignment vertical="center"/>
    </xf>
    <xf numFmtId="0" fontId="18" fillId="0" borderId="0" xfId="0" applyFont="1" applyFill="1" applyAlignment="1">
      <alignment horizontal="justify" vertical="center"/>
    </xf>
    <xf numFmtId="0" fontId="0" fillId="0" borderId="0" xfId="0" applyAlignment="1">
      <alignment horizontal="justify" vertical="center"/>
    </xf>
    <xf numFmtId="0" fontId="8" fillId="0" borderId="0" xfId="0" quotePrefix="1" applyFont="1" applyAlignment="1">
      <alignment horizontal="justify" vertical="center"/>
    </xf>
    <xf numFmtId="0" fontId="13" fillId="0" borderId="0" xfId="0" quotePrefix="1" applyFont="1" applyAlignment="1">
      <alignment horizontal="justify" vertical="top" wrapText="1"/>
    </xf>
    <xf numFmtId="0" fontId="13" fillId="0" borderId="0" xfId="0" applyFont="1" applyAlignment="1">
      <alignment horizontal="justify" vertical="top" wrapText="1"/>
    </xf>
    <xf numFmtId="0" fontId="0" fillId="5" borderId="3" xfId="0" applyFill="1" applyBorder="1" applyAlignment="1">
      <alignment horizontal="justify" vertical="center" wrapText="1" shrinkToFit="1"/>
    </xf>
    <xf numFmtId="0" fontId="0" fillId="0" borderId="3" xfId="0" quotePrefix="1" applyBorder="1" applyAlignment="1">
      <alignment horizontal="justify" vertical="center" wrapText="1" shrinkToFit="1"/>
    </xf>
    <xf numFmtId="0" fontId="0" fillId="0" borderId="3" xfId="0" applyBorder="1" applyAlignment="1">
      <alignment horizontal="justify" vertical="center" wrapText="1" shrinkToFit="1"/>
    </xf>
    <xf numFmtId="0" fontId="0" fillId="11" borderId="3" xfId="0" applyFill="1" applyBorder="1" applyAlignment="1">
      <alignment horizontal="justify" vertical="center" wrapText="1" shrinkToFit="1"/>
    </xf>
    <xf numFmtId="0" fontId="1" fillId="0" borderId="3" xfId="0" quotePrefix="1" applyFont="1" applyBorder="1" applyAlignment="1">
      <alignment horizontal="left" vertical="center"/>
    </xf>
    <xf numFmtId="0" fontId="23" fillId="0" borderId="0" xfId="0" applyFont="1" applyAlignment="1">
      <alignment horizontal="left"/>
    </xf>
    <xf numFmtId="0" fontId="52" fillId="0" borderId="0" xfId="0" applyFont="1" applyBorder="1" applyAlignment="1">
      <alignment vertical="top"/>
    </xf>
    <xf numFmtId="0" fontId="8" fillId="0" borderId="0" xfId="0" applyFont="1" applyFill="1" applyBorder="1" applyAlignment="1">
      <alignment vertical="top"/>
    </xf>
    <xf numFmtId="0" fontId="8" fillId="0" borderId="0" xfId="0" applyFont="1" applyAlignment="1">
      <alignment vertical="top"/>
    </xf>
    <xf numFmtId="0" fontId="13" fillId="0" borderId="0" xfId="0" quotePrefix="1" applyFont="1" applyFill="1" applyBorder="1" applyAlignment="1">
      <alignment horizontal="left" vertical="top"/>
    </xf>
    <xf numFmtId="0" fontId="8" fillId="0" borderId="0" xfId="0" applyFont="1" applyFill="1" applyBorder="1" applyAlignment="1">
      <alignment horizontal="left" vertical="top"/>
    </xf>
    <xf numFmtId="0" fontId="1" fillId="0" borderId="0" xfId="0" applyFont="1" applyAlignment="1">
      <alignment vertical="top"/>
    </xf>
    <xf numFmtId="0" fontId="13" fillId="0" borderId="0" xfId="0" applyFont="1" applyBorder="1" applyAlignment="1">
      <alignment vertical="top"/>
    </xf>
    <xf numFmtId="0" fontId="13" fillId="0" borderId="0" xfId="0" applyFont="1" applyBorder="1" applyAlignment="1">
      <alignment horizontal="justify" vertical="top"/>
    </xf>
    <xf numFmtId="0" fontId="8" fillId="0" borderId="0" xfId="0" applyFont="1" applyBorder="1" applyAlignment="1">
      <alignment vertical="center"/>
    </xf>
    <xf numFmtId="0" fontId="14" fillId="0" borderId="0" xfId="0" applyFont="1" applyFill="1" applyAlignment="1">
      <alignment vertical="center"/>
    </xf>
    <xf numFmtId="0" fontId="14" fillId="0" borderId="0" xfId="0" applyFont="1"/>
    <xf numFmtId="0" fontId="7" fillId="0" borderId="0" xfId="0" applyFont="1" applyFill="1" applyAlignment="1"/>
    <xf numFmtId="0" fontId="1" fillId="0" borderId="36" xfId="0" applyFont="1" applyFill="1" applyBorder="1" applyAlignment="1">
      <alignment horizontal="center" vertical="center"/>
    </xf>
    <xf numFmtId="0" fontId="5" fillId="0" borderId="57" xfId="0" applyFont="1" applyFill="1" applyBorder="1" applyAlignment="1">
      <alignment horizontal="center" vertical="center"/>
    </xf>
    <xf numFmtId="165" fontId="5" fillId="0" borderId="0" xfId="0" applyNumberFormat="1" applyFont="1" applyFill="1" applyAlignment="1">
      <alignment vertical="center"/>
    </xf>
    <xf numFmtId="0" fontId="5" fillId="0" borderId="52" xfId="0" applyFont="1" applyFill="1" applyBorder="1" applyAlignment="1">
      <alignment horizontal="center" vertical="center"/>
    </xf>
    <xf numFmtId="0" fontId="29" fillId="5" borderId="46" xfId="0" applyFont="1" applyFill="1" applyBorder="1" applyAlignment="1">
      <alignment horizontal="center" vertical="center"/>
    </xf>
    <xf numFmtId="165" fontId="29" fillId="5" borderId="46" xfId="1" applyFont="1" applyFill="1" applyBorder="1" applyAlignment="1">
      <alignment vertical="center"/>
    </xf>
    <xf numFmtId="165" fontId="29" fillId="5" borderId="53" xfId="1" applyFont="1" applyFill="1" applyBorder="1" applyAlignment="1">
      <alignment vertical="center"/>
    </xf>
    <xf numFmtId="172" fontId="5" fillId="5" borderId="3" xfId="0" applyNumberFormat="1" applyFont="1" applyFill="1" applyBorder="1" applyAlignment="1">
      <alignment horizontal="left"/>
    </xf>
    <xf numFmtId="0" fontId="55" fillId="5" borderId="0" xfId="0" applyFont="1" applyFill="1" applyAlignment="1"/>
    <xf numFmtId="0" fontId="54" fillId="5" borderId="0" xfId="0" applyFont="1" applyFill="1" applyAlignment="1"/>
    <xf numFmtId="0" fontId="54" fillId="0" borderId="0" xfId="0" applyFont="1" applyAlignment="1"/>
    <xf numFmtId="0" fontId="3" fillId="5" borderId="3" xfId="0" applyFont="1" applyFill="1" applyBorder="1" applyAlignment="1">
      <alignment horizontal="left"/>
    </xf>
    <xf numFmtId="0" fontId="7" fillId="5" borderId="0" xfId="0" quotePrefix="1" applyFont="1" applyFill="1" applyAlignment="1">
      <alignment horizontal="left"/>
    </xf>
    <xf numFmtId="165" fontId="29" fillId="5" borderId="48" xfId="1" applyFont="1" applyFill="1" applyBorder="1" applyAlignment="1">
      <alignment vertical="center"/>
    </xf>
    <xf numFmtId="165" fontId="29" fillId="5" borderId="62" xfId="1" applyFont="1" applyFill="1" applyBorder="1" applyAlignment="1">
      <alignment vertical="center"/>
    </xf>
    <xf numFmtId="165" fontId="29" fillId="5" borderId="63" xfId="1" applyFont="1" applyFill="1" applyBorder="1" applyAlignment="1">
      <alignment vertical="center"/>
    </xf>
    <xf numFmtId="165" fontId="29" fillId="5" borderId="64" xfId="1" applyFont="1" applyFill="1" applyBorder="1" applyAlignment="1">
      <alignment vertical="center"/>
    </xf>
    <xf numFmtId="165" fontId="29" fillId="5" borderId="65" xfId="1" applyFont="1" applyFill="1" applyBorder="1" applyAlignment="1">
      <alignment vertical="center"/>
    </xf>
    <xf numFmtId="17" fontId="5" fillId="0" borderId="66" xfId="0" applyNumberFormat="1" applyFont="1" applyFill="1" applyBorder="1" applyAlignment="1">
      <alignment horizontal="center" vertical="center"/>
    </xf>
    <xf numFmtId="0" fontId="1" fillId="9" borderId="0" xfId="0" applyFont="1" applyFill="1" applyAlignment="1">
      <alignment vertical="center"/>
    </xf>
    <xf numFmtId="0" fontId="1" fillId="0" borderId="0" xfId="0" applyFont="1" applyAlignment="1">
      <alignment horizontal="left"/>
    </xf>
    <xf numFmtId="0" fontId="1" fillId="3" borderId="0" xfId="0" applyFont="1" applyFill="1" applyAlignment="1">
      <alignment horizontal="left"/>
    </xf>
    <xf numFmtId="0" fontId="5" fillId="5" borderId="29" xfId="0" applyFont="1" applyFill="1" applyBorder="1" applyAlignment="1">
      <alignment horizontal="left"/>
    </xf>
    <xf numFmtId="0" fontId="1" fillId="5" borderId="26" xfId="0" applyFont="1" applyFill="1" applyBorder="1" applyAlignment="1">
      <alignment wrapText="1"/>
    </xf>
    <xf numFmtId="0" fontId="1" fillId="0" borderId="2" xfId="0" applyFont="1" applyBorder="1" applyAlignment="1">
      <alignment wrapText="1"/>
    </xf>
    <xf numFmtId="172" fontId="1" fillId="5" borderId="3" xfId="0" applyNumberFormat="1" applyFont="1" applyFill="1" applyBorder="1" applyAlignment="1">
      <alignment horizontal="left"/>
    </xf>
    <xf numFmtId="170" fontId="1" fillId="0" borderId="0" xfId="0" applyNumberFormat="1" applyFont="1" applyAlignment="1"/>
    <xf numFmtId="170" fontId="9" fillId="0" borderId="0" xfId="0" applyNumberFormat="1" applyFont="1" applyFill="1" applyAlignment="1"/>
    <xf numFmtId="170" fontId="9" fillId="0" borderId="0" xfId="0" applyNumberFormat="1" applyFont="1" applyFill="1" applyAlignment="1">
      <alignment horizontal="center"/>
    </xf>
    <xf numFmtId="170" fontId="54" fillId="0" borderId="0" xfId="0" applyNumberFormat="1" applyFont="1" applyAlignment="1"/>
    <xf numFmtId="170" fontId="6" fillId="0" borderId="3" xfId="0" quotePrefix="1" applyNumberFormat="1" applyFont="1" applyFill="1" applyBorder="1" applyAlignment="1">
      <alignment horizontal="center" wrapText="1"/>
    </xf>
    <xf numFmtId="170" fontId="5" fillId="5" borderId="3" xfId="0" applyNumberFormat="1" applyFont="1" applyFill="1" applyBorder="1" applyAlignment="1">
      <alignment horizontal="center"/>
    </xf>
    <xf numFmtId="170" fontId="1" fillId="3" borderId="0" xfId="0" applyNumberFormat="1" applyFont="1" applyFill="1" applyAlignment="1"/>
    <xf numFmtId="172" fontId="1" fillId="5" borderId="3" xfId="0" applyNumberFormat="1" applyFont="1" applyFill="1" applyBorder="1" applyAlignment="1">
      <alignment horizontal="left" wrapText="1"/>
    </xf>
    <xf numFmtId="0" fontId="3" fillId="5" borderId="3" xfId="0" applyFont="1" applyFill="1" applyBorder="1" applyAlignment="1">
      <alignment wrapText="1"/>
    </xf>
    <xf numFmtId="0" fontId="1" fillId="5" borderId="3" xfId="0" applyFont="1" applyFill="1" applyBorder="1" applyAlignment="1"/>
    <xf numFmtId="0" fontId="1" fillId="5" borderId="3" xfId="0" applyFont="1" applyFill="1" applyBorder="1" applyAlignment="1">
      <alignment wrapText="1"/>
    </xf>
    <xf numFmtId="0" fontId="1" fillId="5" borderId="3" xfId="0" applyFont="1" applyFill="1" applyBorder="1" applyAlignment="1">
      <alignment horizontal="right"/>
    </xf>
    <xf numFmtId="0" fontId="5" fillId="5" borderId="3" xfId="0" applyFont="1" applyFill="1" applyBorder="1" applyAlignment="1">
      <alignment horizontal="right"/>
    </xf>
    <xf numFmtId="0" fontId="14" fillId="0" borderId="3" xfId="0" applyFont="1" applyFill="1" applyBorder="1" applyAlignment="1">
      <alignment vertical="top"/>
    </xf>
    <xf numFmtId="0" fontId="31" fillId="0" borderId="0" xfId="0" applyFont="1" applyAlignment="1">
      <alignment horizontal="left"/>
    </xf>
    <xf numFmtId="0" fontId="23" fillId="13" borderId="0" xfId="5" applyFont="1" applyFill="1" applyAlignment="1">
      <alignment horizontal="center" vertical="center"/>
    </xf>
    <xf numFmtId="0" fontId="7" fillId="5" borderId="4" xfId="0" applyFont="1" applyFill="1" applyBorder="1" applyAlignment="1">
      <alignment horizontal="left" vertical="center" wrapText="1"/>
    </xf>
    <xf numFmtId="0" fontId="12" fillId="0" borderId="0" xfId="0" applyFont="1" applyAlignment="1">
      <alignment vertical="center"/>
    </xf>
    <xf numFmtId="0" fontId="20" fillId="5" borderId="1" xfId="0" applyFont="1" applyFill="1" applyBorder="1" applyAlignment="1">
      <alignment vertical="center" wrapText="1"/>
    </xf>
    <xf numFmtId="0" fontId="20" fillId="5" borderId="1" xfId="0" applyFont="1" applyFill="1" applyBorder="1" applyAlignment="1">
      <alignment vertical="center"/>
    </xf>
    <xf numFmtId="0" fontId="56" fillId="0" borderId="13" xfId="0" quotePrefix="1" applyFont="1" applyFill="1" applyBorder="1" applyAlignment="1">
      <alignment horizontal="left"/>
    </xf>
    <xf numFmtId="0" fontId="56" fillId="0" borderId="13" xfId="0" applyFont="1" applyFill="1" applyBorder="1" applyAlignment="1">
      <alignment horizontal="left"/>
    </xf>
    <xf numFmtId="167" fontId="56" fillId="0" borderId="13" xfId="0" applyNumberFormat="1" applyFont="1" applyFill="1" applyBorder="1" applyAlignment="1"/>
    <xf numFmtId="0" fontId="56" fillId="0" borderId="3" xfId="0" applyFont="1" applyFill="1" applyBorder="1" applyAlignment="1">
      <alignment horizontal="left"/>
    </xf>
    <xf numFmtId="0" fontId="56" fillId="0" borderId="3" xfId="0" quotePrefix="1" applyFont="1" applyFill="1" applyBorder="1" applyAlignment="1">
      <alignment horizontal="left"/>
    </xf>
    <xf numFmtId="167" fontId="56" fillId="0" borderId="3" xfId="0" applyNumberFormat="1" applyFont="1" applyFill="1" applyBorder="1" applyAlignment="1"/>
    <xf numFmtId="0" fontId="56" fillId="0" borderId="14" xfId="0" applyFont="1" applyFill="1" applyBorder="1" applyAlignment="1"/>
    <xf numFmtId="0" fontId="56" fillId="0" borderId="19" xfId="0" applyFont="1" applyFill="1" applyBorder="1" applyAlignment="1"/>
    <xf numFmtId="0" fontId="56" fillId="0" borderId="15" xfId="0" applyFont="1" applyFill="1" applyBorder="1" applyAlignment="1"/>
    <xf numFmtId="167" fontId="56" fillId="0" borderId="16" xfId="0" applyNumberFormat="1" applyFont="1" applyFill="1" applyBorder="1" applyAlignment="1"/>
    <xf numFmtId="167" fontId="56" fillId="0" borderId="17" xfId="0" applyNumberFormat="1" applyFont="1" applyFill="1" applyBorder="1" applyAlignment="1"/>
    <xf numFmtId="0" fontId="56" fillId="0" borderId="18" xfId="0" quotePrefix="1" applyFont="1" applyFill="1" applyBorder="1" applyAlignment="1">
      <alignment horizontal="left"/>
    </xf>
    <xf numFmtId="4" fontId="56" fillId="0" borderId="18" xfId="0" applyNumberFormat="1" applyFont="1" applyFill="1" applyBorder="1" applyAlignment="1"/>
    <xf numFmtId="0" fontId="56" fillId="0" borderId="44" xfId="0" quotePrefix="1" applyFont="1" applyFill="1" applyBorder="1" applyAlignment="1">
      <alignment horizontal="left"/>
    </xf>
    <xf numFmtId="4" fontId="56" fillId="0" borderId="44" xfId="0" applyNumberFormat="1" applyFont="1" applyFill="1" applyBorder="1" applyAlignment="1"/>
    <xf numFmtId="4" fontId="56" fillId="0" borderId="3" xfId="0" applyNumberFormat="1" applyFont="1" applyFill="1" applyBorder="1" applyAlignment="1"/>
    <xf numFmtId="4" fontId="57" fillId="0" borderId="16" xfId="0" applyNumberFormat="1" applyFont="1" applyFill="1" applyBorder="1" applyAlignment="1"/>
    <xf numFmtId="3" fontId="58" fillId="0" borderId="3" xfId="0" applyNumberFormat="1" applyFont="1" applyFill="1" applyBorder="1" applyAlignment="1">
      <alignment vertical="center"/>
    </xf>
    <xf numFmtId="10" fontId="58" fillId="0" borderId="3" xfId="0" applyNumberFormat="1" applyFont="1" applyFill="1" applyBorder="1" applyAlignment="1">
      <alignment horizontal="center" vertical="center"/>
    </xf>
    <xf numFmtId="176" fontId="58" fillId="11" borderId="3" xfId="0" applyNumberFormat="1" applyFont="1" applyFill="1" applyBorder="1" applyAlignment="1">
      <alignment horizontal="right" vertical="center"/>
    </xf>
    <xf numFmtId="182" fontId="56" fillId="5" borderId="3" xfId="0" applyNumberFormat="1" applyFont="1" applyFill="1" applyBorder="1" applyAlignment="1"/>
    <xf numFmtId="167" fontId="56" fillId="5" borderId="3" xfId="0" applyNumberFormat="1" applyFont="1" applyFill="1" applyBorder="1" applyAlignment="1"/>
    <xf numFmtId="0" fontId="58" fillId="0" borderId="3" xfId="0" applyFont="1" applyFill="1" applyBorder="1" applyAlignment="1">
      <alignment vertical="center"/>
    </xf>
    <xf numFmtId="4" fontId="56" fillId="5" borderId="3" xfId="0" applyNumberFormat="1" applyFont="1" applyFill="1" applyBorder="1" applyAlignment="1"/>
    <xf numFmtId="181" fontId="56" fillId="5" borderId="3" xfId="0" applyNumberFormat="1" applyFont="1" applyFill="1" applyBorder="1" applyAlignment="1"/>
    <xf numFmtId="0" fontId="58" fillId="0" borderId="3" xfId="0" applyFont="1" applyFill="1" applyBorder="1" applyAlignment="1">
      <alignment horizontal="center" vertical="center"/>
    </xf>
    <xf numFmtId="180" fontId="56" fillId="5" borderId="3" xfId="0" applyNumberFormat="1" applyFont="1" applyFill="1" applyBorder="1" applyAlignment="1"/>
    <xf numFmtId="0" fontId="58" fillId="5" borderId="3" xfId="0" applyFont="1" applyFill="1" applyBorder="1" applyAlignment="1">
      <alignment vertical="center"/>
    </xf>
    <xf numFmtId="0" fontId="58" fillId="5" borderId="3" xfId="0" applyFont="1" applyFill="1" applyBorder="1" applyAlignment="1">
      <alignment horizontal="center" vertical="center"/>
    </xf>
    <xf numFmtId="170" fontId="58" fillId="5" borderId="3" xfId="0" applyNumberFormat="1" applyFont="1" applyFill="1" applyBorder="1" applyAlignment="1">
      <alignment horizontal="right" vertical="center"/>
    </xf>
    <xf numFmtId="0" fontId="58" fillId="5" borderId="3" xfId="0" applyFont="1" applyFill="1" applyBorder="1" applyAlignment="1"/>
    <xf numFmtId="170" fontId="58" fillId="5" borderId="3" xfId="0" applyNumberFormat="1" applyFont="1" applyFill="1" applyBorder="1" applyAlignment="1">
      <alignment horizontal="center"/>
    </xf>
    <xf numFmtId="0" fontId="56" fillId="0" borderId="4" xfId="0" applyFont="1" applyBorder="1" applyAlignment="1"/>
    <xf numFmtId="182" fontId="59" fillId="0" borderId="3" xfId="0" applyNumberFormat="1" applyFont="1" applyBorder="1" applyAlignment="1"/>
    <xf numFmtId="167" fontId="59" fillId="0" borderId="3" xfId="0" applyNumberFormat="1" applyFont="1" applyBorder="1" applyAlignment="1"/>
    <xf numFmtId="167" fontId="56" fillId="3" borderId="3" xfId="0" applyNumberFormat="1" applyFont="1" applyFill="1" applyBorder="1" applyAlignment="1"/>
    <xf numFmtId="0" fontId="56" fillId="0" borderId="0" xfId="0" applyFont="1" applyAlignment="1"/>
    <xf numFmtId="0" fontId="57" fillId="0" borderId="0" xfId="0" applyFont="1" applyAlignment="1"/>
    <xf numFmtId="0" fontId="12" fillId="0" borderId="0" xfId="0" applyFont="1" applyFill="1" applyAlignment="1">
      <alignment horizontal="left" vertical="center" wrapText="1"/>
    </xf>
    <xf numFmtId="0" fontId="8" fillId="0" borderId="0" xfId="0" applyFont="1" applyFill="1" applyBorder="1" applyAlignment="1">
      <alignment vertical="center"/>
    </xf>
    <xf numFmtId="0" fontId="7" fillId="0" borderId="0" xfId="0" applyFont="1" applyFill="1" applyBorder="1" applyAlignment="1">
      <alignment vertical="center"/>
    </xf>
    <xf numFmtId="0" fontId="7" fillId="0" borderId="0" xfId="0" applyFont="1" applyFill="1" applyBorder="1" applyAlignment="1">
      <alignment horizontal="left"/>
    </xf>
    <xf numFmtId="0" fontId="1" fillId="0" borderId="39" xfId="0" applyFont="1" applyBorder="1" applyAlignment="1">
      <alignment horizontal="left" vertical="center"/>
    </xf>
    <xf numFmtId="0" fontId="1" fillId="0" borderId="37" xfId="0" applyFont="1" applyBorder="1" applyAlignment="1">
      <alignment horizontal="left" vertical="center" wrapText="1"/>
    </xf>
    <xf numFmtId="0" fontId="1" fillId="0" borderId="37" xfId="0" applyFont="1" applyBorder="1" applyAlignment="1">
      <alignment horizontal="left" vertical="center"/>
    </xf>
    <xf numFmtId="0" fontId="6" fillId="0" borderId="36" xfId="0" applyFont="1" applyFill="1" applyBorder="1" applyAlignment="1">
      <alignment horizontal="left" vertical="center"/>
    </xf>
    <xf numFmtId="0" fontId="18" fillId="0" borderId="0" xfId="0" applyFont="1" applyFill="1" applyBorder="1" applyAlignment="1">
      <alignment horizontal="center" vertical="center"/>
    </xf>
    <xf numFmtId="0" fontId="14" fillId="0" borderId="0" xfId="0" applyFont="1" applyFill="1" applyBorder="1" applyAlignment="1">
      <alignment horizontal="center" vertical="center"/>
    </xf>
    <xf numFmtId="0" fontId="6" fillId="4" borderId="3" xfId="0" applyFont="1" applyFill="1" applyBorder="1" applyAlignment="1">
      <alignment horizontal="center" wrapText="1"/>
    </xf>
    <xf numFmtId="0" fontId="1" fillId="0" borderId="45" xfId="0" applyFont="1" applyBorder="1" applyAlignment="1">
      <alignment horizontal="left" vertical="center" wrapText="1"/>
    </xf>
    <xf numFmtId="0" fontId="5" fillId="0" borderId="37" xfId="0" applyFont="1" applyBorder="1" applyAlignment="1">
      <alignment horizontal="left" vertical="center" wrapText="1"/>
    </xf>
    <xf numFmtId="0" fontId="5" fillId="0" borderId="67" xfId="0" applyFont="1" applyFill="1" applyBorder="1" applyAlignment="1">
      <alignment horizontal="center" vertical="center"/>
    </xf>
    <xf numFmtId="0" fontId="5" fillId="0" borderId="45" xfId="0" applyFont="1" applyFill="1" applyBorder="1" applyAlignment="1">
      <alignment horizontal="center" vertical="center"/>
    </xf>
    <xf numFmtId="0" fontId="1" fillId="0" borderId="39" xfId="0" applyFont="1" applyBorder="1" applyAlignment="1">
      <alignment horizontal="left" vertical="center" wrapText="1"/>
    </xf>
    <xf numFmtId="0" fontId="6" fillId="0" borderId="47" xfId="0" applyFont="1" applyFill="1" applyBorder="1" applyAlignment="1">
      <alignment horizontal="left" vertical="center"/>
    </xf>
    <xf numFmtId="0" fontId="61" fillId="0" borderId="0" xfId="0" applyFont="1" applyFill="1" applyBorder="1" applyAlignment="1">
      <alignment vertical="center"/>
    </xf>
    <xf numFmtId="179" fontId="1" fillId="9" borderId="68" xfId="1" applyNumberFormat="1" applyFont="1" applyFill="1" applyBorder="1" applyAlignment="1">
      <alignment horizontal="center" vertical="center"/>
    </xf>
    <xf numFmtId="0" fontId="1" fillId="9" borderId="45" xfId="0" applyFont="1" applyFill="1" applyBorder="1" applyAlignment="1">
      <alignment horizontal="center" vertical="center"/>
    </xf>
    <xf numFmtId="4" fontId="5" fillId="0" borderId="58" xfId="0" applyNumberFormat="1" applyFont="1" applyFill="1" applyBorder="1" applyAlignment="1">
      <alignment vertical="center"/>
    </xf>
    <xf numFmtId="0" fontId="54" fillId="0" borderId="35" xfId="0" applyFont="1" applyFill="1" applyBorder="1" applyAlignment="1">
      <alignment horizontal="center" vertical="center"/>
    </xf>
    <xf numFmtId="39" fontId="54" fillId="0" borderId="37" xfId="0" applyNumberFormat="1" applyFont="1" applyFill="1" applyBorder="1" applyAlignment="1" applyProtection="1">
      <alignment horizontal="center" vertical="center"/>
    </xf>
    <xf numFmtId="2" fontId="13" fillId="11" borderId="3" xfId="0" applyNumberFormat="1" applyFont="1" applyFill="1" applyBorder="1" applyAlignment="1">
      <alignment horizontal="right" vertical="center"/>
    </xf>
    <xf numFmtId="0" fontId="9" fillId="4" borderId="3" xfId="0" applyFont="1" applyFill="1" applyBorder="1" applyAlignment="1">
      <alignment horizontal="center" vertical="center"/>
    </xf>
    <xf numFmtId="2" fontId="6" fillId="4" borderId="3" xfId="0" applyNumberFormat="1" applyFont="1" applyFill="1" applyBorder="1" applyAlignment="1">
      <alignment horizontal="center" vertical="center" wrapText="1"/>
    </xf>
    <xf numFmtId="165" fontId="54" fillId="5" borderId="37" xfId="1" applyFont="1" applyFill="1" applyBorder="1" applyAlignment="1" applyProtection="1">
      <alignment horizontal="center" vertical="center"/>
    </xf>
    <xf numFmtId="2" fontId="54" fillId="0" borderId="35" xfId="0" applyNumberFormat="1" applyFont="1" applyFill="1" applyBorder="1" applyAlignment="1">
      <alignment horizontal="center" vertical="center"/>
    </xf>
    <xf numFmtId="0" fontId="3" fillId="0" borderId="37" xfId="0" applyFont="1" applyBorder="1" applyAlignment="1">
      <alignment horizontal="left" vertical="center" wrapText="1"/>
    </xf>
    <xf numFmtId="0" fontId="7" fillId="4" borderId="3" xfId="0" quotePrefix="1" applyFont="1" applyFill="1" applyBorder="1" applyAlignment="1">
      <alignment horizontal="center" vertical="center" wrapText="1"/>
    </xf>
    <xf numFmtId="0" fontId="9" fillId="4" borderId="3" xfId="0" applyFont="1" applyFill="1" applyBorder="1" applyAlignment="1">
      <alignment vertical="center"/>
    </xf>
    <xf numFmtId="0" fontId="3" fillId="4" borderId="3" xfId="0" applyNumberFormat="1" applyFont="1" applyFill="1" applyBorder="1" applyAlignment="1">
      <alignment horizontal="center" vertical="center"/>
    </xf>
    <xf numFmtId="0" fontId="4" fillId="0" borderId="0" xfId="0" applyFont="1" applyBorder="1" applyAlignment="1">
      <alignment vertical="center"/>
    </xf>
    <xf numFmtId="0" fontId="3" fillId="0" borderId="0" xfId="0" applyFont="1" applyBorder="1" applyAlignment="1">
      <alignment vertical="center"/>
    </xf>
    <xf numFmtId="3" fontId="1" fillId="5" borderId="37" xfId="0" applyNumberFormat="1" applyFont="1" applyFill="1" applyBorder="1" applyAlignment="1">
      <alignment horizontal="center" vertical="center"/>
    </xf>
    <xf numFmtId="183" fontId="7" fillId="9" borderId="39" xfId="1" applyNumberFormat="1" applyFont="1" applyFill="1" applyBorder="1" applyAlignment="1" applyProtection="1">
      <alignment horizontal="center" vertical="center"/>
    </xf>
    <xf numFmtId="0" fontId="7" fillId="9" borderId="39" xfId="1" applyNumberFormat="1" applyFont="1" applyFill="1" applyBorder="1" applyAlignment="1" applyProtection="1">
      <alignment horizontal="center" vertical="center"/>
    </xf>
    <xf numFmtId="0" fontId="18" fillId="0" borderId="0" xfId="0" applyFont="1" applyFill="1" applyBorder="1" applyAlignment="1">
      <alignment horizontal="left" vertical="center" wrapText="1"/>
    </xf>
    <xf numFmtId="0" fontId="14" fillId="0" borderId="0" xfId="0" applyFont="1" applyFill="1" applyBorder="1" applyAlignment="1">
      <alignment horizontal="left" vertical="center" wrapText="1"/>
    </xf>
    <xf numFmtId="0" fontId="18" fillId="0" borderId="0" xfId="0" applyFont="1" applyFill="1" applyAlignment="1">
      <alignment horizontal="left" vertical="center" wrapText="1"/>
    </xf>
    <xf numFmtId="0" fontId="5" fillId="0" borderId="0" xfId="0" applyFont="1" applyFill="1" applyAlignment="1">
      <alignment horizontal="left" vertical="center" wrapText="1"/>
    </xf>
    <xf numFmtId="0" fontId="5" fillId="0" borderId="6" xfId="0" applyFont="1" applyFill="1" applyBorder="1" applyAlignment="1">
      <alignment horizontal="left" vertical="center" wrapText="1"/>
    </xf>
    <xf numFmtId="0" fontId="9" fillId="0" borderId="0" xfId="0" applyFont="1" applyFill="1" applyBorder="1" applyAlignment="1">
      <alignment horizontal="left" vertical="center" wrapText="1"/>
    </xf>
    <xf numFmtId="0" fontId="9" fillId="0" borderId="6" xfId="0" applyFont="1" applyFill="1" applyBorder="1" applyAlignment="1">
      <alignment horizontal="left" vertical="center" wrapText="1"/>
    </xf>
    <xf numFmtId="0" fontId="9" fillId="0" borderId="0" xfId="0" applyFont="1" applyFill="1" applyAlignment="1">
      <alignment horizontal="left" vertical="center" wrapText="1"/>
    </xf>
    <xf numFmtId="0" fontId="28" fillId="0" borderId="0" xfId="0" applyFont="1" applyFill="1" applyBorder="1" applyAlignment="1">
      <alignment horizontal="left" vertical="center" wrapText="1"/>
    </xf>
    <xf numFmtId="0" fontId="7" fillId="9" borderId="39" xfId="1" applyNumberFormat="1" applyFont="1" applyFill="1" applyBorder="1" applyAlignment="1" applyProtection="1">
      <alignment horizontal="left" vertical="center"/>
    </xf>
    <xf numFmtId="0" fontId="5" fillId="0" borderId="0" xfId="0" applyFont="1" applyFill="1" applyBorder="1" applyAlignment="1">
      <alignment horizontal="left" vertical="center"/>
    </xf>
    <xf numFmtId="0" fontId="5" fillId="0" borderId="35" xfId="0" applyFont="1" applyFill="1" applyBorder="1" applyAlignment="1">
      <alignment horizontal="left" vertical="center" wrapText="1"/>
    </xf>
    <xf numFmtId="0" fontId="7" fillId="9" borderId="39" xfId="0" applyFont="1" applyFill="1" applyBorder="1" applyAlignment="1">
      <alignment horizontal="left" vertical="center" wrapText="1"/>
    </xf>
    <xf numFmtId="165" fontId="1" fillId="9" borderId="39" xfId="1" applyFont="1" applyFill="1" applyBorder="1" applyAlignment="1" applyProtection="1">
      <alignment horizontal="center" vertical="center"/>
    </xf>
    <xf numFmtId="17" fontId="5" fillId="0" borderId="17" xfId="0" applyNumberFormat="1" applyFont="1" applyFill="1" applyBorder="1" applyAlignment="1">
      <alignment horizontal="center" vertical="center"/>
    </xf>
    <xf numFmtId="165" fontId="1" fillId="9" borderId="68" xfId="1" applyFont="1" applyFill="1" applyBorder="1" applyAlignment="1" applyProtection="1">
      <alignment horizontal="center" vertical="center"/>
    </xf>
    <xf numFmtId="165" fontId="1" fillId="9" borderId="69" xfId="1" applyFont="1" applyFill="1" applyBorder="1" applyAlignment="1" applyProtection="1">
      <alignment horizontal="center" vertical="center"/>
    </xf>
    <xf numFmtId="165" fontId="1" fillId="9" borderId="60" xfId="1" applyFont="1" applyFill="1" applyBorder="1" applyAlignment="1" applyProtection="1">
      <alignment horizontal="center" vertical="center"/>
    </xf>
    <xf numFmtId="165" fontId="1" fillId="9" borderId="33" xfId="1" applyFont="1" applyFill="1" applyBorder="1" applyAlignment="1" applyProtection="1">
      <alignment horizontal="center" vertical="center"/>
    </xf>
    <xf numFmtId="165" fontId="1" fillId="9" borderId="61" xfId="1" applyFont="1" applyFill="1" applyBorder="1" applyAlignment="1" applyProtection="1">
      <alignment horizontal="center" vertical="center"/>
    </xf>
    <xf numFmtId="0" fontId="9" fillId="4" borderId="0" xfId="0" applyFont="1" applyFill="1" applyBorder="1" applyAlignment="1">
      <alignment vertical="center"/>
    </xf>
    <xf numFmtId="0" fontId="40" fillId="0" borderId="0" xfId="0" quotePrefix="1" applyFont="1" applyFill="1" applyBorder="1" applyAlignment="1">
      <alignment horizontal="left" vertical="center"/>
    </xf>
    <xf numFmtId="0" fontId="7" fillId="0" borderId="0" xfId="0" applyFont="1" applyFill="1" applyBorder="1" applyAlignment="1">
      <alignment horizontal="center" vertical="center" wrapText="1"/>
    </xf>
    <xf numFmtId="165" fontId="1" fillId="9" borderId="70" xfId="1" applyFont="1" applyFill="1" applyBorder="1" applyAlignment="1" applyProtection="1">
      <alignment horizontal="center" vertical="center"/>
    </xf>
    <xf numFmtId="4" fontId="29" fillId="0" borderId="43" xfId="0" quotePrefix="1" applyNumberFormat="1" applyFont="1" applyFill="1" applyBorder="1" applyAlignment="1">
      <alignment vertical="center"/>
    </xf>
    <xf numFmtId="0" fontId="7" fillId="0" borderId="43" xfId="0" applyFont="1" applyFill="1" applyBorder="1" applyAlignment="1">
      <alignment horizontal="center" vertical="center" wrapText="1"/>
    </xf>
    <xf numFmtId="0" fontId="12" fillId="12" borderId="71" xfId="0" applyFont="1" applyFill="1" applyBorder="1" applyAlignment="1">
      <alignment horizontal="left" vertical="center"/>
    </xf>
    <xf numFmtId="0" fontId="12" fillId="12" borderId="71" xfId="0" applyFont="1" applyFill="1" applyBorder="1" applyAlignment="1">
      <alignment horizontal="center" vertical="center"/>
    </xf>
    <xf numFmtId="164" fontId="50" fillId="12" borderId="71" xfId="0" applyNumberFormat="1" applyFont="1" applyFill="1" applyBorder="1" applyAlignment="1">
      <alignment horizontal="center" vertical="center"/>
    </xf>
    <xf numFmtId="165" fontId="30" fillId="5" borderId="39" xfId="1" applyFont="1" applyFill="1" applyBorder="1" applyAlignment="1" applyProtection="1">
      <alignment horizontal="center" vertical="center"/>
    </xf>
    <xf numFmtId="39" fontId="51" fillId="12" borderId="71" xfId="0" applyNumberFormat="1" applyFont="1" applyFill="1" applyBorder="1" applyAlignment="1">
      <alignment vertical="center"/>
    </xf>
    <xf numFmtId="0" fontId="51" fillId="12" borderId="71" xfId="0" applyFont="1" applyFill="1" applyBorder="1" applyAlignment="1">
      <alignment vertical="center"/>
    </xf>
    <xf numFmtId="0" fontId="49" fillId="12" borderId="50" xfId="0" applyFont="1" applyFill="1" applyBorder="1" applyAlignment="1">
      <alignment vertical="center"/>
    </xf>
    <xf numFmtId="0" fontId="9" fillId="0" borderId="73" xfId="0" applyFont="1" applyFill="1" applyBorder="1" applyAlignment="1">
      <alignment horizontal="center" vertical="center" wrapText="1"/>
    </xf>
    <xf numFmtId="0" fontId="9" fillId="0" borderId="18" xfId="0" applyFont="1" applyFill="1" applyBorder="1" applyAlignment="1">
      <alignment horizontal="center" vertical="center" wrapText="1"/>
    </xf>
    <xf numFmtId="0" fontId="9" fillId="0" borderId="18" xfId="0" quotePrefix="1" applyFont="1" applyFill="1" applyBorder="1" applyAlignment="1">
      <alignment horizontal="center" vertical="center" wrapText="1"/>
    </xf>
    <xf numFmtId="0" fontId="9" fillId="0" borderId="18" xfId="0" applyFont="1" applyFill="1" applyBorder="1" applyAlignment="1">
      <alignment horizontal="left" vertical="center" wrapText="1"/>
    </xf>
    <xf numFmtId="0" fontId="55" fillId="0" borderId="18" xfId="0" quotePrefix="1" applyFont="1" applyFill="1" applyBorder="1" applyAlignment="1">
      <alignment horizontal="center" vertical="center" wrapText="1"/>
    </xf>
    <xf numFmtId="0" fontId="7" fillId="0" borderId="74" xfId="0" applyFont="1" applyFill="1" applyBorder="1" applyAlignment="1">
      <alignment horizontal="center" vertical="center" wrapText="1"/>
    </xf>
    <xf numFmtId="0" fontId="7" fillId="0" borderId="18" xfId="0" applyFont="1" applyFill="1" applyBorder="1" applyAlignment="1">
      <alignment horizontal="center" vertical="center" wrapText="1"/>
    </xf>
    <xf numFmtId="0" fontId="28" fillId="9" borderId="18" xfId="0" applyFont="1" applyFill="1" applyBorder="1" applyAlignment="1">
      <alignment horizontal="center" vertical="center"/>
    </xf>
    <xf numFmtId="0" fontId="55" fillId="9" borderId="75" xfId="0" applyFont="1" applyFill="1" applyBorder="1" applyAlignment="1">
      <alignment vertical="center" wrapText="1"/>
    </xf>
    <xf numFmtId="39" fontId="55" fillId="0" borderId="38" xfId="0" applyNumberFormat="1" applyFont="1" applyFill="1" applyBorder="1" applyAlignment="1" applyProtection="1">
      <alignment horizontal="center" vertical="center"/>
    </xf>
    <xf numFmtId="179" fontId="5" fillId="0" borderId="63" xfId="1" applyNumberFormat="1" applyFont="1" applyFill="1" applyBorder="1" applyAlignment="1">
      <alignment horizontal="center" vertical="center"/>
    </xf>
    <xf numFmtId="0" fontId="5" fillId="0" borderId="76" xfId="0" applyFont="1" applyFill="1" applyBorder="1" applyAlignment="1">
      <alignment horizontal="center" vertical="center"/>
    </xf>
    <xf numFmtId="0" fontId="5" fillId="0" borderId="64" xfId="0" applyFont="1" applyFill="1" applyBorder="1" applyAlignment="1">
      <alignment horizontal="center" vertical="center"/>
    </xf>
    <xf numFmtId="3" fontId="1" fillId="5" borderId="64" xfId="0" applyNumberFormat="1" applyFont="1" applyFill="1" applyBorder="1" applyAlignment="1">
      <alignment horizontal="center" vertical="center"/>
    </xf>
    <xf numFmtId="39" fontId="54" fillId="0" borderId="64" xfId="0" applyNumberFormat="1" applyFont="1" applyFill="1" applyBorder="1" applyAlignment="1" applyProtection="1">
      <alignment horizontal="center" vertical="center"/>
    </xf>
    <xf numFmtId="165" fontId="54" fillId="5" borderId="64" xfId="1" applyFont="1" applyFill="1" applyBorder="1" applyAlignment="1" applyProtection="1">
      <alignment horizontal="center" vertical="center"/>
    </xf>
    <xf numFmtId="0" fontId="54" fillId="0" borderId="76" xfId="0" applyFont="1" applyFill="1" applyBorder="1" applyAlignment="1">
      <alignment horizontal="center" vertical="center"/>
    </xf>
    <xf numFmtId="165" fontId="30" fillId="0" borderId="64" xfId="1" applyFont="1" applyFill="1" applyBorder="1" applyAlignment="1">
      <alignment horizontal="center" vertical="center"/>
    </xf>
    <xf numFmtId="4" fontId="29" fillId="5" borderId="64" xfId="0" applyNumberFormat="1" applyFont="1" applyFill="1" applyBorder="1" applyAlignment="1">
      <alignment vertical="center"/>
    </xf>
    <xf numFmtId="0" fontId="29" fillId="5" borderId="64" xfId="0" applyFont="1" applyFill="1" applyBorder="1" applyAlignment="1">
      <alignment horizontal="center" vertical="center"/>
    </xf>
    <xf numFmtId="39" fontId="55" fillId="0" borderId="65" xfId="0" applyNumberFormat="1" applyFont="1" applyFill="1" applyBorder="1" applyAlignment="1" applyProtection="1">
      <alignment horizontal="center" vertical="center"/>
    </xf>
    <xf numFmtId="0" fontId="7" fillId="0" borderId="78" xfId="0" quotePrefix="1" applyFont="1" applyFill="1" applyBorder="1" applyAlignment="1">
      <alignment horizontal="center" vertical="center" wrapText="1"/>
    </xf>
    <xf numFmtId="0" fontId="7" fillId="0" borderId="16" xfId="0" quotePrefix="1" applyFont="1" applyFill="1" applyBorder="1" applyAlignment="1">
      <alignment horizontal="center" vertical="center" wrapText="1"/>
    </xf>
    <xf numFmtId="165" fontId="60" fillId="11" borderId="79" xfId="1" applyFont="1" applyFill="1" applyBorder="1" applyAlignment="1" applyProtection="1">
      <alignment horizontal="center" vertical="center" wrapText="1"/>
    </xf>
    <xf numFmtId="165" fontId="1" fillId="0" borderId="37" xfId="1" applyFont="1" applyFill="1" applyBorder="1" applyAlignment="1">
      <alignment horizontal="center" vertical="center"/>
    </xf>
    <xf numFmtId="17" fontId="7" fillId="0" borderId="66" xfId="0" applyNumberFormat="1" applyFont="1" applyFill="1" applyBorder="1" applyAlignment="1">
      <alignment horizontal="center" vertical="center"/>
    </xf>
    <xf numFmtId="175" fontId="1" fillId="4" borderId="3" xfId="0" applyNumberFormat="1" applyFont="1" applyFill="1" applyBorder="1" applyAlignment="1">
      <alignment horizontal="center"/>
    </xf>
    <xf numFmtId="0" fontId="1" fillId="0" borderId="3" xfId="0" applyFont="1" applyFill="1" applyBorder="1" applyAlignment="1">
      <alignment horizontal="left"/>
    </xf>
    <xf numFmtId="0" fontId="1" fillId="0" borderId="3" xfId="0" applyFont="1" applyFill="1" applyBorder="1" applyAlignment="1">
      <alignment horizontal="left" wrapText="1"/>
    </xf>
    <xf numFmtId="0" fontId="1" fillId="0" borderId="45" xfId="0" applyFont="1" applyBorder="1" applyAlignment="1">
      <alignment horizontal="left" vertical="center"/>
    </xf>
    <xf numFmtId="0" fontId="5" fillId="0" borderId="45" xfId="0" applyFont="1" applyBorder="1" applyAlignment="1">
      <alignment horizontal="left" vertical="center"/>
    </xf>
    <xf numFmtId="0" fontId="1" fillId="0" borderId="49" xfId="0" applyFont="1" applyBorder="1" applyAlignment="1">
      <alignment horizontal="left" vertical="center"/>
    </xf>
    <xf numFmtId="0" fontId="1" fillId="0" borderId="46" xfId="0" applyFont="1" applyBorder="1" applyAlignment="1">
      <alignment horizontal="left" vertical="center"/>
    </xf>
    <xf numFmtId="0" fontId="6" fillId="0" borderId="58" xfId="0" applyFont="1" applyFill="1" applyBorder="1" applyAlignment="1">
      <alignment horizontal="left" vertical="center"/>
    </xf>
    <xf numFmtId="0" fontId="5" fillId="0" borderId="37" xfId="0" applyFont="1" applyBorder="1" applyAlignment="1">
      <alignment horizontal="left" vertical="center"/>
    </xf>
    <xf numFmtId="0" fontId="5" fillId="0" borderId="49" xfId="0" applyFont="1" applyBorder="1" applyAlignment="1">
      <alignment horizontal="left" vertical="center"/>
    </xf>
    <xf numFmtId="0" fontId="5" fillId="0" borderId="52" xfId="0" applyFont="1" applyBorder="1" applyAlignment="1">
      <alignment horizontal="left" vertical="center"/>
    </xf>
    <xf numFmtId="0" fontId="5" fillId="0" borderId="35" xfId="0" applyFont="1" applyBorder="1" applyAlignment="1">
      <alignment horizontal="left" vertical="center"/>
    </xf>
    <xf numFmtId="0" fontId="5" fillId="0" borderId="59" xfId="0" applyFont="1" applyBorder="1" applyAlignment="1">
      <alignment horizontal="left" vertical="center"/>
    </xf>
    <xf numFmtId="0" fontId="4" fillId="0" borderId="35" xfId="0" applyFont="1" applyFill="1" applyBorder="1" applyAlignment="1">
      <alignment vertical="center" wrapText="1"/>
    </xf>
    <xf numFmtId="0" fontId="6" fillId="0" borderId="37" xfId="0" applyFont="1" applyFill="1" applyBorder="1" applyAlignment="1" applyProtection="1">
      <alignment vertical="center"/>
      <protection locked="0"/>
    </xf>
    <xf numFmtId="0" fontId="3" fillId="0" borderId="37" xfId="0" applyFont="1" applyFill="1" applyBorder="1" applyAlignment="1" applyProtection="1">
      <alignment horizontal="center" vertical="center"/>
      <protection locked="0"/>
    </xf>
    <xf numFmtId="0" fontId="4" fillId="0" borderId="35" xfId="0" applyFont="1" applyBorder="1" applyAlignment="1">
      <alignment horizontal="left" vertical="center" wrapText="1"/>
    </xf>
    <xf numFmtId="0" fontId="3" fillId="0" borderId="37" xfId="0" applyFont="1" applyFill="1" applyBorder="1" applyAlignment="1" applyProtection="1">
      <alignment vertical="center"/>
      <protection locked="0"/>
    </xf>
    <xf numFmtId="0" fontId="4" fillId="0" borderId="35" xfId="0" applyFont="1" applyFill="1" applyBorder="1" applyAlignment="1">
      <alignment horizontal="left" vertical="center" wrapText="1"/>
    </xf>
    <xf numFmtId="0" fontId="3" fillId="0" borderId="36" xfId="0" applyFont="1" applyFill="1" applyBorder="1" applyAlignment="1">
      <alignment horizontal="left" vertical="center"/>
    </xf>
    <xf numFmtId="0" fontId="3" fillId="0" borderId="64" xfId="0" applyFont="1" applyFill="1" applyBorder="1" applyAlignment="1" applyProtection="1">
      <alignment vertical="center"/>
      <protection locked="0"/>
    </xf>
    <xf numFmtId="0" fontId="4" fillId="0" borderId="76" xfId="0" applyFont="1" applyFill="1" applyBorder="1" applyAlignment="1">
      <alignment horizontal="left" vertical="center" wrapText="1"/>
    </xf>
    <xf numFmtId="0" fontId="3" fillId="0" borderId="77" xfId="0" applyFont="1" applyFill="1" applyBorder="1" applyAlignment="1">
      <alignment horizontal="left" vertical="center"/>
    </xf>
    <xf numFmtId="0" fontId="9" fillId="0" borderId="14" xfId="0" applyFont="1" applyFill="1" applyBorder="1" applyAlignment="1">
      <alignment horizontal="center" vertical="center"/>
    </xf>
    <xf numFmtId="0" fontId="9" fillId="0" borderId="19" xfId="0" applyFont="1" applyFill="1" applyBorder="1" applyAlignment="1">
      <alignment horizontal="center" vertical="center"/>
    </xf>
    <xf numFmtId="0" fontId="9" fillId="0" borderId="17" xfId="0" applyFont="1" applyFill="1" applyBorder="1" applyAlignment="1">
      <alignment horizontal="center" vertical="center"/>
    </xf>
    <xf numFmtId="0" fontId="12" fillId="12" borderId="50" xfId="0" applyFont="1" applyFill="1" applyBorder="1" applyAlignment="1">
      <alignment horizontal="center" vertical="center"/>
    </xf>
    <xf numFmtId="0" fontId="12" fillId="12" borderId="51" xfId="0" applyFont="1" applyFill="1" applyBorder="1" applyAlignment="1">
      <alignment horizontal="center" vertical="center"/>
    </xf>
    <xf numFmtId="0" fontId="12" fillId="12" borderId="72" xfId="0" applyFont="1" applyFill="1" applyBorder="1" applyAlignment="1">
      <alignment horizontal="center" vertical="center"/>
    </xf>
    <xf numFmtId="0" fontId="8" fillId="0" borderId="0" xfId="0" applyFont="1" applyBorder="1" applyAlignment="1">
      <alignment vertical="center"/>
    </xf>
    <xf numFmtId="0" fontId="13" fillId="0" borderId="0" xfId="0" applyFont="1" applyBorder="1" applyAlignment="1">
      <alignment horizontal="justify" vertical="top"/>
    </xf>
  </cellXfs>
  <cellStyles count="9">
    <cellStyle name="Comma" xfId="1" builtinId="3"/>
    <cellStyle name="Comma 2" xfId="6" xr:uid="{00000000-0005-0000-0000-000001000000}"/>
    <cellStyle name="Comma 2 3" xfId="4" xr:uid="{00000000-0005-0000-0000-000002000000}"/>
    <cellStyle name="Comma 2 3 2" xfId="7" xr:uid="{00000000-0005-0000-0000-000003000000}"/>
    <cellStyle name="Normal" xfId="0" builtinId="0"/>
    <cellStyle name="Normal 2 2" xfId="5" xr:uid="{00000000-0005-0000-0000-000005000000}"/>
    <cellStyle name="Normal 6" xfId="8" xr:uid="{8C7A4123-E2F5-4A29-8ED1-9EF7B08D2A14}"/>
    <cellStyle name="Normal_Tx Summary Transformers Prices 200600209" xfId="2" xr:uid="{00000000-0005-0000-0000-000006000000}"/>
    <cellStyle name="Style 1" xfId="3" xr:uid="{00000000-0005-0000-0000-000007000000}"/>
  </cellStyles>
  <dxfs count="29">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numFmt numFmtId="4" formatCode="#,##0.00"/>
    </dxf>
    <dxf>
      <alignment horizontal="center" readingOrder="0"/>
    </dxf>
    <dxf>
      <font>
        <b/>
      </font>
    </dxf>
    <dxf>
      <numFmt numFmtId="167" formatCode="&quot;R&quot;\ #,##0.00"/>
    </dxf>
    <dxf>
      <alignment horizontal="center" wrapText="1" readingOrder="0"/>
    </dxf>
    <dxf>
      <fill>
        <patternFill patternType="solid">
          <bgColor indexed="41"/>
        </patternFill>
      </fill>
    </dxf>
    <dxf>
      <fill>
        <patternFill patternType="solid">
          <bgColor indexed="41"/>
        </patternFill>
      </fill>
    </dxf>
    <dxf>
      <fill>
        <patternFill patternType="solid">
          <bgColor indexed="43"/>
        </patternFill>
      </fill>
    </dxf>
    <dxf>
      <fill>
        <patternFill patternType="solid">
          <bgColor indexed="43"/>
        </patternFill>
      </fill>
    </dxf>
    <dxf>
      <numFmt numFmtId="167" formatCode="&quot;R&quot;\ #,##0.00"/>
    </dxf>
    <dxf>
      <alignment horizontal="center" wrapText="1" readingOrder="0"/>
    </dxf>
  </dxfs>
  <tableStyles count="0" defaultTableStyle="TableStyleMedium9" defaultPivotStyle="PivotStyleLight16"/>
  <colors>
    <mruColors>
      <color rgb="FF66FFCC"/>
      <color rgb="FF00FFFF"/>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26" Type="http://schemas.openxmlformats.org/officeDocument/2006/relationships/usernames" Target="revisions/userName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pivotCacheDefinition" Target="pivotCache/pivotCacheDefinition2.xml"/><Relationship Id="rId25" Type="http://schemas.openxmlformats.org/officeDocument/2006/relationships/revisionHeaders" Target="revisions/revisionHeaders.xml"/><Relationship Id="rId2" Type="http://schemas.openxmlformats.org/officeDocument/2006/relationships/worksheet" Target="worksheets/sheet2.xml"/><Relationship Id="rId16" Type="http://schemas.openxmlformats.org/officeDocument/2006/relationships/pivotCacheDefinition" Target="pivotCache/pivotCacheDefinition1.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0</xdr:colOff>
      <xdr:row>5</xdr:row>
      <xdr:rowOff>47625</xdr:rowOff>
    </xdr:from>
    <xdr:to>
      <xdr:col>0</xdr:col>
      <xdr:colOff>2571750</xdr:colOff>
      <xdr:row>9</xdr:row>
      <xdr:rowOff>152400</xdr:rowOff>
    </xdr:to>
    <xdr:pic>
      <xdr:nvPicPr>
        <xdr:cNvPr id="7494" name="Picture 2">
          <a:extLst>
            <a:ext uri="{FF2B5EF4-FFF2-40B4-BE49-F238E27FC236}">
              <a16:creationId xmlns:a16="http://schemas.microsoft.com/office/drawing/2014/main" id="{00000000-0008-0000-0000-0000461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90600"/>
          <a:ext cx="25717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erlyn" refreshedDate="40242.579734143517" createdVersion="1" refreshedVersion="2" recordCount="2798" upgradeOnRefresh="1" xr:uid="{00000000-000A-0000-FFFF-FFFF00000000}">
  <cacheSource type="worksheet">
    <worksheetSource name="Data"/>
  </cacheSource>
  <cacheFields count="97">
    <cacheField name="Ref" numFmtId="0">
      <sharedItems containsBlank="1" containsMixedTypes="1" containsNumber="1" containsInteger="1" minValue="1" maxValue="2778"/>
    </cacheField>
    <cacheField name="Bill Ref" numFmtId="0">
      <sharedItems containsString="0" containsBlank="1" containsNumber="1" containsInteger="1" minValue="1" maxValue="453"/>
    </cacheField>
    <cacheField name="Main / Alt" numFmtId="0">
      <sharedItems containsBlank="1" count="2">
        <s v="Main"/>
        <m/>
      </sharedItems>
    </cacheField>
    <cacheField name="Bill No" numFmtId="0">
      <sharedItems containsString="0" containsBlank="1" containsNumber="1" containsInteger="1" minValue="0" maxValue="8" count="10">
        <n v="1"/>
        <n v="2"/>
        <n v="3"/>
        <n v="4"/>
        <n v="5"/>
        <n v="6"/>
        <n v="7"/>
        <n v="8"/>
        <m/>
        <n v="0" u="1"/>
      </sharedItems>
    </cacheField>
    <cacheField name="Bill Description" numFmtId="0">
      <sharedItems containsBlank="1" count="15">
        <s v="CABLES"/>
        <s v="CABLE RACKING &amp; EARTHING"/>
        <s v="AUXILIARY RACKING"/>
        <s v="MISCELLANEOUS EQUIPMENT &amp; MATERIALS"/>
        <s v="LIGHTING &amp; SMALL POWER &amp; SECURITY FENCE"/>
        <s v="EMPLOYER FURNISHED EQUIPMENT"/>
        <s v="CONTROL AND INSTRUMENTATION"/>
        <s v="PRELIMINARY &amp; GENERAL"/>
        <m/>
        <s v="LIGHTING AND SMALL POWER" u="1"/>
        <s v="All" u="1"/>
        <s v="AUX RACKING" u="1"/>
        <s v="Set 1" u="1"/>
        <s v="Set 2" u="1"/>
        <s v="Set 3" u="1"/>
      </sharedItems>
    </cacheField>
    <cacheField name="H1" numFmtId="0">
      <sharedItems containsBlank="1" count="11">
        <s v="A0"/>
        <s v="B0"/>
        <s v="C0"/>
        <s v="C1"/>
        <s v="D0"/>
        <s v="E0"/>
        <s v="F0"/>
        <s v="G0"/>
        <s v="H0"/>
        <s v="I0"/>
        <m/>
      </sharedItems>
    </cacheField>
    <cacheField name="Heading 1" numFmtId="0">
      <sharedItems containsBlank="1" count="29">
        <s v="22KV MEDIUM VOLTAGE CABLES"/>
        <s v="6.6KV MEDIUM VOLTAGE CABLES"/>
        <s v="600/1000V LOW VOLTAGE CABLES"/>
        <s v="MANUFACTURER SPECIAL CABLE FOR VSD"/>
        <s v="CABLE RACK - PERFORATED BOTTOM"/>
        <s v="CABLE TRAY - LADDER"/>
        <s v="CABLE TRAY - FIBER GLASS"/>
        <s v="TREFOIL CABLE CLAMPS"/>
        <s v="EARTHING"/>
        <s v="GALVANIZED CONDUIT"/>
        <s v="WIRING CHANNELS"/>
        <s v="EARTHWORK"/>
        <s v="CABLE MARKER, SLABS AND TAPE"/>
        <s v="CORE DRILLING"/>
        <s v="HOLE SEALS"/>
        <s v="CABLE SLOT COVERS"/>
        <s v="FIRE BARRIERS"/>
        <s v="SWITCHES, SOCKETS"/>
        <s v="MINIATURE SUBSTATIONS"/>
        <s v="LIGHTING &amp; SMALL POWER"/>
        <s v="SECURITY FENCING"/>
        <s v="MEDIUM VOLTAGE SWITCHGEAR"/>
        <s v="LOW VOLTAGE SWITCHGEAR"/>
        <s v="DC BATTERY &amp; CHARGERS"/>
        <s v="UPS"/>
        <s v="AUXILIARY POWER TRANSFORMERS"/>
        <s v="C&amp;I CABLING"/>
        <s v="P&amp;G"/>
        <m/>
      </sharedItems>
    </cacheField>
    <cacheField name="H2" numFmtId="0">
      <sharedItems containsBlank="1"/>
    </cacheField>
    <cacheField name="Heading 2" numFmtId="0">
      <sharedItems containsBlank="1"/>
    </cacheField>
    <cacheField name="Item No" numFmtId="0">
      <sharedItems containsString="0" containsBlank="1" containsNumber="1" containsInteger="1" minValue="1" maxValue="353"/>
    </cacheField>
    <cacheField name="Item Description" numFmtId="0">
      <sharedItems containsBlank="1"/>
    </cacheField>
    <cacheField name="No" numFmtId="0">
      <sharedItems containsString="0" containsBlank="1" containsNumber="1" containsInteger="1" minValue="10" maxValue="110" count="12">
        <n v="10"/>
        <n v="20"/>
        <n v="30"/>
        <n v="40"/>
        <m/>
        <n v="50" u="1"/>
        <n v="60" u="1"/>
        <n v="80" u="1"/>
        <n v="100" u="1"/>
        <n v="70" u="1"/>
        <n v="90" u="1"/>
        <n v="110" u="1"/>
      </sharedItems>
    </cacheField>
    <cacheField name="Cost allocation " numFmtId="0">
      <sharedItems containsBlank="1" count="18">
        <s v="Materials"/>
        <s v="Transport"/>
        <s v="Erection, Installation"/>
        <s v="General"/>
        <m/>
        <s v=" " u="1"/>
        <s v="Documentation" u="1"/>
        <s v="Engineering, manufacture and assembly" u="1"/>
        <s v="Other (Specify)" u="1"/>
        <e v="#N/A" u="1"/>
        <s v="Training" u="1"/>
        <s v="Design" u="1"/>
        <s v="Procurement" u="1"/>
        <s v="Project Management" u="1"/>
        <s v="Allocation?" u="1"/>
        <s v="Commissioning &amp; Testing" u="1"/>
        <s v="Construction, Erection, Installation" u="1"/>
        <s v="Financial" u="1"/>
      </sharedItems>
    </cacheField>
    <cacheField name="Unit of measurement" numFmtId="0">
      <sharedItems containsBlank="1" count="8">
        <s v="m"/>
        <s v="no"/>
        <s v="m³"/>
        <s v="m "/>
        <s v="m²"/>
        <s v="ls"/>
        <s v="Item"/>
        <m/>
      </sharedItems>
    </cacheField>
    <cacheField name="Common Plant" numFmtId="0">
      <sharedItems containsBlank="1" containsMixedTypes="1" containsNumber="1" containsInteger="1" minValue="0" maxValue="181200"/>
    </cacheField>
    <cacheField name="Unit 1" numFmtId="0">
      <sharedItems containsString="0" containsBlank="1" containsNumber="1" containsInteger="1" minValue="0" maxValue="111000"/>
    </cacheField>
    <cacheField name="Unit 2" numFmtId="0">
      <sharedItems containsString="0" containsBlank="1" containsNumber="1" containsInteger="1" minValue="0" maxValue="111000"/>
    </cacheField>
    <cacheField name="Unit 3" numFmtId="0">
      <sharedItems containsString="0" containsBlank="1" containsNumber="1" containsInteger="1" minValue="0" maxValue="111000"/>
    </cacheField>
    <cacheField name="Unit 4" numFmtId="0">
      <sharedItems containsString="0" containsBlank="1" containsNumber="1" containsInteger="1" minValue="0" maxValue="111000"/>
    </cacheField>
    <cacheField name="Unit 5" numFmtId="0">
      <sharedItems containsString="0" containsBlank="1" containsNumber="1" containsInteger="1" minValue="0" maxValue="111000"/>
    </cacheField>
    <cacheField name="Unit 6" numFmtId="0">
      <sharedItems containsString="0" containsBlank="1" containsNumber="1" containsInteger="1" minValue="0" maxValue="111000"/>
    </cacheField>
    <cacheField name="Total Qty" numFmtId="0">
      <sharedItems containsString="0" containsBlank="1" containsNumber="1" containsInteger="1" minValue="0" maxValue="829240"/>
    </cacheField>
    <cacheField name="Rate" numFmtId="0">
      <sharedItems containsString="0" containsBlank="1" count="1">
        <m/>
      </sharedItems>
    </cacheField>
    <cacheField name="PRICES (Costs in ZAR)" numFmtId="0">
      <sharedItems containsString="0" containsBlank="1" containsNumber="1" containsInteger="1" minValue="0" maxValue="0" count="2">
        <n v="0"/>
        <m/>
      </sharedItems>
    </cacheField>
    <cacheField name="PS5 Ref" numFmtId="0">
      <sharedItems containsString="0" containsBlank="1" containsNumber="1" containsInteger="1" minValue="1" maxValue="29" count="20">
        <m/>
        <n v="1"/>
        <n v="2"/>
        <n v="4"/>
        <n v="5"/>
        <n v="6"/>
        <n v="8"/>
        <n v="9"/>
        <n v="10"/>
        <n v="11"/>
        <n v="14"/>
        <n v="15"/>
        <n v="18"/>
        <n v="19"/>
        <n v="21"/>
        <n v="22"/>
        <n v="25"/>
        <n v="26"/>
        <n v="28"/>
        <n v="29"/>
      </sharedItems>
    </cacheField>
    <cacheField name="PS5 Cost Allocation" numFmtId="0">
      <sharedItems containsBlank="1" count="21">
        <s v="Allocation?"/>
        <m/>
        <s v="Ex Works Price (Overseas)"/>
        <s v="Inland Transport Cost "/>
        <s v="Cost of seafreight"/>
        <s v="Cost of airfreight"/>
        <s v="Cost of Marine Insurance*"/>
        <s v="Wharfage"/>
        <s v="Landing charges"/>
        <s v="Customs duties"/>
        <s v="Surcharge"/>
        <s v="Cost of Rail transport In R.S.A."/>
        <s v="Cost of Road transport In R.S.A."/>
        <s v="F.O.R. Price-Goods manufactured Inside R.S.A."/>
        <s v="F.O.R. Price-Goods supplied from Imported Items"/>
        <s v="Cost of Rail transport"/>
        <s v="Cost of Road transport"/>
        <s v="Local labour"/>
        <s v="Expatriate labour"/>
        <s v="Overseas Engineering Service"/>
        <s v="Local Engineering Service/Design"/>
      </sharedItems>
    </cacheField>
    <cacheField name="Payment method" numFmtId="0">
      <sharedItems containsString="0" containsBlank="1" count="1">
        <m/>
      </sharedItems>
    </cacheField>
    <cacheField name="CPA NOs" numFmtId="0">
      <sharedItems containsString="0" containsBlank="1" containsNumber="1" containsInteger="1" minValue="1" maxValue="1" count="2">
        <n v="1"/>
        <m/>
      </sharedItems>
    </cacheField>
    <cacheField name="FORMULA DESCRIPTION" numFmtId="0">
      <sharedItems containsBlank="1" count="4">
        <s v="Description of formula 1"/>
        <m/>
        <s v="Description of formula 2" u="1"/>
        <s v="Fixed" u="1"/>
      </sharedItems>
    </cacheField>
    <cacheField name="RoE No" numFmtId="0">
      <sharedItems containsString="0" containsBlank="1" containsNumber="1" containsInteger="1" minValue="1" maxValue="3" count="4">
        <n v="1"/>
        <n v="2"/>
        <n v="3"/>
        <m/>
      </sharedItems>
    </cacheField>
    <cacheField name="Currency Code" numFmtId="0">
      <sharedItems containsBlank="1" count="5">
        <s v="ZAR"/>
        <s v="AUD"/>
        <s v="GBP"/>
        <m/>
        <s v="EUR" u="1"/>
      </sharedItems>
    </cacheField>
    <cacheField name="RoE Currency 1,00 = R" numFmtId="0">
      <sharedItems containsString="0" containsBlank="1" containsNumber="1" minValue="1" maxValue="12.418799999999999" count="5">
        <n v="1"/>
        <n v="6.8823124569855469"/>
        <n v="11.465299999999999"/>
        <m/>
        <n v="12.418799999999999" u="1"/>
      </sharedItems>
    </cacheField>
    <cacheField name=" Foreign / Local" numFmtId="0">
      <sharedItems containsBlank="1" count="3">
        <s v="Local"/>
        <s v="Foreign"/>
        <m/>
      </sharedItems>
    </cacheField>
    <cacheField name="Amounts in FOREIGN CURRENCY" numFmtId="0">
      <sharedItems containsString="0" containsBlank="1" containsNumber="1" containsInteger="1" minValue="0" maxValue="0" count="2">
        <n v="0"/>
        <m/>
      </sharedItems>
    </cacheField>
    <cacheField name="Variance (must =0)" numFmtId="0">
      <sharedItems containsString="0" containsBlank="1" containsNumber="1" containsInteger="1" minValue="0" maxValue="0" count="2">
        <n v="0"/>
        <m/>
      </sharedItems>
    </cacheField>
    <cacheField name="Total FRP Cost in ZAR" numFmtId="0">
      <sharedItems containsString="0" containsBlank="1" containsNumber="1" containsInteger="1" minValue="0" maxValue="0" count="2">
        <n v="0"/>
        <m/>
      </sharedItems>
    </cacheField>
    <cacheField name="Payment month:" numFmtId="0">
      <sharedItems containsString="0" containsBlank="1" count="1">
        <m/>
      </sharedItems>
    </cacheField>
    <cacheField name="Jan-2011" numFmtId="0">
      <sharedItems containsString="0" containsBlank="1" count="1">
        <m/>
      </sharedItems>
    </cacheField>
    <cacheField name="Feb-2011" numFmtId="0">
      <sharedItems containsString="0" containsBlank="1" count="1">
        <m/>
      </sharedItems>
    </cacheField>
    <cacheField name="Mar-2011" numFmtId="0">
      <sharedItems containsString="0" containsBlank="1" count="1">
        <m/>
      </sharedItems>
    </cacheField>
    <cacheField name="Apr-2011" numFmtId="0">
      <sharedItems containsString="0" containsBlank="1" count="1">
        <m/>
      </sharedItems>
    </cacheField>
    <cacheField name="May-2011" numFmtId="0">
      <sharedItems containsString="0" containsBlank="1" count="1">
        <m/>
      </sharedItems>
    </cacheField>
    <cacheField name="Jun-2011" numFmtId="0">
      <sharedItems containsString="0" containsBlank="1" count="1">
        <m/>
      </sharedItems>
    </cacheField>
    <cacheField name="Jul-2011" numFmtId="0">
      <sharedItems containsString="0" containsBlank="1" count="1">
        <m/>
      </sharedItems>
    </cacheField>
    <cacheField name="Aug-2011" numFmtId="0">
      <sharedItems containsString="0" containsBlank="1" count="1">
        <m/>
      </sharedItems>
    </cacheField>
    <cacheField name="Sep-2011" numFmtId="0">
      <sharedItems containsString="0" containsBlank="1" count="1">
        <m/>
      </sharedItems>
    </cacheField>
    <cacheField name="Oct-2011" numFmtId="0">
      <sharedItems containsString="0" containsBlank="1" count="1">
        <m/>
      </sharedItems>
    </cacheField>
    <cacheField name="Nov-2011" numFmtId="0">
      <sharedItems containsString="0" containsBlank="1" count="1">
        <m/>
      </sharedItems>
    </cacheField>
    <cacheField name="Dec-2011" numFmtId="0">
      <sharedItems containsString="0" containsBlank="1" count="1">
        <m/>
      </sharedItems>
    </cacheField>
    <cacheField name="Jan-2012" numFmtId="0">
      <sharedItems containsString="0" containsBlank="1" count="1">
        <m/>
      </sharedItems>
    </cacheField>
    <cacheField name="Feb-2012" numFmtId="0">
      <sharedItems containsString="0" containsBlank="1" count="1">
        <m/>
      </sharedItems>
    </cacheField>
    <cacheField name="Mar-2012" numFmtId="0">
      <sharedItems containsString="0" containsBlank="1" count="1">
        <m/>
      </sharedItems>
    </cacheField>
    <cacheField name="Apr-2012" numFmtId="0">
      <sharedItems containsString="0" containsBlank="1" count="1">
        <m/>
      </sharedItems>
    </cacheField>
    <cacheField name="May-2012" numFmtId="0">
      <sharedItems containsString="0" containsBlank="1" count="1">
        <m/>
      </sharedItems>
    </cacheField>
    <cacheField name="Jun-2012" numFmtId="0">
      <sharedItems containsString="0" containsBlank="1" count="1">
        <m/>
      </sharedItems>
    </cacheField>
    <cacheField name="Jul-2012" numFmtId="0">
      <sharedItems containsString="0" containsBlank="1" count="1">
        <m/>
      </sharedItems>
    </cacheField>
    <cacheField name="Aug-2012" numFmtId="0">
      <sharedItems containsString="0" containsBlank="1" count="1">
        <m/>
      </sharedItems>
    </cacheField>
    <cacheField name="Sep-2012" numFmtId="0">
      <sharedItems containsString="0" containsBlank="1" count="1">
        <m/>
      </sharedItems>
    </cacheField>
    <cacheField name="Oct-2012" numFmtId="0">
      <sharedItems containsString="0" containsBlank="1" count="1">
        <m/>
      </sharedItems>
    </cacheField>
    <cacheField name="Nov-2012" numFmtId="0">
      <sharedItems containsString="0" containsBlank="1" count="1">
        <m/>
      </sharedItems>
    </cacheField>
    <cacheField name="Dec-2012" numFmtId="0">
      <sharedItems containsString="0" containsBlank="1" count="1">
        <m/>
      </sharedItems>
    </cacheField>
    <cacheField name="Jan-2013" numFmtId="0">
      <sharedItems containsString="0" containsBlank="1" count="1">
        <m/>
      </sharedItems>
    </cacheField>
    <cacheField name="Feb-2013" numFmtId="0">
      <sharedItems containsString="0" containsBlank="1" count="1">
        <m/>
      </sharedItems>
    </cacheField>
    <cacheField name="Mar-2013" numFmtId="0">
      <sharedItems containsString="0" containsBlank="1" count="1">
        <m/>
      </sharedItems>
    </cacheField>
    <cacheField name="Apr-2013" numFmtId="0">
      <sharedItems containsString="0" containsBlank="1" count="1">
        <m/>
      </sharedItems>
    </cacheField>
    <cacheField name="May-2013" numFmtId="0">
      <sharedItems containsString="0" containsBlank="1" count="1">
        <m/>
      </sharedItems>
    </cacheField>
    <cacheField name="Jun-2013" numFmtId="0">
      <sharedItems containsString="0" containsBlank="1" count="1">
        <m/>
      </sharedItems>
    </cacheField>
    <cacheField name="Jul-2013" numFmtId="0">
      <sharedItems containsString="0" containsBlank="1" count="1">
        <m/>
      </sharedItems>
    </cacheField>
    <cacheField name="Aug-2013" numFmtId="0">
      <sharedItems containsString="0" containsBlank="1" count="1">
        <m/>
      </sharedItems>
    </cacheField>
    <cacheField name="Sep-2013" numFmtId="0">
      <sharedItems containsString="0" containsBlank="1" count="1">
        <m/>
      </sharedItems>
    </cacheField>
    <cacheField name="Oct-2013" numFmtId="0">
      <sharedItems containsString="0" containsBlank="1" count="1">
        <m/>
      </sharedItems>
    </cacheField>
    <cacheField name="Nov-2013" numFmtId="0">
      <sharedItems containsString="0" containsBlank="1" count="1">
        <m/>
      </sharedItems>
    </cacheField>
    <cacheField name="Dec-2013" numFmtId="0">
      <sharedItems containsString="0" containsBlank="1" count="1">
        <m/>
      </sharedItems>
    </cacheField>
    <cacheField name="Jan-2014" numFmtId="0">
      <sharedItems containsString="0" containsBlank="1" count="1">
        <m/>
      </sharedItems>
    </cacheField>
    <cacheField name="Feb-2014" numFmtId="0">
      <sharedItems containsString="0" containsBlank="1" count="1">
        <m/>
      </sharedItems>
    </cacheField>
    <cacheField name="Mar-2014" numFmtId="0">
      <sharedItems containsString="0" containsBlank="1" count="1">
        <m/>
      </sharedItems>
    </cacheField>
    <cacheField name="Apr-2014" numFmtId="0">
      <sharedItems containsString="0" containsBlank="1" count="1">
        <m/>
      </sharedItems>
    </cacheField>
    <cacheField name="May-2014" numFmtId="0">
      <sharedItems containsString="0" containsBlank="1" count="1">
        <m/>
      </sharedItems>
    </cacheField>
    <cacheField name="Jun-2014" numFmtId="0">
      <sharedItems containsString="0" containsBlank="1" count="1">
        <m/>
      </sharedItems>
    </cacheField>
    <cacheField name="Jul-2014" numFmtId="0">
      <sharedItems containsString="0" containsBlank="1" count="1">
        <m/>
      </sharedItems>
    </cacheField>
    <cacheField name="Aug-2014" numFmtId="0">
      <sharedItems containsString="0" containsBlank="1" count="1">
        <m/>
      </sharedItems>
    </cacheField>
    <cacheField name="Sep-2014" numFmtId="0">
      <sharedItems containsString="0" containsBlank="1" count="1">
        <m/>
      </sharedItems>
    </cacheField>
    <cacheField name="Oct-2014" numFmtId="0">
      <sharedItems containsString="0" containsBlank="1" count="1">
        <m/>
      </sharedItems>
    </cacheField>
    <cacheField name="Nov-2014" numFmtId="0">
      <sharedItems containsString="0" containsBlank="1" count="1">
        <m/>
      </sharedItems>
    </cacheField>
    <cacheField name="Dec-2014" numFmtId="0">
      <sharedItems containsString="0" containsBlank="1" count="1">
        <m/>
      </sharedItems>
    </cacheField>
    <cacheField name="Jan-2015" numFmtId="0">
      <sharedItems containsString="0" containsBlank="1" count="1">
        <m/>
      </sharedItems>
    </cacheField>
    <cacheField name="Feb-2015" numFmtId="0">
      <sharedItems containsString="0" containsBlank="1" count="1">
        <m/>
      </sharedItems>
    </cacheField>
    <cacheField name="Mar-2015" numFmtId="0">
      <sharedItems containsString="0" containsBlank="1" count="1">
        <m/>
      </sharedItems>
    </cacheField>
    <cacheField name="Apr-2015" numFmtId="0">
      <sharedItems containsString="0" containsBlank="1" count="1">
        <m/>
      </sharedItems>
    </cacheField>
    <cacheField name="May-2015" numFmtId="0">
      <sharedItems containsString="0" containsBlank="1" count="1">
        <m/>
      </sharedItems>
    </cacheField>
    <cacheField name="Jun-2015" numFmtId="0">
      <sharedItems containsString="0" containsBlank="1" count="1">
        <m/>
      </sharedItems>
    </cacheField>
    <cacheField name="Jul-2015" numFmtId="0">
      <sharedItems containsString="0" containsBlank="1" count="1">
        <m/>
      </sharedItems>
    </cacheField>
    <cacheField name="Aug-2015" numFmtId="0">
      <sharedItems containsString="0" containsBlank="1" count="1">
        <m/>
      </sharedItems>
    </cacheField>
    <cacheField name="Sep-2015" numFmtId="0">
      <sharedItems containsString="0" containsBlank="1" count="1">
        <m/>
      </sharedItems>
    </cacheField>
    <cacheField name="Oct-2015" numFmtId="0">
      <sharedItems containsString="0" containsBlank="1" count="1">
        <m/>
      </sharedItems>
    </cacheField>
    <cacheField name="Nov-2015" numFmtId="0">
      <sharedItems containsString="0" containsBlank="1" count="1">
        <m/>
      </sharedItems>
    </cacheField>
    <cacheField name="Dec-2015" numFmtId="0">
      <sharedItems containsString="0" containsBlank="1" count="1">
        <m/>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skom" refreshedDate="40395.440829976855" createdVersion="1" refreshedVersion="1" recordCount="2798" upgradeOnRefresh="1" xr:uid="{00000000-000A-0000-FFFF-FFFF01000000}">
  <cacheSource type="worksheet">
    <worksheetSource name="Data"/>
  </cacheSource>
  <cacheFields count="97">
    <cacheField name="Ref" numFmtId="0">
      <sharedItems containsBlank="1" containsMixedTypes="1" containsNumber="1" containsInteger="1" minValue="1" maxValue="2778"/>
    </cacheField>
    <cacheField name="Bill Ref" numFmtId="0">
      <sharedItems containsString="0" containsBlank="1" containsNumber="1" containsInteger="1" minValue="1" maxValue="453"/>
    </cacheField>
    <cacheField name="Main / Alt" numFmtId="0">
      <sharedItems containsBlank="1" count="2">
        <s v="Main"/>
        <m/>
      </sharedItems>
    </cacheField>
    <cacheField name="Bill No" numFmtId="0">
      <sharedItems containsString="0" containsBlank="1" containsNumber="1" containsInteger="1" minValue="1" maxValue="8" count="9">
        <n v="1"/>
        <n v="2"/>
        <n v="3"/>
        <n v="4"/>
        <n v="5"/>
        <n v="6"/>
        <n v="7"/>
        <n v="8"/>
        <m/>
      </sharedItems>
    </cacheField>
    <cacheField name="Bill Description" numFmtId="0">
      <sharedItems containsBlank="1" count="10">
        <s v="CABLES"/>
        <s v="CABLE RACKING &amp; EARTHING"/>
        <s v="AUXILIARY RACKING"/>
        <s v="MISCELLANEOUS EQUIPMENT &amp; MATERIALS"/>
        <s v="LIGHTING &amp; SMALL POWER &amp; SECURITY FENCE"/>
        <s v="EMPLOYER FURNISHED EQUIPMENT"/>
        <s v="CONTROL AND INSTRUMENTATION"/>
        <s v="PRELIMINARY &amp; GENERAL"/>
        <m/>
        <s v="LIGHTING AND SMALL POWER" u="1"/>
      </sharedItems>
    </cacheField>
    <cacheField name="H1" numFmtId="0">
      <sharedItems containsBlank="1" count="11">
        <s v="A0"/>
        <s v="B0"/>
        <s v="C0"/>
        <s v="C1"/>
        <s v="D0"/>
        <s v="E0"/>
        <s v="F0"/>
        <s v="G0"/>
        <s v="H0"/>
        <s v="I0"/>
        <m/>
      </sharedItems>
    </cacheField>
    <cacheField name="Heading 1" numFmtId="0">
      <sharedItems containsBlank="1" count="29">
        <s v="22KV MEDIUM VOLTAGE CABLES"/>
        <s v="6.6KV MEDIUM VOLTAGE CABLES"/>
        <s v="600/1000V LOW VOLTAGE CABLES"/>
        <s v="MANUFACTURER SPECIAL CABLE FOR VSD"/>
        <s v="CABLE RACK - PERFORATED BOTTOM"/>
        <s v="CABLE TRAY - LADDER"/>
        <s v="CABLE TRAY - FIBER GLASS"/>
        <s v="TREFOIL CABLE CLAMPS"/>
        <s v="EARTHING"/>
        <s v="GALVANIZED CONDUIT"/>
        <s v="WIRING CHANNELS"/>
        <s v="EARTHWORK"/>
        <s v="CABLE MARKER, SLABS AND TAPE"/>
        <s v="CORE DRILLING"/>
        <s v="HOLE SEALS"/>
        <s v="CABLE SLOT COVERS"/>
        <s v="FIRE BARRIERS"/>
        <s v="SWITCHES, SOCKETS"/>
        <s v="MINIATURE SUBSTATIONS"/>
        <s v="LIGHTING &amp; SMALL POWER"/>
        <s v="SECURITY FENCING"/>
        <s v="MEDIUM VOLTAGE SWITCHGEAR"/>
        <s v="LOW VOLTAGE SWITCHGEAR"/>
        <s v="DC BATTERY &amp; CHARGERS"/>
        <s v="UPS"/>
        <s v="AUXILIARY POWER TRANSFORMERS"/>
        <s v="C&amp;I CABLING"/>
        <s v="P&amp;G"/>
        <m/>
      </sharedItems>
    </cacheField>
    <cacheField name="H2" numFmtId="0">
      <sharedItems containsBlank="1"/>
    </cacheField>
    <cacheField name="Heading 2" numFmtId="0">
      <sharedItems containsBlank="1"/>
    </cacheField>
    <cacheField name="Item No" numFmtId="0">
      <sharedItems containsString="0" containsBlank="1" containsNumber="1" containsInteger="1" minValue="1" maxValue="353"/>
    </cacheField>
    <cacheField name="Item Description" numFmtId="0">
      <sharedItems containsBlank="1"/>
    </cacheField>
    <cacheField name="No" numFmtId="0">
      <sharedItems containsString="0" containsBlank="1" containsNumber="1" containsInteger="1" minValue="10" maxValue="40" count="5">
        <m/>
        <n v="30"/>
        <n v="10"/>
        <n v="20"/>
        <n v="40"/>
      </sharedItems>
    </cacheField>
    <cacheField name="Cost allocation " numFmtId="0">
      <sharedItems containsBlank="1" count="6">
        <s v="Allocation?"/>
        <s v="Erection, Installation"/>
        <s v="Materials"/>
        <s v="Transport"/>
        <s v="General"/>
        <m/>
      </sharedItems>
    </cacheField>
    <cacheField name="Unit of measurement" numFmtId="0">
      <sharedItems containsBlank="1" count="8">
        <s v="m"/>
        <s v="no"/>
        <s v="m³"/>
        <s v="m "/>
        <s v="m²"/>
        <s v="ls"/>
        <s v="Item"/>
        <m/>
      </sharedItems>
    </cacheField>
    <cacheField name="Common Plant" numFmtId="0">
      <sharedItems containsBlank="1" containsMixedTypes="1" containsNumber="1" containsInteger="1" minValue="0" maxValue="181200"/>
    </cacheField>
    <cacheField name="Unit 1" numFmtId="0">
      <sharedItems containsString="0" containsBlank="1" containsNumber="1" containsInteger="1" minValue="0" maxValue="111000"/>
    </cacheField>
    <cacheField name="Unit 2" numFmtId="0">
      <sharedItems containsString="0" containsBlank="1" containsNumber="1" containsInteger="1" minValue="0" maxValue="111000"/>
    </cacheField>
    <cacheField name="Unit 3" numFmtId="0">
      <sharedItems containsString="0" containsBlank="1" containsNumber="1" containsInteger="1" minValue="0" maxValue="111000"/>
    </cacheField>
    <cacheField name="Unit 4" numFmtId="0">
      <sharedItems containsString="0" containsBlank="1" containsNumber="1" containsInteger="1" minValue="0" maxValue="111000"/>
    </cacheField>
    <cacheField name="Unit 5" numFmtId="0">
      <sharedItems containsString="0" containsBlank="1" containsNumber="1" containsInteger="1" minValue="0" maxValue="111000"/>
    </cacheField>
    <cacheField name="Unit 6" numFmtId="0">
      <sharedItems containsString="0" containsBlank="1" containsNumber="1" containsInteger="1" minValue="0" maxValue="111000"/>
    </cacheField>
    <cacheField name="Total Qty" numFmtId="0">
      <sharedItems containsString="0" containsBlank="1" containsNumber="1" containsInteger="1" minValue="0" maxValue="829240"/>
    </cacheField>
    <cacheField name="Rate" numFmtId="0">
      <sharedItems containsString="0" containsBlank="1" containsNumber="1" containsInteger="1" minValue="10" maxValue="20000" count="3">
        <n v="20000"/>
        <m/>
        <n v="10"/>
      </sharedItems>
    </cacheField>
    <cacheField name="PRICES (Costs in ZAR)" numFmtId="0">
      <sharedItems containsString="0" containsBlank="1" containsNumber="1" containsInteger="1" minValue="0" maxValue="40000000" count="4">
        <n v="40000000"/>
        <n v="0"/>
        <n v="20000"/>
        <m/>
      </sharedItems>
    </cacheField>
    <cacheField name="PS5 Ref (refer Input Notes)" numFmtId="0">
      <sharedItems containsString="0" containsBlank="1" containsNumber="1" containsInteger="1" minValue="1" maxValue="29" count="20">
        <n v="25"/>
        <m/>
        <n v="1"/>
        <n v="2"/>
        <n v="4"/>
        <n v="5"/>
        <n v="6"/>
        <n v="8"/>
        <n v="9"/>
        <n v="10"/>
        <n v="11"/>
        <n v="14"/>
        <n v="15"/>
        <n v="18"/>
        <n v="19"/>
        <n v="21"/>
        <n v="22"/>
        <n v="26"/>
        <n v="28"/>
        <n v="29"/>
      </sharedItems>
    </cacheField>
    <cacheField name="PS5 Cost Allocation" numFmtId="0">
      <sharedItems containsBlank="1" count="40">
        <s v="Local labour"/>
        <s v="Allocation?"/>
        <m/>
        <s v="Ex Works Price (Overseas)"/>
        <s v="Inland Transport Cost "/>
        <s v="Cost of seafreight"/>
        <s v="Cost of airfreight"/>
        <s v="Cost of Marine Insurance*"/>
        <s v="Wharfage"/>
        <s v="Landing charges"/>
        <s v="Customs duties"/>
        <s v="Surcharge"/>
        <s v="Cost of Rail transport In R.S.A."/>
        <s v="Cost of Road transport In R.S.A."/>
        <s v="F.O.R. Price-Goods manufactured Inside R.S.A."/>
        <s v="F.O.R. Price-Goods supplied from Imported Items"/>
        <s v="Cost of Rail transport"/>
        <s v="Cost of Road transport"/>
        <s v="Expatriate labour"/>
        <s v="Overseas Engineering Service"/>
        <s v="Local Engineering Service/Design"/>
        <s v="1.    Ex Works Price (Overseas)" u="1"/>
        <s v="10.  Customs duties" u="1"/>
        <s v="11.  Surcharge" u="1"/>
        <s v="14.  Cost of Rail transport In R.S.A." u="1"/>
        <s v="15.  Cost of Road transport In R.S.A." u="1"/>
        <s v="18.  F.O.R. Price-Goods manufactured Inside R.S.A." u="1"/>
        <s v="19.  F.O.R. Price-Goods supplied from Imported Items" u="1"/>
        <s v="2.    Inland Transport Cost " u="1"/>
        <s v="21.  Cost of Rail transport" u="1"/>
        <s v="22.  Cost of Road transport" u="1"/>
        <s v="25.  Local labour" u="1"/>
        <s v="26.  Expatriate labour" u="1"/>
        <s v="28.  Overseas Engineering Service" u="1"/>
        <s v="29.  Local Engineering Service/Design" u="1"/>
        <s v="4.    Cost of seafreight" u="1"/>
        <s v="5.    Cost of airfreight" u="1"/>
        <s v="6.    Cost of Marine Insurance*" u="1"/>
        <s v="8.    Wharfage" u="1"/>
        <s v="9.    Landing charges" u="1"/>
      </sharedItems>
    </cacheField>
    <cacheField name="Payment method - select one from above list for Foreign Items only" numFmtId="0">
      <sharedItems containsString="0" containsBlank="1" count="1">
        <m/>
      </sharedItems>
    </cacheField>
    <cacheField name="CPA NOs" numFmtId="0">
      <sharedItems containsString="0" containsBlank="1" containsNumber="1" containsInteger="1" minValue="1" maxValue="1" count="2">
        <n v="1"/>
        <m/>
      </sharedItems>
    </cacheField>
    <cacheField name="FORMULA DESCRIPTION" numFmtId="0">
      <sharedItems containsBlank="1" count="2">
        <s v="Description of formula 1"/>
        <m/>
      </sharedItems>
    </cacheField>
    <cacheField name="RoE No - refer sheet 5.1.3" numFmtId="0">
      <sharedItems containsString="0" containsBlank="1" containsNumber="1" containsInteger="1" minValue="1" maxValue="2" count="3">
        <n v="2"/>
        <m/>
        <n v="1"/>
      </sharedItems>
    </cacheField>
    <cacheField name="Currency Code" numFmtId="0">
      <sharedItems containsBlank="1" count="3">
        <s v="AUD"/>
        <s v="ZAR"/>
        <m/>
      </sharedItems>
    </cacheField>
    <cacheField name="RoE Currency 1,00 = R" numFmtId="0">
      <sharedItems containsString="0" containsBlank="1" containsNumber="1" minValue="1" maxValue="6.8823124569855469" count="3">
        <n v="6.8823124569855469"/>
        <n v="1"/>
        <m/>
      </sharedItems>
    </cacheField>
    <cacheField name=" Foreign / Local - Tenderer to select" numFmtId="0">
      <sharedItems containsBlank="1" count="3">
        <s v="Foreign"/>
        <s v="Local"/>
        <m/>
      </sharedItems>
    </cacheField>
    <cacheField name="Amounts in FOREIGN CURRENCY" numFmtId="0">
      <sharedItems containsString="0" containsBlank="1" containsNumber="1" containsInteger="1" minValue="0" maxValue="5812000" count="4">
        <n v="5812000"/>
        <n v="0"/>
        <n v="20000"/>
        <m/>
      </sharedItems>
    </cacheField>
    <cacheField name="Variance (must =0) Price in column X to equal Total of FRP in column AJ" numFmtId="0">
      <sharedItems containsString="0" containsBlank="1" containsNumber="1" containsInteger="1" minValue="0" maxValue="0" count="2">
        <n v="0"/>
        <m/>
      </sharedItems>
    </cacheField>
    <cacheField name="Total FRP Cost in ZAR" numFmtId="0">
      <sharedItems containsString="0" containsBlank="1" containsNumber="1" containsInteger="1" minValue="0" maxValue="40000000" count="4">
        <n v="40000000"/>
        <n v="0"/>
        <n v="20000"/>
        <m/>
      </sharedItems>
    </cacheField>
    <cacheField name="Payment month:" numFmtId="0">
      <sharedItems containsString="0" containsBlank="1" count="1">
        <m/>
      </sharedItems>
    </cacheField>
    <cacheField name="Jan-2011" numFmtId="0">
      <sharedItems containsString="0" containsBlank="1" count="1">
        <m/>
      </sharedItems>
    </cacheField>
    <cacheField name="Feb-2011" numFmtId="0">
      <sharedItems containsString="0" containsBlank="1" count="1">
        <m/>
      </sharedItems>
    </cacheField>
    <cacheField name="Mar-2011" numFmtId="0">
      <sharedItems containsString="0" containsBlank="1" count="1">
        <m/>
      </sharedItems>
    </cacheField>
    <cacheField name="Apr-2011" numFmtId="0">
      <sharedItems containsString="0" containsBlank="1" count="1">
        <m/>
      </sharedItems>
    </cacheField>
    <cacheField name="May-2011" numFmtId="0">
      <sharedItems containsString="0" containsBlank="1" containsNumber="1" containsInteger="1" minValue="20000" maxValue="20000000" count="3">
        <n v="20000000"/>
        <m/>
        <n v="20000"/>
      </sharedItems>
    </cacheField>
    <cacheField name="Jun-2011" numFmtId="0">
      <sharedItems containsString="0" containsBlank="1" containsNumber="1" containsInteger="1" minValue="20000000" maxValue="20000000" count="2">
        <n v="20000000"/>
        <m/>
      </sharedItems>
    </cacheField>
    <cacheField name="Jul-2011" numFmtId="0">
      <sharedItems containsString="0" containsBlank="1" count="1">
        <m/>
      </sharedItems>
    </cacheField>
    <cacheField name="Aug-2011" numFmtId="0">
      <sharedItems containsString="0" containsBlank="1" count="1">
        <m/>
      </sharedItems>
    </cacheField>
    <cacheField name="Sep-2011" numFmtId="0">
      <sharedItems containsString="0" containsBlank="1" count="1">
        <m/>
      </sharedItems>
    </cacheField>
    <cacheField name="Oct-2011" numFmtId="0">
      <sharedItems containsString="0" containsBlank="1" count="1">
        <m/>
      </sharedItems>
    </cacheField>
    <cacheField name="Nov-2011" numFmtId="0">
      <sharedItems containsString="0" containsBlank="1" count="1">
        <m/>
      </sharedItems>
    </cacheField>
    <cacheField name="Dec-2011" numFmtId="0">
      <sharedItems containsString="0" containsBlank="1" count="1">
        <m/>
      </sharedItems>
    </cacheField>
    <cacheField name="Jan-2012" numFmtId="0">
      <sharedItems containsString="0" containsBlank="1" count="1">
        <m/>
      </sharedItems>
    </cacheField>
    <cacheField name="Feb-2012" numFmtId="0">
      <sharedItems containsString="0" containsBlank="1" count="1">
        <m/>
      </sharedItems>
    </cacheField>
    <cacheField name="Mar-2012" numFmtId="0">
      <sharedItems containsString="0" containsBlank="1" count="1">
        <m/>
      </sharedItems>
    </cacheField>
    <cacheField name="Apr-2012" numFmtId="0">
      <sharedItems containsString="0" containsBlank="1" count="1">
        <m/>
      </sharedItems>
    </cacheField>
    <cacheField name="May-2012" numFmtId="0">
      <sharedItems containsString="0" containsBlank="1" count="1">
        <m/>
      </sharedItems>
    </cacheField>
    <cacheField name="Jun-2012" numFmtId="0">
      <sharedItems containsString="0" containsBlank="1" count="1">
        <m/>
      </sharedItems>
    </cacheField>
    <cacheField name="Jul-2012" numFmtId="0">
      <sharedItems containsString="0" containsBlank="1" count="1">
        <m/>
      </sharedItems>
    </cacheField>
    <cacheField name="Aug-2012" numFmtId="0">
      <sharedItems containsString="0" containsBlank="1" count="1">
        <m/>
      </sharedItems>
    </cacheField>
    <cacheField name="Sep-2012" numFmtId="0">
      <sharedItems containsString="0" containsBlank="1" count="1">
        <m/>
      </sharedItems>
    </cacheField>
    <cacheField name="Oct-2012" numFmtId="0">
      <sharedItems containsString="0" containsBlank="1" count="1">
        <m/>
      </sharedItems>
    </cacheField>
    <cacheField name="Nov-2012" numFmtId="0">
      <sharedItems containsString="0" containsBlank="1" count="1">
        <m/>
      </sharedItems>
    </cacheField>
    <cacheField name="Dec-2012" numFmtId="0">
      <sharedItems containsString="0" containsBlank="1" count="1">
        <m/>
      </sharedItems>
    </cacheField>
    <cacheField name="Jan-2013" numFmtId="0">
      <sharedItems containsString="0" containsBlank="1" count="1">
        <m/>
      </sharedItems>
    </cacheField>
    <cacheField name="Feb-2013" numFmtId="0">
      <sharedItems containsString="0" containsBlank="1" count="1">
        <m/>
      </sharedItems>
    </cacheField>
    <cacheField name="Mar-2013" numFmtId="0">
      <sharedItems containsString="0" containsBlank="1" count="1">
        <m/>
      </sharedItems>
    </cacheField>
    <cacheField name="Apr-2013" numFmtId="0">
      <sharedItems containsString="0" containsBlank="1" count="1">
        <m/>
      </sharedItems>
    </cacheField>
    <cacheField name="May-2013" numFmtId="0">
      <sharedItems containsString="0" containsBlank="1" count="1">
        <m/>
      </sharedItems>
    </cacheField>
    <cacheField name="Jun-2013" numFmtId="0">
      <sharedItems containsString="0" containsBlank="1" count="1">
        <m/>
      </sharedItems>
    </cacheField>
    <cacheField name="Jul-2013" numFmtId="0">
      <sharedItems containsString="0" containsBlank="1" count="1">
        <m/>
      </sharedItems>
    </cacheField>
    <cacheField name="Aug-2013" numFmtId="0">
      <sharedItems containsString="0" containsBlank="1" count="1">
        <m/>
      </sharedItems>
    </cacheField>
    <cacheField name="Sep-2013" numFmtId="0">
      <sharedItems containsString="0" containsBlank="1" count="1">
        <m/>
      </sharedItems>
    </cacheField>
    <cacheField name="Oct-2013" numFmtId="0">
      <sharedItems containsString="0" containsBlank="1" count="1">
        <m/>
      </sharedItems>
    </cacheField>
    <cacheField name="Nov-2013" numFmtId="0">
      <sharedItems containsString="0" containsBlank="1" count="1">
        <m/>
      </sharedItems>
    </cacheField>
    <cacheField name="Dec-2013" numFmtId="0">
      <sharedItems containsString="0" containsBlank="1" count="1">
        <m/>
      </sharedItems>
    </cacheField>
    <cacheField name="Jan-2014" numFmtId="0">
      <sharedItems containsString="0" containsBlank="1" count="1">
        <m/>
      </sharedItems>
    </cacheField>
    <cacheField name="Feb-2014" numFmtId="0">
      <sharedItems containsString="0" containsBlank="1" count="1">
        <m/>
      </sharedItems>
    </cacheField>
    <cacheField name="Mar-2014" numFmtId="0">
      <sharedItems containsString="0" containsBlank="1" count="1">
        <m/>
      </sharedItems>
    </cacheField>
    <cacheField name="Apr-2014" numFmtId="0">
      <sharedItems containsString="0" containsBlank="1" count="1">
        <m/>
      </sharedItems>
    </cacheField>
    <cacheField name="May-2014" numFmtId="0">
      <sharedItems containsString="0" containsBlank="1" count="1">
        <m/>
      </sharedItems>
    </cacheField>
    <cacheField name="Jun-2014" numFmtId="0">
      <sharedItems containsString="0" containsBlank="1" count="1">
        <m/>
      </sharedItems>
    </cacheField>
    <cacheField name="Jul-2014" numFmtId="0">
      <sharedItems containsString="0" containsBlank="1" count="1">
        <m/>
      </sharedItems>
    </cacheField>
    <cacheField name="Aug-2014" numFmtId="0">
      <sharedItems containsString="0" containsBlank="1" count="1">
        <m/>
      </sharedItems>
    </cacheField>
    <cacheField name="Sep-2014" numFmtId="0">
      <sharedItems containsString="0" containsBlank="1" count="1">
        <m/>
      </sharedItems>
    </cacheField>
    <cacheField name="Oct-2014" numFmtId="0">
      <sharedItems containsString="0" containsBlank="1" count="1">
        <m/>
      </sharedItems>
    </cacheField>
    <cacheField name="Nov-2014" numFmtId="0">
      <sharedItems containsString="0" containsBlank="1" count="1">
        <m/>
      </sharedItems>
    </cacheField>
    <cacheField name="Dec-2014" numFmtId="0">
      <sharedItems containsString="0" containsBlank="1" count="1">
        <m/>
      </sharedItems>
    </cacheField>
    <cacheField name="Jan-2015" numFmtId="0">
      <sharedItems containsString="0" containsBlank="1" count="1">
        <m/>
      </sharedItems>
    </cacheField>
    <cacheField name="Feb-2015" numFmtId="0">
      <sharedItems containsString="0" containsBlank="1" count="1">
        <m/>
      </sharedItems>
    </cacheField>
    <cacheField name="Mar-2015" numFmtId="0">
      <sharedItems containsString="0" containsBlank="1" count="1">
        <m/>
      </sharedItems>
    </cacheField>
    <cacheField name="Apr-2015" numFmtId="0">
      <sharedItems containsString="0" containsBlank="1" count="1">
        <m/>
      </sharedItems>
    </cacheField>
    <cacheField name="May-2015" numFmtId="0">
      <sharedItems containsString="0" containsBlank="1" count="1">
        <m/>
      </sharedItems>
    </cacheField>
    <cacheField name="Jun-2015" numFmtId="0">
      <sharedItems containsString="0" containsBlank="1" count="1">
        <m/>
      </sharedItems>
    </cacheField>
    <cacheField name="Jul-2015" numFmtId="0">
      <sharedItems containsString="0" containsBlank="1" count="1">
        <m/>
      </sharedItems>
    </cacheField>
    <cacheField name="Aug-2015" numFmtId="0">
      <sharedItems containsString="0" containsBlank="1" count="1">
        <m/>
      </sharedItems>
    </cacheField>
    <cacheField name="Sep-2015" numFmtId="0">
      <sharedItems containsString="0" containsBlank="1" count="1">
        <m/>
      </sharedItems>
    </cacheField>
    <cacheField name="Oct-2015" numFmtId="0">
      <sharedItems containsString="0" containsBlank="1" count="1">
        <m/>
      </sharedItems>
    </cacheField>
    <cacheField name="Nov-2015" numFmtId="0">
      <sharedItems containsString="0" containsBlank="1" count="1">
        <m/>
      </sharedItems>
    </cacheField>
    <cacheField name="Dec-2015" numFmtId="0">
      <sharedItems containsString="0" containsBlank="1" count="1">
        <m/>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2798">
  <r>
    <n v="1"/>
    <n v="1"/>
    <x v="0"/>
    <x v="0"/>
    <x v="0"/>
    <x v="0"/>
    <x v="0"/>
    <s v="A01"/>
    <s v="Armoured for 22 kV system (individual copper screen tape) 22 kV XLPE insulated, PVC sheath, stranded copper conductor cable fixed/laid in all positions, etc, to all heights above floor level, etc and to all areas"/>
    <n v="1"/>
    <s v="95mm2 X 3 Core (FXE03PCM)"/>
    <x v="0"/>
    <x v="0"/>
    <x v="0"/>
    <n v="2000"/>
    <m/>
    <m/>
    <m/>
    <m/>
    <m/>
    <m/>
    <n v="200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07"/>
    <n v="1"/>
    <x v="0"/>
    <x v="0"/>
    <x v="0"/>
    <x v="0"/>
    <x v="0"/>
    <s v="A01"/>
    <s v="Armoured for 22 kV system (individual copper screen tape) 22 kV XLPE insulated, PVC sheath, stranded copper conductor cable fixed/laid in all positions, etc, to all heights above floor level, etc and to all areas"/>
    <n v="1"/>
    <s v="95mm2 X 3 Core (FXE03PCM)"/>
    <x v="1"/>
    <x v="1"/>
    <x v="0"/>
    <n v="2000"/>
    <m/>
    <m/>
    <m/>
    <m/>
    <m/>
    <m/>
    <n v="2000"/>
    <x v="0"/>
    <x v="0"/>
    <x v="0"/>
    <x v="0"/>
    <x v="0"/>
    <x v="0"/>
    <x v="0"/>
    <x v="1"/>
    <x v="1"/>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413"/>
    <n v="1"/>
    <x v="0"/>
    <x v="0"/>
    <x v="0"/>
    <x v="0"/>
    <x v="0"/>
    <s v="A01"/>
    <s v="Armoured for 22 kV system (individual copper screen tape) 22 kV XLPE insulated, PVC sheath, stranded copper conductor cable fixed/laid in all positions, etc, to all heights above floor level, etc and to all areas"/>
    <n v="1"/>
    <s v="95mm2 X 3 Core (FXE03PCM)"/>
    <x v="2"/>
    <x v="2"/>
    <x v="0"/>
    <n v="2000"/>
    <m/>
    <m/>
    <m/>
    <m/>
    <m/>
    <m/>
    <n v="2000"/>
    <x v="0"/>
    <x v="0"/>
    <x v="0"/>
    <x v="0"/>
    <x v="0"/>
    <x v="0"/>
    <x v="0"/>
    <x v="2"/>
    <x v="2"/>
    <x v="2"/>
    <x v="1"/>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
    <n v="2"/>
    <x v="0"/>
    <x v="0"/>
    <x v="0"/>
    <x v="0"/>
    <x v="0"/>
    <s v="A01"/>
    <s v="Armoured for 22 kV system (individual copper screen tape) 22 kV XLPE insulated, PVC sheath, stranded copper conductor cable fixed/laid in all positions, etc, to all heights above floor level, etc and to all areas"/>
    <n v="2"/>
    <s v="120mm2 X 3 Core (FXE03QCM)"/>
    <x v="0"/>
    <x v="0"/>
    <x v="0"/>
    <n v="10"/>
    <m/>
    <m/>
    <m/>
    <m/>
    <m/>
    <m/>
    <n v="1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08"/>
    <n v="2"/>
    <x v="0"/>
    <x v="0"/>
    <x v="0"/>
    <x v="0"/>
    <x v="0"/>
    <s v="A01"/>
    <s v="Armoured for 22 kV system (individual copper screen tape) 22 kV XLPE insulated, PVC sheath, stranded copper conductor cable fixed/laid in all positions, etc, to all heights above floor level, etc and to all areas"/>
    <n v="2"/>
    <s v="120mm2 X 3 Core (FXE03QCM)"/>
    <x v="1"/>
    <x v="1"/>
    <x v="0"/>
    <n v="10"/>
    <m/>
    <m/>
    <m/>
    <m/>
    <m/>
    <m/>
    <n v="1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414"/>
    <n v="2"/>
    <x v="0"/>
    <x v="0"/>
    <x v="0"/>
    <x v="0"/>
    <x v="0"/>
    <s v="A01"/>
    <s v="Armoured for 22 kV system (individual copper screen tape) 22 kV XLPE insulated, PVC sheath, stranded copper conductor cable fixed/laid in all positions, etc, to all heights above floor level, etc and to all areas"/>
    <n v="2"/>
    <s v="120mm2 X 3 Core (FXE03QCM)"/>
    <x v="2"/>
    <x v="2"/>
    <x v="0"/>
    <n v="10"/>
    <m/>
    <m/>
    <m/>
    <m/>
    <m/>
    <m/>
    <n v="1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3"/>
    <n v="3"/>
    <x v="0"/>
    <x v="0"/>
    <x v="0"/>
    <x v="0"/>
    <x v="0"/>
    <s v="A02"/>
    <s v="Termination complete, with gland, as specified for 22 kV XLPE SWA stranded copper conductor cable.  Quantity is per core per end"/>
    <n v="3"/>
    <s v="95mm2 X 3 Core (FXE03PCM)"/>
    <x v="0"/>
    <x v="0"/>
    <x v="1"/>
    <n v="24"/>
    <m/>
    <m/>
    <m/>
    <m/>
    <m/>
    <m/>
    <n v="24"/>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09"/>
    <n v="3"/>
    <x v="0"/>
    <x v="0"/>
    <x v="0"/>
    <x v="0"/>
    <x v="0"/>
    <s v="A02"/>
    <s v="Termination complete, with gland, as specified for 22 kV XLPE SWA stranded copper conductor cable.  Quantity is per core per end"/>
    <n v="3"/>
    <s v="95mm2 X 3 Core (FXE03PCM)"/>
    <x v="1"/>
    <x v="1"/>
    <x v="1"/>
    <n v="24"/>
    <m/>
    <m/>
    <m/>
    <m/>
    <m/>
    <m/>
    <n v="24"/>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415"/>
    <n v="3"/>
    <x v="0"/>
    <x v="0"/>
    <x v="0"/>
    <x v="0"/>
    <x v="0"/>
    <s v="A02"/>
    <s v="Termination complete, with gland, as specified for 22 kV XLPE SWA stranded copper conductor cable.  Quantity is per core per end"/>
    <n v="3"/>
    <s v="95mm2 X 3 Core (FXE03PCM)"/>
    <x v="2"/>
    <x v="2"/>
    <x v="1"/>
    <n v="24"/>
    <m/>
    <m/>
    <m/>
    <m/>
    <m/>
    <m/>
    <n v="24"/>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4"/>
    <n v="4"/>
    <x v="0"/>
    <x v="0"/>
    <x v="0"/>
    <x v="0"/>
    <x v="0"/>
    <s v="A02"/>
    <s v="Termination complete, with gland, as specified for 22 kV XLPE SWA stranded copper conductor cable.  Quantity is per core per end"/>
    <n v="4"/>
    <s v="120mm2 X 3 Core (FXE03QCM)"/>
    <x v="0"/>
    <x v="0"/>
    <x v="1"/>
    <n v="1"/>
    <m/>
    <m/>
    <m/>
    <m/>
    <m/>
    <m/>
    <n v="1"/>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10"/>
    <n v="4"/>
    <x v="0"/>
    <x v="0"/>
    <x v="0"/>
    <x v="0"/>
    <x v="0"/>
    <s v="A02"/>
    <s v="Termination complete, with gland, as specified for 22 kV XLPE SWA stranded copper conductor cable.  Quantity is per core per end"/>
    <n v="4"/>
    <s v="120mm2 X 3 Core (FXE03QCM)"/>
    <x v="1"/>
    <x v="1"/>
    <x v="1"/>
    <n v="1"/>
    <m/>
    <m/>
    <m/>
    <m/>
    <m/>
    <m/>
    <n v="1"/>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416"/>
    <n v="4"/>
    <x v="0"/>
    <x v="0"/>
    <x v="0"/>
    <x v="0"/>
    <x v="0"/>
    <s v="A02"/>
    <s v="Termination complete, with gland, as specified for 22 kV XLPE SWA stranded copper conductor cable.  Quantity is per core per end"/>
    <n v="4"/>
    <s v="120mm2 X 3 Core (FXE03QCM)"/>
    <x v="2"/>
    <x v="2"/>
    <x v="1"/>
    <n v="1"/>
    <m/>
    <m/>
    <m/>
    <m/>
    <m/>
    <m/>
    <n v="1"/>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5"/>
    <n v="5"/>
    <x v="0"/>
    <x v="0"/>
    <x v="0"/>
    <x v="0"/>
    <x v="0"/>
    <s v="A03"/>
    <s v="Through joints complete for 22 kV XLPE SWA stranded copper conductor cable"/>
    <n v="5"/>
    <s v="95mm2 X 1 Core (FXE01PCM)"/>
    <x v="0"/>
    <x v="0"/>
    <x v="1"/>
    <n v="1"/>
    <m/>
    <m/>
    <m/>
    <m/>
    <m/>
    <m/>
    <n v="1"/>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11"/>
    <n v="5"/>
    <x v="0"/>
    <x v="0"/>
    <x v="0"/>
    <x v="0"/>
    <x v="0"/>
    <s v="A03"/>
    <s v="Through joints complete for 22 kV XLPE SWA stranded copper conductor cable"/>
    <n v="5"/>
    <s v="95mm2 X 1 Core (FXE01PCM)"/>
    <x v="1"/>
    <x v="1"/>
    <x v="1"/>
    <n v="1"/>
    <m/>
    <m/>
    <m/>
    <m/>
    <m/>
    <m/>
    <n v="1"/>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417"/>
    <n v="5"/>
    <x v="0"/>
    <x v="0"/>
    <x v="0"/>
    <x v="0"/>
    <x v="0"/>
    <s v="A03"/>
    <s v="Through joints complete for 22 kV XLPE SWA stranded copper conductor cable"/>
    <n v="5"/>
    <s v="95mm2 X 1 Core (FXE01PCM)"/>
    <x v="2"/>
    <x v="2"/>
    <x v="1"/>
    <n v="1"/>
    <m/>
    <m/>
    <m/>
    <m/>
    <m/>
    <m/>
    <n v="1"/>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6"/>
    <n v="6"/>
    <x v="0"/>
    <x v="0"/>
    <x v="0"/>
    <x v="0"/>
    <x v="0"/>
    <s v="A03"/>
    <s v="Through joints complete for 22 kV XLPE SWA stranded copper conductor cable"/>
    <n v="6"/>
    <s v="120mm2 X 3 Core (FXE03QCM)"/>
    <x v="0"/>
    <x v="0"/>
    <x v="1"/>
    <n v="1"/>
    <m/>
    <m/>
    <m/>
    <m/>
    <m/>
    <m/>
    <n v="1"/>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12"/>
    <n v="6"/>
    <x v="0"/>
    <x v="0"/>
    <x v="0"/>
    <x v="0"/>
    <x v="0"/>
    <s v="A03"/>
    <s v="Through joints complete for 22 kV XLPE SWA stranded copper conductor cable"/>
    <n v="6"/>
    <s v="120mm2 X 3 Core (FXE03QCM)"/>
    <x v="1"/>
    <x v="1"/>
    <x v="1"/>
    <n v="1"/>
    <m/>
    <m/>
    <m/>
    <m/>
    <m/>
    <m/>
    <n v="1"/>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418"/>
    <n v="6"/>
    <x v="0"/>
    <x v="0"/>
    <x v="0"/>
    <x v="0"/>
    <x v="0"/>
    <s v="A03"/>
    <s v="Through joints complete for 22 kV XLPE SWA stranded copper conductor cable"/>
    <n v="6"/>
    <s v="120mm2 X 3 Core (FXE03QCM)"/>
    <x v="2"/>
    <x v="2"/>
    <x v="1"/>
    <n v="1"/>
    <m/>
    <m/>
    <m/>
    <m/>
    <m/>
    <m/>
    <n v="1"/>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7"/>
    <n v="7"/>
    <x v="0"/>
    <x v="0"/>
    <x v="0"/>
    <x v="0"/>
    <x v="0"/>
    <s v="A04"/>
    <s v="Unarmoured for 22 kV system (individual copper screen tape) 22 kV XLPE insulated, PVC sheath, stranded copper conductor cable fixed/laid in all positions, etc, to all heights above floor level, etc and to all areas"/>
    <n v="7"/>
    <s v="70mm2 X 1 Core (FXG01NCM)"/>
    <x v="0"/>
    <x v="0"/>
    <x v="0"/>
    <n v="36410"/>
    <m/>
    <m/>
    <m/>
    <m/>
    <m/>
    <m/>
    <n v="3641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13"/>
    <n v="7"/>
    <x v="0"/>
    <x v="0"/>
    <x v="0"/>
    <x v="0"/>
    <x v="0"/>
    <s v="A04"/>
    <s v="Unarmoured for 22 kV system (individual copper screen tape) 22 kV XLPE insulated, PVC sheath, stranded copper conductor cable fixed/laid in all positions, etc, to all heights above floor level, etc and to all areas"/>
    <n v="7"/>
    <s v="70mm2 X 1 Core (FXG01NCM)"/>
    <x v="1"/>
    <x v="1"/>
    <x v="0"/>
    <n v="36410"/>
    <m/>
    <m/>
    <m/>
    <m/>
    <m/>
    <m/>
    <n v="3641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419"/>
    <n v="7"/>
    <x v="0"/>
    <x v="0"/>
    <x v="0"/>
    <x v="0"/>
    <x v="0"/>
    <s v="A04"/>
    <s v="Unarmoured for 22 kV system (individual copper screen tape) 22 kV XLPE insulated, PVC sheath, stranded copper conductor cable fixed/laid in all positions, etc, to all heights above floor level, etc and to all areas"/>
    <n v="7"/>
    <s v="70mm2 X 1 Core (FXG01NCM)"/>
    <x v="2"/>
    <x v="2"/>
    <x v="0"/>
    <n v="36410"/>
    <m/>
    <m/>
    <m/>
    <m/>
    <m/>
    <m/>
    <n v="3641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8"/>
    <n v="8"/>
    <x v="0"/>
    <x v="0"/>
    <x v="0"/>
    <x v="0"/>
    <x v="0"/>
    <s v="A04"/>
    <s v="Unarmoured for 22 kV system (individual copper screen tape) 22 kV XLPE insulated, PVC sheath, stranded copper conductor cable fixed/laid in all positions, etc, to all heights above floor level, etc and to all areas"/>
    <n v="8"/>
    <s v="95mm2 X 1 Core (FXG01PCM)"/>
    <x v="0"/>
    <x v="0"/>
    <x v="0"/>
    <n v="4170"/>
    <n v="13620"/>
    <n v="13620"/>
    <n v="13620"/>
    <n v="13620"/>
    <n v="13620"/>
    <n v="13620"/>
    <n v="8589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14"/>
    <n v="8"/>
    <x v="0"/>
    <x v="0"/>
    <x v="0"/>
    <x v="0"/>
    <x v="0"/>
    <s v="A04"/>
    <s v="Unarmoured for 22 kV system (individual copper screen tape) 22 kV XLPE insulated, PVC sheath, stranded copper conductor cable fixed/laid in all positions, etc, to all heights above floor level, etc and to all areas"/>
    <n v="8"/>
    <s v="95mm2 X 1 Core (FXG01PCM)"/>
    <x v="1"/>
    <x v="1"/>
    <x v="0"/>
    <n v="4170"/>
    <n v="13620"/>
    <n v="13620"/>
    <n v="13620"/>
    <n v="13620"/>
    <n v="13620"/>
    <n v="13620"/>
    <n v="8589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420"/>
    <n v="8"/>
    <x v="0"/>
    <x v="0"/>
    <x v="0"/>
    <x v="0"/>
    <x v="0"/>
    <s v="A04"/>
    <s v="Unarmoured for 22 kV system (individual copper screen tape) 22 kV XLPE insulated, PVC sheath, stranded copper conductor cable fixed/laid in all positions, etc, to all heights above floor level, etc and to all areas"/>
    <n v="8"/>
    <s v="95mm2 X 1 Core (FXG01PCM)"/>
    <x v="2"/>
    <x v="2"/>
    <x v="0"/>
    <n v="4170"/>
    <n v="13620"/>
    <n v="13620"/>
    <n v="13620"/>
    <n v="13620"/>
    <n v="13620"/>
    <n v="13620"/>
    <n v="8589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9"/>
    <n v="9"/>
    <x v="0"/>
    <x v="0"/>
    <x v="0"/>
    <x v="0"/>
    <x v="0"/>
    <s v="A04"/>
    <s v="Unarmoured for 22 kV system (individual copper screen tape) 22 kV XLPE insulated, PVC sheath, stranded copper conductor cable fixed/laid in all positions, etc, to all heights above floor level, etc and to all areas"/>
    <n v="9"/>
    <s v="150mm2 X 1 Core (FXG01RCM)"/>
    <x v="0"/>
    <x v="0"/>
    <x v="0"/>
    <n v="2400"/>
    <n v="2000"/>
    <n v="2000"/>
    <n v="2000"/>
    <n v="2000"/>
    <n v="2000"/>
    <n v="2000"/>
    <n v="1440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15"/>
    <n v="9"/>
    <x v="0"/>
    <x v="0"/>
    <x v="0"/>
    <x v="0"/>
    <x v="0"/>
    <s v="A04"/>
    <s v="Unarmoured for 22 kV system (individual copper screen tape) 22 kV XLPE insulated, PVC sheath, stranded copper conductor cable fixed/laid in all positions, etc, to all heights above floor level, etc and to all areas"/>
    <n v="9"/>
    <s v="150mm2 X 1 Core (FXG01RCM)"/>
    <x v="1"/>
    <x v="1"/>
    <x v="0"/>
    <n v="2400"/>
    <n v="2000"/>
    <n v="2000"/>
    <n v="2000"/>
    <n v="2000"/>
    <n v="2000"/>
    <n v="2000"/>
    <n v="1440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421"/>
    <n v="9"/>
    <x v="0"/>
    <x v="0"/>
    <x v="0"/>
    <x v="0"/>
    <x v="0"/>
    <s v="A04"/>
    <s v="Unarmoured for 22 kV system (individual copper screen tape) 22 kV XLPE insulated, PVC sheath, stranded copper conductor cable fixed/laid in all positions, etc, to all heights above floor level, etc and to all areas"/>
    <n v="9"/>
    <s v="150mm2 X 1 Core (FXG01RCM)"/>
    <x v="2"/>
    <x v="2"/>
    <x v="0"/>
    <n v="2400"/>
    <n v="2000"/>
    <n v="2000"/>
    <n v="2000"/>
    <n v="2000"/>
    <n v="2000"/>
    <n v="2000"/>
    <n v="1440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0"/>
    <n v="10"/>
    <x v="0"/>
    <x v="0"/>
    <x v="0"/>
    <x v="0"/>
    <x v="0"/>
    <s v="A04"/>
    <s v="Unarmoured for 22 kV system (individual copper screen tape) 22 kV XLPE insulated, PVC sheath, stranded copper conductor cable fixed/laid in all positions, etc, to all heights above floor level, etc and to all areas"/>
    <n v="10"/>
    <s v="240mm2 x 1 Core (FXG01TCM)"/>
    <x v="0"/>
    <x v="0"/>
    <x v="0"/>
    <n v="900"/>
    <n v="1680"/>
    <n v="1680"/>
    <n v="1680"/>
    <n v="1680"/>
    <n v="1680"/>
    <n v="1680"/>
    <n v="1098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16"/>
    <n v="10"/>
    <x v="0"/>
    <x v="0"/>
    <x v="0"/>
    <x v="0"/>
    <x v="0"/>
    <s v="A04"/>
    <s v="Unarmoured for 22 kV system (individual copper screen tape) 22 kV XLPE insulated, PVC sheath, stranded copper conductor cable fixed/laid in all positions, etc, to all heights above floor level, etc and to all areas"/>
    <n v="10"/>
    <s v="240mm2 x 1 Core (FXG01TCM)"/>
    <x v="1"/>
    <x v="1"/>
    <x v="0"/>
    <n v="900"/>
    <n v="1680"/>
    <n v="1680"/>
    <n v="1680"/>
    <n v="1680"/>
    <n v="1680"/>
    <n v="1680"/>
    <n v="1098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422"/>
    <n v="10"/>
    <x v="0"/>
    <x v="0"/>
    <x v="0"/>
    <x v="0"/>
    <x v="0"/>
    <s v="A04"/>
    <s v="Unarmoured for 22 kV system (individual copper screen tape) 22 kV XLPE insulated, PVC sheath, stranded copper conductor cable fixed/laid in all positions, etc, to all heights above floor level, etc and to all areas"/>
    <n v="10"/>
    <s v="240mm2 x 1 Core (FXG01TCM)"/>
    <x v="2"/>
    <x v="2"/>
    <x v="0"/>
    <n v="900"/>
    <n v="1680"/>
    <n v="1680"/>
    <n v="1680"/>
    <n v="1680"/>
    <n v="1680"/>
    <n v="1680"/>
    <n v="1098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1"/>
    <n v="11"/>
    <x v="0"/>
    <x v="0"/>
    <x v="0"/>
    <x v="0"/>
    <x v="0"/>
    <s v="A04"/>
    <s v="Unarmoured for 22 kV system (individual copper screen tape) 22 kV XLPE insulated, PVC sheath, stranded copper conductor cable fixed/laid in all positions, etc, to all heights above floor level, etc and to all areas"/>
    <n v="11"/>
    <s v="300mm2 x 1 Core (FXG01UCM)"/>
    <x v="0"/>
    <x v="0"/>
    <x v="0"/>
    <n v="15570"/>
    <n v="1930"/>
    <n v="1930"/>
    <n v="1930"/>
    <n v="1930"/>
    <n v="1930"/>
    <n v="1930"/>
    <n v="2715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17"/>
    <n v="11"/>
    <x v="0"/>
    <x v="0"/>
    <x v="0"/>
    <x v="0"/>
    <x v="0"/>
    <s v="A04"/>
    <s v="Unarmoured for 22 kV system (individual copper screen tape) 22 kV XLPE insulated, PVC sheath, stranded copper conductor cable fixed/laid in all positions, etc, to all heights above floor level, etc and to all areas"/>
    <n v="11"/>
    <s v="300mm2 x 1 Core (FXG01UCM)"/>
    <x v="1"/>
    <x v="1"/>
    <x v="0"/>
    <n v="15570"/>
    <n v="1930"/>
    <n v="1930"/>
    <n v="1930"/>
    <n v="1930"/>
    <n v="1930"/>
    <n v="1930"/>
    <n v="2715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423"/>
    <n v="11"/>
    <x v="0"/>
    <x v="0"/>
    <x v="0"/>
    <x v="0"/>
    <x v="0"/>
    <s v="A04"/>
    <s v="Unarmoured for 22 kV system (individual copper screen tape) 22 kV XLPE insulated, PVC sheath, stranded copper conductor cable fixed/laid in all positions, etc, to all heights above floor level, etc and to all areas"/>
    <n v="11"/>
    <s v="300mm2 x 1 Core (FXG01UCM)"/>
    <x v="2"/>
    <x v="2"/>
    <x v="0"/>
    <n v="15570"/>
    <n v="1930"/>
    <n v="1930"/>
    <n v="1930"/>
    <n v="1930"/>
    <n v="1930"/>
    <n v="1930"/>
    <n v="2715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2"/>
    <n v="12"/>
    <x v="0"/>
    <x v="0"/>
    <x v="0"/>
    <x v="0"/>
    <x v="0"/>
    <s v="A04"/>
    <s v="Unarmoured for 22 kV system (individual copper screen tape) 22 kV XLPE insulated, PVC sheath, stranded copper conductor cable fixed/laid in all positions, etc, to all heights above floor level, etc and to all areas"/>
    <n v="12"/>
    <s v="400mm2 X 1 Core (FXG01VCM)"/>
    <x v="0"/>
    <x v="0"/>
    <x v="0"/>
    <m/>
    <n v="1080"/>
    <n v="1080"/>
    <n v="1080"/>
    <n v="1080"/>
    <n v="1080"/>
    <n v="1080"/>
    <n v="648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18"/>
    <n v="12"/>
    <x v="0"/>
    <x v="0"/>
    <x v="0"/>
    <x v="0"/>
    <x v="0"/>
    <s v="A04"/>
    <s v="Unarmoured for 22 kV system (individual copper screen tape) 22 kV XLPE insulated, PVC sheath, stranded copper conductor cable fixed/laid in all positions, etc, to all heights above floor level, etc and to all areas"/>
    <n v="12"/>
    <s v="400mm2 X 1 Core (FXG01VCM)"/>
    <x v="1"/>
    <x v="1"/>
    <x v="0"/>
    <m/>
    <n v="1080"/>
    <n v="1080"/>
    <n v="1080"/>
    <n v="1080"/>
    <n v="1080"/>
    <n v="1080"/>
    <n v="648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424"/>
    <n v="12"/>
    <x v="0"/>
    <x v="0"/>
    <x v="0"/>
    <x v="0"/>
    <x v="0"/>
    <s v="A04"/>
    <s v="Unarmoured for 22 kV system (individual copper screen tape) 22 kV XLPE insulated, PVC sheath, stranded copper conductor cable fixed/laid in all positions, etc, to all heights above floor level, etc and to all areas"/>
    <n v="12"/>
    <s v="400mm2 X 1 Core (FXG01VCM)"/>
    <x v="2"/>
    <x v="2"/>
    <x v="0"/>
    <m/>
    <n v="1080"/>
    <n v="1080"/>
    <n v="1080"/>
    <n v="1080"/>
    <n v="1080"/>
    <n v="1080"/>
    <n v="648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3"/>
    <n v="13"/>
    <x v="0"/>
    <x v="0"/>
    <x v="0"/>
    <x v="0"/>
    <x v="0"/>
    <s v="A04"/>
    <s v="Unarmoured for 22 kV system (individual copper screen tape) 22 kV XLPE insulated, PVC sheath, stranded copper conductor cable fixed/laid in all positions, etc, to all heights above floor level, etc and to all areas"/>
    <n v="13"/>
    <s v="500mm2 X 1 Core (FXG01WCM)"/>
    <x v="0"/>
    <x v="0"/>
    <x v="0"/>
    <n v="47370"/>
    <n v="7680"/>
    <n v="7680"/>
    <n v="7680"/>
    <n v="7680"/>
    <n v="7680"/>
    <n v="7680"/>
    <n v="9345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19"/>
    <n v="13"/>
    <x v="0"/>
    <x v="0"/>
    <x v="0"/>
    <x v="0"/>
    <x v="0"/>
    <s v="A04"/>
    <s v="Unarmoured for 22 kV system (individual copper screen tape) 22 kV XLPE insulated, PVC sheath, stranded copper conductor cable fixed/laid in all positions, etc, to all heights above floor level, etc and to all areas"/>
    <n v="13"/>
    <s v="500mm2 X 1 Core (FXG01WCM)"/>
    <x v="1"/>
    <x v="1"/>
    <x v="0"/>
    <n v="47370"/>
    <n v="7680"/>
    <n v="7680"/>
    <n v="7680"/>
    <n v="7680"/>
    <n v="7680"/>
    <n v="7680"/>
    <n v="9345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425"/>
    <n v="13"/>
    <x v="0"/>
    <x v="0"/>
    <x v="0"/>
    <x v="0"/>
    <x v="0"/>
    <s v="A04"/>
    <s v="Unarmoured for 22 kV system (individual copper screen tape) 22 kV XLPE insulated, PVC sheath, stranded copper conductor cable fixed/laid in all positions, etc, to all heights above floor level, etc and to all areas"/>
    <n v="13"/>
    <s v="500mm2 X 1 Core (FXG01WCM)"/>
    <x v="2"/>
    <x v="2"/>
    <x v="0"/>
    <n v="47370"/>
    <n v="7680"/>
    <n v="7680"/>
    <n v="7680"/>
    <n v="7680"/>
    <n v="7680"/>
    <n v="7680"/>
    <n v="9345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4"/>
    <n v="14"/>
    <x v="0"/>
    <x v="0"/>
    <x v="0"/>
    <x v="0"/>
    <x v="0"/>
    <s v="A05"/>
    <s v="Termination complete, with gland, for 22 kV XLPE stranded copper conductor cable.  Quantity is per core per end"/>
    <n v="14"/>
    <s v="70mm2 X 1 Core (FXG01NCM)"/>
    <x v="0"/>
    <x v="0"/>
    <x v="1"/>
    <n v="48"/>
    <m/>
    <m/>
    <m/>
    <m/>
    <m/>
    <m/>
    <n v="48"/>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20"/>
    <n v="14"/>
    <x v="0"/>
    <x v="0"/>
    <x v="0"/>
    <x v="0"/>
    <x v="0"/>
    <s v="A05"/>
    <s v="Termination complete, with gland, for 22 kV XLPE stranded copper conductor cable.  Quantity is per core per end"/>
    <n v="14"/>
    <s v="70mm2 X 1 Core (FXG01NCM)"/>
    <x v="1"/>
    <x v="1"/>
    <x v="1"/>
    <n v="48"/>
    <m/>
    <m/>
    <m/>
    <m/>
    <m/>
    <m/>
    <n v="48"/>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426"/>
    <n v="14"/>
    <x v="0"/>
    <x v="0"/>
    <x v="0"/>
    <x v="0"/>
    <x v="0"/>
    <s v="A05"/>
    <s v="Termination complete, with gland, for 22 kV XLPE stranded copper conductor cable.  Quantity is per core per end"/>
    <n v="14"/>
    <s v="70mm2 X 1 Core (FXG01NCM)"/>
    <x v="2"/>
    <x v="2"/>
    <x v="1"/>
    <n v="48"/>
    <m/>
    <m/>
    <m/>
    <m/>
    <m/>
    <m/>
    <n v="48"/>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5"/>
    <n v="15"/>
    <x v="0"/>
    <x v="0"/>
    <x v="0"/>
    <x v="0"/>
    <x v="0"/>
    <s v="A05"/>
    <s v="Termination complete, with gland, for 22 kV XLPE stranded copper conductor cable.  Quantity is per core per end"/>
    <n v="15"/>
    <s v="95mm2 X 1 Core (FXG01PCM)"/>
    <x v="0"/>
    <x v="0"/>
    <x v="1"/>
    <n v="27"/>
    <n v="57"/>
    <n v="57"/>
    <n v="57"/>
    <n v="57"/>
    <n v="57"/>
    <n v="57"/>
    <n v="369"/>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21"/>
    <n v="15"/>
    <x v="0"/>
    <x v="0"/>
    <x v="0"/>
    <x v="0"/>
    <x v="0"/>
    <s v="A05"/>
    <s v="Termination complete, with gland, for 22 kV XLPE stranded copper conductor cable.  Quantity is per core per end"/>
    <n v="15"/>
    <s v="95mm2 X 1 Core (FXG01PCM)"/>
    <x v="1"/>
    <x v="1"/>
    <x v="1"/>
    <n v="27"/>
    <n v="57"/>
    <n v="57"/>
    <n v="57"/>
    <n v="57"/>
    <n v="57"/>
    <n v="57"/>
    <n v="369"/>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427"/>
    <n v="15"/>
    <x v="0"/>
    <x v="0"/>
    <x v="0"/>
    <x v="0"/>
    <x v="0"/>
    <s v="A05"/>
    <s v="Termination complete, with gland, for 22 kV XLPE stranded copper conductor cable.  Quantity is per core per end"/>
    <n v="15"/>
    <s v="95mm2 X 1 Core (FXG01PCM)"/>
    <x v="2"/>
    <x v="2"/>
    <x v="1"/>
    <n v="27"/>
    <n v="57"/>
    <n v="57"/>
    <n v="57"/>
    <n v="57"/>
    <n v="57"/>
    <n v="57"/>
    <n v="369"/>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6"/>
    <n v="16"/>
    <x v="0"/>
    <x v="0"/>
    <x v="0"/>
    <x v="0"/>
    <x v="0"/>
    <s v="A05"/>
    <s v="Termination complete, with gland, for 22 kV XLPE stranded copper conductor cable.  Quantity is per core per end"/>
    <n v="16"/>
    <s v="150mm2 X 1 Core (FXG01RCM)"/>
    <x v="0"/>
    <x v="0"/>
    <x v="1"/>
    <n v="60"/>
    <n v="6"/>
    <n v="6"/>
    <n v="6"/>
    <n v="6"/>
    <n v="6"/>
    <n v="6"/>
    <n v="96"/>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22"/>
    <n v="16"/>
    <x v="0"/>
    <x v="0"/>
    <x v="0"/>
    <x v="0"/>
    <x v="0"/>
    <s v="A05"/>
    <s v="Termination complete, with gland, for 22 kV XLPE stranded copper conductor cable.  Quantity is per core per end"/>
    <n v="16"/>
    <s v="150mm2 X 1 Core (FXG01RCM)"/>
    <x v="1"/>
    <x v="1"/>
    <x v="1"/>
    <n v="60"/>
    <n v="6"/>
    <n v="6"/>
    <n v="6"/>
    <n v="6"/>
    <n v="6"/>
    <n v="6"/>
    <n v="96"/>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428"/>
    <n v="16"/>
    <x v="0"/>
    <x v="0"/>
    <x v="0"/>
    <x v="0"/>
    <x v="0"/>
    <s v="A05"/>
    <s v="Termination complete, with gland, for 22 kV XLPE stranded copper conductor cable.  Quantity is per core per end"/>
    <n v="16"/>
    <s v="150mm2 X 1 Core (FXG01RCM)"/>
    <x v="2"/>
    <x v="2"/>
    <x v="1"/>
    <n v="60"/>
    <n v="6"/>
    <n v="6"/>
    <n v="6"/>
    <n v="6"/>
    <n v="6"/>
    <n v="6"/>
    <n v="96"/>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7"/>
    <n v="17"/>
    <x v="0"/>
    <x v="0"/>
    <x v="0"/>
    <x v="0"/>
    <x v="0"/>
    <s v="A05"/>
    <s v="Termination complete, with gland, for 22 kV XLPE stranded copper conductor cable.  Quantity is per core per end"/>
    <n v="17"/>
    <s v="240mm2 x 1 Core (FXG01TCM)"/>
    <x v="0"/>
    <x v="0"/>
    <x v="1"/>
    <n v="6"/>
    <n v="12"/>
    <n v="12"/>
    <n v="12"/>
    <n v="12"/>
    <n v="12"/>
    <n v="12"/>
    <n v="78"/>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23"/>
    <n v="17"/>
    <x v="0"/>
    <x v="0"/>
    <x v="0"/>
    <x v="0"/>
    <x v="0"/>
    <s v="A05"/>
    <s v="Termination complete, with gland, for 22 kV XLPE stranded copper conductor cable.  Quantity is per core per end"/>
    <n v="17"/>
    <s v="240mm2 x 1 Core (FXG01TCM)"/>
    <x v="1"/>
    <x v="1"/>
    <x v="1"/>
    <n v="6"/>
    <n v="12"/>
    <n v="12"/>
    <n v="12"/>
    <n v="12"/>
    <n v="12"/>
    <n v="12"/>
    <n v="78"/>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429"/>
    <n v="17"/>
    <x v="0"/>
    <x v="0"/>
    <x v="0"/>
    <x v="0"/>
    <x v="0"/>
    <s v="A05"/>
    <s v="Termination complete, with gland, for 22 kV XLPE stranded copper conductor cable.  Quantity is per core per end"/>
    <n v="17"/>
    <s v="240mm2 x 1 Core (FXG01TCM)"/>
    <x v="2"/>
    <x v="2"/>
    <x v="1"/>
    <n v="6"/>
    <n v="12"/>
    <n v="12"/>
    <n v="12"/>
    <n v="12"/>
    <n v="12"/>
    <n v="12"/>
    <n v="78"/>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8"/>
    <n v="18"/>
    <x v="0"/>
    <x v="0"/>
    <x v="0"/>
    <x v="0"/>
    <x v="0"/>
    <s v="A05"/>
    <s v="Termination complete, with gland, for 22 kV XLPE stranded copper conductor cable.  Quantity is per core per end"/>
    <n v="18"/>
    <s v="300mm2 x 1 Core (FXG01UCM)"/>
    <x v="0"/>
    <x v="0"/>
    <x v="1"/>
    <n v="18"/>
    <n v="18"/>
    <n v="18"/>
    <n v="18"/>
    <n v="18"/>
    <n v="18"/>
    <n v="18"/>
    <n v="126"/>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24"/>
    <n v="18"/>
    <x v="0"/>
    <x v="0"/>
    <x v="0"/>
    <x v="0"/>
    <x v="0"/>
    <s v="A05"/>
    <s v="Termination complete, with gland, for 22 kV XLPE stranded copper conductor cable.  Quantity is per core per end"/>
    <n v="18"/>
    <s v="300mm2 x 1 Core (FXG01UCM)"/>
    <x v="1"/>
    <x v="1"/>
    <x v="1"/>
    <n v="18"/>
    <n v="18"/>
    <n v="18"/>
    <n v="18"/>
    <n v="18"/>
    <n v="18"/>
    <n v="18"/>
    <n v="126"/>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430"/>
    <n v="18"/>
    <x v="0"/>
    <x v="0"/>
    <x v="0"/>
    <x v="0"/>
    <x v="0"/>
    <s v="A05"/>
    <s v="Termination complete, with gland, for 22 kV XLPE stranded copper conductor cable.  Quantity is per core per end"/>
    <n v="18"/>
    <s v="300mm2 x 1 Core (FXG01UCM)"/>
    <x v="2"/>
    <x v="2"/>
    <x v="1"/>
    <n v="18"/>
    <n v="18"/>
    <n v="18"/>
    <n v="18"/>
    <n v="18"/>
    <n v="18"/>
    <n v="18"/>
    <n v="126"/>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9"/>
    <n v="19"/>
    <x v="0"/>
    <x v="0"/>
    <x v="0"/>
    <x v="0"/>
    <x v="0"/>
    <s v="A05"/>
    <s v="Termination complete, with gland, for 22 kV XLPE stranded copper conductor cable.  Quantity is per core per end"/>
    <n v="19"/>
    <s v="400mm2 X 1 Core (FXG01VCM)"/>
    <x v="0"/>
    <x v="0"/>
    <x v="1"/>
    <m/>
    <n v="6"/>
    <n v="6"/>
    <n v="6"/>
    <n v="6"/>
    <n v="6"/>
    <n v="6"/>
    <n v="36"/>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25"/>
    <n v="19"/>
    <x v="0"/>
    <x v="0"/>
    <x v="0"/>
    <x v="0"/>
    <x v="0"/>
    <s v="A05"/>
    <s v="Termination complete, with gland, for 22 kV XLPE stranded copper conductor cable.  Quantity is per core per end"/>
    <n v="19"/>
    <s v="400mm2 X 1 Core (FXG01VCM)"/>
    <x v="1"/>
    <x v="1"/>
    <x v="1"/>
    <m/>
    <n v="6"/>
    <n v="6"/>
    <n v="6"/>
    <n v="6"/>
    <n v="6"/>
    <n v="6"/>
    <n v="36"/>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431"/>
    <n v="19"/>
    <x v="0"/>
    <x v="0"/>
    <x v="0"/>
    <x v="0"/>
    <x v="0"/>
    <s v="A05"/>
    <s v="Termination complete, with gland, for 22 kV XLPE stranded copper conductor cable.  Quantity is per core per end"/>
    <n v="19"/>
    <s v="400mm2 X 1 Core (FXG01VCM)"/>
    <x v="2"/>
    <x v="2"/>
    <x v="1"/>
    <m/>
    <n v="6"/>
    <n v="6"/>
    <n v="6"/>
    <n v="6"/>
    <n v="6"/>
    <n v="6"/>
    <n v="36"/>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0"/>
    <n v="20"/>
    <x v="0"/>
    <x v="0"/>
    <x v="0"/>
    <x v="0"/>
    <x v="0"/>
    <s v="A05"/>
    <s v="Termination complete, with gland, for 22 kV XLPE stranded copper conductor cable.  Quantity is per core per end"/>
    <n v="20"/>
    <s v="500mm2 X 1 Core (FXG01WCM)"/>
    <x v="0"/>
    <x v="0"/>
    <x v="1"/>
    <n v="60"/>
    <n v="96"/>
    <n v="96"/>
    <n v="96"/>
    <n v="96"/>
    <n v="96"/>
    <n v="96"/>
    <n v="636"/>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26"/>
    <n v="20"/>
    <x v="0"/>
    <x v="0"/>
    <x v="0"/>
    <x v="0"/>
    <x v="0"/>
    <s v="A05"/>
    <s v="Termination complete, with gland, for 22 kV XLPE stranded copper conductor cable.  Quantity is per core per end"/>
    <n v="20"/>
    <s v="500mm2 X 1 Core (FXG01WCM)"/>
    <x v="1"/>
    <x v="1"/>
    <x v="1"/>
    <n v="60"/>
    <n v="96"/>
    <n v="96"/>
    <n v="96"/>
    <n v="96"/>
    <n v="96"/>
    <n v="96"/>
    <n v="636"/>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432"/>
    <n v="20"/>
    <x v="0"/>
    <x v="0"/>
    <x v="0"/>
    <x v="0"/>
    <x v="0"/>
    <s v="A05"/>
    <s v="Termination complete, with gland, for 22 kV XLPE stranded copper conductor cable.  Quantity is per core per end"/>
    <n v="20"/>
    <s v="500mm2 X 1 Core (FXG01WCM)"/>
    <x v="2"/>
    <x v="2"/>
    <x v="1"/>
    <n v="60"/>
    <n v="96"/>
    <n v="96"/>
    <n v="96"/>
    <n v="96"/>
    <n v="96"/>
    <n v="96"/>
    <n v="636"/>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1"/>
    <n v="21"/>
    <x v="0"/>
    <x v="0"/>
    <x v="0"/>
    <x v="0"/>
    <x v="0"/>
    <s v="A05"/>
    <s v="Termination complete, without gland, for 22 kV XLPE stranded copper conductor cable.  Quantity is per core per end"/>
    <n v="21"/>
    <s v="70mm2 X 1 Core (FXG01NCM)"/>
    <x v="0"/>
    <x v="0"/>
    <x v="1"/>
    <n v="48"/>
    <m/>
    <m/>
    <m/>
    <m/>
    <m/>
    <m/>
    <n v="48"/>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27"/>
    <n v="21"/>
    <x v="0"/>
    <x v="0"/>
    <x v="0"/>
    <x v="0"/>
    <x v="0"/>
    <s v="A05"/>
    <s v="Termination complete, without gland, for 22 kV XLPE stranded copper conductor cable.  Quantity is per core per end"/>
    <n v="21"/>
    <s v="70mm2 X 1 Core (FXG01NCM)"/>
    <x v="1"/>
    <x v="1"/>
    <x v="1"/>
    <n v="48"/>
    <m/>
    <m/>
    <m/>
    <m/>
    <m/>
    <m/>
    <n v="48"/>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433"/>
    <n v="21"/>
    <x v="0"/>
    <x v="0"/>
    <x v="0"/>
    <x v="0"/>
    <x v="0"/>
    <s v="A05"/>
    <s v="Termination complete, without gland, for 22 kV XLPE stranded copper conductor cable.  Quantity is per core per end"/>
    <n v="21"/>
    <s v="70mm2 X 1 Core (FXG01NCM)"/>
    <x v="2"/>
    <x v="2"/>
    <x v="1"/>
    <n v="48"/>
    <m/>
    <m/>
    <m/>
    <m/>
    <m/>
    <m/>
    <n v="48"/>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2"/>
    <n v="22"/>
    <x v="0"/>
    <x v="0"/>
    <x v="0"/>
    <x v="0"/>
    <x v="0"/>
    <s v="A05"/>
    <s v="Termination complete, without gland, for 22 kV XLPE stranded copper conductor cable.  Quantity is per core per end"/>
    <n v="22"/>
    <s v="95mm2 X 1 Core (FXG01PCM)"/>
    <x v="0"/>
    <x v="0"/>
    <x v="1"/>
    <n v="27"/>
    <n v="57"/>
    <n v="57"/>
    <n v="57"/>
    <n v="57"/>
    <n v="57"/>
    <n v="57"/>
    <n v="369"/>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28"/>
    <n v="22"/>
    <x v="0"/>
    <x v="0"/>
    <x v="0"/>
    <x v="0"/>
    <x v="0"/>
    <s v="A05"/>
    <s v="Termination complete, without gland, for 22 kV XLPE stranded copper conductor cable.  Quantity is per core per end"/>
    <n v="22"/>
    <s v="95mm2 X 1 Core (FXG01PCM)"/>
    <x v="1"/>
    <x v="1"/>
    <x v="1"/>
    <n v="27"/>
    <n v="57"/>
    <n v="57"/>
    <n v="57"/>
    <n v="57"/>
    <n v="57"/>
    <n v="57"/>
    <n v="369"/>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434"/>
    <n v="22"/>
    <x v="0"/>
    <x v="0"/>
    <x v="0"/>
    <x v="0"/>
    <x v="0"/>
    <s v="A05"/>
    <s v="Termination complete, without gland, for 22 kV XLPE stranded copper conductor cable.  Quantity is per core per end"/>
    <n v="22"/>
    <s v="95mm2 X 1 Core (FXG01PCM)"/>
    <x v="2"/>
    <x v="2"/>
    <x v="1"/>
    <n v="27"/>
    <n v="57"/>
    <n v="57"/>
    <n v="57"/>
    <n v="57"/>
    <n v="57"/>
    <n v="57"/>
    <n v="369"/>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3"/>
    <n v="23"/>
    <x v="0"/>
    <x v="0"/>
    <x v="0"/>
    <x v="0"/>
    <x v="0"/>
    <s v="A05"/>
    <s v="Termination complete, without gland, for 22 kV XLPE stranded copper conductor cable.  Quantity is per core per end"/>
    <n v="23"/>
    <s v="150mm2 X 1 Core (FXG01RCM)"/>
    <x v="0"/>
    <x v="0"/>
    <x v="1"/>
    <n v="60"/>
    <n v="6"/>
    <n v="6"/>
    <n v="6"/>
    <n v="6"/>
    <n v="6"/>
    <n v="6"/>
    <n v="96"/>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29"/>
    <n v="23"/>
    <x v="0"/>
    <x v="0"/>
    <x v="0"/>
    <x v="0"/>
    <x v="0"/>
    <s v="A05"/>
    <s v="Termination complete, without gland, for 22 kV XLPE stranded copper conductor cable.  Quantity is per core per end"/>
    <n v="23"/>
    <s v="150mm2 X 1 Core (FXG01RCM)"/>
    <x v="1"/>
    <x v="1"/>
    <x v="1"/>
    <n v="60"/>
    <n v="6"/>
    <n v="6"/>
    <n v="6"/>
    <n v="6"/>
    <n v="6"/>
    <n v="6"/>
    <n v="96"/>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435"/>
    <n v="23"/>
    <x v="0"/>
    <x v="0"/>
    <x v="0"/>
    <x v="0"/>
    <x v="0"/>
    <s v="A05"/>
    <s v="Termination complete, without gland, for 22 kV XLPE stranded copper conductor cable.  Quantity is per core per end"/>
    <n v="23"/>
    <s v="150mm2 X 1 Core (FXG01RCM)"/>
    <x v="2"/>
    <x v="2"/>
    <x v="1"/>
    <n v="60"/>
    <n v="6"/>
    <n v="6"/>
    <n v="6"/>
    <n v="6"/>
    <n v="6"/>
    <n v="6"/>
    <n v="96"/>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4"/>
    <n v="24"/>
    <x v="0"/>
    <x v="0"/>
    <x v="0"/>
    <x v="0"/>
    <x v="0"/>
    <s v="A05"/>
    <s v="Termination complete, without gland, for 22 kV XLPE stranded copper conductor cable.  Quantity is per core per end"/>
    <n v="24"/>
    <s v="240mm2 x 1 Core (FXG01TCM)"/>
    <x v="0"/>
    <x v="0"/>
    <x v="1"/>
    <n v="6"/>
    <n v="12"/>
    <n v="12"/>
    <n v="12"/>
    <n v="12"/>
    <n v="12"/>
    <n v="12"/>
    <n v="78"/>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30"/>
    <n v="24"/>
    <x v="0"/>
    <x v="0"/>
    <x v="0"/>
    <x v="0"/>
    <x v="0"/>
    <s v="A05"/>
    <s v="Termination complete, without gland, for 22 kV XLPE stranded copper conductor cable.  Quantity is per core per end"/>
    <n v="24"/>
    <s v="240mm2 x 1 Core (FXG01TCM)"/>
    <x v="1"/>
    <x v="1"/>
    <x v="1"/>
    <n v="6"/>
    <n v="12"/>
    <n v="12"/>
    <n v="12"/>
    <n v="12"/>
    <n v="12"/>
    <n v="12"/>
    <n v="78"/>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436"/>
    <n v="24"/>
    <x v="0"/>
    <x v="0"/>
    <x v="0"/>
    <x v="0"/>
    <x v="0"/>
    <s v="A05"/>
    <s v="Termination complete, without gland, for 22 kV XLPE stranded copper conductor cable.  Quantity is per core per end"/>
    <n v="24"/>
    <s v="240mm2 x 1 Core (FXG01TCM)"/>
    <x v="2"/>
    <x v="2"/>
    <x v="1"/>
    <n v="6"/>
    <n v="12"/>
    <n v="12"/>
    <n v="12"/>
    <n v="12"/>
    <n v="12"/>
    <n v="12"/>
    <n v="78"/>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5"/>
    <n v="25"/>
    <x v="0"/>
    <x v="0"/>
    <x v="0"/>
    <x v="0"/>
    <x v="0"/>
    <s v="A05"/>
    <s v="Termination complete, without gland, for 22 kV XLPE stranded copper conductor cable.  Quantity is per core per end"/>
    <n v="25"/>
    <s v="300mm2 x 1 Core (FXG01UCM)"/>
    <x v="0"/>
    <x v="0"/>
    <x v="1"/>
    <n v="18"/>
    <n v="18"/>
    <n v="18"/>
    <n v="18"/>
    <n v="18"/>
    <n v="18"/>
    <n v="18"/>
    <n v="126"/>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31"/>
    <n v="25"/>
    <x v="0"/>
    <x v="0"/>
    <x v="0"/>
    <x v="0"/>
    <x v="0"/>
    <s v="A05"/>
    <s v="Termination complete, without gland, for 22 kV XLPE stranded copper conductor cable.  Quantity is per core per end"/>
    <n v="25"/>
    <s v="300mm2 x 1 Core (FXG01UCM)"/>
    <x v="1"/>
    <x v="1"/>
    <x v="1"/>
    <n v="18"/>
    <n v="18"/>
    <n v="18"/>
    <n v="18"/>
    <n v="18"/>
    <n v="18"/>
    <n v="18"/>
    <n v="126"/>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437"/>
    <n v="25"/>
    <x v="0"/>
    <x v="0"/>
    <x v="0"/>
    <x v="0"/>
    <x v="0"/>
    <s v="A05"/>
    <s v="Termination complete, without gland, for 22 kV XLPE stranded copper conductor cable.  Quantity is per core per end"/>
    <n v="25"/>
    <s v="300mm2 x 1 Core (FXG01UCM)"/>
    <x v="2"/>
    <x v="2"/>
    <x v="1"/>
    <n v="18"/>
    <n v="18"/>
    <n v="18"/>
    <n v="18"/>
    <n v="18"/>
    <n v="18"/>
    <n v="18"/>
    <n v="126"/>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6"/>
    <n v="26"/>
    <x v="0"/>
    <x v="0"/>
    <x v="0"/>
    <x v="0"/>
    <x v="0"/>
    <s v="A05"/>
    <s v="Termination complete, without gland, for 22 kV XLPE stranded copper conductor cable.  Quantity is per core per end"/>
    <n v="26"/>
    <s v="400mm2 X 1 Core (FXG01VCM)"/>
    <x v="0"/>
    <x v="0"/>
    <x v="1"/>
    <m/>
    <n v="6"/>
    <n v="6"/>
    <n v="6"/>
    <n v="6"/>
    <n v="6"/>
    <n v="6"/>
    <n v="36"/>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32"/>
    <n v="26"/>
    <x v="0"/>
    <x v="0"/>
    <x v="0"/>
    <x v="0"/>
    <x v="0"/>
    <s v="A05"/>
    <s v="Termination complete, without gland, for 22 kV XLPE stranded copper conductor cable.  Quantity is per core per end"/>
    <n v="26"/>
    <s v="400mm2 X 1 Core (FXG01VCM)"/>
    <x v="1"/>
    <x v="1"/>
    <x v="1"/>
    <m/>
    <n v="6"/>
    <n v="6"/>
    <n v="6"/>
    <n v="6"/>
    <n v="6"/>
    <n v="6"/>
    <n v="36"/>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438"/>
    <n v="26"/>
    <x v="0"/>
    <x v="0"/>
    <x v="0"/>
    <x v="0"/>
    <x v="0"/>
    <s v="A05"/>
    <s v="Termination complete, without gland, for 22 kV XLPE stranded copper conductor cable.  Quantity is per core per end"/>
    <n v="26"/>
    <s v="400mm2 X 1 Core (FXG01VCM)"/>
    <x v="2"/>
    <x v="2"/>
    <x v="1"/>
    <m/>
    <n v="6"/>
    <n v="6"/>
    <n v="6"/>
    <n v="6"/>
    <n v="6"/>
    <n v="6"/>
    <n v="36"/>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7"/>
    <n v="27"/>
    <x v="0"/>
    <x v="0"/>
    <x v="0"/>
    <x v="0"/>
    <x v="0"/>
    <s v="A05"/>
    <s v="Termination complete, without gland, for 22 kV XLPE stranded copper conductor cable.  Quantity is per core per end"/>
    <n v="27"/>
    <s v="500mm2 X 1 Core (FXG01WCM)"/>
    <x v="0"/>
    <x v="0"/>
    <x v="1"/>
    <n v="60"/>
    <n v="96"/>
    <n v="96"/>
    <n v="96"/>
    <n v="96"/>
    <n v="96"/>
    <n v="96"/>
    <n v="636"/>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33"/>
    <n v="27"/>
    <x v="0"/>
    <x v="0"/>
    <x v="0"/>
    <x v="0"/>
    <x v="0"/>
    <s v="A05"/>
    <s v="Termination complete, without gland, for 22 kV XLPE stranded copper conductor cable.  Quantity is per core per end"/>
    <n v="27"/>
    <s v="500mm2 X 1 Core (FXG01WCM)"/>
    <x v="1"/>
    <x v="1"/>
    <x v="1"/>
    <n v="60"/>
    <n v="96"/>
    <n v="96"/>
    <n v="96"/>
    <n v="96"/>
    <n v="96"/>
    <n v="96"/>
    <n v="636"/>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439"/>
    <n v="27"/>
    <x v="0"/>
    <x v="0"/>
    <x v="0"/>
    <x v="0"/>
    <x v="0"/>
    <s v="A05"/>
    <s v="Termination complete, without gland, for 22 kV XLPE stranded copper conductor cable.  Quantity is per core per end"/>
    <n v="27"/>
    <s v="500mm2 X 1 Core (FXG01WCM)"/>
    <x v="2"/>
    <x v="2"/>
    <x v="1"/>
    <n v="60"/>
    <n v="96"/>
    <n v="96"/>
    <n v="96"/>
    <n v="96"/>
    <n v="96"/>
    <n v="96"/>
    <n v="636"/>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8"/>
    <n v="28"/>
    <x v="0"/>
    <x v="0"/>
    <x v="0"/>
    <x v="0"/>
    <x v="0"/>
    <s v="A06"/>
    <s v="Through joints complete for 22 kV XLPE stranded copper conductor cable"/>
    <n v="28"/>
    <s v="70mm2 X 1 Core (FXG01NCM)"/>
    <x v="0"/>
    <x v="0"/>
    <x v="1"/>
    <n v="1"/>
    <m/>
    <m/>
    <m/>
    <m/>
    <m/>
    <m/>
    <n v="1"/>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34"/>
    <n v="28"/>
    <x v="0"/>
    <x v="0"/>
    <x v="0"/>
    <x v="0"/>
    <x v="0"/>
    <s v="A06"/>
    <s v="Through joints complete for 22 kV XLPE stranded copper conductor cable"/>
    <n v="28"/>
    <s v="70mm2 X 1 Core (FXG01NCM)"/>
    <x v="1"/>
    <x v="1"/>
    <x v="1"/>
    <n v="1"/>
    <m/>
    <m/>
    <m/>
    <m/>
    <m/>
    <m/>
    <n v="1"/>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440"/>
    <n v="28"/>
    <x v="0"/>
    <x v="0"/>
    <x v="0"/>
    <x v="0"/>
    <x v="0"/>
    <s v="A06"/>
    <s v="Through joints complete for 22 kV XLPE stranded copper conductor cable"/>
    <n v="28"/>
    <s v="70mm2 X 1 Core (FXG01NCM)"/>
    <x v="2"/>
    <x v="2"/>
    <x v="1"/>
    <n v="1"/>
    <m/>
    <m/>
    <m/>
    <m/>
    <m/>
    <m/>
    <n v="1"/>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9"/>
    <n v="29"/>
    <x v="0"/>
    <x v="0"/>
    <x v="0"/>
    <x v="0"/>
    <x v="0"/>
    <s v="A06"/>
    <s v="Through joints complete for 22 kV XLPE stranded copper conductor cable"/>
    <n v="29"/>
    <s v="95mm2 X 1 Core (FXG01PCM)"/>
    <x v="0"/>
    <x v="0"/>
    <x v="1"/>
    <n v="1"/>
    <m/>
    <m/>
    <m/>
    <m/>
    <m/>
    <m/>
    <n v="1"/>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35"/>
    <n v="29"/>
    <x v="0"/>
    <x v="0"/>
    <x v="0"/>
    <x v="0"/>
    <x v="0"/>
    <s v="A06"/>
    <s v="Through joints complete for 22 kV XLPE stranded copper conductor cable"/>
    <n v="29"/>
    <s v="95mm2 X 1 Core (FXG01PCM)"/>
    <x v="1"/>
    <x v="1"/>
    <x v="1"/>
    <n v="1"/>
    <m/>
    <m/>
    <m/>
    <m/>
    <m/>
    <m/>
    <n v="1"/>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441"/>
    <n v="29"/>
    <x v="0"/>
    <x v="0"/>
    <x v="0"/>
    <x v="0"/>
    <x v="0"/>
    <s v="A06"/>
    <s v="Through joints complete for 22 kV XLPE stranded copper conductor cable"/>
    <n v="29"/>
    <s v="95mm2 X 1 Core (FXG01PCM)"/>
    <x v="2"/>
    <x v="2"/>
    <x v="1"/>
    <n v="1"/>
    <m/>
    <m/>
    <m/>
    <m/>
    <m/>
    <m/>
    <n v="1"/>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30"/>
    <n v="30"/>
    <x v="0"/>
    <x v="0"/>
    <x v="0"/>
    <x v="0"/>
    <x v="0"/>
    <s v="A06"/>
    <s v="Through joints complete for 22 kV XLPE stranded copper conductor cable"/>
    <n v="30"/>
    <s v="150mm2 X 1 Core (FXG01RCM)"/>
    <x v="0"/>
    <x v="0"/>
    <x v="1"/>
    <n v="1"/>
    <m/>
    <m/>
    <m/>
    <m/>
    <m/>
    <m/>
    <n v="1"/>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36"/>
    <n v="30"/>
    <x v="0"/>
    <x v="0"/>
    <x v="0"/>
    <x v="0"/>
    <x v="0"/>
    <s v="A06"/>
    <s v="Through joints complete for 22 kV XLPE stranded copper conductor cable"/>
    <n v="30"/>
    <s v="150mm2 X 1 Core (FXG01RCM)"/>
    <x v="1"/>
    <x v="1"/>
    <x v="1"/>
    <n v="1"/>
    <m/>
    <m/>
    <m/>
    <m/>
    <m/>
    <m/>
    <n v="1"/>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442"/>
    <n v="30"/>
    <x v="0"/>
    <x v="0"/>
    <x v="0"/>
    <x v="0"/>
    <x v="0"/>
    <s v="A06"/>
    <s v="Through joints complete for 22 kV XLPE stranded copper conductor cable"/>
    <n v="30"/>
    <s v="150mm2 X 1 Core (FXG01RCM)"/>
    <x v="2"/>
    <x v="2"/>
    <x v="1"/>
    <n v="1"/>
    <m/>
    <m/>
    <m/>
    <m/>
    <m/>
    <m/>
    <n v="1"/>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31"/>
    <n v="31"/>
    <x v="0"/>
    <x v="0"/>
    <x v="0"/>
    <x v="0"/>
    <x v="0"/>
    <s v="A06"/>
    <s v="Through joints complete for 22 kV XLPE stranded copper conductor cable"/>
    <n v="31"/>
    <s v="240mm2 x 1 Core (FXG01TCM)"/>
    <x v="0"/>
    <x v="0"/>
    <x v="1"/>
    <n v="1"/>
    <m/>
    <m/>
    <m/>
    <m/>
    <m/>
    <m/>
    <n v="1"/>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37"/>
    <n v="31"/>
    <x v="0"/>
    <x v="0"/>
    <x v="0"/>
    <x v="0"/>
    <x v="0"/>
    <s v="A06"/>
    <s v="Through joints complete for 22 kV XLPE stranded copper conductor cable"/>
    <n v="31"/>
    <s v="240mm2 x 1 Core (FXG01TCM)"/>
    <x v="1"/>
    <x v="1"/>
    <x v="1"/>
    <n v="1"/>
    <m/>
    <m/>
    <m/>
    <m/>
    <m/>
    <m/>
    <n v="1"/>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443"/>
    <n v="31"/>
    <x v="0"/>
    <x v="0"/>
    <x v="0"/>
    <x v="0"/>
    <x v="0"/>
    <s v="A06"/>
    <s v="Through joints complete for 22 kV XLPE stranded copper conductor cable"/>
    <n v="31"/>
    <s v="240mm2 x 1 Core (FXG01TCM)"/>
    <x v="2"/>
    <x v="2"/>
    <x v="1"/>
    <n v="1"/>
    <m/>
    <m/>
    <m/>
    <m/>
    <m/>
    <m/>
    <n v="1"/>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32"/>
    <n v="32"/>
    <x v="0"/>
    <x v="0"/>
    <x v="0"/>
    <x v="0"/>
    <x v="0"/>
    <s v="A06"/>
    <s v="Through joints complete for 22 kV XLPE stranded copper conductor cable"/>
    <n v="32"/>
    <s v="300mm2 x 1 Core (FXG01UCM)"/>
    <x v="0"/>
    <x v="0"/>
    <x v="1"/>
    <n v="1"/>
    <m/>
    <m/>
    <m/>
    <m/>
    <m/>
    <m/>
    <n v="1"/>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38"/>
    <n v="32"/>
    <x v="0"/>
    <x v="0"/>
    <x v="0"/>
    <x v="0"/>
    <x v="0"/>
    <s v="A06"/>
    <s v="Through joints complete for 22 kV XLPE stranded copper conductor cable"/>
    <n v="32"/>
    <s v="300mm2 x 1 Core (FXG01UCM)"/>
    <x v="1"/>
    <x v="1"/>
    <x v="1"/>
    <n v="1"/>
    <m/>
    <m/>
    <m/>
    <m/>
    <m/>
    <m/>
    <n v="1"/>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444"/>
    <n v="32"/>
    <x v="0"/>
    <x v="0"/>
    <x v="0"/>
    <x v="0"/>
    <x v="0"/>
    <s v="A06"/>
    <s v="Through joints complete for 22 kV XLPE stranded copper conductor cable"/>
    <n v="32"/>
    <s v="300mm2 x 1 Core (FXG01UCM)"/>
    <x v="2"/>
    <x v="2"/>
    <x v="1"/>
    <n v="1"/>
    <m/>
    <m/>
    <m/>
    <m/>
    <m/>
    <m/>
    <n v="1"/>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33"/>
    <n v="33"/>
    <x v="0"/>
    <x v="0"/>
    <x v="0"/>
    <x v="0"/>
    <x v="0"/>
    <s v="A06"/>
    <s v="Through joints complete for 22 kV XLPE stranded copper conductor cable"/>
    <n v="33"/>
    <s v="400mm2 X 1 Core (FXG01VCM)"/>
    <x v="0"/>
    <x v="0"/>
    <x v="1"/>
    <n v="1"/>
    <m/>
    <m/>
    <m/>
    <m/>
    <m/>
    <m/>
    <n v="1"/>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39"/>
    <n v="33"/>
    <x v="0"/>
    <x v="0"/>
    <x v="0"/>
    <x v="0"/>
    <x v="0"/>
    <s v="A06"/>
    <s v="Through joints complete for 22 kV XLPE stranded copper conductor cable"/>
    <n v="33"/>
    <s v="400mm2 X 1 Core (FXG01VCM)"/>
    <x v="1"/>
    <x v="1"/>
    <x v="1"/>
    <n v="1"/>
    <m/>
    <m/>
    <m/>
    <m/>
    <m/>
    <m/>
    <n v="1"/>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445"/>
    <n v="33"/>
    <x v="0"/>
    <x v="0"/>
    <x v="0"/>
    <x v="0"/>
    <x v="0"/>
    <s v="A06"/>
    <s v="Through joints complete for 22 kV XLPE stranded copper conductor cable"/>
    <n v="33"/>
    <s v="400mm2 X 1 Core (FXG01VCM)"/>
    <x v="2"/>
    <x v="2"/>
    <x v="1"/>
    <n v="1"/>
    <m/>
    <m/>
    <m/>
    <m/>
    <m/>
    <m/>
    <n v="1"/>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34"/>
    <n v="34"/>
    <x v="0"/>
    <x v="0"/>
    <x v="0"/>
    <x v="0"/>
    <x v="0"/>
    <s v="A06"/>
    <s v="Through joints complete for 22 kV XLPE stranded copper conductor cable"/>
    <n v="34"/>
    <s v="500mm2 X 1 Core (FXG01WCM)"/>
    <x v="0"/>
    <x v="0"/>
    <x v="1"/>
    <n v="1"/>
    <m/>
    <m/>
    <m/>
    <m/>
    <m/>
    <m/>
    <n v="1"/>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40"/>
    <n v="34"/>
    <x v="0"/>
    <x v="0"/>
    <x v="0"/>
    <x v="0"/>
    <x v="0"/>
    <s v="A06"/>
    <s v="Through joints complete for 22 kV XLPE stranded copper conductor cable"/>
    <n v="34"/>
    <s v="500mm2 X 1 Core (FXG01WCM)"/>
    <x v="1"/>
    <x v="1"/>
    <x v="1"/>
    <n v="1"/>
    <m/>
    <m/>
    <m/>
    <m/>
    <m/>
    <m/>
    <n v="1"/>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446"/>
    <n v="34"/>
    <x v="0"/>
    <x v="0"/>
    <x v="0"/>
    <x v="0"/>
    <x v="0"/>
    <s v="A06"/>
    <s v="Through joints complete for 22 kV XLPE stranded copper conductor cable"/>
    <n v="34"/>
    <s v="500mm2 X 1 Core (FXG01WCM)"/>
    <x v="2"/>
    <x v="2"/>
    <x v="1"/>
    <n v="1"/>
    <m/>
    <m/>
    <m/>
    <m/>
    <m/>
    <m/>
    <n v="1"/>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35"/>
    <n v="35"/>
    <x v="0"/>
    <x v="0"/>
    <x v="0"/>
    <x v="1"/>
    <x v="1"/>
    <s v="B01"/>
    <s v="Armoured for 6,6 kV system (individual copper screen tape) 6.6 kV XLPE insulated, PVC sheath, stranded copper conductor cable fixed/laid in all positions, etc, to all heights above floor level, etc and to all areas"/>
    <n v="1"/>
    <s v="95mm2 X 3 Core (DXE03PCM)"/>
    <x v="0"/>
    <x v="0"/>
    <x v="0"/>
    <n v="5400"/>
    <m/>
    <m/>
    <m/>
    <m/>
    <m/>
    <m/>
    <n v="540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41"/>
    <n v="35"/>
    <x v="0"/>
    <x v="0"/>
    <x v="0"/>
    <x v="1"/>
    <x v="1"/>
    <s v="B01"/>
    <s v="Armoured for 6,6 kV system (individual copper screen tape) 6.6 kV XLPE insulated, PVC sheath, stranded copper conductor cable fixed/laid in all positions, etc, to all heights above floor level, etc and to all areas"/>
    <n v="1"/>
    <s v="95mm2 X 3 Core (DXE03PCM)"/>
    <x v="1"/>
    <x v="1"/>
    <x v="0"/>
    <n v="5400"/>
    <m/>
    <m/>
    <m/>
    <m/>
    <m/>
    <m/>
    <n v="540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447"/>
    <n v="35"/>
    <x v="0"/>
    <x v="0"/>
    <x v="0"/>
    <x v="1"/>
    <x v="1"/>
    <s v="B01"/>
    <s v="Armoured for 6,6 kV system (individual copper screen tape) 6.6 kV XLPE insulated, PVC sheath, stranded copper conductor cable fixed/laid in all positions, etc, to all heights above floor level, etc and to all areas"/>
    <n v="1"/>
    <s v="95mm2 X 3 Core (DXE03PCM)"/>
    <x v="2"/>
    <x v="2"/>
    <x v="0"/>
    <n v="5400"/>
    <m/>
    <m/>
    <m/>
    <m/>
    <m/>
    <m/>
    <n v="540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36"/>
    <n v="36"/>
    <x v="0"/>
    <x v="0"/>
    <x v="0"/>
    <x v="1"/>
    <x v="1"/>
    <s v="B01"/>
    <s v="Termination complete, with gland, for 6.6 kV XLPE/SWA stranded copper conductor cable.  Quantity is per core per end"/>
    <n v="2"/>
    <s v="95mm2 X 3 Core (DXE03PCM)"/>
    <x v="0"/>
    <x v="0"/>
    <x v="1"/>
    <n v="27"/>
    <m/>
    <m/>
    <m/>
    <m/>
    <m/>
    <m/>
    <n v="2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42"/>
    <n v="36"/>
    <x v="0"/>
    <x v="0"/>
    <x v="0"/>
    <x v="1"/>
    <x v="1"/>
    <s v="B01"/>
    <s v="Termination complete, with gland, for 6.6 kV XLPE/SWA stranded copper conductor cable.  Quantity is per core per end"/>
    <n v="2"/>
    <s v="95mm2 X 3 Core (DXE03PCM)"/>
    <x v="1"/>
    <x v="1"/>
    <x v="1"/>
    <n v="27"/>
    <m/>
    <m/>
    <m/>
    <m/>
    <m/>
    <m/>
    <n v="2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448"/>
    <n v="36"/>
    <x v="0"/>
    <x v="0"/>
    <x v="0"/>
    <x v="1"/>
    <x v="1"/>
    <s v="B01"/>
    <s v="Termination complete, with gland, for 6.6 kV XLPE/SWA stranded copper conductor cable.  Quantity is per core per end"/>
    <n v="2"/>
    <s v="95mm2 X 3 Core (DXE03PCM)"/>
    <x v="2"/>
    <x v="2"/>
    <x v="1"/>
    <n v="27"/>
    <m/>
    <m/>
    <m/>
    <m/>
    <m/>
    <m/>
    <n v="2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37"/>
    <n v="37"/>
    <x v="0"/>
    <x v="0"/>
    <x v="0"/>
    <x v="1"/>
    <x v="1"/>
    <s v="B01"/>
    <s v="Termination complete, without gland, for 6.6 kV XLPE/SWA stranded copper conductor cable.  Quantity is per core per end"/>
    <n v="3"/>
    <s v="95mm2 X 3 Core (DXE03PCM)"/>
    <x v="0"/>
    <x v="0"/>
    <x v="1"/>
    <n v="27"/>
    <m/>
    <m/>
    <m/>
    <m/>
    <m/>
    <m/>
    <n v="2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43"/>
    <n v="37"/>
    <x v="0"/>
    <x v="0"/>
    <x v="0"/>
    <x v="1"/>
    <x v="1"/>
    <s v="B01"/>
    <s v="Termination complete, without gland, for 6.6 kV XLPE/SWA stranded copper conductor cable.  Quantity is per core per end"/>
    <n v="3"/>
    <s v="95mm2 X 3 Core (DXE03PCM)"/>
    <x v="1"/>
    <x v="1"/>
    <x v="1"/>
    <n v="27"/>
    <m/>
    <m/>
    <m/>
    <m/>
    <m/>
    <m/>
    <n v="2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449"/>
    <n v="37"/>
    <x v="0"/>
    <x v="0"/>
    <x v="0"/>
    <x v="1"/>
    <x v="1"/>
    <s v="B01"/>
    <s v="Termination complete, without gland, for 6.6 kV XLPE/SWA stranded copper conductor cable.  Quantity is per core per end"/>
    <n v="3"/>
    <s v="95mm2 X 3 Core (DXE03PCM)"/>
    <x v="2"/>
    <x v="2"/>
    <x v="1"/>
    <n v="27"/>
    <m/>
    <m/>
    <m/>
    <m/>
    <m/>
    <m/>
    <n v="2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38"/>
    <n v="38"/>
    <x v="0"/>
    <x v="0"/>
    <x v="0"/>
    <x v="1"/>
    <x v="1"/>
    <s v="B02"/>
    <s v="Through joints complete for 6,6kV SWA XLPE stranded copper conductor cables"/>
    <n v="4"/>
    <s v="95mm2 X 3 Core (DXE03PCM)"/>
    <x v="0"/>
    <x v="0"/>
    <x v="1"/>
    <n v="1"/>
    <m/>
    <m/>
    <m/>
    <m/>
    <m/>
    <m/>
    <n v="1"/>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44"/>
    <n v="38"/>
    <x v="0"/>
    <x v="0"/>
    <x v="0"/>
    <x v="1"/>
    <x v="1"/>
    <s v="B02"/>
    <s v="Through joints complete for 6,6kV SWA XLPE stranded copper conductor cables"/>
    <n v="4"/>
    <s v="95mm2 X 3 Core (DXE03PCM)"/>
    <x v="1"/>
    <x v="1"/>
    <x v="1"/>
    <n v="1"/>
    <m/>
    <m/>
    <m/>
    <m/>
    <m/>
    <m/>
    <n v="1"/>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450"/>
    <n v="38"/>
    <x v="0"/>
    <x v="0"/>
    <x v="0"/>
    <x v="1"/>
    <x v="1"/>
    <s v="B02"/>
    <s v="Through joints complete for 6,6kV SWA XLPE stranded copper conductor cables"/>
    <n v="4"/>
    <s v="95mm2 X 3 Core (DXE03PCM)"/>
    <x v="2"/>
    <x v="2"/>
    <x v="1"/>
    <n v="1"/>
    <m/>
    <m/>
    <m/>
    <m/>
    <m/>
    <m/>
    <n v="1"/>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39"/>
    <n v="39"/>
    <x v="0"/>
    <x v="0"/>
    <x v="0"/>
    <x v="1"/>
    <x v="1"/>
    <s v="B03"/>
    <s v="Unarmoured for 6,6 kV system (individual copper screen tape) 6.6 kV XLPE insulated, PVC sheath, stranded copper conductor cable fixed/laid in all positions, etc, to all heights above floor level, etc and to all areas"/>
    <n v="5"/>
    <s v="35mm2 x 3 Core (DXG03LCM)"/>
    <x v="0"/>
    <x v="0"/>
    <x v="0"/>
    <n v="24940"/>
    <m/>
    <m/>
    <m/>
    <m/>
    <m/>
    <m/>
    <n v="2494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45"/>
    <n v="39"/>
    <x v="0"/>
    <x v="0"/>
    <x v="0"/>
    <x v="1"/>
    <x v="1"/>
    <s v="B03"/>
    <s v="Unarmoured for 6,6 kV system (individual copper screen tape) 6.6 kV XLPE insulated, PVC sheath, stranded copper conductor cable fixed/laid in all positions, etc, to all heights above floor level, etc and to all areas"/>
    <n v="5"/>
    <s v="35mm2 x 3 Core (DXG03LCM)"/>
    <x v="1"/>
    <x v="1"/>
    <x v="0"/>
    <n v="24940"/>
    <m/>
    <m/>
    <m/>
    <m/>
    <m/>
    <m/>
    <n v="2494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451"/>
    <n v="39"/>
    <x v="0"/>
    <x v="0"/>
    <x v="0"/>
    <x v="1"/>
    <x v="1"/>
    <s v="B03"/>
    <s v="Unarmoured for 6,6 kV system (individual copper screen tape) 6.6 kV XLPE insulated, PVC sheath, stranded copper conductor cable fixed/laid in all positions, etc, to all heights above floor level, etc and to all areas"/>
    <n v="5"/>
    <s v="35mm2 x 3 Core (DXG03LCM)"/>
    <x v="2"/>
    <x v="2"/>
    <x v="0"/>
    <n v="24940"/>
    <m/>
    <m/>
    <m/>
    <m/>
    <m/>
    <m/>
    <n v="2494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40"/>
    <n v="40"/>
    <x v="0"/>
    <x v="0"/>
    <x v="0"/>
    <x v="1"/>
    <x v="1"/>
    <s v="B03"/>
    <s v="Unarmoured for 6,6 kV system (individual copper screen tape) 6.6 kV XLPE insulated, PVC sheath, stranded copper conductor cable fixed/laid in all positions, etc, to all heights above floor level, etc and to all areas"/>
    <n v="6"/>
    <s v="70mm2 X 3 Core (DXG03NCM)"/>
    <x v="0"/>
    <x v="0"/>
    <x v="0"/>
    <n v="14850"/>
    <n v="3000"/>
    <n v="3000"/>
    <n v="3000"/>
    <n v="3000"/>
    <n v="3000"/>
    <n v="3000"/>
    <n v="3285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46"/>
    <n v="40"/>
    <x v="0"/>
    <x v="0"/>
    <x v="0"/>
    <x v="1"/>
    <x v="1"/>
    <s v="B03"/>
    <s v="Unarmoured for 6,6 kV system (individual copper screen tape) 6.6 kV XLPE insulated, PVC sheath, stranded copper conductor cable fixed/laid in all positions, etc, to all heights above floor level, etc and to all areas"/>
    <n v="6"/>
    <s v="70mm2 X 3 Core (DXG03NCM)"/>
    <x v="1"/>
    <x v="1"/>
    <x v="0"/>
    <n v="14850"/>
    <n v="3000"/>
    <n v="3000"/>
    <n v="3000"/>
    <n v="3000"/>
    <n v="3000"/>
    <n v="3000"/>
    <n v="3285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452"/>
    <n v="40"/>
    <x v="0"/>
    <x v="0"/>
    <x v="0"/>
    <x v="1"/>
    <x v="1"/>
    <s v="B03"/>
    <s v="Unarmoured for 6,6 kV system (individual copper screen tape) 6.6 kV XLPE insulated, PVC sheath, stranded copper conductor cable fixed/laid in all positions, etc, to all heights above floor level, etc and to all areas"/>
    <n v="6"/>
    <s v="70mm2 X 3 Core (DXG03NCM)"/>
    <x v="2"/>
    <x v="2"/>
    <x v="0"/>
    <n v="14850"/>
    <n v="3000"/>
    <n v="3000"/>
    <n v="3000"/>
    <n v="3000"/>
    <n v="3000"/>
    <n v="3000"/>
    <n v="3285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41"/>
    <n v="41"/>
    <x v="0"/>
    <x v="0"/>
    <x v="0"/>
    <x v="1"/>
    <x v="1"/>
    <s v="B03"/>
    <s v="Unarmoured for 6,6 kV system (individual copper screen tape) 6.6 kV XLPE insulated, PVC sheath, stranded copper conductor cable fixed/laid in all positions, etc, to all heights above floor level, etc and to all areas"/>
    <n v="7"/>
    <s v="95mm2 X 3 Core (DXG03PCM)"/>
    <x v="0"/>
    <x v="0"/>
    <x v="0"/>
    <n v="7570"/>
    <n v="1430"/>
    <n v="1430"/>
    <n v="1430"/>
    <n v="1430"/>
    <n v="1430"/>
    <n v="1430"/>
    <n v="1615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47"/>
    <n v="41"/>
    <x v="0"/>
    <x v="0"/>
    <x v="0"/>
    <x v="1"/>
    <x v="1"/>
    <s v="B03"/>
    <s v="Unarmoured for 6,6 kV system (individual copper screen tape) 6.6 kV XLPE insulated, PVC sheath, stranded copper conductor cable fixed/laid in all positions, etc, to all heights above floor level, etc and to all areas"/>
    <n v="7"/>
    <s v="95mm2 X 3 Core (DXG03PCM)"/>
    <x v="1"/>
    <x v="1"/>
    <x v="0"/>
    <n v="7570"/>
    <n v="1430"/>
    <n v="1430"/>
    <n v="1430"/>
    <n v="1430"/>
    <n v="1430"/>
    <n v="1430"/>
    <n v="1615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453"/>
    <n v="41"/>
    <x v="0"/>
    <x v="0"/>
    <x v="0"/>
    <x v="1"/>
    <x v="1"/>
    <s v="B03"/>
    <s v="Unarmoured for 6,6 kV system (individual copper screen tape) 6.6 kV XLPE insulated, PVC sheath, stranded copper conductor cable fixed/laid in all positions, etc, to all heights above floor level, etc and to all areas"/>
    <n v="7"/>
    <s v="95mm2 X 3 Core (DXG03PCM)"/>
    <x v="2"/>
    <x v="2"/>
    <x v="0"/>
    <n v="7570"/>
    <n v="1430"/>
    <n v="1430"/>
    <n v="1430"/>
    <n v="1430"/>
    <n v="1430"/>
    <n v="1430"/>
    <n v="1615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42"/>
    <n v="42"/>
    <x v="0"/>
    <x v="0"/>
    <x v="0"/>
    <x v="1"/>
    <x v="1"/>
    <s v="B03"/>
    <s v="Unarmoured for 6,6 kV system (individual copper screen tape) 6.6 kV XLPE insulated, PVC sheath, stranded copper conductor cable fixed/laid in all positions, etc, to all heights above floor level, etc and to all areas"/>
    <n v="8"/>
    <s v="185 mm2 x 1 Core (DXG01SCM)"/>
    <x v="0"/>
    <x v="0"/>
    <x v="0"/>
    <n v="2150"/>
    <n v="600"/>
    <n v="600"/>
    <n v="600"/>
    <n v="600"/>
    <n v="600"/>
    <n v="600"/>
    <n v="575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48"/>
    <n v="42"/>
    <x v="0"/>
    <x v="0"/>
    <x v="0"/>
    <x v="1"/>
    <x v="1"/>
    <s v="B03"/>
    <s v="Unarmoured for 6,6 kV system (individual copper screen tape) 6.6 kV XLPE insulated, PVC sheath, stranded copper conductor cable fixed/laid in all positions, etc, to all heights above floor level, etc and to all areas"/>
    <n v="8"/>
    <s v="185 mm2 x 1 Core (DXG01SCM)"/>
    <x v="1"/>
    <x v="1"/>
    <x v="0"/>
    <n v="2150"/>
    <n v="600"/>
    <n v="600"/>
    <n v="600"/>
    <n v="600"/>
    <n v="600"/>
    <n v="600"/>
    <n v="575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454"/>
    <n v="42"/>
    <x v="0"/>
    <x v="0"/>
    <x v="0"/>
    <x v="1"/>
    <x v="1"/>
    <s v="B03"/>
    <s v="Unarmoured for 6,6 kV system (individual copper screen tape) 6.6 kV XLPE insulated, PVC sheath, stranded copper conductor cable fixed/laid in all positions, etc, to all heights above floor level, etc and to all areas"/>
    <n v="8"/>
    <s v="185 mm2 x 1 Core (DXG01SCM)"/>
    <x v="2"/>
    <x v="2"/>
    <x v="0"/>
    <n v="2150"/>
    <n v="600"/>
    <n v="600"/>
    <n v="600"/>
    <n v="600"/>
    <n v="600"/>
    <n v="600"/>
    <n v="575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43"/>
    <n v="43"/>
    <x v="0"/>
    <x v="0"/>
    <x v="0"/>
    <x v="1"/>
    <x v="1"/>
    <s v="B03"/>
    <s v="Unarmoured for 6,6 kV system (individual copper screen tape) 6.6 kV XLPE insulated, PVC sheath, stranded copper conductor cable fixed/laid in all positions, etc, to all heights above floor level, etc and to all areas"/>
    <n v="9"/>
    <s v="300mm2 X 1 Core (DXG01UCM)"/>
    <x v="0"/>
    <x v="0"/>
    <x v="0"/>
    <n v="20210"/>
    <n v="1200"/>
    <n v="1200"/>
    <n v="1200"/>
    <n v="1200"/>
    <n v="1200"/>
    <n v="1200"/>
    <n v="2741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49"/>
    <n v="43"/>
    <x v="0"/>
    <x v="0"/>
    <x v="0"/>
    <x v="1"/>
    <x v="1"/>
    <s v="B03"/>
    <s v="Unarmoured for 6,6 kV system (individual copper screen tape) 6.6 kV XLPE insulated, PVC sheath, stranded copper conductor cable fixed/laid in all positions, etc, to all heights above floor level, etc and to all areas"/>
    <n v="9"/>
    <s v="300mm2 X 1 Core (DXG01UCM)"/>
    <x v="1"/>
    <x v="1"/>
    <x v="0"/>
    <n v="20210"/>
    <n v="1200"/>
    <n v="1200"/>
    <n v="1200"/>
    <n v="1200"/>
    <n v="1200"/>
    <n v="1200"/>
    <n v="2741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455"/>
    <n v="43"/>
    <x v="0"/>
    <x v="0"/>
    <x v="0"/>
    <x v="1"/>
    <x v="1"/>
    <s v="B03"/>
    <s v="Unarmoured for 6,6 kV system (individual copper screen tape) 6.6 kV XLPE insulated, PVC sheath, stranded copper conductor cable fixed/laid in all positions, etc, to all heights above floor level, etc and to all areas"/>
    <n v="9"/>
    <s v="300mm2 X 1 Core (DXG01UCM)"/>
    <x v="2"/>
    <x v="2"/>
    <x v="0"/>
    <n v="20210"/>
    <n v="1200"/>
    <n v="1200"/>
    <n v="1200"/>
    <n v="1200"/>
    <n v="1200"/>
    <n v="1200"/>
    <n v="2741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44"/>
    <n v="44"/>
    <x v="0"/>
    <x v="0"/>
    <x v="0"/>
    <x v="1"/>
    <x v="1"/>
    <s v="B04"/>
    <s v="Termination complete, with gland, for 6.6 kV XLPE stranded copper conductor cable.  Quantity is per core per end"/>
    <n v="10"/>
    <s v="35mm2 x 3 Core (DXG03LCM)"/>
    <x v="0"/>
    <x v="0"/>
    <x v="1"/>
    <n v="111"/>
    <m/>
    <m/>
    <m/>
    <m/>
    <m/>
    <m/>
    <n v="111"/>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50"/>
    <n v="44"/>
    <x v="0"/>
    <x v="0"/>
    <x v="0"/>
    <x v="1"/>
    <x v="1"/>
    <s v="B04"/>
    <s v="Termination complete, with gland, for 6.6 kV XLPE stranded copper conductor cable.  Quantity is per core per end"/>
    <n v="10"/>
    <s v="35mm2 x 3 Core (DXG03LCM)"/>
    <x v="1"/>
    <x v="1"/>
    <x v="1"/>
    <n v="111"/>
    <m/>
    <m/>
    <m/>
    <m/>
    <m/>
    <m/>
    <n v="111"/>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456"/>
    <n v="44"/>
    <x v="0"/>
    <x v="0"/>
    <x v="0"/>
    <x v="1"/>
    <x v="1"/>
    <s v="B04"/>
    <s v="Termination complete, with gland, for 6.6 kV XLPE stranded copper conductor cable.  Quantity is per core per end"/>
    <n v="10"/>
    <s v="35mm2 x 3 Core (DXG03LCM)"/>
    <x v="2"/>
    <x v="2"/>
    <x v="1"/>
    <n v="111"/>
    <m/>
    <m/>
    <m/>
    <m/>
    <m/>
    <m/>
    <n v="111"/>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45"/>
    <n v="45"/>
    <x v="0"/>
    <x v="0"/>
    <x v="0"/>
    <x v="1"/>
    <x v="1"/>
    <s v="B04"/>
    <s v="Termination complete, with gland, for 6.6 kV XLPE stranded copper conductor cable.  Quantity is per core per end"/>
    <n v="11"/>
    <s v="70mm2 X 3 Core (DXG03NCM)"/>
    <x v="0"/>
    <x v="0"/>
    <x v="1"/>
    <n v="120"/>
    <n v="36"/>
    <n v="36"/>
    <n v="36"/>
    <n v="36"/>
    <n v="36"/>
    <n v="36"/>
    <n v="336"/>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51"/>
    <n v="45"/>
    <x v="0"/>
    <x v="0"/>
    <x v="0"/>
    <x v="1"/>
    <x v="1"/>
    <s v="B04"/>
    <s v="Termination complete, with gland, for 6.6 kV XLPE stranded copper conductor cable.  Quantity is per core per end"/>
    <n v="11"/>
    <s v="70mm2 X 3 Core (DXG03NCM)"/>
    <x v="1"/>
    <x v="1"/>
    <x v="1"/>
    <n v="120"/>
    <n v="36"/>
    <n v="36"/>
    <n v="36"/>
    <n v="36"/>
    <n v="36"/>
    <n v="36"/>
    <n v="336"/>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457"/>
    <n v="45"/>
    <x v="0"/>
    <x v="0"/>
    <x v="0"/>
    <x v="1"/>
    <x v="1"/>
    <s v="B04"/>
    <s v="Termination complete, with gland, for 6.6 kV XLPE stranded copper conductor cable.  Quantity is per core per end"/>
    <n v="11"/>
    <s v="70mm2 X 3 Core (DXG03NCM)"/>
    <x v="2"/>
    <x v="2"/>
    <x v="1"/>
    <n v="120"/>
    <n v="36"/>
    <n v="36"/>
    <n v="36"/>
    <n v="36"/>
    <n v="36"/>
    <n v="36"/>
    <n v="336"/>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46"/>
    <n v="46"/>
    <x v="0"/>
    <x v="0"/>
    <x v="0"/>
    <x v="1"/>
    <x v="1"/>
    <s v="B04"/>
    <s v="Termination complete, with gland, for 6.6 kV XLPE stranded copper conductor cable.  Quantity is per core per end"/>
    <n v="12"/>
    <s v="95mm2 X 3 Core (DXG03PCM)"/>
    <x v="0"/>
    <x v="0"/>
    <x v="1"/>
    <n v="120"/>
    <n v="36"/>
    <n v="36"/>
    <n v="36"/>
    <n v="36"/>
    <n v="36"/>
    <n v="36"/>
    <n v="336"/>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52"/>
    <n v="46"/>
    <x v="0"/>
    <x v="0"/>
    <x v="0"/>
    <x v="1"/>
    <x v="1"/>
    <s v="B04"/>
    <s v="Termination complete, with gland, for 6.6 kV XLPE stranded copper conductor cable.  Quantity is per core per end"/>
    <n v="12"/>
    <s v="95mm2 X 3 Core (DXG03PCM)"/>
    <x v="1"/>
    <x v="1"/>
    <x v="1"/>
    <n v="120"/>
    <n v="36"/>
    <n v="36"/>
    <n v="36"/>
    <n v="36"/>
    <n v="36"/>
    <n v="36"/>
    <n v="336"/>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458"/>
    <n v="46"/>
    <x v="0"/>
    <x v="0"/>
    <x v="0"/>
    <x v="1"/>
    <x v="1"/>
    <s v="B04"/>
    <s v="Termination complete, with gland, for 6.6 kV XLPE stranded copper conductor cable.  Quantity is per core per end"/>
    <n v="12"/>
    <s v="95mm2 X 3 Core (DXG03PCM)"/>
    <x v="2"/>
    <x v="2"/>
    <x v="1"/>
    <n v="120"/>
    <n v="36"/>
    <n v="36"/>
    <n v="36"/>
    <n v="36"/>
    <n v="36"/>
    <n v="36"/>
    <n v="336"/>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47"/>
    <n v="47"/>
    <x v="0"/>
    <x v="0"/>
    <x v="0"/>
    <x v="1"/>
    <x v="1"/>
    <s v="B04"/>
    <s v="Termination complete, with gland, for 6.6 kV XLPE stranded copper conductor cable.  Quantity is per core per end"/>
    <n v="13"/>
    <s v="185 mm2 x 1 Core (DXG01SCM)"/>
    <x v="0"/>
    <x v="0"/>
    <x v="1"/>
    <n v="42"/>
    <n v="12"/>
    <n v="12"/>
    <n v="12"/>
    <n v="12"/>
    <n v="12"/>
    <n v="12"/>
    <n v="114"/>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53"/>
    <n v="47"/>
    <x v="0"/>
    <x v="0"/>
    <x v="0"/>
    <x v="1"/>
    <x v="1"/>
    <s v="B04"/>
    <s v="Termination complete, with gland, for 6.6 kV XLPE stranded copper conductor cable.  Quantity is per core per end"/>
    <n v="13"/>
    <s v="185 mm2 x 1 Core (DXG01SCM)"/>
    <x v="1"/>
    <x v="1"/>
    <x v="1"/>
    <n v="42"/>
    <n v="12"/>
    <n v="12"/>
    <n v="12"/>
    <n v="12"/>
    <n v="12"/>
    <n v="12"/>
    <n v="114"/>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459"/>
    <n v="47"/>
    <x v="0"/>
    <x v="0"/>
    <x v="0"/>
    <x v="1"/>
    <x v="1"/>
    <s v="B04"/>
    <s v="Termination complete, with gland, for 6.6 kV XLPE stranded copper conductor cable.  Quantity is per core per end"/>
    <n v="13"/>
    <s v="185 mm2 x 1 Core (DXG01SCM)"/>
    <x v="2"/>
    <x v="2"/>
    <x v="1"/>
    <n v="42"/>
    <n v="12"/>
    <n v="12"/>
    <n v="12"/>
    <n v="12"/>
    <n v="12"/>
    <n v="12"/>
    <n v="114"/>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48"/>
    <n v="48"/>
    <x v="0"/>
    <x v="0"/>
    <x v="0"/>
    <x v="1"/>
    <x v="1"/>
    <s v="B04"/>
    <s v="Termination complete, with gland, for 6.6 kV XLPE stranded copper conductor cable.  Quantity is per core per end"/>
    <n v="14"/>
    <s v="300mm2 X 1 Core (DXG01UCM)"/>
    <x v="0"/>
    <x v="0"/>
    <x v="1"/>
    <n v="66"/>
    <n v="30"/>
    <n v="30"/>
    <n v="30"/>
    <n v="30"/>
    <n v="30"/>
    <n v="30"/>
    <n v="246"/>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54"/>
    <n v="48"/>
    <x v="0"/>
    <x v="0"/>
    <x v="0"/>
    <x v="1"/>
    <x v="1"/>
    <s v="B04"/>
    <s v="Termination complete, with gland, for 6.6 kV XLPE stranded copper conductor cable.  Quantity is per core per end"/>
    <n v="14"/>
    <s v="300mm2 X 1 Core (DXG01UCM)"/>
    <x v="1"/>
    <x v="1"/>
    <x v="1"/>
    <n v="66"/>
    <n v="30"/>
    <n v="30"/>
    <n v="30"/>
    <n v="30"/>
    <n v="30"/>
    <n v="30"/>
    <n v="246"/>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460"/>
    <n v="48"/>
    <x v="0"/>
    <x v="0"/>
    <x v="0"/>
    <x v="1"/>
    <x v="1"/>
    <s v="B04"/>
    <s v="Termination complete, with gland, for 6.6 kV XLPE stranded copper conductor cable.  Quantity is per core per end"/>
    <n v="14"/>
    <s v="300mm2 X 1 Core (DXG01UCM)"/>
    <x v="2"/>
    <x v="2"/>
    <x v="1"/>
    <n v="66"/>
    <n v="30"/>
    <n v="30"/>
    <n v="30"/>
    <n v="30"/>
    <n v="30"/>
    <n v="30"/>
    <n v="246"/>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49"/>
    <n v="49"/>
    <x v="0"/>
    <x v="0"/>
    <x v="0"/>
    <x v="1"/>
    <x v="1"/>
    <s v="B04"/>
    <s v="Termination complete, without gland, for 6.6 kV XLPE stranded copper conductor cable.  Quantity is per core per end"/>
    <n v="15"/>
    <s v="35mm2 x 3 Core (DXG03LCM)"/>
    <x v="0"/>
    <x v="0"/>
    <x v="1"/>
    <n v="111"/>
    <m/>
    <m/>
    <m/>
    <m/>
    <m/>
    <m/>
    <n v="111"/>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55"/>
    <n v="49"/>
    <x v="0"/>
    <x v="0"/>
    <x v="0"/>
    <x v="1"/>
    <x v="1"/>
    <s v="B04"/>
    <s v="Termination complete, without gland, for 6.6 kV XLPE stranded copper conductor cable.  Quantity is per core per end"/>
    <n v="15"/>
    <s v="35mm2 x 3 Core (DXG03LCM)"/>
    <x v="1"/>
    <x v="1"/>
    <x v="1"/>
    <n v="111"/>
    <m/>
    <m/>
    <m/>
    <m/>
    <m/>
    <m/>
    <n v="111"/>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461"/>
    <n v="49"/>
    <x v="0"/>
    <x v="0"/>
    <x v="0"/>
    <x v="1"/>
    <x v="1"/>
    <s v="B04"/>
    <s v="Termination complete, without gland, for 6.6 kV XLPE stranded copper conductor cable.  Quantity is per core per end"/>
    <n v="15"/>
    <s v="35mm2 x 3 Core (DXG03LCM)"/>
    <x v="2"/>
    <x v="2"/>
    <x v="1"/>
    <n v="111"/>
    <m/>
    <m/>
    <m/>
    <m/>
    <m/>
    <m/>
    <n v="111"/>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50"/>
    <n v="50"/>
    <x v="0"/>
    <x v="0"/>
    <x v="0"/>
    <x v="1"/>
    <x v="1"/>
    <s v="B04"/>
    <s v="Termination complete, without gland, for 6.6 kV XLPE stranded copper conductor cable.  Quantity is per core per end"/>
    <n v="16"/>
    <s v="70mm2 X 3 Core (DXG03NCM)"/>
    <x v="0"/>
    <x v="0"/>
    <x v="1"/>
    <n v="120"/>
    <n v="36"/>
    <n v="36"/>
    <n v="36"/>
    <n v="36"/>
    <n v="36"/>
    <n v="36"/>
    <n v="336"/>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56"/>
    <n v="50"/>
    <x v="0"/>
    <x v="0"/>
    <x v="0"/>
    <x v="1"/>
    <x v="1"/>
    <s v="B04"/>
    <s v="Termination complete, without gland, for 6.6 kV XLPE stranded copper conductor cable.  Quantity is per core per end"/>
    <n v="16"/>
    <s v="70mm2 X 3 Core (DXG03NCM)"/>
    <x v="1"/>
    <x v="1"/>
    <x v="1"/>
    <n v="120"/>
    <n v="36"/>
    <n v="36"/>
    <n v="36"/>
    <n v="36"/>
    <n v="36"/>
    <n v="36"/>
    <n v="336"/>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462"/>
    <n v="50"/>
    <x v="0"/>
    <x v="0"/>
    <x v="0"/>
    <x v="1"/>
    <x v="1"/>
    <s v="B04"/>
    <s v="Termination complete, without gland, for 6.6 kV XLPE stranded copper conductor cable.  Quantity is per core per end"/>
    <n v="16"/>
    <s v="70mm2 X 3 Core (DXG03NCM)"/>
    <x v="2"/>
    <x v="2"/>
    <x v="1"/>
    <n v="120"/>
    <n v="36"/>
    <n v="36"/>
    <n v="36"/>
    <n v="36"/>
    <n v="36"/>
    <n v="36"/>
    <n v="336"/>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51"/>
    <n v="51"/>
    <x v="0"/>
    <x v="0"/>
    <x v="0"/>
    <x v="1"/>
    <x v="1"/>
    <s v="B04"/>
    <s v="Termination complete, without gland, for 6.6 kV XLPE stranded copper conductor cable.  Quantity is per core per end"/>
    <n v="17"/>
    <s v="95mm2 X 3 Core (DXG03PCM)"/>
    <x v="0"/>
    <x v="0"/>
    <x v="1"/>
    <n v="120"/>
    <n v="36"/>
    <n v="36"/>
    <n v="36"/>
    <n v="36"/>
    <n v="36"/>
    <n v="36"/>
    <n v="336"/>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57"/>
    <n v="51"/>
    <x v="0"/>
    <x v="0"/>
    <x v="0"/>
    <x v="1"/>
    <x v="1"/>
    <s v="B04"/>
    <s v="Termination complete, without gland, for 6.6 kV XLPE stranded copper conductor cable.  Quantity is per core per end"/>
    <n v="17"/>
    <s v="95mm2 X 3 Core (DXG03PCM)"/>
    <x v="1"/>
    <x v="1"/>
    <x v="1"/>
    <n v="120"/>
    <n v="36"/>
    <n v="36"/>
    <n v="36"/>
    <n v="36"/>
    <n v="36"/>
    <n v="36"/>
    <n v="336"/>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463"/>
    <n v="51"/>
    <x v="0"/>
    <x v="0"/>
    <x v="0"/>
    <x v="1"/>
    <x v="1"/>
    <s v="B04"/>
    <s v="Termination complete, without gland, for 6.6 kV XLPE stranded copper conductor cable.  Quantity is per core per end"/>
    <n v="17"/>
    <s v="95mm2 X 3 Core (DXG03PCM)"/>
    <x v="2"/>
    <x v="2"/>
    <x v="1"/>
    <n v="120"/>
    <n v="36"/>
    <n v="36"/>
    <n v="36"/>
    <n v="36"/>
    <n v="36"/>
    <n v="36"/>
    <n v="336"/>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52"/>
    <n v="52"/>
    <x v="0"/>
    <x v="0"/>
    <x v="0"/>
    <x v="1"/>
    <x v="1"/>
    <s v="B04"/>
    <s v="Termination complete, without gland, for 6.6 kV XLPE stranded copper conductor cable.  Quantity is per core per end"/>
    <n v="18"/>
    <s v="185 mm2 x 1 Core (DXG01SCM)"/>
    <x v="0"/>
    <x v="0"/>
    <x v="1"/>
    <n v="42"/>
    <n v="12"/>
    <n v="12"/>
    <n v="12"/>
    <n v="12"/>
    <n v="12"/>
    <n v="12"/>
    <n v="114"/>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58"/>
    <n v="52"/>
    <x v="0"/>
    <x v="0"/>
    <x v="0"/>
    <x v="1"/>
    <x v="1"/>
    <s v="B04"/>
    <s v="Termination complete, without gland, for 6.6 kV XLPE stranded copper conductor cable.  Quantity is per core per end"/>
    <n v="18"/>
    <s v="185 mm2 x 1 Core (DXG01SCM)"/>
    <x v="1"/>
    <x v="1"/>
    <x v="1"/>
    <n v="42"/>
    <n v="12"/>
    <n v="12"/>
    <n v="12"/>
    <n v="12"/>
    <n v="12"/>
    <n v="12"/>
    <n v="114"/>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464"/>
    <n v="52"/>
    <x v="0"/>
    <x v="0"/>
    <x v="0"/>
    <x v="1"/>
    <x v="1"/>
    <s v="B04"/>
    <s v="Termination complete, without gland, for 6.6 kV XLPE stranded copper conductor cable.  Quantity is per core per end"/>
    <n v="18"/>
    <s v="185 mm2 x 1 Core (DXG01SCM)"/>
    <x v="2"/>
    <x v="2"/>
    <x v="1"/>
    <n v="42"/>
    <n v="12"/>
    <n v="12"/>
    <n v="12"/>
    <n v="12"/>
    <n v="12"/>
    <n v="12"/>
    <n v="114"/>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53"/>
    <n v="53"/>
    <x v="0"/>
    <x v="0"/>
    <x v="0"/>
    <x v="1"/>
    <x v="1"/>
    <s v="B04"/>
    <s v="Termination complete, without gland, for 6.6 kV XLPE stranded copper conductor cable.  Quantity is per core per end"/>
    <n v="19"/>
    <s v="300mm2 X 1 Core (DXG01UCM)"/>
    <x v="0"/>
    <x v="0"/>
    <x v="1"/>
    <n v="66"/>
    <n v="30"/>
    <n v="30"/>
    <n v="30"/>
    <n v="30"/>
    <n v="30"/>
    <n v="30"/>
    <n v="246"/>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59"/>
    <n v="53"/>
    <x v="0"/>
    <x v="0"/>
    <x v="0"/>
    <x v="1"/>
    <x v="1"/>
    <s v="B04"/>
    <s v="Termination complete, without gland, for 6.6 kV XLPE stranded copper conductor cable.  Quantity is per core per end"/>
    <n v="19"/>
    <s v="300mm2 X 1 Core (DXG01UCM)"/>
    <x v="1"/>
    <x v="1"/>
    <x v="1"/>
    <n v="66"/>
    <n v="30"/>
    <n v="30"/>
    <n v="30"/>
    <n v="30"/>
    <n v="30"/>
    <n v="30"/>
    <n v="246"/>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465"/>
    <n v="53"/>
    <x v="0"/>
    <x v="0"/>
    <x v="0"/>
    <x v="1"/>
    <x v="1"/>
    <s v="B04"/>
    <s v="Termination complete, without gland, for 6.6 kV XLPE stranded copper conductor cable.  Quantity is per core per end"/>
    <n v="19"/>
    <s v="300mm2 X 1 Core (DXG01UCM)"/>
    <x v="2"/>
    <x v="2"/>
    <x v="1"/>
    <n v="66"/>
    <n v="30"/>
    <n v="30"/>
    <n v="30"/>
    <n v="30"/>
    <n v="30"/>
    <n v="30"/>
    <n v="246"/>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54"/>
    <n v="54"/>
    <x v="0"/>
    <x v="0"/>
    <x v="0"/>
    <x v="1"/>
    <x v="1"/>
    <s v="B05"/>
    <s v="Through joints complete for 6,6kV XLPE stranded copper conductor cables"/>
    <n v="20"/>
    <s v="35mm2 x 3 Core (DXG03LCM)"/>
    <x v="0"/>
    <x v="0"/>
    <x v="1"/>
    <n v="1"/>
    <m/>
    <m/>
    <m/>
    <m/>
    <m/>
    <m/>
    <n v="1"/>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60"/>
    <n v="54"/>
    <x v="0"/>
    <x v="0"/>
    <x v="0"/>
    <x v="1"/>
    <x v="1"/>
    <s v="B05"/>
    <s v="Through joints complete for 6,6kV XLPE stranded copper conductor cables"/>
    <n v="20"/>
    <s v="35mm2 x 3 Core (DXG03LCM)"/>
    <x v="1"/>
    <x v="1"/>
    <x v="1"/>
    <n v="1"/>
    <m/>
    <m/>
    <m/>
    <m/>
    <m/>
    <m/>
    <n v="1"/>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466"/>
    <n v="54"/>
    <x v="0"/>
    <x v="0"/>
    <x v="0"/>
    <x v="1"/>
    <x v="1"/>
    <s v="B05"/>
    <s v="Through joints complete for 6,6kV XLPE stranded copper conductor cables"/>
    <n v="20"/>
    <s v="35mm2 x 3 Core (DXG03LCM)"/>
    <x v="2"/>
    <x v="2"/>
    <x v="1"/>
    <n v="1"/>
    <m/>
    <m/>
    <m/>
    <m/>
    <m/>
    <m/>
    <n v="1"/>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55"/>
    <n v="55"/>
    <x v="0"/>
    <x v="0"/>
    <x v="0"/>
    <x v="1"/>
    <x v="1"/>
    <s v="B05"/>
    <s v="Through joints complete for 6,6kV XLPE stranded copper conductor cables"/>
    <n v="21"/>
    <s v="70mm2 X 3 Core (DXG03NCM)"/>
    <x v="0"/>
    <x v="0"/>
    <x v="1"/>
    <n v="1"/>
    <m/>
    <m/>
    <m/>
    <m/>
    <m/>
    <m/>
    <n v="1"/>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61"/>
    <n v="55"/>
    <x v="0"/>
    <x v="0"/>
    <x v="0"/>
    <x v="1"/>
    <x v="1"/>
    <s v="B05"/>
    <s v="Through joints complete for 6,6kV XLPE stranded copper conductor cables"/>
    <n v="21"/>
    <s v="70mm2 X 3 Core (DXG03NCM)"/>
    <x v="1"/>
    <x v="1"/>
    <x v="1"/>
    <n v="1"/>
    <m/>
    <m/>
    <m/>
    <m/>
    <m/>
    <m/>
    <n v="1"/>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467"/>
    <n v="55"/>
    <x v="0"/>
    <x v="0"/>
    <x v="0"/>
    <x v="1"/>
    <x v="1"/>
    <s v="B05"/>
    <s v="Through joints complete for 6,6kV XLPE stranded copper conductor cables"/>
    <n v="21"/>
    <s v="70mm2 X 3 Core (DXG03NCM)"/>
    <x v="2"/>
    <x v="2"/>
    <x v="1"/>
    <n v="1"/>
    <m/>
    <m/>
    <m/>
    <m/>
    <m/>
    <m/>
    <n v="1"/>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56"/>
    <n v="56"/>
    <x v="0"/>
    <x v="0"/>
    <x v="0"/>
    <x v="1"/>
    <x v="1"/>
    <s v="B05"/>
    <s v="Through joints complete for 6,6kV XLPE stranded copper conductor cables"/>
    <n v="22"/>
    <s v="95mm2 X 3 Core (DXG03PCM)"/>
    <x v="0"/>
    <x v="0"/>
    <x v="1"/>
    <n v="1"/>
    <m/>
    <m/>
    <m/>
    <m/>
    <m/>
    <m/>
    <n v="1"/>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62"/>
    <n v="56"/>
    <x v="0"/>
    <x v="0"/>
    <x v="0"/>
    <x v="1"/>
    <x v="1"/>
    <s v="B05"/>
    <s v="Through joints complete for 6,6kV XLPE stranded copper conductor cables"/>
    <n v="22"/>
    <s v="95mm2 X 3 Core (DXG03PCM)"/>
    <x v="1"/>
    <x v="1"/>
    <x v="1"/>
    <n v="1"/>
    <m/>
    <m/>
    <m/>
    <m/>
    <m/>
    <m/>
    <n v="1"/>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468"/>
    <n v="56"/>
    <x v="0"/>
    <x v="0"/>
    <x v="0"/>
    <x v="1"/>
    <x v="1"/>
    <s v="B05"/>
    <s v="Through joints complete for 6,6kV XLPE stranded copper conductor cables"/>
    <n v="22"/>
    <s v="95mm2 X 3 Core (DXG03PCM)"/>
    <x v="2"/>
    <x v="2"/>
    <x v="1"/>
    <n v="1"/>
    <m/>
    <m/>
    <m/>
    <m/>
    <m/>
    <m/>
    <n v="1"/>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57"/>
    <n v="57"/>
    <x v="0"/>
    <x v="0"/>
    <x v="0"/>
    <x v="1"/>
    <x v="1"/>
    <s v="B05"/>
    <s v="Through joints complete for 6,6kV XLPE stranded copper conductor cables"/>
    <n v="23"/>
    <s v="185 mm2 x 1 Core (DXG01SCM)"/>
    <x v="0"/>
    <x v="0"/>
    <x v="1"/>
    <n v="1"/>
    <m/>
    <m/>
    <m/>
    <m/>
    <m/>
    <m/>
    <n v="1"/>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63"/>
    <n v="57"/>
    <x v="0"/>
    <x v="0"/>
    <x v="0"/>
    <x v="1"/>
    <x v="1"/>
    <s v="B05"/>
    <s v="Through joints complete for 6,6kV XLPE stranded copper conductor cables"/>
    <n v="23"/>
    <s v="185 mm2 x 1 Core (DXG01SCM)"/>
    <x v="1"/>
    <x v="1"/>
    <x v="1"/>
    <n v="1"/>
    <m/>
    <m/>
    <m/>
    <m/>
    <m/>
    <m/>
    <n v="1"/>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469"/>
    <n v="57"/>
    <x v="0"/>
    <x v="0"/>
    <x v="0"/>
    <x v="1"/>
    <x v="1"/>
    <s v="B05"/>
    <s v="Through joints complete for 6,6kV XLPE stranded copper conductor cables"/>
    <n v="23"/>
    <s v="185 mm2 x 1 Core (DXG01SCM)"/>
    <x v="2"/>
    <x v="2"/>
    <x v="1"/>
    <n v="1"/>
    <m/>
    <m/>
    <m/>
    <m/>
    <m/>
    <m/>
    <n v="1"/>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58"/>
    <n v="58"/>
    <x v="0"/>
    <x v="0"/>
    <x v="0"/>
    <x v="1"/>
    <x v="1"/>
    <s v="B05"/>
    <s v="Through joints complete for 6,6kV XLPE stranded copper conductor cables"/>
    <n v="24"/>
    <s v="300mm2 X 1 Core (DXG01UCM)"/>
    <x v="0"/>
    <x v="0"/>
    <x v="1"/>
    <n v="1"/>
    <m/>
    <m/>
    <m/>
    <m/>
    <m/>
    <m/>
    <n v="1"/>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64"/>
    <n v="58"/>
    <x v="0"/>
    <x v="0"/>
    <x v="0"/>
    <x v="1"/>
    <x v="1"/>
    <s v="B05"/>
    <s v="Through joints complete for 6,6kV XLPE stranded copper conductor cables"/>
    <n v="24"/>
    <s v="300mm2 X 1 Core (DXG01UCM)"/>
    <x v="1"/>
    <x v="1"/>
    <x v="1"/>
    <n v="1"/>
    <m/>
    <m/>
    <m/>
    <m/>
    <m/>
    <m/>
    <n v="1"/>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470"/>
    <n v="58"/>
    <x v="0"/>
    <x v="0"/>
    <x v="0"/>
    <x v="1"/>
    <x v="1"/>
    <s v="B05"/>
    <s v="Through joints complete for 6,6kV XLPE stranded copper conductor cables"/>
    <n v="24"/>
    <s v="300mm2 X 1 Core (DXG01UCM)"/>
    <x v="2"/>
    <x v="2"/>
    <x v="1"/>
    <n v="1"/>
    <m/>
    <m/>
    <m/>
    <m/>
    <m/>
    <m/>
    <n v="1"/>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59"/>
    <n v="59"/>
    <x v="0"/>
    <x v="0"/>
    <x v="0"/>
    <x v="1"/>
    <x v="1"/>
    <s v="B06"/>
    <s v="Unarmoured Single core for Earthing conductor from tray to motor earthing terminal for for 6,6 kV system (individual copper screen tape) 6.6 kV XLPE insulated, PVC sheath, stranded copper conductor cable fixed/laid in all positions, etc, to all heights ab"/>
    <n v="25"/>
    <s v="25mm2 x 1 Core (DXG01KCM)"/>
    <x v="0"/>
    <x v="0"/>
    <x v="0"/>
    <n v="370"/>
    <n v="110"/>
    <n v="110"/>
    <n v="110"/>
    <n v="110"/>
    <n v="110"/>
    <n v="110"/>
    <n v="103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65"/>
    <n v="59"/>
    <x v="0"/>
    <x v="0"/>
    <x v="0"/>
    <x v="1"/>
    <x v="1"/>
    <s v="B06"/>
    <s v="Unarmoured Single core for Earthing conductor from tray to motor earthing terminal for for 6,6 kV system (individual copper screen tape) 6.6 kV XLPE insulated, PVC sheath, stranded copper conductor cable fixed/laid in all positions, etc, to all heights ab"/>
    <n v="25"/>
    <s v="25mm2 x 1 Core (DXG01KCM)"/>
    <x v="1"/>
    <x v="1"/>
    <x v="0"/>
    <n v="370"/>
    <n v="110"/>
    <n v="110"/>
    <n v="110"/>
    <n v="110"/>
    <n v="110"/>
    <n v="110"/>
    <n v="103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471"/>
    <n v="59"/>
    <x v="0"/>
    <x v="0"/>
    <x v="0"/>
    <x v="1"/>
    <x v="1"/>
    <s v="B06"/>
    <s v="Unarmoured Single core for Earthing conductor from tray to motor earthing terminal for for 6,6 kV system (individual copper screen tape) 6.6 kV XLPE insulated, PVC sheath, stranded copper conductor cable fixed/laid in all positions, etc, to all heights ab"/>
    <n v="25"/>
    <s v="25mm2 x 1 Core (DXG01KCM)"/>
    <x v="2"/>
    <x v="2"/>
    <x v="0"/>
    <n v="370"/>
    <n v="110"/>
    <n v="110"/>
    <n v="110"/>
    <n v="110"/>
    <n v="110"/>
    <n v="110"/>
    <n v="103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60"/>
    <n v="60"/>
    <x v="0"/>
    <x v="0"/>
    <x v="0"/>
    <x v="1"/>
    <x v="1"/>
    <s v="B06"/>
    <s v="Unarmoured Single core for Earthing conductor from tray to motor earthing terminal for for 6,6 kV system (individual copper screen tape) 6.6 kV XLPE insulated, PVC sheath, stranded copper conductor cable fixed/laid in all positions, etc, to all heights ab"/>
    <n v="26"/>
    <s v="35mm2 x 1 Core (DXG01LCM)"/>
    <x v="0"/>
    <x v="0"/>
    <x v="0"/>
    <n v="0"/>
    <n v="10"/>
    <n v="10"/>
    <n v="10"/>
    <n v="10"/>
    <n v="10"/>
    <n v="10"/>
    <n v="6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66"/>
    <n v="60"/>
    <x v="0"/>
    <x v="0"/>
    <x v="0"/>
    <x v="1"/>
    <x v="1"/>
    <s v="B06"/>
    <s v="Unarmoured Single core for Earthing conductor from tray to motor earthing terminal for for 6,6 kV system (individual copper screen tape) 6.6 kV XLPE insulated, PVC sheath, stranded copper conductor cable fixed/laid in all positions, etc, to all heights ab"/>
    <n v="26"/>
    <s v="35mm2 x 1 Core (DXG01LCM)"/>
    <x v="1"/>
    <x v="1"/>
    <x v="0"/>
    <n v="0"/>
    <n v="10"/>
    <n v="10"/>
    <n v="10"/>
    <n v="10"/>
    <n v="10"/>
    <n v="10"/>
    <n v="6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472"/>
    <n v="60"/>
    <x v="0"/>
    <x v="0"/>
    <x v="0"/>
    <x v="1"/>
    <x v="1"/>
    <s v="B06"/>
    <s v="Unarmoured Single core for Earthing conductor from tray to motor earthing terminal for for 6,6 kV system (individual copper screen tape) 6.6 kV XLPE insulated, PVC sheath, stranded copper conductor cable fixed/laid in all positions, etc, to all heights ab"/>
    <n v="26"/>
    <s v="35mm2 x 1 Core (DXG01LCM)"/>
    <x v="2"/>
    <x v="2"/>
    <x v="0"/>
    <n v="0"/>
    <n v="10"/>
    <n v="10"/>
    <n v="10"/>
    <n v="10"/>
    <n v="10"/>
    <n v="10"/>
    <n v="6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61"/>
    <n v="61"/>
    <x v="0"/>
    <x v="0"/>
    <x v="0"/>
    <x v="1"/>
    <x v="1"/>
    <s v="B06"/>
    <s v="Unarmoured Single core for Earthing conductor from tray to motor earthing terminal for for 6,6 kV system (individual copper screen tape) 6.6 kV XLPE insulated, PVC sheath, stranded copper conductor cable fixed/laid in all positions, etc, to all heights ab"/>
    <n v="27"/>
    <s v="70mm2 X 1 Core (DXG01NCM)"/>
    <x v="0"/>
    <x v="0"/>
    <x v="0"/>
    <n v="50"/>
    <m/>
    <m/>
    <m/>
    <m/>
    <m/>
    <m/>
    <n v="5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67"/>
    <n v="61"/>
    <x v="0"/>
    <x v="0"/>
    <x v="0"/>
    <x v="1"/>
    <x v="1"/>
    <s v="B06"/>
    <s v="Unarmoured Single core for Earthing conductor from tray to motor earthing terminal for for 6,6 kV system (individual copper screen tape) 6.6 kV XLPE insulated, PVC sheath, stranded copper conductor cable fixed/laid in all positions, etc, to all heights ab"/>
    <n v="27"/>
    <s v="70mm2 X 1 Core (DXG01NCM)"/>
    <x v="1"/>
    <x v="1"/>
    <x v="0"/>
    <n v="50"/>
    <m/>
    <m/>
    <m/>
    <m/>
    <m/>
    <m/>
    <n v="5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473"/>
    <n v="61"/>
    <x v="0"/>
    <x v="0"/>
    <x v="0"/>
    <x v="1"/>
    <x v="1"/>
    <s v="B06"/>
    <s v="Unarmoured Single core for Earthing conductor from tray to motor earthing terminal for for 6,6 kV system (individual copper screen tape) 6.6 kV XLPE insulated, PVC sheath, stranded copper conductor cable fixed/laid in all positions, etc, to all heights ab"/>
    <n v="27"/>
    <s v="70mm2 X 1 Core (DXG01NCM)"/>
    <x v="2"/>
    <x v="2"/>
    <x v="0"/>
    <n v="50"/>
    <m/>
    <m/>
    <m/>
    <m/>
    <m/>
    <m/>
    <n v="5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62"/>
    <n v="62"/>
    <x v="0"/>
    <x v="0"/>
    <x v="0"/>
    <x v="1"/>
    <x v="1"/>
    <s v="B07"/>
    <s v="Termination complete, without gland for motor Earthling conductor cable, for 6.6 kV XLPE stranded copper conductor cable.  Quantity is per core per end"/>
    <n v="28"/>
    <s v="25mm2 x 1 Core (DXG01KCM)"/>
    <x v="0"/>
    <x v="0"/>
    <x v="1"/>
    <n v="148"/>
    <n v="44"/>
    <n v="44"/>
    <n v="44"/>
    <n v="44"/>
    <n v="44"/>
    <n v="44"/>
    <n v="412"/>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68"/>
    <n v="62"/>
    <x v="0"/>
    <x v="0"/>
    <x v="0"/>
    <x v="1"/>
    <x v="1"/>
    <s v="B07"/>
    <s v="Termination complete, without gland for motor Earthling conductor cable, for 6.6 kV XLPE stranded copper conductor cable.  Quantity is per core per end"/>
    <n v="28"/>
    <s v="25mm2 x 1 Core (DXG01KCM)"/>
    <x v="1"/>
    <x v="1"/>
    <x v="1"/>
    <n v="148"/>
    <n v="44"/>
    <n v="44"/>
    <n v="44"/>
    <n v="44"/>
    <n v="44"/>
    <n v="44"/>
    <n v="412"/>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474"/>
    <n v="62"/>
    <x v="0"/>
    <x v="0"/>
    <x v="0"/>
    <x v="1"/>
    <x v="1"/>
    <s v="B07"/>
    <s v="Termination complete, without gland for motor Earthling conductor cable, for 6.6 kV XLPE stranded copper conductor cable.  Quantity is per core per end"/>
    <n v="28"/>
    <s v="25mm2 x 1 Core (DXG01KCM)"/>
    <x v="2"/>
    <x v="2"/>
    <x v="1"/>
    <n v="148"/>
    <n v="44"/>
    <n v="44"/>
    <n v="44"/>
    <n v="44"/>
    <n v="44"/>
    <n v="44"/>
    <n v="412"/>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63"/>
    <n v="63"/>
    <x v="0"/>
    <x v="0"/>
    <x v="0"/>
    <x v="1"/>
    <x v="1"/>
    <s v="B07"/>
    <s v="Termination complete, without gland for motor Earthling conductor cable, for 6.6 kV XLPE stranded copper conductor cable.  Quantity is per core per end"/>
    <n v="29"/>
    <s v="35mm2 x 1 Core (DXG01LCM)"/>
    <x v="0"/>
    <x v="0"/>
    <x v="1"/>
    <n v="0"/>
    <n v="4"/>
    <n v="4"/>
    <n v="4"/>
    <n v="4"/>
    <n v="4"/>
    <n v="4"/>
    <n v="24"/>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69"/>
    <n v="63"/>
    <x v="0"/>
    <x v="0"/>
    <x v="0"/>
    <x v="1"/>
    <x v="1"/>
    <s v="B07"/>
    <s v="Termination complete, without gland for motor Earthling conductor cable, for 6.6 kV XLPE stranded copper conductor cable.  Quantity is per core per end"/>
    <n v="29"/>
    <s v="35mm2 x 1 Core (DXG01LCM)"/>
    <x v="1"/>
    <x v="1"/>
    <x v="1"/>
    <n v="0"/>
    <n v="4"/>
    <n v="4"/>
    <n v="4"/>
    <n v="4"/>
    <n v="4"/>
    <n v="4"/>
    <n v="24"/>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475"/>
    <n v="63"/>
    <x v="0"/>
    <x v="0"/>
    <x v="0"/>
    <x v="1"/>
    <x v="1"/>
    <s v="B07"/>
    <s v="Termination complete, without gland for motor Earthling conductor cable, for 6.6 kV XLPE stranded copper conductor cable.  Quantity is per core per end"/>
    <n v="29"/>
    <s v="35mm2 x 1 Core (DXG01LCM)"/>
    <x v="2"/>
    <x v="2"/>
    <x v="1"/>
    <n v="0"/>
    <n v="4"/>
    <n v="4"/>
    <n v="4"/>
    <n v="4"/>
    <n v="4"/>
    <n v="4"/>
    <n v="24"/>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64"/>
    <n v="64"/>
    <x v="0"/>
    <x v="0"/>
    <x v="0"/>
    <x v="1"/>
    <x v="1"/>
    <s v="B07"/>
    <s v="Termination complete, without gland for motor Earthling conductor cable, for 6.6 kV XLPE stranded copper conductor cable.  Quantity is per core per end"/>
    <n v="30"/>
    <s v="70mm2 X 1 Core (DXG01NCM)"/>
    <x v="0"/>
    <x v="0"/>
    <x v="1"/>
    <n v="1"/>
    <m/>
    <m/>
    <m/>
    <m/>
    <m/>
    <m/>
    <n v="1"/>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70"/>
    <n v="64"/>
    <x v="0"/>
    <x v="0"/>
    <x v="0"/>
    <x v="1"/>
    <x v="1"/>
    <s v="B07"/>
    <s v="Termination complete, without gland for motor Earthling conductor cable, for 6.6 kV XLPE stranded copper conductor cable.  Quantity is per core per end"/>
    <n v="30"/>
    <s v="70mm2 X 1 Core (DXG01NCM)"/>
    <x v="1"/>
    <x v="1"/>
    <x v="1"/>
    <n v="1"/>
    <m/>
    <m/>
    <m/>
    <m/>
    <m/>
    <m/>
    <n v="1"/>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476"/>
    <n v="64"/>
    <x v="0"/>
    <x v="0"/>
    <x v="0"/>
    <x v="1"/>
    <x v="1"/>
    <s v="B07"/>
    <s v="Termination complete, without gland for motor Earthling conductor cable, for 6.6 kV XLPE stranded copper conductor cable.  Quantity is per core per end"/>
    <n v="30"/>
    <s v="70mm2 X 1 Core (DXG01NCM)"/>
    <x v="2"/>
    <x v="2"/>
    <x v="1"/>
    <n v="1"/>
    <m/>
    <m/>
    <m/>
    <m/>
    <m/>
    <m/>
    <n v="1"/>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65"/>
    <n v="65"/>
    <x v="0"/>
    <x v="0"/>
    <x v="0"/>
    <x v="2"/>
    <x v="2"/>
    <s v="C01"/>
    <s v="Armoured for VFD to Motor, DC systems and 230/400V, 690V AC Systems, 600/1000V grade Low Halogen, PVC insulated, PVC sheathed stranded copper conductor cable fixed/laid in all positions, etc, to all heights above floor level, etc and to all areas"/>
    <n v="1"/>
    <s v="1,5 mm2 x 3 Core (BVX03CCM)"/>
    <x v="0"/>
    <x v="0"/>
    <x v="0"/>
    <n v="2660"/>
    <m/>
    <m/>
    <m/>
    <m/>
    <m/>
    <m/>
    <n v="266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71"/>
    <n v="65"/>
    <x v="0"/>
    <x v="0"/>
    <x v="0"/>
    <x v="2"/>
    <x v="2"/>
    <s v="C01"/>
    <s v="Armoured for VFD to Motor, DC systems and 230/400V, 690V AC Systems, 600/1000V grade Low Halogen, PVC insulated, PVC sheathed stranded copper conductor cable fixed/laid in all positions, etc, to all heights above floor level, etc and to all areas"/>
    <n v="1"/>
    <s v="1,5 mm2 x 3 Core (BVX03CCM)"/>
    <x v="1"/>
    <x v="1"/>
    <x v="0"/>
    <n v="2660"/>
    <m/>
    <m/>
    <m/>
    <m/>
    <m/>
    <m/>
    <n v="266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477"/>
    <n v="65"/>
    <x v="0"/>
    <x v="0"/>
    <x v="0"/>
    <x v="2"/>
    <x v="2"/>
    <s v="C01"/>
    <s v="Armoured for VFD to Motor, DC systems and 230/400V, 690V AC Systems, 600/1000V grade Low Halogen, PVC insulated, PVC sheathed stranded copper conductor cable fixed/laid in all positions, etc, to all heights above floor level, etc and to all areas"/>
    <n v="1"/>
    <s v="1,5 mm2 x 3 Core (BVX03CCM)"/>
    <x v="2"/>
    <x v="2"/>
    <x v="0"/>
    <n v="2660"/>
    <m/>
    <m/>
    <m/>
    <m/>
    <m/>
    <m/>
    <n v="266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66"/>
    <n v="66"/>
    <x v="0"/>
    <x v="0"/>
    <x v="0"/>
    <x v="2"/>
    <x v="2"/>
    <s v="C01"/>
    <s v="Armoured for VFD to Motor, DC systems and 230/400V, 690V AC Systems, 600/1000V grade Low Halogen, PVC insulated, PVC sheathed stranded copper conductor cable fixed/laid in all positions, etc, to all heights above floor level, etc and to all areas"/>
    <n v="2"/>
    <s v="2,5 mm2 x 3 Core (BVX03DCM)"/>
    <x v="0"/>
    <x v="0"/>
    <x v="0"/>
    <n v="10"/>
    <m/>
    <m/>
    <m/>
    <m/>
    <m/>
    <m/>
    <n v="1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72"/>
    <n v="66"/>
    <x v="0"/>
    <x v="0"/>
    <x v="0"/>
    <x v="2"/>
    <x v="2"/>
    <s v="C01"/>
    <s v="Armoured for VFD to Motor, DC systems and 230/400V, 690V AC Systems, 600/1000V grade Low Halogen, PVC insulated, PVC sheathed stranded copper conductor cable fixed/laid in all positions, etc, to all heights above floor level, etc and to all areas"/>
    <n v="2"/>
    <s v="2,5 mm2 x 3 Core (BVX03DCM)"/>
    <x v="1"/>
    <x v="1"/>
    <x v="0"/>
    <n v="10"/>
    <m/>
    <m/>
    <m/>
    <m/>
    <m/>
    <m/>
    <n v="1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478"/>
    <n v="66"/>
    <x v="0"/>
    <x v="0"/>
    <x v="0"/>
    <x v="2"/>
    <x v="2"/>
    <s v="C01"/>
    <s v="Armoured for VFD to Motor, DC systems and 230/400V, 690V AC Systems, 600/1000V grade Low Halogen, PVC insulated, PVC sheathed stranded copper conductor cable fixed/laid in all positions, etc, to all heights above floor level, etc and to all areas"/>
    <n v="2"/>
    <s v="2,5 mm2 x 3 Core (BVX03DCM)"/>
    <x v="2"/>
    <x v="2"/>
    <x v="0"/>
    <n v="10"/>
    <m/>
    <m/>
    <m/>
    <m/>
    <m/>
    <m/>
    <n v="1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67"/>
    <n v="67"/>
    <x v="0"/>
    <x v="0"/>
    <x v="0"/>
    <x v="2"/>
    <x v="2"/>
    <s v="C01"/>
    <s v="Armoured for VFD to Motor, DC systems and 230/400V, 690V AC Systems, 600/1000V grade Low Halogen, PVC insulated, PVC sheathed stranded copper conductor cable fixed/laid in all positions, etc, to all heights above floor level, etc and to all areas"/>
    <n v="3"/>
    <s v="4 mm2 x 3 Core (BVX03ECM)"/>
    <x v="0"/>
    <x v="0"/>
    <x v="0"/>
    <n v="10"/>
    <m/>
    <m/>
    <m/>
    <m/>
    <m/>
    <m/>
    <n v="1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73"/>
    <n v="67"/>
    <x v="0"/>
    <x v="0"/>
    <x v="0"/>
    <x v="2"/>
    <x v="2"/>
    <s v="C01"/>
    <s v="Armoured for VFD to Motor, DC systems and 230/400V, 690V AC Systems, 600/1000V grade Low Halogen, PVC insulated, PVC sheathed stranded copper conductor cable fixed/laid in all positions, etc, to all heights above floor level, etc and to all areas"/>
    <n v="3"/>
    <s v="4 mm2 x 3 Core (BVX03ECM)"/>
    <x v="1"/>
    <x v="1"/>
    <x v="0"/>
    <n v="10"/>
    <m/>
    <m/>
    <m/>
    <m/>
    <m/>
    <m/>
    <n v="1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479"/>
    <n v="67"/>
    <x v="0"/>
    <x v="0"/>
    <x v="0"/>
    <x v="2"/>
    <x v="2"/>
    <s v="C01"/>
    <s v="Armoured for VFD to Motor, DC systems and 230/400V, 690V AC Systems, 600/1000V grade Low Halogen, PVC insulated, PVC sheathed stranded copper conductor cable fixed/laid in all positions, etc, to all heights above floor level, etc and to all areas"/>
    <n v="3"/>
    <s v="4 mm2 x 3 Core (BVX03ECM)"/>
    <x v="2"/>
    <x v="2"/>
    <x v="0"/>
    <n v="10"/>
    <m/>
    <m/>
    <m/>
    <m/>
    <m/>
    <m/>
    <n v="1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68"/>
    <n v="68"/>
    <x v="0"/>
    <x v="0"/>
    <x v="0"/>
    <x v="2"/>
    <x v="2"/>
    <s v="C01"/>
    <s v="Armoured for VFD to Motor, DC systems and 230/400V, 690V AC Systems, 600/1000V grade Low Halogen, PVC insulated, PVC sheathed stranded copper conductor cable fixed/laid in all positions, etc, to all heights above floor level, etc and to all areas"/>
    <n v="4"/>
    <s v="6 mm2 x 3 Core (BVX03FCM)"/>
    <x v="0"/>
    <x v="0"/>
    <x v="0"/>
    <n v="10"/>
    <m/>
    <m/>
    <m/>
    <m/>
    <m/>
    <m/>
    <n v="1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74"/>
    <n v="68"/>
    <x v="0"/>
    <x v="0"/>
    <x v="0"/>
    <x v="2"/>
    <x v="2"/>
    <s v="C01"/>
    <s v="Armoured for VFD to Motor, DC systems and 230/400V, 690V AC Systems, 600/1000V grade Low Halogen, PVC insulated, PVC sheathed stranded copper conductor cable fixed/laid in all positions, etc, to all heights above floor level, etc and to all areas"/>
    <n v="4"/>
    <s v="6 mm2 x 3 Core (BVX03FCM)"/>
    <x v="1"/>
    <x v="1"/>
    <x v="0"/>
    <n v="10"/>
    <m/>
    <m/>
    <m/>
    <m/>
    <m/>
    <m/>
    <n v="1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480"/>
    <n v="68"/>
    <x v="0"/>
    <x v="0"/>
    <x v="0"/>
    <x v="2"/>
    <x v="2"/>
    <s v="C01"/>
    <s v="Armoured for VFD to Motor, DC systems and 230/400V, 690V AC Systems, 600/1000V grade Low Halogen, PVC insulated, PVC sheathed stranded copper conductor cable fixed/laid in all positions, etc, to all heights above floor level, etc and to all areas"/>
    <n v="4"/>
    <s v="6 mm2 x 3 Core (BVX03FCM)"/>
    <x v="2"/>
    <x v="2"/>
    <x v="0"/>
    <n v="10"/>
    <m/>
    <m/>
    <m/>
    <m/>
    <m/>
    <m/>
    <n v="1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69"/>
    <n v="69"/>
    <x v="0"/>
    <x v="0"/>
    <x v="0"/>
    <x v="2"/>
    <x v="2"/>
    <s v="C01"/>
    <s v="Armoured for VFD to Motor, DC systems and 230/400V, 690V AC Systems, 600/1000V grade Low Halogen, PVC insulated, PVC sheathed stranded copper conductor cable fixed/laid in all positions, etc, to all heights above floor level, etc and to all areas"/>
    <n v="5"/>
    <s v="10 mm2 x 3 Core (BVX03GCM)"/>
    <x v="0"/>
    <x v="0"/>
    <x v="0"/>
    <n v="10"/>
    <m/>
    <m/>
    <m/>
    <m/>
    <m/>
    <m/>
    <n v="1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75"/>
    <n v="69"/>
    <x v="0"/>
    <x v="0"/>
    <x v="0"/>
    <x v="2"/>
    <x v="2"/>
    <s v="C01"/>
    <s v="Armoured for VFD to Motor, DC systems and 230/400V, 690V AC Systems, 600/1000V grade Low Halogen, PVC insulated, PVC sheathed stranded copper conductor cable fixed/laid in all positions, etc, to all heights above floor level, etc and to all areas"/>
    <n v="5"/>
    <s v="10 mm2 x 3 Core (BVX03GCM)"/>
    <x v="1"/>
    <x v="1"/>
    <x v="0"/>
    <n v="10"/>
    <m/>
    <m/>
    <m/>
    <m/>
    <m/>
    <m/>
    <n v="1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481"/>
    <n v="69"/>
    <x v="0"/>
    <x v="0"/>
    <x v="0"/>
    <x v="2"/>
    <x v="2"/>
    <s v="C01"/>
    <s v="Armoured for VFD to Motor, DC systems and 230/400V, 690V AC Systems, 600/1000V grade Low Halogen, PVC insulated, PVC sheathed stranded copper conductor cable fixed/laid in all positions, etc, to all heights above floor level, etc and to all areas"/>
    <n v="5"/>
    <s v="10 mm2 x 3 Core (BVX03GCM)"/>
    <x v="2"/>
    <x v="2"/>
    <x v="0"/>
    <n v="10"/>
    <m/>
    <m/>
    <m/>
    <m/>
    <m/>
    <m/>
    <n v="1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70"/>
    <n v="70"/>
    <x v="0"/>
    <x v="0"/>
    <x v="0"/>
    <x v="2"/>
    <x v="2"/>
    <s v="C01"/>
    <s v="Armoured for VFD to Motor, DC systems and 230/400V, 690V AC Systems, 600/1000V grade Low Halogen, PVC insulated, PVC sheathed stranded copper conductor cable fixed/laid in all positions, etc, to all heights above floor level, etc and to all areas"/>
    <n v="6"/>
    <s v="16 mm2 x 3 Core (BVX03HCM)"/>
    <x v="0"/>
    <x v="0"/>
    <x v="0"/>
    <n v="200"/>
    <n v="850"/>
    <n v="850"/>
    <n v="850"/>
    <n v="850"/>
    <n v="850"/>
    <n v="850"/>
    <n v="5300"/>
    <x v="0"/>
    <x v="0"/>
    <x v="0"/>
    <x v="0"/>
    <x v="0"/>
    <x v="0"/>
    <x v="0"/>
    <x v="1"/>
    <x v="1"/>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76"/>
    <n v="70"/>
    <x v="0"/>
    <x v="0"/>
    <x v="0"/>
    <x v="2"/>
    <x v="2"/>
    <s v="C01"/>
    <s v="Armoured for VFD to Motor, DC systems and 230/400V, 690V AC Systems, 600/1000V grade Low Halogen, PVC insulated, PVC sheathed stranded copper conductor cable fixed/laid in all positions, etc, to all heights above floor level, etc and to all areas"/>
    <n v="6"/>
    <s v="16 mm2 x 3 Core (BVX03HCM)"/>
    <x v="1"/>
    <x v="1"/>
    <x v="0"/>
    <n v="200"/>
    <n v="850"/>
    <n v="850"/>
    <n v="850"/>
    <n v="850"/>
    <n v="850"/>
    <n v="850"/>
    <n v="530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482"/>
    <n v="70"/>
    <x v="0"/>
    <x v="0"/>
    <x v="0"/>
    <x v="2"/>
    <x v="2"/>
    <s v="C01"/>
    <s v="Armoured for VFD to Motor, DC systems and 230/400V, 690V AC Systems, 600/1000V grade Low Halogen, PVC insulated, PVC sheathed stranded copper conductor cable fixed/laid in all positions, etc, to all heights above floor level, etc and to all areas"/>
    <n v="6"/>
    <s v="16 mm2 x 3 Core (BVX03HCM)"/>
    <x v="2"/>
    <x v="2"/>
    <x v="0"/>
    <n v="200"/>
    <n v="850"/>
    <n v="850"/>
    <n v="850"/>
    <n v="850"/>
    <n v="850"/>
    <n v="850"/>
    <n v="530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71"/>
    <n v="71"/>
    <x v="0"/>
    <x v="0"/>
    <x v="0"/>
    <x v="2"/>
    <x v="2"/>
    <s v="C01"/>
    <s v="Armoured for VFD to Motor, DC systems and 230/400V, 690V AC Systems, 600/1000V grade Low Halogen, PVC insulated, PVC sheathed stranded copper conductor cable fixed/laid in all positions, etc, to all heights above floor level, etc and to all areas"/>
    <n v="7"/>
    <s v="35 mm2 x 3 Core (BVX03LCM)"/>
    <x v="0"/>
    <x v="0"/>
    <x v="0"/>
    <n v="500"/>
    <m/>
    <m/>
    <m/>
    <m/>
    <m/>
    <m/>
    <n v="50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77"/>
    <n v="71"/>
    <x v="0"/>
    <x v="0"/>
    <x v="0"/>
    <x v="2"/>
    <x v="2"/>
    <s v="C01"/>
    <s v="Armoured for VFD to Motor, DC systems and 230/400V, 690V AC Systems, 600/1000V grade Low Halogen, PVC insulated, PVC sheathed stranded copper conductor cable fixed/laid in all positions, etc, to all heights above floor level, etc and to all areas"/>
    <n v="7"/>
    <s v="35 mm2 x 3 Core (BVX03LCM)"/>
    <x v="1"/>
    <x v="1"/>
    <x v="0"/>
    <n v="500"/>
    <m/>
    <m/>
    <m/>
    <m/>
    <m/>
    <m/>
    <n v="50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483"/>
    <n v="71"/>
    <x v="0"/>
    <x v="0"/>
    <x v="0"/>
    <x v="2"/>
    <x v="2"/>
    <s v="C01"/>
    <s v="Armoured for VFD to Motor, DC systems and 230/400V, 690V AC Systems, 600/1000V grade Low Halogen, PVC insulated, PVC sheathed stranded copper conductor cable fixed/laid in all positions, etc, to all heights above floor level, etc and to all areas"/>
    <n v="7"/>
    <s v="35 mm2 x 3 Core (BVX03LCM)"/>
    <x v="2"/>
    <x v="2"/>
    <x v="0"/>
    <n v="500"/>
    <m/>
    <m/>
    <m/>
    <m/>
    <m/>
    <m/>
    <n v="50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72"/>
    <n v="72"/>
    <x v="0"/>
    <x v="0"/>
    <x v="0"/>
    <x v="2"/>
    <x v="2"/>
    <s v="C01"/>
    <s v="Armoured for VFD to Motor, DC systems and 230/400V, 690V AC Systems, 600/1000V grade Low Halogen, PVC insulated, PVC sheathed stranded copper conductor cable fixed/laid in all positions, etc, to all heights above floor level, etc and to all areas"/>
    <n v="8"/>
    <s v="70 mm2 x 3 Core (BVX03NCM)"/>
    <x v="0"/>
    <x v="0"/>
    <x v="0"/>
    <n v="600"/>
    <m/>
    <m/>
    <m/>
    <m/>
    <m/>
    <m/>
    <n v="60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78"/>
    <n v="72"/>
    <x v="0"/>
    <x v="0"/>
    <x v="0"/>
    <x v="2"/>
    <x v="2"/>
    <s v="C01"/>
    <s v="Armoured for VFD to Motor, DC systems and 230/400V, 690V AC Systems, 600/1000V grade Low Halogen, PVC insulated, PVC sheathed stranded copper conductor cable fixed/laid in all positions, etc, to all heights above floor level, etc and to all areas"/>
    <n v="8"/>
    <s v="70 mm2 x 3 Core (BVX03NCM)"/>
    <x v="1"/>
    <x v="1"/>
    <x v="0"/>
    <n v="600"/>
    <m/>
    <m/>
    <m/>
    <m/>
    <m/>
    <m/>
    <n v="60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484"/>
    <n v="72"/>
    <x v="0"/>
    <x v="0"/>
    <x v="0"/>
    <x v="2"/>
    <x v="2"/>
    <s v="C01"/>
    <s v="Armoured for VFD to Motor, DC systems and 230/400V, 690V AC Systems, 600/1000V grade Low Halogen, PVC insulated, PVC sheathed stranded copper conductor cable fixed/laid in all positions, etc, to all heights above floor level, etc and to all areas"/>
    <n v="8"/>
    <s v="70 mm2 x 3 Core (BVX03NCM)"/>
    <x v="2"/>
    <x v="2"/>
    <x v="0"/>
    <n v="600"/>
    <m/>
    <m/>
    <m/>
    <m/>
    <m/>
    <m/>
    <n v="60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73"/>
    <n v="73"/>
    <x v="0"/>
    <x v="0"/>
    <x v="0"/>
    <x v="2"/>
    <x v="2"/>
    <s v="C01"/>
    <s v="Armoured for VFD to Motor, DC systems and 230/400V, 690V AC Systems, 600/1000V grade Low Halogen, PVC insulated, PVC sheathed stranded copper conductor cable fixed/laid in all positions, etc, to all heights above floor level, etc and to all areas"/>
    <n v="9"/>
    <s v="120 mm2 x 3 Core (BVX03QCM)"/>
    <x v="0"/>
    <x v="0"/>
    <x v="0"/>
    <n v="3300"/>
    <n v="350"/>
    <n v="350"/>
    <n v="350"/>
    <n v="350"/>
    <n v="350"/>
    <n v="350"/>
    <n v="540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79"/>
    <n v="73"/>
    <x v="0"/>
    <x v="0"/>
    <x v="0"/>
    <x v="2"/>
    <x v="2"/>
    <s v="C01"/>
    <s v="Armoured for VFD to Motor, DC systems and 230/400V, 690V AC Systems, 600/1000V grade Low Halogen, PVC insulated, PVC sheathed stranded copper conductor cable fixed/laid in all positions, etc, to all heights above floor level, etc and to all areas"/>
    <n v="9"/>
    <s v="120 mm2 x 3 Core (BVX03QCM)"/>
    <x v="1"/>
    <x v="1"/>
    <x v="0"/>
    <n v="3300"/>
    <n v="350"/>
    <n v="350"/>
    <n v="350"/>
    <n v="350"/>
    <n v="350"/>
    <n v="350"/>
    <n v="540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485"/>
    <n v="73"/>
    <x v="0"/>
    <x v="0"/>
    <x v="0"/>
    <x v="2"/>
    <x v="2"/>
    <s v="C01"/>
    <s v="Armoured for VFD to Motor, DC systems and 230/400V, 690V AC Systems, 600/1000V grade Low Halogen, PVC insulated, PVC sheathed stranded copper conductor cable fixed/laid in all positions, etc, to all heights above floor level, etc and to all areas"/>
    <n v="9"/>
    <s v="120 mm2 x 3 Core (BVX03QCM)"/>
    <x v="2"/>
    <x v="2"/>
    <x v="0"/>
    <n v="3300"/>
    <n v="350"/>
    <n v="350"/>
    <n v="350"/>
    <n v="350"/>
    <n v="350"/>
    <n v="350"/>
    <n v="540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74"/>
    <n v="74"/>
    <x v="0"/>
    <x v="0"/>
    <x v="0"/>
    <x v="2"/>
    <x v="2"/>
    <s v="C01"/>
    <s v="Armoured for VFD to Motor, DC systems and 230/400V, 690V AC Systems, 600/1000V grade Low Halogen, PVC insulated, PVC sheathed stranded copper conductor cable fixed/laid in all positions, etc, to all heights above floor level, etc and to all areas"/>
    <n v="10"/>
    <s v="185 mm2 x 3 Core (BVX03SCM)"/>
    <x v="0"/>
    <x v="0"/>
    <x v="0"/>
    <n v="3600"/>
    <m/>
    <m/>
    <m/>
    <m/>
    <m/>
    <m/>
    <n v="360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80"/>
    <n v="74"/>
    <x v="0"/>
    <x v="0"/>
    <x v="0"/>
    <x v="2"/>
    <x v="2"/>
    <s v="C01"/>
    <s v="Armoured for VFD to Motor, DC systems and 230/400V, 690V AC Systems, 600/1000V grade Low Halogen, PVC insulated, PVC sheathed stranded copper conductor cable fixed/laid in all positions, etc, to all heights above floor level, etc and to all areas"/>
    <n v="10"/>
    <s v="185 mm2 x 3 Core (BVX03SCM)"/>
    <x v="1"/>
    <x v="1"/>
    <x v="0"/>
    <n v="3600"/>
    <m/>
    <m/>
    <m/>
    <m/>
    <m/>
    <m/>
    <n v="360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486"/>
    <n v="74"/>
    <x v="0"/>
    <x v="0"/>
    <x v="0"/>
    <x v="2"/>
    <x v="2"/>
    <s v="C01"/>
    <s v="Armoured for VFD to Motor, DC systems and 230/400V, 690V AC Systems, 600/1000V grade Low Halogen, PVC insulated, PVC sheathed stranded copper conductor cable fixed/laid in all positions, etc, to all heights above floor level, etc and to all areas"/>
    <n v="10"/>
    <s v="185 mm2 x 3 Core (BVX03SCM)"/>
    <x v="2"/>
    <x v="2"/>
    <x v="0"/>
    <n v="3600"/>
    <m/>
    <m/>
    <m/>
    <m/>
    <m/>
    <m/>
    <n v="360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75"/>
    <n v="75"/>
    <x v="0"/>
    <x v="0"/>
    <x v="0"/>
    <x v="2"/>
    <x v="2"/>
    <s v="C01"/>
    <s v="Armoured for VFD to Motor, DC systems and 230/400V, 690V AC Systems, 600/1000V grade Low Halogen, PVC insulated, PVC sheathed stranded copper conductor cable fixed/laid in all positions, etc, to all heights above floor level, etc and to all areas"/>
    <n v="11"/>
    <s v="240 mm2 x 3 Core (BVX03TCM)"/>
    <x v="0"/>
    <x v="0"/>
    <x v="0"/>
    <n v="15600"/>
    <m/>
    <m/>
    <m/>
    <m/>
    <m/>
    <m/>
    <n v="1560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81"/>
    <n v="75"/>
    <x v="0"/>
    <x v="0"/>
    <x v="0"/>
    <x v="2"/>
    <x v="2"/>
    <s v="C01"/>
    <s v="Armoured for VFD to Motor, DC systems and 230/400V, 690V AC Systems, 600/1000V grade Low Halogen, PVC insulated, PVC sheathed stranded copper conductor cable fixed/laid in all positions, etc, to all heights above floor level, etc and to all areas"/>
    <n v="11"/>
    <s v="240 mm2 x 3 Core (BVX03TCM)"/>
    <x v="1"/>
    <x v="1"/>
    <x v="0"/>
    <n v="15600"/>
    <m/>
    <m/>
    <m/>
    <m/>
    <m/>
    <m/>
    <n v="1560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487"/>
    <n v="75"/>
    <x v="0"/>
    <x v="0"/>
    <x v="0"/>
    <x v="2"/>
    <x v="2"/>
    <s v="C01"/>
    <s v="Armoured for VFD to Motor, DC systems and 230/400V, 690V AC Systems, 600/1000V grade Low Halogen, PVC insulated, PVC sheathed stranded copper conductor cable fixed/laid in all positions, etc, to all heights above floor level, etc and to all areas"/>
    <n v="11"/>
    <s v="240 mm2 x 3 Core (BVX03TCM)"/>
    <x v="2"/>
    <x v="2"/>
    <x v="0"/>
    <n v="15600"/>
    <m/>
    <m/>
    <m/>
    <m/>
    <m/>
    <m/>
    <n v="1560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76"/>
    <n v="76"/>
    <x v="0"/>
    <x v="0"/>
    <x v="0"/>
    <x v="2"/>
    <x v="2"/>
    <s v="C01"/>
    <s v="Armoured for VFD to Motor, DC systems and 230/400V, 690V AC Systems, 600/1000V grade Low Halogen, PVC insulated, PVC sheathed stranded copper conductor cable fixed/laid in all positions, etc, to all heights above floor level, etc and to all areas"/>
    <n v="12"/>
    <s v="400 mm2 x 3 Core (BVX03VCM)"/>
    <x v="0"/>
    <x v="0"/>
    <x v="0"/>
    <n v="6300"/>
    <m/>
    <m/>
    <m/>
    <m/>
    <m/>
    <m/>
    <n v="630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82"/>
    <n v="76"/>
    <x v="0"/>
    <x v="0"/>
    <x v="0"/>
    <x v="2"/>
    <x v="2"/>
    <s v="C01"/>
    <s v="Armoured for VFD to Motor, DC systems and 230/400V, 690V AC Systems, 600/1000V grade Low Halogen, PVC insulated, PVC sheathed stranded copper conductor cable fixed/laid in all positions, etc, to all heights above floor level, etc and to all areas"/>
    <n v="12"/>
    <s v="400 mm2 x 3 Core (BVX03VCM)"/>
    <x v="1"/>
    <x v="1"/>
    <x v="0"/>
    <n v="6300"/>
    <m/>
    <m/>
    <m/>
    <m/>
    <m/>
    <m/>
    <n v="630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488"/>
    <n v="76"/>
    <x v="0"/>
    <x v="0"/>
    <x v="0"/>
    <x v="2"/>
    <x v="2"/>
    <s v="C01"/>
    <s v="Armoured for VFD to Motor, DC systems and 230/400V, 690V AC Systems, 600/1000V grade Low Halogen, PVC insulated, PVC sheathed stranded copper conductor cable fixed/laid in all positions, etc, to all heights above floor level, etc and to all areas"/>
    <n v="12"/>
    <s v="400 mm2 x 3 Core (BVX03VCM)"/>
    <x v="2"/>
    <x v="2"/>
    <x v="0"/>
    <n v="6300"/>
    <m/>
    <m/>
    <m/>
    <m/>
    <m/>
    <m/>
    <n v="630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77"/>
    <n v="77"/>
    <x v="0"/>
    <x v="0"/>
    <x v="0"/>
    <x v="2"/>
    <x v="2"/>
    <s v="C02"/>
    <s v="Termination complete, with gland, for 600/1000V grade PVC insulated PVC Sheathed stranded copper conductor cable.  Quantity is per core per end."/>
    <n v="13"/>
    <s v="1,5 mm2 x 3 Core (BVX03CCM)"/>
    <x v="0"/>
    <x v="0"/>
    <x v="1"/>
    <n v="72"/>
    <m/>
    <m/>
    <m/>
    <m/>
    <m/>
    <m/>
    <n v="72"/>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83"/>
    <n v="77"/>
    <x v="0"/>
    <x v="0"/>
    <x v="0"/>
    <x v="2"/>
    <x v="2"/>
    <s v="C02"/>
    <s v="Termination complete, with gland, for 600/1000V grade PVC insulated PVC Sheathed stranded copper conductor cable.  Quantity is per core per end."/>
    <n v="13"/>
    <s v="1,5 mm2 x 3 Core (BVX03CCM)"/>
    <x v="1"/>
    <x v="1"/>
    <x v="1"/>
    <n v="72"/>
    <m/>
    <m/>
    <m/>
    <m/>
    <m/>
    <m/>
    <n v="72"/>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489"/>
    <n v="77"/>
    <x v="0"/>
    <x v="0"/>
    <x v="0"/>
    <x v="2"/>
    <x v="2"/>
    <s v="C02"/>
    <s v="Termination complete, with gland, for 600/1000V grade PVC insulated PVC Sheathed stranded copper conductor cable.  Quantity is per core per end."/>
    <n v="13"/>
    <s v="1,5 mm2 x 3 Core (BVX03CCM)"/>
    <x v="2"/>
    <x v="2"/>
    <x v="1"/>
    <n v="72"/>
    <m/>
    <m/>
    <m/>
    <m/>
    <m/>
    <m/>
    <n v="72"/>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78"/>
    <n v="78"/>
    <x v="0"/>
    <x v="0"/>
    <x v="0"/>
    <x v="2"/>
    <x v="2"/>
    <s v="C02"/>
    <s v="Termination complete, with gland, for 600/1000V grade PVC insulated PVC Sheathed stranded copper conductor cable.  Quantity is per core per end."/>
    <n v="14"/>
    <s v="2,5 mm2 x 3 Core (BVX03DCM)"/>
    <x v="0"/>
    <x v="0"/>
    <x v="1"/>
    <n v="1"/>
    <m/>
    <m/>
    <m/>
    <m/>
    <m/>
    <m/>
    <n v="1"/>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84"/>
    <n v="78"/>
    <x v="0"/>
    <x v="0"/>
    <x v="0"/>
    <x v="2"/>
    <x v="2"/>
    <s v="C02"/>
    <s v="Termination complete, with gland, for 600/1000V grade PVC insulated PVC Sheathed stranded copper conductor cable.  Quantity is per core per end."/>
    <n v="14"/>
    <s v="2,5 mm2 x 3 Core (BVX03DCM)"/>
    <x v="1"/>
    <x v="1"/>
    <x v="1"/>
    <n v="1"/>
    <m/>
    <m/>
    <m/>
    <m/>
    <m/>
    <m/>
    <n v="1"/>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490"/>
    <n v="78"/>
    <x v="0"/>
    <x v="0"/>
    <x v="0"/>
    <x v="2"/>
    <x v="2"/>
    <s v="C02"/>
    <s v="Termination complete, with gland, for 600/1000V grade PVC insulated PVC Sheathed stranded copper conductor cable.  Quantity is per core per end."/>
    <n v="14"/>
    <s v="2,5 mm2 x 3 Core (BVX03DCM)"/>
    <x v="2"/>
    <x v="2"/>
    <x v="1"/>
    <n v="1"/>
    <m/>
    <m/>
    <m/>
    <m/>
    <m/>
    <m/>
    <n v="1"/>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79"/>
    <n v="79"/>
    <x v="0"/>
    <x v="0"/>
    <x v="0"/>
    <x v="2"/>
    <x v="2"/>
    <s v="C02"/>
    <s v="Termination complete, with gland, for 600/1000V grade PVC insulated PVC Sheathed stranded copper conductor cable.  Quantity is per core per end."/>
    <n v="15"/>
    <s v="4 mm2 x 3 Core (BVX03ECM)"/>
    <x v="0"/>
    <x v="0"/>
    <x v="1"/>
    <n v="1"/>
    <m/>
    <m/>
    <m/>
    <m/>
    <m/>
    <m/>
    <n v="1"/>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85"/>
    <n v="79"/>
    <x v="0"/>
    <x v="0"/>
    <x v="0"/>
    <x v="2"/>
    <x v="2"/>
    <s v="C02"/>
    <s v="Termination complete, with gland, for 600/1000V grade PVC insulated PVC Sheathed stranded copper conductor cable.  Quantity is per core per end."/>
    <n v="15"/>
    <s v="4 mm2 x 3 Core (BVX03ECM)"/>
    <x v="1"/>
    <x v="1"/>
    <x v="1"/>
    <n v="1"/>
    <m/>
    <m/>
    <m/>
    <m/>
    <m/>
    <m/>
    <n v="1"/>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491"/>
    <n v="79"/>
    <x v="0"/>
    <x v="0"/>
    <x v="0"/>
    <x v="2"/>
    <x v="2"/>
    <s v="C02"/>
    <s v="Termination complete, with gland, for 600/1000V grade PVC insulated PVC Sheathed stranded copper conductor cable.  Quantity is per core per end."/>
    <n v="15"/>
    <s v="4 mm2 x 3 Core (BVX03ECM)"/>
    <x v="2"/>
    <x v="2"/>
    <x v="1"/>
    <n v="1"/>
    <m/>
    <m/>
    <m/>
    <m/>
    <m/>
    <m/>
    <n v="1"/>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80"/>
    <n v="80"/>
    <x v="0"/>
    <x v="0"/>
    <x v="0"/>
    <x v="2"/>
    <x v="2"/>
    <s v="C02"/>
    <s v="Termination complete, with gland, for 600/1000V grade PVC insulated PVC Sheathed stranded copper conductor cable.  Quantity is per core per end."/>
    <n v="16"/>
    <s v="6 mm2 x 3 Core (BVX03FCM)"/>
    <x v="0"/>
    <x v="0"/>
    <x v="1"/>
    <n v="1"/>
    <m/>
    <m/>
    <m/>
    <m/>
    <m/>
    <m/>
    <n v="1"/>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86"/>
    <n v="80"/>
    <x v="0"/>
    <x v="0"/>
    <x v="0"/>
    <x v="2"/>
    <x v="2"/>
    <s v="C02"/>
    <s v="Termination complete, with gland, for 600/1000V grade PVC insulated PVC Sheathed stranded copper conductor cable.  Quantity is per core per end."/>
    <n v="16"/>
    <s v="6 mm2 x 3 Core (BVX03FCM)"/>
    <x v="1"/>
    <x v="1"/>
    <x v="1"/>
    <n v="1"/>
    <m/>
    <m/>
    <m/>
    <m/>
    <m/>
    <m/>
    <n v="1"/>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492"/>
    <n v="80"/>
    <x v="0"/>
    <x v="0"/>
    <x v="0"/>
    <x v="2"/>
    <x v="2"/>
    <s v="C02"/>
    <s v="Termination complete, with gland, for 600/1000V grade PVC insulated PVC Sheathed stranded copper conductor cable.  Quantity is per core per end."/>
    <n v="16"/>
    <s v="6 mm2 x 3 Core (BVX03FCM)"/>
    <x v="2"/>
    <x v="2"/>
    <x v="1"/>
    <n v="1"/>
    <m/>
    <m/>
    <m/>
    <m/>
    <m/>
    <m/>
    <n v="1"/>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81"/>
    <n v="81"/>
    <x v="0"/>
    <x v="0"/>
    <x v="0"/>
    <x v="2"/>
    <x v="2"/>
    <s v="C02"/>
    <s v="Termination complete, with gland, for 600/1000V grade PVC insulated PVC Sheathed stranded copper conductor cable.  Quantity is per core per end."/>
    <n v="17"/>
    <s v="10 mm2 x 3 Core (BVX03GCM)"/>
    <x v="0"/>
    <x v="0"/>
    <x v="1"/>
    <n v="1"/>
    <m/>
    <m/>
    <m/>
    <m/>
    <m/>
    <m/>
    <n v="1"/>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87"/>
    <n v="81"/>
    <x v="0"/>
    <x v="0"/>
    <x v="0"/>
    <x v="2"/>
    <x v="2"/>
    <s v="C02"/>
    <s v="Termination complete, with gland, for 600/1000V grade PVC insulated PVC Sheathed stranded copper conductor cable.  Quantity is per core per end."/>
    <n v="17"/>
    <s v="10 mm2 x 3 Core (BVX03GCM)"/>
    <x v="1"/>
    <x v="1"/>
    <x v="1"/>
    <n v="1"/>
    <m/>
    <m/>
    <m/>
    <m/>
    <m/>
    <m/>
    <n v="1"/>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493"/>
    <n v="81"/>
    <x v="0"/>
    <x v="0"/>
    <x v="0"/>
    <x v="2"/>
    <x v="2"/>
    <s v="C02"/>
    <s v="Termination complete, with gland, for 600/1000V grade PVC insulated PVC Sheathed stranded copper conductor cable.  Quantity is per core per end."/>
    <n v="17"/>
    <s v="10 mm2 x 3 Core (BVX03GCM)"/>
    <x v="2"/>
    <x v="2"/>
    <x v="1"/>
    <n v="1"/>
    <m/>
    <m/>
    <m/>
    <m/>
    <m/>
    <m/>
    <n v="1"/>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82"/>
    <n v="82"/>
    <x v="0"/>
    <x v="0"/>
    <x v="0"/>
    <x v="2"/>
    <x v="2"/>
    <s v="C02"/>
    <s v="Termination complete, with gland, for 600/1000V grade PVC insulated PVC Sheathed stranded copper conductor cable.  Quantity is per core per end."/>
    <n v="18"/>
    <s v="16 mm2 x 3 Core (BVX03HCM)"/>
    <x v="0"/>
    <x v="0"/>
    <x v="1"/>
    <n v="3"/>
    <n v="15"/>
    <n v="15"/>
    <n v="15"/>
    <n v="15"/>
    <n v="15"/>
    <n v="15"/>
    <n v="93"/>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88"/>
    <n v="82"/>
    <x v="0"/>
    <x v="0"/>
    <x v="0"/>
    <x v="2"/>
    <x v="2"/>
    <s v="C02"/>
    <s v="Termination complete, with gland, for 600/1000V grade PVC insulated PVC Sheathed stranded copper conductor cable.  Quantity is per core per end."/>
    <n v="18"/>
    <s v="16 mm2 x 3 Core (BVX03HCM)"/>
    <x v="1"/>
    <x v="1"/>
    <x v="1"/>
    <n v="3"/>
    <n v="15"/>
    <n v="15"/>
    <n v="15"/>
    <n v="15"/>
    <n v="15"/>
    <n v="15"/>
    <n v="93"/>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494"/>
    <n v="82"/>
    <x v="0"/>
    <x v="0"/>
    <x v="0"/>
    <x v="2"/>
    <x v="2"/>
    <s v="C02"/>
    <s v="Termination complete, with gland, for 600/1000V grade PVC insulated PVC Sheathed stranded copper conductor cable.  Quantity is per core per end."/>
    <n v="18"/>
    <s v="16 mm2 x 3 Core (BVX03HCM)"/>
    <x v="2"/>
    <x v="2"/>
    <x v="1"/>
    <n v="3"/>
    <n v="15"/>
    <n v="15"/>
    <n v="15"/>
    <n v="15"/>
    <n v="15"/>
    <n v="15"/>
    <n v="93"/>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83"/>
    <n v="83"/>
    <x v="0"/>
    <x v="0"/>
    <x v="0"/>
    <x v="2"/>
    <x v="2"/>
    <s v="C02"/>
    <s v="Termination complete, with gland, for 600/1000V grade PVC insulated PVC Sheathed stranded copper conductor cable.  Quantity is per core per end."/>
    <n v="19"/>
    <s v="35 mm2 x 3 Core (BVX03LCM)"/>
    <x v="0"/>
    <x v="0"/>
    <x v="1"/>
    <n v="9"/>
    <m/>
    <m/>
    <m/>
    <m/>
    <m/>
    <m/>
    <n v="9"/>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89"/>
    <n v="83"/>
    <x v="0"/>
    <x v="0"/>
    <x v="0"/>
    <x v="2"/>
    <x v="2"/>
    <s v="C02"/>
    <s v="Termination complete, with gland, for 600/1000V grade PVC insulated PVC Sheathed stranded copper conductor cable.  Quantity is per core per end."/>
    <n v="19"/>
    <s v="35 mm2 x 3 Core (BVX03LCM)"/>
    <x v="1"/>
    <x v="1"/>
    <x v="1"/>
    <n v="9"/>
    <m/>
    <m/>
    <m/>
    <m/>
    <m/>
    <m/>
    <n v="9"/>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495"/>
    <n v="83"/>
    <x v="0"/>
    <x v="0"/>
    <x v="0"/>
    <x v="2"/>
    <x v="2"/>
    <s v="C02"/>
    <s v="Termination complete, with gland, for 600/1000V grade PVC insulated PVC Sheathed stranded copper conductor cable.  Quantity is per core per end."/>
    <n v="19"/>
    <s v="35 mm2 x 3 Core (BVX03LCM)"/>
    <x v="2"/>
    <x v="2"/>
    <x v="1"/>
    <n v="9"/>
    <m/>
    <m/>
    <m/>
    <m/>
    <m/>
    <m/>
    <n v="9"/>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84"/>
    <n v="84"/>
    <x v="0"/>
    <x v="0"/>
    <x v="0"/>
    <x v="2"/>
    <x v="2"/>
    <s v="C02"/>
    <s v="Termination complete, with gland, for 600/1000V grade PVC insulated PVC Sheathed stranded copper conductor cable.  Quantity is per core per end."/>
    <n v="20"/>
    <s v="70 mm2 x 3 Core (BVX03NCM)"/>
    <x v="0"/>
    <x v="0"/>
    <x v="1"/>
    <n v="6"/>
    <m/>
    <m/>
    <m/>
    <m/>
    <m/>
    <m/>
    <n v="6"/>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90"/>
    <n v="84"/>
    <x v="0"/>
    <x v="0"/>
    <x v="0"/>
    <x v="2"/>
    <x v="2"/>
    <s v="C02"/>
    <s v="Termination complete, with gland, for 600/1000V grade PVC insulated PVC Sheathed stranded copper conductor cable.  Quantity is per core per end."/>
    <n v="20"/>
    <s v="70 mm2 x 3 Core (BVX03NCM)"/>
    <x v="1"/>
    <x v="1"/>
    <x v="1"/>
    <n v="6"/>
    <m/>
    <m/>
    <m/>
    <m/>
    <m/>
    <m/>
    <n v="6"/>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496"/>
    <n v="84"/>
    <x v="0"/>
    <x v="0"/>
    <x v="0"/>
    <x v="2"/>
    <x v="2"/>
    <s v="C02"/>
    <s v="Termination complete, with gland, for 600/1000V grade PVC insulated PVC Sheathed stranded copper conductor cable.  Quantity is per core per end."/>
    <n v="20"/>
    <s v="70 mm2 x 3 Core (BVX03NCM)"/>
    <x v="2"/>
    <x v="2"/>
    <x v="1"/>
    <n v="6"/>
    <m/>
    <m/>
    <m/>
    <m/>
    <m/>
    <m/>
    <n v="6"/>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85"/>
    <n v="85"/>
    <x v="0"/>
    <x v="0"/>
    <x v="0"/>
    <x v="2"/>
    <x v="2"/>
    <s v="C02"/>
    <s v="Termination complete, with gland, for 600/1000V grade PVC insulated PVC Sheathed stranded copper conductor cable.  Quantity is per core per end."/>
    <n v="21"/>
    <s v="120 mm2 x 3 Core (BVX03QCM)"/>
    <x v="0"/>
    <x v="0"/>
    <x v="1"/>
    <n v="48"/>
    <n v="6"/>
    <n v="6"/>
    <n v="6"/>
    <n v="6"/>
    <n v="6"/>
    <n v="6"/>
    <n v="84"/>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91"/>
    <n v="85"/>
    <x v="0"/>
    <x v="0"/>
    <x v="0"/>
    <x v="2"/>
    <x v="2"/>
    <s v="C02"/>
    <s v="Termination complete, with gland, for 600/1000V grade PVC insulated PVC Sheathed stranded copper conductor cable.  Quantity is per core per end."/>
    <n v="21"/>
    <s v="120 mm2 x 3 Core (BVX03QCM)"/>
    <x v="1"/>
    <x v="1"/>
    <x v="1"/>
    <n v="48"/>
    <n v="6"/>
    <n v="6"/>
    <n v="6"/>
    <n v="6"/>
    <n v="6"/>
    <n v="6"/>
    <n v="84"/>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497"/>
    <n v="85"/>
    <x v="0"/>
    <x v="0"/>
    <x v="0"/>
    <x v="2"/>
    <x v="2"/>
    <s v="C02"/>
    <s v="Termination complete, with gland, for 600/1000V grade PVC insulated PVC Sheathed stranded copper conductor cable.  Quantity is per core per end."/>
    <n v="21"/>
    <s v="120 mm2 x 3 Core (BVX03QCM)"/>
    <x v="2"/>
    <x v="2"/>
    <x v="1"/>
    <n v="48"/>
    <n v="6"/>
    <n v="6"/>
    <n v="6"/>
    <n v="6"/>
    <n v="6"/>
    <n v="6"/>
    <n v="84"/>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86"/>
    <n v="86"/>
    <x v="0"/>
    <x v="0"/>
    <x v="0"/>
    <x v="2"/>
    <x v="2"/>
    <s v="C02"/>
    <s v="Termination complete, with gland, for 600/1000V grade PVC insulated PVC Sheathed stranded copper conductor cable.  Quantity is per core per end."/>
    <n v="22"/>
    <s v="185 mm2 x 3 Core (BVX03SCM)"/>
    <x v="0"/>
    <x v="0"/>
    <x v="1"/>
    <n v="36"/>
    <m/>
    <m/>
    <m/>
    <m/>
    <m/>
    <m/>
    <n v="36"/>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92"/>
    <n v="86"/>
    <x v="0"/>
    <x v="0"/>
    <x v="0"/>
    <x v="2"/>
    <x v="2"/>
    <s v="C02"/>
    <s v="Termination complete, with gland, for 600/1000V grade PVC insulated PVC Sheathed stranded copper conductor cable.  Quantity is per core per end."/>
    <n v="22"/>
    <s v="185 mm2 x 3 Core (BVX03SCM)"/>
    <x v="1"/>
    <x v="1"/>
    <x v="1"/>
    <n v="36"/>
    <m/>
    <m/>
    <m/>
    <m/>
    <m/>
    <m/>
    <n v="36"/>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498"/>
    <n v="86"/>
    <x v="0"/>
    <x v="0"/>
    <x v="0"/>
    <x v="2"/>
    <x v="2"/>
    <s v="C02"/>
    <s v="Termination complete, with gland, for 600/1000V grade PVC insulated PVC Sheathed stranded copper conductor cable.  Quantity is per core per end."/>
    <n v="22"/>
    <s v="185 mm2 x 3 Core (BVX03SCM)"/>
    <x v="2"/>
    <x v="2"/>
    <x v="1"/>
    <n v="36"/>
    <m/>
    <m/>
    <m/>
    <m/>
    <m/>
    <m/>
    <n v="36"/>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87"/>
    <n v="87"/>
    <x v="0"/>
    <x v="0"/>
    <x v="0"/>
    <x v="2"/>
    <x v="2"/>
    <s v="C02"/>
    <s v="Termination complete, with gland, for 600/1000V grade PVC insulated PVC Sheathed stranded copper conductor cable.  Quantity is per core per end."/>
    <n v="23"/>
    <s v="240 mm2 x 3 Core (BVX03TCM)"/>
    <x v="0"/>
    <x v="0"/>
    <x v="1"/>
    <n v="72"/>
    <m/>
    <m/>
    <m/>
    <m/>
    <m/>
    <m/>
    <n v="72"/>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93"/>
    <n v="87"/>
    <x v="0"/>
    <x v="0"/>
    <x v="0"/>
    <x v="2"/>
    <x v="2"/>
    <s v="C02"/>
    <s v="Termination complete, with gland, for 600/1000V grade PVC insulated PVC Sheathed stranded copper conductor cable.  Quantity is per core per end."/>
    <n v="23"/>
    <s v="240 mm2 x 3 Core (BVX03TCM)"/>
    <x v="1"/>
    <x v="1"/>
    <x v="1"/>
    <n v="72"/>
    <m/>
    <m/>
    <m/>
    <m/>
    <m/>
    <m/>
    <n v="72"/>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499"/>
    <n v="87"/>
    <x v="0"/>
    <x v="0"/>
    <x v="0"/>
    <x v="2"/>
    <x v="2"/>
    <s v="C02"/>
    <s v="Termination complete, with gland, for 600/1000V grade PVC insulated PVC Sheathed stranded copper conductor cable.  Quantity is per core per end."/>
    <n v="23"/>
    <s v="240 mm2 x 3 Core (BVX03TCM)"/>
    <x v="2"/>
    <x v="2"/>
    <x v="1"/>
    <n v="72"/>
    <m/>
    <m/>
    <m/>
    <m/>
    <m/>
    <m/>
    <n v="72"/>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88"/>
    <n v="88"/>
    <x v="0"/>
    <x v="0"/>
    <x v="0"/>
    <x v="2"/>
    <x v="2"/>
    <s v="C02"/>
    <s v="Termination complete, with gland, for 600/1000V grade PVC insulated PVC Sheathed stranded copper conductor cable.  Quantity is per core per end."/>
    <n v="24"/>
    <s v="400 mm2 x 3 Core (BVX03VCM)"/>
    <x v="0"/>
    <x v="0"/>
    <x v="1"/>
    <n v="45"/>
    <m/>
    <m/>
    <m/>
    <m/>
    <m/>
    <m/>
    <n v="45"/>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94"/>
    <n v="88"/>
    <x v="0"/>
    <x v="0"/>
    <x v="0"/>
    <x v="2"/>
    <x v="2"/>
    <s v="C02"/>
    <s v="Termination complete, with gland, for 600/1000V grade PVC insulated PVC Sheathed stranded copper conductor cable.  Quantity is per core per end."/>
    <n v="24"/>
    <s v="400 mm2 x 3 Core (BVX03VCM)"/>
    <x v="1"/>
    <x v="1"/>
    <x v="1"/>
    <n v="45"/>
    <m/>
    <m/>
    <m/>
    <m/>
    <m/>
    <m/>
    <n v="45"/>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500"/>
    <n v="88"/>
    <x v="0"/>
    <x v="0"/>
    <x v="0"/>
    <x v="2"/>
    <x v="2"/>
    <s v="C02"/>
    <s v="Termination complete, with gland, for 600/1000V grade PVC insulated PVC Sheathed stranded copper conductor cable.  Quantity is per core per end."/>
    <n v="24"/>
    <s v="400 mm2 x 3 Core (BVX03VCM)"/>
    <x v="2"/>
    <x v="2"/>
    <x v="1"/>
    <n v="45"/>
    <m/>
    <m/>
    <m/>
    <m/>
    <m/>
    <m/>
    <n v="45"/>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89"/>
    <n v="89"/>
    <x v="0"/>
    <x v="0"/>
    <x v="0"/>
    <x v="2"/>
    <x v="2"/>
    <s v="C02"/>
    <s v="Termination complete, without gland, for 600/1000V grade PVC insulated PVC Sheathed stranded copper conductor cable.  Quantity is per core per end."/>
    <n v="25"/>
    <s v="1,5 mm2 x 3 Core (BVX03CCM)"/>
    <x v="0"/>
    <x v="0"/>
    <x v="1"/>
    <n v="72"/>
    <m/>
    <m/>
    <m/>
    <m/>
    <m/>
    <m/>
    <n v="72"/>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95"/>
    <n v="89"/>
    <x v="0"/>
    <x v="0"/>
    <x v="0"/>
    <x v="2"/>
    <x v="2"/>
    <s v="C02"/>
    <s v="Termination complete, without gland, for 600/1000V grade PVC insulated PVC Sheathed stranded copper conductor cable.  Quantity is per core per end."/>
    <n v="25"/>
    <s v="1,5 mm2 x 3 Core (BVX03CCM)"/>
    <x v="1"/>
    <x v="1"/>
    <x v="1"/>
    <n v="72"/>
    <m/>
    <m/>
    <m/>
    <m/>
    <m/>
    <m/>
    <n v="72"/>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501"/>
    <n v="89"/>
    <x v="0"/>
    <x v="0"/>
    <x v="0"/>
    <x v="2"/>
    <x v="2"/>
    <s v="C02"/>
    <s v="Termination complete, without gland, for 600/1000V grade PVC insulated PVC Sheathed stranded copper conductor cable.  Quantity is per core per end."/>
    <n v="25"/>
    <s v="1,5 mm2 x 3 Core (BVX03CCM)"/>
    <x v="2"/>
    <x v="2"/>
    <x v="1"/>
    <n v="72"/>
    <m/>
    <m/>
    <m/>
    <m/>
    <m/>
    <m/>
    <n v="72"/>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90"/>
    <n v="90"/>
    <x v="0"/>
    <x v="0"/>
    <x v="0"/>
    <x v="2"/>
    <x v="2"/>
    <s v="C02"/>
    <s v="Termination complete, without gland, for 600/1000V grade PVC insulated PVC Sheathed stranded copper conductor cable.  Quantity is per core per end."/>
    <n v="26"/>
    <s v="2,5 mm2 x 3 Core (BVX03DCM)"/>
    <x v="0"/>
    <x v="0"/>
    <x v="1"/>
    <n v="1"/>
    <m/>
    <m/>
    <m/>
    <m/>
    <m/>
    <m/>
    <n v="1"/>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96"/>
    <n v="90"/>
    <x v="0"/>
    <x v="0"/>
    <x v="0"/>
    <x v="2"/>
    <x v="2"/>
    <s v="C02"/>
    <s v="Termination complete, without gland, for 600/1000V grade PVC insulated PVC Sheathed stranded copper conductor cable.  Quantity is per core per end."/>
    <n v="26"/>
    <s v="2,5 mm2 x 3 Core (BVX03DCM)"/>
    <x v="1"/>
    <x v="1"/>
    <x v="1"/>
    <n v="1"/>
    <m/>
    <m/>
    <m/>
    <m/>
    <m/>
    <m/>
    <n v="1"/>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502"/>
    <n v="90"/>
    <x v="0"/>
    <x v="0"/>
    <x v="0"/>
    <x v="2"/>
    <x v="2"/>
    <s v="C02"/>
    <s v="Termination complete, without gland, for 600/1000V grade PVC insulated PVC Sheathed stranded copper conductor cable.  Quantity is per core per end."/>
    <n v="26"/>
    <s v="2,5 mm2 x 3 Core (BVX03DCM)"/>
    <x v="2"/>
    <x v="2"/>
    <x v="1"/>
    <n v="1"/>
    <m/>
    <m/>
    <m/>
    <m/>
    <m/>
    <m/>
    <n v="1"/>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91"/>
    <n v="91"/>
    <x v="0"/>
    <x v="0"/>
    <x v="0"/>
    <x v="2"/>
    <x v="2"/>
    <s v="C02"/>
    <s v="Termination complete, without gland, for 600/1000V grade PVC insulated PVC Sheathed stranded copper conductor cable.  Quantity is per core per end."/>
    <n v="27"/>
    <s v="4 mm2 x 3 Core (BVX03ECM)"/>
    <x v="0"/>
    <x v="0"/>
    <x v="1"/>
    <n v="1"/>
    <m/>
    <m/>
    <m/>
    <m/>
    <m/>
    <m/>
    <n v="1"/>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97"/>
    <n v="91"/>
    <x v="0"/>
    <x v="0"/>
    <x v="0"/>
    <x v="2"/>
    <x v="2"/>
    <s v="C02"/>
    <s v="Termination complete, without gland, for 600/1000V grade PVC insulated PVC Sheathed stranded copper conductor cable.  Quantity is per core per end."/>
    <n v="27"/>
    <s v="4 mm2 x 3 Core (BVX03ECM)"/>
    <x v="1"/>
    <x v="1"/>
    <x v="1"/>
    <n v="1"/>
    <m/>
    <m/>
    <m/>
    <m/>
    <m/>
    <m/>
    <n v="1"/>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503"/>
    <n v="91"/>
    <x v="0"/>
    <x v="0"/>
    <x v="0"/>
    <x v="2"/>
    <x v="2"/>
    <s v="C02"/>
    <s v="Termination complete, without gland, for 600/1000V grade PVC insulated PVC Sheathed stranded copper conductor cable.  Quantity is per core per end."/>
    <n v="27"/>
    <s v="4 mm2 x 3 Core (BVX03ECM)"/>
    <x v="2"/>
    <x v="2"/>
    <x v="1"/>
    <n v="1"/>
    <m/>
    <m/>
    <m/>
    <m/>
    <m/>
    <m/>
    <n v="1"/>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92"/>
    <n v="92"/>
    <x v="0"/>
    <x v="0"/>
    <x v="0"/>
    <x v="2"/>
    <x v="2"/>
    <s v="C02"/>
    <s v="Termination complete, without gland, for 600/1000V grade PVC insulated PVC Sheathed stranded copper conductor cable.  Quantity is per core per end."/>
    <n v="28"/>
    <s v="6 mm2 x 3 Core (BVX03FCM)"/>
    <x v="0"/>
    <x v="0"/>
    <x v="1"/>
    <n v="1"/>
    <m/>
    <m/>
    <m/>
    <m/>
    <m/>
    <m/>
    <n v="1"/>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98"/>
    <n v="92"/>
    <x v="0"/>
    <x v="0"/>
    <x v="0"/>
    <x v="2"/>
    <x v="2"/>
    <s v="C02"/>
    <s v="Termination complete, without gland, for 600/1000V grade PVC insulated PVC Sheathed stranded copper conductor cable.  Quantity is per core per end."/>
    <n v="28"/>
    <s v="6 mm2 x 3 Core (BVX03FCM)"/>
    <x v="1"/>
    <x v="1"/>
    <x v="1"/>
    <n v="1"/>
    <m/>
    <m/>
    <m/>
    <m/>
    <m/>
    <m/>
    <n v="1"/>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504"/>
    <n v="92"/>
    <x v="0"/>
    <x v="0"/>
    <x v="0"/>
    <x v="2"/>
    <x v="2"/>
    <s v="C02"/>
    <s v="Termination complete, without gland, for 600/1000V grade PVC insulated PVC Sheathed stranded copper conductor cable.  Quantity is per core per end."/>
    <n v="28"/>
    <s v="6 mm2 x 3 Core (BVX03FCM)"/>
    <x v="2"/>
    <x v="2"/>
    <x v="1"/>
    <n v="1"/>
    <m/>
    <m/>
    <m/>
    <m/>
    <m/>
    <m/>
    <n v="1"/>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93"/>
    <n v="93"/>
    <x v="0"/>
    <x v="0"/>
    <x v="0"/>
    <x v="2"/>
    <x v="2"/>
    <s v="C02"/>
    <s v="Termination complete, without gland, for 600/1000V grade PVC insulated PVC Sheathed stranded copper conductor cable.  Quantity is per core per end."/>
    <n v="29"/>
    <s v="10 mm2 x 3 Core (BVX03GCM)"/>
    <x v="0"/>
    <x v="0"/>
    <x v="1"/>
    <n v="1"/>
    <m/>
    <m/>
    <m/>
    <m/>
    <m/>
    <m/>
    <n v="1"/>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99"/>
    <n v="93"/>
    <x v="0"/>
    <x v="0"/>
    <x v="0"/>
    <x v="2"/>
    <x v="2"/>
    <s v="C02"/>
    <s v="Termination complete, without gland, for 600/1000V grade PVC insulated PVC Sheathed stranded copper conductor cable.  Quantity is per core per end."/>
    <n v="29"/>
    <s v="10 mm2 x 3 Core (BVX03GCM)"/>
    <x v="1"/>
    <x v="1"/>
    <x v="1"/>
    <n v="1"/>
    <m/>
    <m/>
    <m/>
    <m/>
    <m/>
    <m/>
    <n v="1"/>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505"/>
    <n v="93"/>
    <x v="0"/>
    <x v="0"/>
    <x v="0"/>
    <x v="2"/>
    <x v="2"/>
    <s v="C02"/>
    <s v="Termination complete, without gland, for 600/1000V grade PVC insulated PVC Sheathed stranded copper conductor cable.  Quantity is per core per end."/>
    <n v="29"/>
    <s v="10 mm2 x 3 Core (BVX03GCM)"/>
    <x v="2"/>
    <x v="2"/>
    <x v="1"/>
    <n v="1"/>
    <m/>
    <m/>
    <m/>
    <m/>
    <m/>
    <m/>
    <n v="1"/>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94"/>
    <n v="94"/>
    <x v="0"/>
    <x v="0"/>
    <x v="0"/>
    <x v="2"/>
    <x v="2"/>
    <s v="C02"/>
    <s v="Termination complete, without gland, for 600/1000V grade PVC insulated PVC Sheathed stranded copper conductor cable.  Quantity is per core per end."/>
    <n v="30"/>
    <s v="16 mm2 x 3 Core (BVX03HCM)"/>
    <x v="0"/>
    <x v="0"/>
    <x v="1"/>
    <n v="3"/>
    <n v="15"/>
    <n v="15"/>
    <n v="15"/>
    <n v="15"/>
    <n v="15"/>
    <n v="15"/>
    <n v="93"/>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300"/>
    <n v="94"/>
    <x v="0"/>
    <x v="0"/>
    <x v="0"/>
    <x v="2"/>
    <x v="2"/>
    <s v="C02"/>
    <s v="Termination complete, without gland, for 600/1000V grade PVC insulated PVC Sheathed stranded copper conductor cable.  Quantity is per core per end."/>
    <n v="30"/>
    <s v="16 mm2 x 3 Core (BVX03HCM)"/>
    <x v="1"/>
    <x v="1"/>
    <x v="1"/>
    <n v="3"/>
    <n v="15"/>
    <n v="15"/>
    <n v="15"/>
    <n v="15"/>
    <n v="15"/>
    <n v="15"/>
    <n v="93"/>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506"/>
    <n v="94"/>
    <x v="0"/>
    <x v="0"/>
    <x v="0"/>
    <x v="2"/>
    <x v="2"/>
    <s v="C02"/>
    <s v="Termination complete, without gland, for 600/1000V grade PVC insulated PVC Sheathed stranded copper conductor cable.  Quantity is per core per end."/>
    <n v="30"/>
    <s v="16 mm2 x 3 Core (BVX03HCM)"/>
    <x v="2"/>
    <x v="2"/>
    <x v="1"/>
    <n v="3"/>
    <n v="15"/>
    <n v="15"/>
    <n v="15"/>
    <n v="15"/>
    <n v="15"/>
    <n v="15"/>
    <n v="93"/>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95"/>
    <n v="95"/>
    <x v="0"/>
    <x v="0"/>
    <x v="0"/>
    <x v="2"/>
    <x v="2"/>
    <s v="C02"/>
    <s v="Termination complete, without gland, for 600/1000V grade PVC insulated PVC Sheathed stranded copper conductor cable.  Quantity is per core per end."/>
    <n v="31"/>
    <s v="35 mm2 x 3 Core (BVX03LCM)"/>
    <x v="0"/>
    <x v="0"/>
    <x v="1"/>
    <n v="9"/>
    <m/>
    <m/>
    <m/>
    <m/>
    <m/>
    <m/>
    <n v="9"/>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301"/>
    <n v="95"/>
    <x v="0"/>
    <x v="0"/>
    <x v="0"/>
    <x v="2"/>
    <x v="2"/>
    <s v="C02"/>
    <s v="Termination complete, without gland, for 600/1000V grade PVC insulated PVC Sheathed stranded copper conductor cable.  Quantity is per core per end."/>
    <n v="31"/>
    <s v="35 mm2 x 3 Core (BVX03LCM)"/>
    <x v="1"/>
    <x v="1"/>
    <x v="1"/>
    <n v="9"/>
    <m/>
    <m/>
    <m/>
    <m/>
    <m/>
    <m/>
    <n v="9"/>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507"/>
    <n v="95"/>
    <x v="0"/>
    <x v="0"/>
    <x v="0"/>
    <x v="2"/>
    <x v="2"/>
    <s v="C02"/>
    <s v="Termination complete, without gland, for 600/1000V grade PVC insulated PVC Sheathed stranded copper conductor cable.  Quantity is per core per end."/>
    <n v="31"/>
    <s v="35 mm2 x 3 Core (BVX03LCM)"/>
    <x v="2"/>
    <x v="2"/>
    <x v="1"/>
    <n v="9"/>
    <m/>
    <m/>
    <m/>
    <m/>
    <m/>
    <m/>
    <n v="9"/>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96"/>
    <n v="96"/>
    <x v="0"/>
    <x v="0"/>
    <x v="0"/>
    <x v="2"/>
    <x v="2"/>
    <s v="C02"/>
    <s v="Termination complete, without gland, for 600/1000V grade PVC insulated PVC Sheathed stranded copper conductor cable.  Quantity is per core per end."/>
    <n v="32"/>
    <s v="70 mm2 x 3 Core (BVX03NCM)"/>
    <x v="0"/>
    <x v="0"/>
    <x v="1"/>
    <n v="6"/>
    <m/>
    <m/>
    <m/>
    <m/>
    <m/>
    <m/>
    <n v="6"/>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302"/>
    <n v="96"/>
    <x v="0"/>
    <x v="0"/>
    <x v="0"/>
    <x v="2"/>
    <x v="2"/>
    <s v="C02"/>
    <s v="Termination complete, without gland, for 600/1000V grade PVC insulated PVC Sheathed stranded copper conductor cable.  Quantity is per core per end."/>
    <n v="32"/>
    <s v="70 mm2 x 3 Core (BVX03NCM)"/>
    <x v="1"/>
    <x v="1"/>
    <x v="1"/>
    <n v="6"/>
    <m/>
    <m/>
    <m/>
    <m/>
    <m/>
    <m/>
    <n v="6"/>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508"/>
    <n v="96"/>
    <x v="0"/>
    <x v="0"/>
    <x v="0"/>
    <x v="2"/>
    <x v="2"/>
    <s v="C02"/>
    <s v="Termination complete, without gland, for 600/1000V grade PVC insulated PVC Sheathed stranded copper conductor cable.  Quantity is per core per end."/>
    <n v="32"/>
    <s v="70 mm2 x 3 Core (BVX03NCM)"/>
    <x v="2"/>
    <x v="2"/>
    <x v="1"/>
    <n v="6"/>
    <m/>
    <m/>
    <m/>
    <m/>
    <m/>
    <m/>
    <n v="6"/>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97"/>
    <n v="97"/>
    <x v="0"/>
    <x v="0"/>
    <x v="0"/>
    <x v="2"/>
    <x v="2"/>
    <s v="C02"/>
    <s v="Termination complete, without gland, for 600/1000V grade PVC insulated PVC Sheathed stranded copper conductor cable.  Quantity is per core per end."/>
    <n v="33"/>
    <s v="120 mm2 x 3 Core (BVX03QCM)"/>
    <x v="0"/>
    <x v="0"/>
    <x v="1"/>
    <n v="48"/>
    <n v="6"/>
    <n v="6"/>
    <n v="6"/>
    <n v="6"/>
    <n v="6"/>
    <n v="6"/>
    <n v="84"/>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303"/>
    <n v="97"/>
    <x v="0"/>
    <x v="0"/>
    <x v="0"/>
    <x v="2"/>
    <x v="2"/>
    <s v="C02"/>
    <s v="Termination complete, without gland, for 600/1000V grade PVC insulated PVC Sheathed stranded copper conductor cable.  Quantity is per core per end."/>
    <n v="33"/>
    <s v="120 mm2 x 3 Core (BVX03QCM)"/>
    <x v="1"/>
    <x v="1"/>
    <x v="1"/>
    <n v="48"/>
    <n v="6"/>
    <n v="6"/>
    <n v="6"/>
    <n v="6"/>
    <n v="6"/>
    <n v="6"/>
    <n v="84"/>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509"/>
    <n v="97"/>
    <x v="0"/>
    <x v="0"/>
    <x v="0"/>
    <x v="2"/>
    <x v="2"/>
    <s v="C02"/>
    <s v="Termination complete, without gland, for 600/1000V grade PVC insulated PVC Sheathed stranded copper conductor cable.  Quantity is per core per end."/>
    <n v="33"/>
    <s v="120 mm2 x 3 Core (BVX03QCM)"/>
    <x v="2"/>
    <x v="2"/>
    <x v="1"/>
    <n v="48"/>
    <n v="6"/>
    <n v="6"/>
    <n v="6"/>
    <n v="6"/>
    <n v="6"/>
    <n v="6"/>
    <n v="84"/>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98"/>
    <n v="98"/>
    <x v="0"/>
    <x v="0"/>
    <x v="0"/>
    <x v="2"/>
    <x v="2"/>
    <s v="C02"/>
    <s v="Termination complete, without gland, for 600/1000V grade PVC insulated PVC Sheathed stranded copper conductor cable.  Quantity is per core per end."/>
    <n v="34"/>
    <s v="185 mm2 x 3 Core (BVX03SCM)"/>
    <x v="0"/>
    <x v="0"/>
    <x v="1"/>
    <n v="36"/>
    <m/>
    <m/>
    <m/>
    <m/>
    <m/>
    <m/>
    <n v="36"/>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304"/>
    <n v="98"/>
    <x v="0"/>
    <x v="0"/>
    <x v="0"/>
    <x v="2"/>
    <x v="2"/>
    <s v="C02"/>
    <s v="Termination complete, without gland, for 600/1000V grade PVC insulated PVC Sheathed stranded copper conductor cable.  Quantity is per core per end."/>
    <n v="34"/>
    <s v="185 mm2 x 3 Core (BVX03SCM)"/>
    <x v="1"/>
    <x v="1"/>
    <x v="1"/>
    <n v="36"/>
    <m/>
    <m/>
    <m/>
    <m/>
    <m/>
    <m/>
    <n v="36"/>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510"/>
    <n v="98"/>
    <x v="0"/>
    <x v="0"/>
    <x v="0"/>
    <x v="2"/>
    <x v="2"/>
    <s v="C02"/>
    <s v="Termination complete, without gland, for 600/1000V grade PVC insulated PVC Sheathed stranded copper conductor cable.  Quantity is per core per end."/>
    <n v="34"/>
    <s v="185 mm2 x 3 Core (BVX03SCM)"/>
    <x v="2"/>
    <x v="2"/>
    <x v="1"/>
    <n v="36"/>
    <m/>
    <m/>
    <m/>
    <m/>
    <m/>
    <m/>
    <n v="36"/>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99"/>
    <n v="99"/>
    <x v="0"/>
    <x v="0"/>
    <x v="0"/>
    <x v="2"/>
    <x v="2"/>
    <s v="C02"/>
    <s v="Termination complete, without gland, for 600/1000V grade PVC insulated PVC Sheathed stranded copper conductor cable.  Quantity is per core per end."/>
    <n v="35"/>
    <s v="240 mm2 x 3 Core (BVX03TCM)"/>
    <x v="0"/>
    <x v="0"/>
    <x v="1"/>
    <n v="72"/>
    <m/>
    <m/>
    <m/>
    <m/>
    <m/>
    <m/>
    <n v="72"/>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305"/>
    <n v="99"/>
    <x v="0"/>
    <x v="0"/>
    <x v="0"/>
    <x v="2"/>
    <x v="2"/>
    <s v="C02"/>
    <s v="Termination complete, without gland, for 600/1000V grade PVC insulated PVC Sheathed stranded copper conductor cable.  Quantity is per core per end."/>
    <n v="35"/>
    <s v="240 mm2 x 3 Core (BVX03TCM)"/>
    <x v="1"/>
    <x v="1"/>
    <x v="1"/>
    <n v="72"/>
    <m/>
    <m/>
    <m/>
    <m/>
    <m/>
    <m/>
    <n v="72"/>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511"/>
    <n v="99"/>
    <x v="0"/>
    <x v="0"/>
    <x v="0"/>
    <x v="2"/>
    <x v="2"/>
    <s v="C02"/>
    <s v="Termination complete, without gland, for 600/1000V grade PVC insulated PVC Sheathed stranded copper conductor cable.  Quantity is per core per end."/>
    <n v="35"/>
    <s v="240 mm2 x 3 Core (BVX03TCM)"/>
    <x v="2"/>
    <x v="2"/>
    <x v="1"/>
    <n v="72"/>
    <m/>
    <m/>
    <m/>
    <m/>
    <m/>
    <m/>
    <n v="72"/>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00"/>
    <n v="100"/>
    <x v="0"/>
    <x v="0"/>
    <x v="0"/>
    <x v="2"/>
    <x v="2"/>
    <s v="C02"/>
    <s v="Termination complete, without gland, for 600/1000V grade PVC insulated PVC Sheathed stranded copper conductor cable.  Quantity is per core per end."/>
    <n v="36"/>
    <s v="400 mm2 x 3 Core (BVX03VCM)"/>
    <x v="0"/>
    <x v="0"/>
    <x v="1"/>
    <n v="45"/>
    <m/>
    <m/>
    <m/>
    <m/>
    <m/>
    <m/>
    <n v="45"/>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306"/>
    <n v="100"/>
    <x v="0"/>
    <x v="0"/>
    <x v="0"/>
    <x v="2"/>
    <x v="2"/>
    <s v="C02"/>
    <s v="Termination complete, without gland, for 600/1000V grade PVC insulated PVC Sheathed stranded copper conductor cable.  Quantity is per core per end."/>
    <n v="36"/>
    <s v="400 mm2 x 3 Core (BVX03VCM)"/>
    <x v="1"/>
    <x v="1"/>
    <x v="1"/>
    <n v="45"/>
    <m/>
    <m/>
    <m/>
    <m/>
    <m/>
    <m/>
    <n v="45"/>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512"/>
    <n v="100"/>
    <x v="0"/>
    <x v="0"/>
    <x v="0"/>
    <x v="2"/>
    <x v="2"/>
    <s v="C02"/>
    <s v="Termination complete, without gland, for 600/1000V grade PVC insulated PVC Sheathed stranded copper conductor cable.  Quantity is per core per end."/>
    <n v="36"/>
    <s v="400 mm2 x 3 Core (BVX03VCM)"/>
    <x v="2"/>
    <x v="2"/>
    <x v="1"/>
    <n v="45"/>
    <m/>
    <m/>
    <m/>
    <m/>
    <m/>
    <m/>
    <n v="45"/>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01"/>
    <n v="101"/>
    <x v="0"/>
    <x v="0"/>
    <x v="0"/>
    <x v="2"/>
    <x v="2"/>
    <s v="C03"/>
    <s v="Through joint complete, for 600/1000V grade PVC insulated PVC Sheathed stranded copper conductor cable. "/>
    <n v="37"/>
    <s v="1,5 mm2 x 3 Core (BVX03CCM)"/>
    <x v="0"/>
    <x v="0"/>
    <x v="1"/>
    <n v="1"/>
    <m/>
    <m/>
    <m/>
    <m/>
    <m/>
    <m/>
    <n v="1"/>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307"/>
    <n v="101"/>
    <x v="0"/>
    <x v="0"/>
    <x v="0"/>
    <x v="2"/>
    <x v="2"/>
    <s v="C03"/>
    <s v="Through joint complete, for 600/1000V grade PVC insulated PVC Sheathed stranded copper conductor cable. "/>
    <n v="37"/>
    <s v="1,5 mm2 x 3 Core (BVX03CCM)"/>
    <x v="1"/>
    <x v="1"/>
    <x v="1"/>
    <n v="1"/>
    <m/>
    <m/>
    <m/>
    <m/>
    <m/>
    <m/>
    <n v="1"/>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513"/>
    <n v="101"/>
    <x v="0"/>
    <x v="0"/>
    <x v="0"/>
    <x v="2"/>
    <x v="2"/>
    <s v="C03"/>
    <s v="Through joint complete, for 600/1000V grade PVC insulated PVC Sheathed stranded copper conductor cable. "/>
    <n v="37"/>
    <s v="1,5 mm2 x 3 Core (BVX03CCM)"/>
    <x v="2"/>
    <x v="2"/>
    <x v="1"/>
    <n v="1"/>
    <m/>
    <m/>
    <m/>
    <m/>
    <m/>
    <m/>
    <n v="1"/>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02"/>
    <n v="102"/>
    <x v="0"/>
    <x v="0"/>
    <x v="0"/>
    <x v="2"/>
    <x v="2"/>
    <s v="C03"/>
    <s v="Through joint complete, for 600/1000V grade PVC insulated PVC Sheathed stranded copper conductor cable. "/>
    <n v="38"/>
    <s v="2,5 mm2 x 3 Core (BVX03DCM)"/>
    <x v="0"/>
    <x v="0"/>
    <x v="1"/>
    <n v="1"/>
    <m/>
    <m/>
    <m/>
    <m/>
    <m/>
    <m/>
    <n v="1"/>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308"/>
    <n v="102"/>
    <x v="0"/>
    <x v="0"/>
    <x v="0"/>
    <x v="2"/>
    <x v="2"/>
    <s v="C03"/>
    <s v="Through joint complete, for 600/1000V grade PVC insulated PVC Sheathed stranded copper conductor cable. "/>
    <n v="38"/>
    <s v="2,5 mm2 x 3 Core (BVX03DCM)"/>
    <x v="1"/>
    <x v="1"/>
    <x v="1"/>
    <n v="1"/>
    <m/>
    <m/>
    <m/>
    <m/>
    <m/>
    <m/>
    <n v="1"/>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514"/>
    <n v="102"/>
    <x v="0"/>
    <x v="0"/>
    <x v="0"/>
    <x v="2"/>
    <x v="2"/>
    <s v="C03"/>
    <s v="Through joint complete, for 600/1000V grade PVC insulated PVC Sheathed stranded copper conductor cable. "/>
    <n v="38"/>
    <s v="2,5 mm2 x 3 Core (BVX03DCM)"/>
    <x v="2"/>
    <x v="2"/>
    <x v="1"/>
    <n v="1"/>
    <m/>
    <m/>
    <m/>
    <m/>
    <m/>
    <m/>
    <n v="1"/>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03"/>
    <n v="103"/>
    <x v="0"/>
    <x v="0"/>
    <x v="0"/>
    <x v="2"/>
    <x v="2"/>
    <s v="C03"/>
    <s v="Through joint complete, for 600/1000V grade PVC insulated PVC Sheathed stranded copper conductor cable. "/>
    <n v="39"/>
    <s v="4 mm2 x 3 Core (BVX03ECM)"/>
    <x v="0"/>
    <x v="0"/>
    <x v="1"/>
    <n v="1"/>
    <m/>
    <m/>
    <m/>
    <m/>
    <m/>
    <m/>
    <n v="1"/>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309"/>
    <n v="103"/>
    <x v="0"/>
    <x v="0"/>
    <x v="0"/>
    <x v="2"/>
    <x v="2"/>
    <s v="C03"/>
    <s v="Through joint complete, for 600/1000V grade PVC insulated PVC Sheathed stranded copper conductor cable. "/>
    <n v="39"/>
    <s v="4 mm2 x 3 Core (BVX03ECM)"/>
    <x v="1"/>
    <x v="1"/>
    <x v="1"/>
    <n v="1"/>
    <m/>
    <m/>
    <m/>
    <m/>
    <m/>
    <m/>
    <n v="1"/>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515"/>
    <n v="103"/>
    <x v="0"/>
    <x v="0"/>
    <x v="0"/>
    <x v="2"/>
    <x v="2"/>
    <s v="C03"/>
    <s v="Through joint complete, for 600/1000V grade PVC insulated PVC Sheathed stranded copper conductor cable. "/>
    <n v="39"/>
    <s v="4 mm2 x 3 Core (BVX03ECM)"/>
    <x v="2"/>
    <x v="2"/>
    <x v="1"/>
    <n v="1"/>
    <m/>
    <m/>
    <m/>
    <m/>
    <m/>
    <m/>
    <n v="1"/>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04"/>
    <n v="104"/>
    <x v="0"/>
    <x v="0"/>
    <x v="0"/>
    <x v="2"/>
    <x v="2"/>
    <s v="C03"/>
    <s v="Through joint complete, for 600/1000V grade PVC insulated PVC Sheathed stranded copper conductor cable. "/>
    <n v="40"/>
    <s v="6 mm2 x 3 Core (BVX03FCM)"/>
    <x v="0"/>
    <x v="0"/>
    <x v="1"/>
    <n v="1"/>
    <m/>
    <m/>
    <m/>
    <m/>
    <m/>
    <m/>
    <n v="1"/>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310"/>
    <n v="104"/>
    <x v="0"/>
    <x v="0"/>
    <x v="0"/>
    <x v="2"/>
    <x v="2"/>
    <s v="C03"/>
    <s v="Through joint complete, for 600/1000V grade PVC insulated PVC Sheathed stranded copper conductor cable. "/>
    <n v="40"/>
    <s v="6 mm2 x 3 Core (BVX03FCM)"/>
    <x v="1"/>
    <x v="1"/>
    <x v="1"/>
    <n v="1"/>
    <m/>
    <m/>
    <m/>
    <m/>
    <m/>
    <m/>
    <n v="1"/>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516"/>
    <n v="104"/>
    <x v="0"/>
    <x v="0"/>
    <x v="0"/>
    <x v="2"/>
    <x v="2"/>
    <s v="C03"/>
    <s v="Through joint complete, for 600/1000V grade PVC insulated PVC Sheathed stranded copper conductor cable. "/>
    <n v="40"/>
    <s v="6 mm2 x 3 Core (BVX03FCM)"/>
    <x v="2"/>
    <x v="2"/>
    <x v="1"/>
    <n v="1"/>
    <m/>
    <m/>
    <m/>
    <m/>
    <m/>
    <m/>
    <n v="1"/>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05"/>
    <n v="105"/>
    <x v="0"/>
    <x v="0"/>
    <x v="0"/>
    <x v="2"/>
    <x v="2"/>
    <s v="C03"/>
    <s v="Through joint complete, for 600/1000V grade PVC insulated PVC Sheathed stranded copper conductor cable. "/>
    <n v="41"/>
    <s v="10 mm2 x 3 Core (BVX03GCM)"/>
    <x v="0"/>
    <x v="0"/>
    <x v="1"/>
    <n v="1"/>
    <m/>
    <m/>
    <m/>
    <m/>
    <m/>
    <m/>
    <n v="1"/>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311"/>
    <n v="105"/>
    <x v="0"/>
    <x v="0"/>
    <x v="0"/>
    <x v="2"/>
    <x v="2"/>
    <s v="C03"/>
    <s v="Through joint complete, for 600/1000V grade PVC insulated PVC Sheathed stranded copper conductor cable. "/>
    <n v="41"/>
    <s v="10 mm2 x 3 Core (BVX03GCM)"/>
    <x v="1"/>
    <x v="1"/>
    <x v="1"/>
    <n v="1"/>
    <m/>
    <m/>
    <m/>
    <m/>
    <m/>
    <m/>
    <n v="1"/>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517"/>
    <n v="105"/>
    <x v="0"/>
    <x v="0"/>
    <x v="0"/>
    <x v="2"/>
    <x v="2"/>
    <s v="C03"/>
    <s v="Through joint complete, for 600/1000V grade PVC insulated PVC Sheathed stranded copper conductor cable. "/>
    <n v="41"/>
    <s v="10 mm2 x 3 Core (BVX03GCM)"/>
    <x v="2"/>
    <x v="2"/>
    <x v="1"/>
    <n v="1"/>
    <m/>
    <m/>
    <m/>
    <m/>
    <m/>
    <m/>
    <n v="1"/>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06"/>
    <n v="106"/>
    <x v="0"/>
    <x v="0"/>
    <x v="0"/>
    <x v="2"/>
    <x v="2"/>
    <s v="C03"/>
    <s v="Through joint complete, for 600/1000V grade PVC insulated PVC Sheathed stranded copper conductor cable. "/>
    <n v="42"/>
    <s v="16 mm2 x 3 Core (BVX03HCM)"/>
    <x v="0"/>
    <x v="0"/>
    <x v="1"/>
    <n v="1"/>
    <m/>
    <m/>
    <m/>
    <m/>
    <m/>
    <m/>
    <n v="1"/>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312"/>
    <n v="106"/>
    <x v="0"/>
    <x v="0"/>
    <x v="0"/>
    <x v="2"/>
    <x v="2"/>
    <s v="C03"/>
    <s v="Through joint complete, for 600/1000V grade PVC insulated PVC Sheathed stranded copper conductor cable. "/>
    <n v="42"/>
    <s v="16 mm2 x 3 Core (BVX03HCM)"/>
    <x v="1"/>
    <x v="1"/>
    <x v="1"/>
    <n v="1"/>
    <m/>
    <m/>
    <m/>
    <m/>
    <m/>
    <m/>
    <n v="1"/>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518"/>
    <n v="106"/>
    <x v="0"/>
    <x v="0"/>
    <x v="0"/>
    <x v="2"/>
    <x v="2"/>
    <s v="C03"/>
    <s v="Through joint complete, for 600/1000V grade PVC insulated PVC Sheathed stranded copper conductor cable. "/>
    <n v="42"/>
    <s v="16 mm2 x 3 Core (BVX03HCM)"/>
    <x v="2"/>
    <x v="2"/>
    <x v="1"/>
    <n v="1"/>
    <m/>
    <m/>
    <m/>
    <m/>
    <m/>
    <m/>
    <n v="1"/>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07"/>
    <n v="107"/>
    <x v="0"/>
    <x v="0"/>
    <x v="0"/>
    <x v="2"/>
    <x v="2"/>
    <s v="C03"/>
    <s v="Through joint complete, for 600/1000V grade PVC insulated PVC Sheathed stranded copper conductor cable. "/>
    <n v="43"/>
    <s v="35 mm2 x 3 Core (BVX03LCM)"/>
    <x v="0"/>
    <x v="0"/>
    <x v="1"/>
    <n v="1"/>
    <m/>
    <m/>
    <m/>
    <m/>
    <m/>
    <m/>
    <n v="1"/>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313"/>
    <n v="107"/>
    <x v="0"/>
    <x v="0"/>
    <x v="0"/>
    <x v="2"/>
    <x v="2"/>
    <s v="C03"/>
    <s v="Through joint complete, for 600/1000V grade PVC insulated PVC Sheathed stranded copper conductor cable. "/>
    <n v="43"/>
    <s v="35 mm2 x 3 Core (BVX03LCM)"/>
    <x v="1"/>
    <x v="1"/>
    <x v="1"/>
    <n v="1"/>
    <m/>
    <m/>
    <m/>
    <m/>
    <m/>
    <m/>
    <n v="1"/>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519"/>
    <n v="107"/>
    <x v="0"/>
    <x v="0"/>
    <x v="0"/>
    <x v="2"/>
    <x v="2"/>
    <s v="C03"/>
    <s v="Through joint complete, for 600/1000V grade PVC insulated PVC Sheathed stranded copper conductor cable. "/>
    <n v="43"/>
    <s v="35 mm2 x 3 Core (BVX03LCM)"/>
    <x v="2"/>
    <x v="2"/>
    <x v="1"/>
    <n v="1"/>
    <m/>
    <m/>
    <m/>
    <m/>
    <m/>
    <m/>
    <n v="1"/>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08"/>
    <n v="108"/>
    <x v="0"/>
    <x v="0"/>
    <x v="0"/>
    <x v="2"/>
    <x v="2"/>
    <s v="C03"/>
    <s v="Through joint complete, for 600/1000V grade PVC insulated PVC Sheathed stranded copper conductor cable. "/>
    <n v="44"/>
    <s v="70 mm2 x 3 Core (BVX03NCM)"/>
    <x v="0"/>
    <x v="0"/>
    <x v="1"/>
    <n v="1"/>
    <m/>
    <m/>
    <m/>
    <m/>
    <m/>
    <m/>
    <n v="1"/>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314"/>
    <n v="108"/>
    <x v="0"/>
    <x v="0"/>
    <x v="0"/>
    <x v="2"/>
    <x v="2"/>
    <s v="C03"/>
    <s v="Through joint complete, for 600/1000V grade PVC insulated PVC Sheathed stranded copper conductor cable. "/>
    <n v="44"/>
    <s v="70 mm2 x 3 Core (BVX03NCM)"/>
    <x v="1"/>
    <x v="1"/>
    <x v="1"/>
    <n v="1"/>
    <m/>
    <m/>
    <m/>
    <m/>
    <m/>
    <m/>
    <n v="1"/>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520"/>
    <n v="108"/>
    <x v="0"/>
    <x v="0"/>
    <x v="0"/>
    <x v="2"/>
    <x v="2"/>
    <s v="C03"/>
    <s v="Through joint complete, for 600/1000V grade PVC insulated PVC Sheathed stranded copper conductor cable. "/>
    <n v="44"/>
    <s v="70 mm2 x 3 Core (BVX03NCM)"/>
    <x v="2"/>
    <x v="2"/>
    <x v="1"/>
    <n v="1"/>
    <m/>
    <m/>
    <m/>
    <m/>
    <m/>
    <m/>
    <n v="1"/>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09"/>
    <n v="109"/>
    <x v="0"/>
    <x v="0"/>
    <x v="0"/>
    <x v="2"/>
    <x v="2"/>
    <s v="C03"/>
    <s v="Through joint complete, for 600/1000V grade PVC insulated PVC Sheathed stranded copper conductor cable. "/>
    <n v="45"/>
    <s v="120 mm2 x 3 Core (BVX03QCM)"/>
    <x v="0"/>
    <x v="0"/>
    <x v="1"/>
    <n v="1"/>
    <m/>
    <m/>
    <m/>
    <m/>
    <m/>
    <m/>
    <n v="1"/>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315"/>
    <n v="109"/>
    <x v="0"/>
    <x v="0"/>
    <x v="0"/>
    <x v="2"/>
    <x v="2"/>
    <s v="C03"/>
    <s v="Through joint complete, for 600/1000V grade PVC insulated PVC Sheathed stranded copper conductor cable. "/>
    <n v="45"/>
    <s v="120 mm2 x 3 Core (BVX03QCM)"/>
    <x v="1"/>
    <x v="1"/>
    <x v="1"/>
    <n v="1"/>
    <m/>
    <m/>
    <m/>
    <m/>
    <m/>
    <m/>
    <n v="1"/>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521"/>
    <n v="109"/>
    <x v="0"/>
    <x v="0"/>
    <x v="0"/>
    <x v="2"/>
    <x v="2"/>
    <s v="C03"/>
    <s v="Through joint complete, for 600/1000V grade PVC insulated PVC Sheathed stranded copper conductor cable. "/>
    <n v="45"/>
    <s v="120 mm2 x 3 Core (BVX03QCM)"/>
    <x v="2"/>
    <x v="2"/>
    <x v="1"/>
    <n v="1"/>
    <m/>
    <m/>
    <m/>
    <m/>
    <m/>
    <m/>
    <n v="1"/>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10"/>
    <n v="110"/>
    <x v="0"/>
    <x v="0"/>
    <x v="0"/>
    <x v="2"/>
    <x v="2"/>
    <s v="C03"/>
    <s v="Through joint complete, for 600/1000V grade PVC insulated PVC Sheathed stranded copper conductor cable. "/>
    <n v="46"/>
    <s v="185 mm2 x 3 Core (BVX03SCM)"/>
    <x v="0"/>
    <x v="0"/>
    <x v="1"/>
    <n v="1"/>
    <m/>
    <m/>
    <m/>
    <m/>
    <m/>
    <m/>
    <n v="1"/>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316"/>
    <n v="110"/>
    <x v="0"/>
    <x v="0"/>
    <x v="0"/>
    <x v="2"/>
    <x v="2"/>
    <s v="C03"/>
    <s v="Through joint complete, for 600/1000V grade PVC insulated PVC Sheathed stranded copper conductor cable. "/>
    <n v="46"/>
    <s v="185 mm2 x 3 Core (BVX03SCM)"/>
    <x v="1"/>
    <x v="1"/>
    <x v="1"/>
    <n v="1"/>
    <m/>
    <m/>
    <m/>
    <m/>
    <m/>
    <m/>
    <n v="1"/>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522"/>
    <n v="110"/>
    <x v="0"/>
    <x v="0"/>
    <x v="0"/>
    <x v="2"/>
    <x v="2"/>
    <s v="C03"/>
    <s v="Through joint complete, for 600/1000V grade PVC insulated PVC Sheathed stranded copper conductor cable. "/>
    <n v="46"/>
    <s v="185 mm2 x 3 Core (BVX03SCM)"/>
    <x v="2"/>
    <x v="2"/>
    <x v="1"/>
    <n v="1"/>
    <m/>
    <m/>
    <m/>
    <m/>
    <m/>
    <m/>
    <n v="1"/>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11"/>
    <n v="111"/>
    <x v="0"/>
    <x v="0"/>
    <x v="0"/>
    <x v="2"/>
    <x v="2"/>
    <s v="C03"/>
    <s v="Through joint complete, for 600/1000V grade PVC insulated PVC Sheathed stranded copper conductor cable. "/>
    <n v="47"/>
    <s v="240 mm2 x 3 Core (BVX03TCM)"/>
    <x v="0"/>
    <x v="0"/>
    <x v="1"/>
    <n v="1"/>
    <m/>
    <m/>
    <m/>
    <m/>
    <m/>
    <m/>
    <n v="1"/>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317"/>
    <n v="111"/>
    <x v="0"/>
    <x v="0"/>
    <x v="0"/>
    <x v="2"/>
    <x v="2"/>
    <s v="C03"/>
    <s v="Through joint complete, for 600/1000V grade PVC insulated PVC Sheathed stranded copper conductor cable. "/>
    <n v="47"/>
    <s v="240 mm2 x 3 Core (BVX03TCM)"/>
    <x v="1"/>
    <x v="1"/>
    <x v="1"/>
    <n v="1"/>
    <m/>
    <m/>
    <m/>
    <m/>
    <m/>
    <m/>
    <n v="1"/>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523"/>
    <n v="111"/>
    <x v="0"/>
    <x v="0"/>
    <x v="0"/>
    <x v="2"/>
    <x v="2"/>
    <s v="C03"/>
    <s v="Through joint complete, for 600/1000V grade PVC insulated PVC Sheathed stranded copper conductor cable. "/>
    <n v="47"/>
    <s v="240 mm2 x 3 Core (BVX03TCM)"/>
    <x v="2"/>
    <x v="2"/>
    <x v="1"/>
    <n v="1"/>
    <m/>
    <m/>
    <m/>
    <m/>
    <m/>
    <m/>
    <n v="1"/>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12"/>
    <n v="112"/>
    <x v="0"/>
    <x v="0"/>
    <x v="0"/>
    <x v="2"/>
    <x v="2"/>
    <s v="C03"/>
    <s v="Through joint complete, for 600/1000V grade PVC insulated PVC Sheathed stranded copper conductor cable. "/>
    <n v="48"/>
    <s v="400 mm2 x 3 Core (BVX03VCM)"/>
    <x v="0"/>
    <x v="0"/>
    <x v="1"/>
    <n v="1"/>
    <m/>
    <m/>
    <m/>
    <m/>
    <m/>
    <m/>
    <n v="1"/>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318"/>
    <n v="112"/>
    <x v="0"/>
    <x v="0"/>
    <x v="0"/>
    <x v="2"/>
    <x v="2"/>
    <s v="C03"/>
    <s v="Through joint complete, for 600/1000V grade PVC insulated PVC Sheathed stranded copper conductor cable. "/>
    <n v="48"/>
    <s v="400 mm2 x 3 Core (BVX03VCM)"/>
    <x v="1"/>
    <x v="1"/>
    <x v="1"/>
    <n v="1"/>
    <m/>
    <m/>
    <m/>
    <m/>
    <m/>
    <m/>
    <n v="1"/>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524"/>
    <n v="112"/>
    <x v="0"/>
    <x v="0"/>
    <x v="0"/>
    <x v="2"/>
    <x v="2"/>
    <s v="C03"/>
    <s v="Through joint complete, for 600/1000V grade PVC insulated PVC Sheathed stranded copper conductor cable. "/>
    <n v="48"/>
    <s v="400 mm2 x 3 Core (BVX03VCM)"/>
    <x v="2"/>
    <x v="2"/>
    <x v="1"/>
    <n v="1"/>
    <m/>
    <m/>
    <m/>
    <m/>
    <m/>
    <m/>
    <n v="1"/>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13"/>
    <n v="113"/>
    <x v="0"/>
    <x v="0"/>
    <x v="0"/>
    <x v="3"/>
    <x v="2"/>
    <s v="C11"/>
    <s v="Unarmoured, for DC systems and 230/400V, 690V AC Systems, 600/1000V grade Low Halogen, PVC insulated, PVC sheathed stranded copper conductor cable fixed/laid in all positions, etc, to all heights above floor level, etc and to all areas"/>
    <n v="1"/>
    <s v="1,5 mm2 x 4 Core (BVV04CCM)"/>
    <x v="0"/>
    <x v="0"/>
    <x v="0"/>
    <n v="37350"/>
    <n v="108570"/>
    <n v="108570"/>
    <n v="108570"/>
    <n v="108570"/>
    <n v="108570"/>
    <n v="108570"/>
    <n v="68877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319"/>
    <n v="113"/>
    <x v="0"/>
    <x v="0"/>
    <x v="0"/>
    <x v="3"/>
    <x v="2"/>
    <s v="C11"/>
    <s v="Unarmoured, for DC systems and 230/400V, 690V AC Systems, 600/1000V grade Low Halogen, PVC insulated, PVC sheathed stranded copper conductor cable fixed/laid in all positions, etc, to all heights above floor level, etc and to all areas"/>
    <n v="1"/>
    <s v="1,5 mm2 x 4 Core (BVV04CCM)"/>
    <x v="1"/>
    <x v="1"/>
    <x v="0"/>
    <n v="37350"/>
    <n v="108570"/>
    <n v="108570"/>
    <n v="108570"/>
    <n v="108570"/>
    <n v="108570"/>
    <n v="108570"/>
    <n v="68877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525"/>
    <n v="113"/>
    <x v="0"/>
    <x v="0"/>
    <x v="0"/>
    <x v="3"/>
    <x v="2"/>
    <s v="C11"/>
    <s v="Unarmoured, for DC systems and 230/400V, 690V AC Systems, 600/1000V grade Low Halogen, PVC insulated, PVC sheathed stranded copper conductor cable fixed/laid in all positions, etc, to all heights above floor level, etc and to all areas"/>
    <n v="1"/>
    <s v="1,5 mm2 x 4 Core (BVV04CCM)"/>
    <x v="2"/>
    <x v="2"/>
    <x v="0"/>
    <n v="37350"/>
    <n v="108570"/>
    <n v="108570"/>
    <n v="108570"/>
    <n v="108570"/>
    <n v="108570"/>
    <n v="108570"/>
    <n v="68877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14"/>
    <n v="114"/>
    <x v="0"/>
    <x v="0"/>
    <x v="0"/>
    <x v="3"/>
    <x v="2"/>
    <s v="C11"/>
    <s v="Unarmoured, for DC systems and 230/400V, 690V AC Systems, 600/1000V grade Low Halogen, PVC insulated, PVC sheathed stranded copper conductor cable fixed/laid in all positions, etc, to all heights above floor level, etc and to all areas"/>
    <n v="2"/>
    <s v="2,5 mm2 x 4 Core (BVV04DCM)"/>
    <x v="0"/>
    <x v="0"/>
    <x v="0"/>
    <n v="14060"/>
    <n v="22360"/>
    <n v="22360"/>
    <n v="22360"/>
    <n v="22360"/>
    <n v="22360"/>
    <n v="22360"/>
    <n v="14822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320"/>
    <n v="114"/>
    <x v="0"/>
    <x v="0"/>
    <x v="0"/>
    <x v="3"/>
    <x v="2"/>
    <s v="C11"/>
    <s v="Unarmoured, for DC systems and 230/400V, 690V AC Systems, 600/1000V grade Low Halogen, PVC insulated, PVC sheathed stranded copper conductor cable fixed/laid in all positions, etc, to all heights above floor level, etc and to all areas"/>
    <n v="2"/>
    <s v="2,5 mm2 x 4 Core (BVV04DCM)"/>
    <x v="1"/>
    <x v="1"/>
    <x v="0"/>
    <n v="14060"/>
    <n v="22360"/>
    <n v="22360"/>
    <n v="22360"/>
    <n v="22360"/>
    <n v="22360"/>
    <n v="22360"/>
    <n v="14822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526"/>
    <n v="114"/>
    <x v="0"/>
    <x v="0"/>
    <x v="0"/>
    <x v="3"/>
    <x v="2"/>
    <s v="C11"/>
    <s v="Unarmoured, for DC systems and 230/400V, 690V AC Systems, 600/1000V grade Low Halogen, PVC insulated, PVC sheathed stranded copper conductor cable fixed/laid in all positions, etc, to all heights above floor level, etc and to all areas"/>
    <n v="2"/>
    <s v="2,5 mm2 x 4 Core (BVV04DCM)"/>
    <x v="2"/>
    <x v="2"/>
    <x v="0"/>
    <n v="14060"/>
    <n v="22360"/>
    <n v="22360"/>
    <n v="22360"/>
    <n v="22360"/>
    <n v="22360"/>
    <n v="22360"/>
    <n v="14822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15"/>
    <n v="115"/>
    <x v="0"/>
    <x v="0"/>
    <x v="0"/>
    <x v="3"/>
    <x v="2"/>
    <s v="C11"/>
    <s v="Unarmoured, for DC systems and 230/400V, 690V AC Systems, 600/1000V grade Low Halogen, PVC insulated, PVC sheathed stranded copper conductor cable fixed/laid in all positions, etc, to all heights above floor level, etc and to all areas"/>
    <n v="3"/>
    <s v="4 mm2 x 4 Core (BVV04ECM)"/>
    <x v="0"/>
    <x v="0"/>
    <x v="0"/>
    <n v="6550"/>
    <n v="17730"/>
    <n v="17730"/>
    <n v="17730"/>
    <n v="17730"/>
    <n v="17730"/>
    <n v="17730"/>
    <n v="11293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321"/>
    <n v="115"/>
    <x v="0"/>
    <x v="0"/>
    <x v="0"/>
    <x v="3"/>
    <x v="2"/>
    <s v="C11"/>
    <s v="Unarmoured, for DC systems and 230/400V, 690V AC Systems, 600/1000V grade Low Halogen, PVC insulated, PVC sheathed stranded copper conductor cable fixed/laid in all positions, etc, to all heights above floor level, etc and to all areas"/>
    <n v="3"/>
    <s v="4 mm2 x 4 Core (BVV04ECM)"/>
    <x v="1"/>
    <x v="1"/>
    <x v="0"/>
    <n v="6550"/>
    <n v="17730"/>
    <n v="17730"/>
    <n v="17730"/>
    <n v="17730"/>
    <n v="17730"/>
    <n v="17730"/>
    <n v="11293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527"/>
    <n v="115"/>
    <x v="0"/>
    <x v="0"/>
    <x v="0"/>
    <x v="3"/>
    <x v="2"/>
    <s v="C11"/>
    <s v="Unarmoured, for DC systems and 230/400V, 690V AC Systems, 600/1000V grade Low Halogen, PVC insulated, PVC sheathed stranded copper conductor cable fixed/laid in all positions, etc, to all heights above floor level, etc and to all areas"/>
    <n v="3"/>
    <s v="4 mm2 x 4 Core (BVV04ECM)"/>
    <x v="2"/>
    <x v="2"/>
    <x v="0"/>
    <n v="6550"/>
    <n v="17730"/>
    <n v="17730"/>
    <n v="17730"/>
    <n v="17730"/>
    <n v="17730"/>
    <n v="17730"/>
    <n v="11293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16"/>
    <n v="116"/>
    <x v="0"/>
    <x v="0"/>
    <x v="0"/>
    <x v="3"/>
    <x v="2"/>
    <s v="C11"/>
    <s v="Unarmoured, for DC systems and 230/400V, 690V AC Systems, 600/1000V grade Low Halogen, PVC insulated, PVC sheathed stranded copper conductor cable fixed/laid in all positions, etc, to all heights above floor level, etc and to all areas"/>
    <n v="4"/>
    <s v="6 mm2 x 4 Core (BVV04FCM)"/>
    <x v="0"/>
    <x v="0"/>
    <x v="0"/>
    <n v="11730"/>
    <n v="14870"/>
    <n v="14870"/>
    <n v="14870"/>
    <n v="14870"/>
    <n v="14870"/>
    <n v="14870"/>
    <n v="10095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322"/>
    <n v="116"/>
    <x v="0"/>
    <x v="0"/>
    <x v="0"/>
    <x v="3"/>
    <x v="2"/>
    <s v="C11"/>
    <s v="Unarmoured, for DC systems and 230/400V, 690V AC Systems, 600/1000V grade Low Halogen, PVC insulated, PVC sheathed stranded copper conductor cable fixed/laid in all positions, etc, to all heights above floor level, etc and to all areas"/>
    <n v="4"/>
    <s v="6 mm2 x 4 Core (BVV04FCM)"/>
    <x v="1"/>
    <x v="1"/>
    <x v="0"/>
    <n v="11730"/>
    <n v="14870"/>
    <n v="14870"/>
    <n v="14870"/>
    <n v="14870"/>
    <n v="14870"/>
    <n v="14870"/>
    <n v="10095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528"/>
    <n v="116"/>
    <x v="0"/>
    <x v="0"/>
    <x v="0"/>
    <x v="3"/>
    <x v="2"/>
    <s v="C11"/>
    <s v="Unarmoured, for DC systems and 230/400V, 690V AC Systems, 600/1000V grade Low Halogen, PVC insulated, PVC sheathed stranded copper conductor cable fixed/laid in all positions, etc, to all heights above floor level, etc and to all areas"/>
    <n v="4"/>
    <s v="6 mm2 x 4 Core (BVV04FCM)"/>
    <x v="2"/>
    <x v="2"/>
    <x v="0"/>
    <n v="11730"/>
    <n v="14870"/>
    <n v="14870"/>
    <n v="14870"/>
    <n v="14870"/>
    <n v="14870"/>
    <n v="14870"/>
    <n v="10095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17"/>
    <n v="117"/>
    <x v="0"/>
    <x v="0"/>
    <x v="0"/>
    <x v="3"/>
    <x v="2"/>
    <s v="C11"/>
    <s v="Unarmoured, for DC systems and 230/400V, 690V AC Systems, 600/1000V grade Low Halogen, PVC insulated, PVC sheathed stranded copper conductor cable fixed/laid in all positions, etc, to all heights above floor level, etc and to all areas"/>
    <n v="5"/>
    <s v="10 mm2 x 4 Core (BVV04GCM)"/>
    <x v="0"/>
    <x v="0"/>
    <x v="0"/>
    <n v="8070"/>
    <n v="10660"/>
    <n v="10660"/>
    <n v="10660"/>
    <n v="10660"/>
    <n v="10660"/>
    <n v="10660"/>
    <n v="7203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323"/>
    <n v="117"/>
    <x v="0"/>
    <x v="0"/>
    <x v="0"/>
    <x v="3"/>
    <x v="2"/>
    <s v="C11"/>
    <s v="Unarmoured, for DC systems and 230/400V, 690V AC Systems, 600/1000V grade Low Halogen, PVC insulated, PVC sheathed stranded copper conductor cable fixed/laid in all positions, etc, to all heights above floor level, etc and to all areas"/>
    <n v="5"/>
    <s v="10 mm2 x 4 Core (BVV04GCM)"/>
    <x v="1"/>
    <x v="1"/>
    <x v="0"/>
    <n v="8070"/>
    <n v="10660"/>
    <n v="10660"/>
    <n v="10660"/>
    <n v="10660"/>
    <n v="10660"/>
    <n v="10660"/>
    <n v="7203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529"/>
    <n v="117"/>
    <x v="0"/>
    <x v="0"/>
    <x v="0"/>
    <x v="3"/>
    <x v="2"/>
    <s v="C11"/>
    <s v="Unarmoured, for DC systems and 230/400V, 690V AC Systems, 600/1000V grade Low Halogen, PVC insulated, PVC sheathed stranded copper conductor cable fixed/laid in all positions, etc, to all heights above floor level, etc and to all areas"/>
    <n v="5"/>
    <s v="10 mm2 x 4 Core (BVV04GCM)"/>
    <x v="2"/>
    <x v="2"/>
    <x v="0"/>
    <n v="8070"/>
    <n v="10660"/>
    <n v="10660"/>
    <n v="10660"/>
    <n v="10660"/>
    <n v="10660"/>
    <n v="10660"/>
    <n v="7203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18"/>
    <n v="118"/>
    <x v="0"/>
    <x v="0"/>
    <x v="0"/>
    <x v="3"/>
    <x v="2"/>
    <s v="C11"/>
    <s v="Unarmoured, for DC systems and 230/400V, 690V AC Systems, 600/1000V grade Low Halogen, PVC insulated, PVC sheathed stranded copper conductor cable fixed/laid in all positions, etc, to all heights above floor level, etc and to all areas"/>
    <n v="6"/>
    <s v="16 mm2 x 4 Core (BVV04HCM)"/>
    <x v="0"/>
    <x v="0"/>
    <x v="0"/>
    <n v="31980"/>
    <n v="12330"/>
    <n v="12330"/>
    <n v="12330"/>
    <n v="12330"/>
    <n v="12330"/>
    <n v="12330"/>
    <n v="10596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324"/>
    <n v="118"/>
    <x v="0"/>
    <x v="0"/>
    <x v="0"/>
    <x v="3"/>
    <x v="2"/>
    <s v="C11"/>
    <s v="Unarmoured, for DC systems and 230/400V, 690V AC Systems, 600/1000V grade Low Halogen, PVC insulated, PVC sheathed stranded copper conductor cable fixed/laid in all positions, etc, to all heights above floor level, etc and to all areas"/>
    <n v="6"/>
    <s v="16 mm2 x 4 Core (BVV04HCM)"/>
    <x v="1"/>
    <x v="1"/>
    <x v="0"/>
    <n v="31980"/>
    <n v="12330"/>
    <n v="12330"/>
    <n v="12330"/>
    <n v="12330"/>
    <n v="12330"/>
    <n v="12330"/>
    <n v="10596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530"/>
    <n v="118"/>
    <x v="0"/>
    <x v="0"/>
    <x v="0"/>
    <x v="3"/>
    <x v="2"/>
    <s v="C11"/>
    <s v="Unarmoured, for DC systems and 230/400V, 690V AC Systems, 600/1000V grade Low Halogen, PVC insulated, PVC sheathed stranded copper conductor cable fixed/laid in all positions, etc, to all heights above floor level, etc and to all areas"/>
    <n v="6"/>
    <s v="16 mm2 x 4 Core (BVV04HCM)"/>
    <x v="2"/>
    <x v="2"/>
    <x v="0"/>
    <n v="31980"/>
    <n v="12330"/>
    <n v="12330"/>
    <n v="12330"/>
    <n v="12330"/>
    <n v="12330"/>
    <n v="12330"/>
    <n v="10596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19"/>
    <n v="119"/>
    <x v="0"/>
    <x v="0"/>
    <x v="0"/>
    <x v="3"/>
    <x v="2"/>
    <s v="C11"/>
    <s v="Unarmoured, for DC systems and 230/400V, 690V AC Systems, 600/1000V grade Low Halogen, PVC insulated, PVC sheathed stranded copper conductor cable fixed/laid in all positions, etc, to all heights above floor level, etc and to all areas"/>
    <n v="7"/>
    <s v="35 mm2 x 3 Core (BVV03LCM)"/>
    <x v="0"/>
    <x v="0"/>
    <x v="0"/>
    <n v="16200"/>
    <n v="7710"/>
    <n v="7710"/>
    <n v="7710"/>
    <n v="7710"/>
    <n v="7710"/>
    <n v="7710"/>
    <n v="6246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325"/>
    <n v="119"/>
    <x v="0"/>
    <x v="0"/>
    <x v="0"/>
    <x v="3"/>
    <x v="2"/>
    <s v="C11"/>
    <s v="Unarmoured, for DC systems and 230/400V, 690V AC Systems, 600/1000V grade Low Halogen, PVC insulated, PVC sheathed stranded copper conductor cable fixed/laid in all positions, etc, to all heights above floor level, etc and to all areas"/>
    <n v="7"/>
    <s v="35 mm2 x 3 Core (BVV03LCM)"/>
    <x v="1"/>
    <x v="1"/>
    <x v="0"/>
    <n v="16200"/>
    <n v="7710"/>
    <n v="7710"/>
    <n v="7710"/>
    <n v="7710"/>
    <n v="7710"/>
    <n v="7710"/>
    <n v="6246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531"/>
    <n v="119"/>
    <x v="0"/>
    <x v="0"/>
    <x v="0"/>
    <x v="3"/>
    <x v="2"/>
    <s v="C11"/>
    <s v="Unarmoured, for DC systems and 230/400V, 690V AC Systems, 600/1000V grade Low Halogen, PVC insulated, PVC sheathed stranded copper conductor cable fixed/laid in all positions, etc, to all heights above floor level, etc and to all areas"/>
    <n v="7"/>
    <s v="35 mm2 x 3 Core (BVV03LCM)"/>
    <x v="2"/>
    <x v="2"/>
    <x v="0"/>
    <n v="16200"/>
    <n v="7710"/>
    <n v="7710"/>
    <n v="7710"/>
    <n v="7710"/>
    <n v="7710"/>
    <n v="7710"/>
    <n v="6246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20"/>
    <n v="120"/>
    <x v="0"/>
    <x v="0"/>
    <x v="0"/>
    <x v="3"/>
    <x v="2"/>
    <s v="C11"/>
    <s v="Unarmoured, for DC systems and 230/400V, 690V AC Systems, 600/1000V grade Low Halogen, PVC insulated, PVC sheathed stranded copper conductor cable fixed/laid in all positions, etc, to all heights above floor level, etc and to all areas"/>
    <n v="8"/>
    <s v="70 mm2 x 3 Core (BVV03NCM)"/>
    <x v="0"/>
    <x v="0"/>
    <x v="0"/>
    <n v="8000"/>
    <n v="3870"/>
    <n v="3870"/>
    <n v="3870"/>
    <n v="3870"/>
    <n v="3870"/>
    <n v="3870"/>
    <n v="3122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326"/>
    <n v="120"/>
    <x v="0"/>
    <x v="0"/>
    <x v="0"/>
    <x v="3"/>
    <x v="2"/>
    <s v="C11"/>
    <s v="Unarmoured, for DC systems and 230/400V, 690V AC Systems, 600/1000V grade Low Halogen, PVC insulated, PVC sheathed stranded copper conductor cable fixed/laid in all positions, etc, to all heights above floor level, etc and to all areas"/>
    <n v="8"/>
    <s v="70 mm2 x 3 Core (BVV03NCM)"/>
    <x v="1"/>
    <x v="1"/>
    <x v="0"/>
    <n v="8000"/>
    <n v="3870"/>
    <n v="3870"/>
    <n v="3870"/>
    <n v="3870"/>
    <n v="3870"/>
    <n v="3870"/>
    <n v="3122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532"/>
    <n v="120"/>
    <x v="0"/>
    <x v="0"/>
    <x v="0"/>
    <x v="3"/>
    <x v="2"/>
    <s v="C11"/>
    <s v="Unarmoured, for DC systems and 230/400V, 690V AC Systems, 600/1000V grade Low Halogen, PVC insulated, PVC sheathed stranded copper conductor cable fixed/laid in all positions, etc, to all heights above floor level, etc and to all areas"/>
    <n v="8"/>
    <s v="70 mm2 x 3 Core (BVV03NCM)"/>
    <x v="2"/>
    <x v="2"/>
    <x v="0"/>
    <n v="8000"/>
    <n v="3870"/>
    <n v="3870"/>
    <n v="3870"/>
    <n v="3870"/>
    <n v="3870"/>
    <n v="3870"/>
    <n v="3122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21"/>
    <n v="121"/>
    <x v="0"/>
    <x v="0"/>
    <x v="0"/>
    <x v="3"/>
    <x v="2"/>
    <s v="C11"/>
    <s v="Unarmoured, for DC systems and 230/400V, 690V AC Systems, 600/1000V grade Low Halogen, PVC insulated, PVC sheathed stranded copper conductor cable fixed/laid in all positions, etc, to all heights above floor level, etc and to all areas"/>
    <n v="9"/>
    <s v="120 mm2 x 1 Core (BVV01QCM)"/>
    <x v="0"/>
    <x v="0"/>
    <x v="0"/>
    <n v="37870"/>
    <n v="5780"/>
    <n v="5780"/>
    <n v="5780"/>
    <n v="5780"/>
    <n v="5780"/>
    <n v="5780"/>
    <n v="7255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327"/>
    <n v="121"/>
    <x v="0"/>
    <x v="0"/>
    <x v="0"/>
    <x v="3"/>
    <x v="2"/>
    <s v="C11"/>
    <s v="Unarmoured, for DC systems and 230/400V, 690V AC Systems, 600/1000V grade Low Halogen, PVC insulated, PVC sheathed stranded copper conductor cable fixed/laid in all positions, etc, to all heights above floor level, etc and to all areas"/>
    <n v="9"/>
    <s v="120 mm2 x 1 Core (BVV01QCM)"/>
    <x v="1"/>
    <x v="1"/>
    <x v="0"/>
    <n v="37870"/>
    <n v="5780"/>
    <n v="5780"/>
    <n v="5780"/>
    <n v="5780"/>
    <n v="5780"/>
    <n v="5780"/>
    <n v="7255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533"/>
    <n v="121"/>
    <x v="0"/>
    <x v="0"/>
    <x v="0"/>
    <x v="3"/>
    <x v="2"/>
    <s v="C11"/>
    <s v="Unarmoured, for DC systems and 230/400V, 690V AC Systems, 600/1000V grade Low Halogen, PVC insulated, PVC sheathed stranded copper conductor cable fixed/laid in all positions, etc, to all heights above floor level, etc and to all areas"/>
    <n v="9"/>
    <s v="120 mm2 x 1 Core (BVV01QCM)"/>
    <x v="2"/>
    <x v="2"/>
    <x v="0"/>
    <n v="37870"/>
    <n v="5780"/>
    <n v="5780"/>
    <n v="5780"/>
    <n v="5780"/>
    <n v="5780"/>
    <n v="5780"/>
    <n v="7255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22"/>
    <n v="122"/>
    <x v="0"/>
    <x v="0"/>
    <x v="0"/>
    <x v="3"/>
    <x v="2"/>
    <s v="C11"/>
    <s v="Unarmoured, for DC systems and 230/400V, 690V AC Systems, 600/1000V grade Low Halogen, PVC insulated, PVC sheathed stranded copper conductor cable fixed/laid in all positions, etc, to all heights above floor level, etc and to all areas"/>
    <n v="10"/>
    <s v="185 mm2 x 1 Core (BVV01SCM)"/>
    <x v="0"/>
    <x v="0"/>
    <x v="0"/>
    <n v="35100"/>
    <n v="3710"/>
    <n v="3710"/>
    <n v="3710"/>
    <n v="3710"/>
    <n v="3710"/>
    <n v="3710"/>
    <n v="5736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328"/>
    <n v="122"/>
    <x v="0"/>
    <x v="0"/>
    <x v="0"/>
    <x v="3"/>
    <x v="2"/>
    <s v="C11"/>
    <s v="Unarmoured, for DC systems and 230/400V, 690V AC Systems, 600/1000V grade Low Halogen, PVC insulated, PVC sheathed stranded copper conductor cable fixed/laid in all positions, etc, to all heights above floor level, etc and to all areas"/>
    <n v="10"/>
    <s v="185 mm2 x 1 Core (BVV01SCM)"/>
    <x v="1"/>
    <x v="1"/>
    <x v="0"/>
    <n v="35100"/>
    <n v="3710"/>
    <n v="3710"/>
    <n v="3710"/>
    <n v="3710"/>
    <n v="3710"/>
    <n v="3710"/>
    <n v="5736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534"/>
    <n v="122"/>
    <x v="0"/>
    <x v="0"/>
    <x v="0"/>
    <x v="3"/>
    <x v="2"/>
    <s v="C11"/>
    <s v="Unarmoured, for DC systems and 230/400V, 690V AC Systems, 600/1000V grade Low Halogen, PVC insulated, PVC sheathed stranded copper conductor cable fixed/laid in all positions, etc, to all heights above floor level, etc and to all areas"/>
    <n v="10"/>
    <s v="185 mm2 x 1 Core (BVV01SCM)"/>
    <x v="2"/>
    <x v="2"/>
    <x v="0"/>
    <n v="35100"/>
    <n v="3710"/>
    <n v="3710"/>
    <n v="3710"/>
    <n v="3710"/>
    <n v="3710"/>
    <n v="3710"/>
    <n v="5736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23"/>
    <n v="123"/>
    <x v="0"/>
    <x v="0"/>
    <x v="0"/>
    <x v="3"/>
    <x v="2"/>
    <s v="C11"/>
    <s v="Unarmoured, for DC systems and 230/400V, 690V AC Systems, 600/1000V grade Low Halogen, PVC insulated, PVC sheathed stranded copper conductor cable fixed/laid in all positions, etc, to all heights above floor level, etc and to all areas"/>
    <n v="11"/>
    <s v="240 mm2 x 1 Core (BVV01TCM)"/>
    <x v="0"/>
    <x v="0"/>
    <x v="0"/>
    <n v="67680"/>
    <n v="300"/>
    <n v="300"/>
    <n v="300"/>
    <n v="300"/>
    <n v="300"/>
    <n v="300"/>
    <n v="6948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329"/>
    <n v="123"/>
    <x v="0"/>
    <x v="0"/>
    <x v="0"/>
    <x v="3"/>
    <x v="2"/>
    <s v="C11"/>
    <s v="Unarmoured, for DC systems and 230/400V, 690V AC Systems, 600/1000V grade Low Halogen, PVC insulated, PVC sheathed stranded copper conductor cable fixed/laid in all positions, etc, to all heights above floor level, etc and to all areas"/>
    <n v="11"/>
    <s v="240 mm2 x 1 Core (BVV01TCM)"/>
    <x v="1"/>
    <x v="1"/>
    <x v="0"/>
    <n v="67680"/>
    <n v="300"/>
    <n v="300"/>
    <n v="300"/>
    <n v="300"/>
    <n v="300"/>
    <n v="300"/>
    <n v="6948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535"/>
    <n v="123"/>
    <x v="0"/>
    <x v="0"/>
    <x v="0"/>
    <x v="3"/>
    <x v="2"/>
    <s v="C11"/>
    <s v="Unarmoured, for DC systems and 230/400V, 690V AC Systems, 600/1000V grade Low Halogen, PVC insulated, PVC sheathed stranded copper conductor cable fixed/laid in all positions, etc, to all heights above floor level, etc and to all areas"/>
    <n v="11"/>
    <s v="240 mm2 x 1 Core (BVV01TCM)"/>
    <x v="2"/>
    <x v="2"/>
    <x v="0"/>
    <n v="67680"/>
    <n v="300"/>
    <n v="300"/>
    <n v="300"/>
    <n v="300"/>
    <n v="300"/>
    <n v="300"/>
    <n v="6948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24"/>
    <n v="124"/>
    <x v="0"/>
    <x v="0"/>
    <x v="0"/>
    <x v="3"/>
    <x v="2"/>
    <s v="C11"/>
    <s v="Unarmoured, for DC systems and 230/400V, 690V AC Systems, 600/1000V grade Low Halogen, PVC insulated, PVC sheathed stranded copper conductor cable fixed/laid in all positions, etc, to all heights above floor level, etc and to all areas"/>
    <n v="12"/>
    <s v="500 mm2 x 1 Core (BVV01WCM)"/>
    <x v="0"/>
    <x v="0"/>
    <x v="0"/>
    <n v="37760"/>
    <n v="16010"/>
    <n v="16010"/>
    <n v="16010"/>
    <n v="16010"/>
    <n v="16010"/>
    <n v="16010"/>
    <n v="13382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330"/>
    <n v="124"/>
    <x v="0"/>
    <x v="0"/>
    <x v="0"/>
    <x v="3"/>
    <x v="2"/>
    <s v="C11"/>
    <s v="Unarmoured, for DC systems and 230/400V, 690V AC Systems, 600/1000V grade Low Halogen, PVC insulated, PVC sheathed stranded copper conductor cable fixed/laid in all positions, etc, to all heights above floor level, etc and to all areas"/>
    <n v="12"/>
    <s v="500 mm2 x 1 Core (BVV01WCM)"/>
    <x v="1"/>
    <x v="1"/>
    <x v="0"/>
    <n v="37760"/>
    <n v="16010"/>
    <n v="16010"/>
    <n v="16010"/>
    <n v="16010"/>
    <n v="16010"/>
    <n v="16010"/>
    <n v="13382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536"/>
    <n v="124"/>
    <x v="0"/>
    <x v="0"/>
    <x v="0"/>
    <x v="3"/>
    <x v="2"/>
    <s v="C11"/>
    <s v="Unarmoured, for DC systems and 230/400V, 690V AC Systems, 600/1000V grade Low Halogen, PVC insulated, PVC sheathed stranded copper conductor cable fixed/laid in all positions, etc, to all heights above floor level, etc and to all areas"/>
    <n v="12"/>
    <s v="500 mm2 x 1 Core (BVV01WCM)"/>
    <x v="2"/>
    <x v="2"/>
    <x v="0"/>
    <n v="37760"/>
    <n v="16010"/>
    <n v="16010"/>
    <n v="16010"/>
    <n v="16010"/>
    <n v="16010"/>
    <n v="16010"/>
    <n v="13382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25"/>
    <n v="125"/>
    <x v="0"/>
    <x v="0"/>
    <x v="0"/>
    <x v="3"/>
    <x v="2"/>
    <s v="C12"/>
    <s v="Termination complete, with gland, for 600/1000V grade PVC insulated PVC Sheathed stranded copper conductor cable.  Quantity is per core per end."/>
    <n v="13"/>
    <s v="1,5 mm2 x 4 Core (BVV04CCM)"/>
    <x v="0"/>
    <x v="0"/>
    <x v="1"/>
    <n v="1097"/>
    <n v="2818"/>
    <n v="2818"/>
    <n v="2818"/>
    <n v="2818"/>
    <n v="2818"/>
    <n v="2818"/>
    <n v="18005"/>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331"/>
    <n v="125"/>
    <x v="0"/>
    <x v="0"/>
    <x v="0"/>
    <x v="3"/>
    <x v="2"/>
    <s v="C12"/>
    <s v="Termination complete, with gland, for 600/1000V grade PVC insulated PVC Sheathed stranded copper conductor cable.  Quantity is per core per end."/>
    <n v="13"/>
    <s v="1,5 mm2 x 4 Core (BVV04CCM)"/>
    <x v="1"/>
    <x v="1"/>
    <x v="1"/>
    <n v="1097"/>
    <n v="2818"/>
    <n v="2818"/>
    <n v="2818"/>
    <n v="2818"/>
    <n v="2818"/>
    <n v="2818"/>
    <n v="18005"/>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537"/>
    <n v="125"/>
    <x v="0"/>
    <x v="0"/>
    <x v="0"/>
    <x v="3"/>
    <x v="2"/>
    <s v="C12"/>
    <s v="Termination complete, with gland, for 600/1000V grade PVC insulated PVC Sheathed stranded copper conductor cable.  Quantity is per core per end."/>
    <n v="13"/>
    <s v="1,5 mm2 x 4 Core (BVV04CCM)"/>
    <x v="2"/>
    <x v="2"/>
    <x v="1"/>
    <n v="1097"/>
    <n v="2818"/>
    <n v="2818"/>
    <n v="2818"/>
    <n v="2818"/>
    <n v="2818"/>
    <n v="2818"/>
    <n v="18005"/>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26"/>
    <n v="126"/>
    <x v="0"/>
    <x v="0"/>
    <x v="0"/>
    <x v="3"/>
    <x v="2"/>
    <s v="C12"/>
    <s v="Termination complete, with gland, for 600/1000V grade PVC insulated PVC Sheathed stranded copper conductor cable.  Quantity is per core per end."/>
    <n v="14"/>
    <s v="2,5 mm2 x 4 Core (BVV04DCM)"/>
    <x v="0"/>
    <x v="0"/>
    <x v="1"/>
    <n v="358"/>
    <n v="589"/>
    <n v="589"/>
    <n v="589"/>
    <n v="589"/>
    <n v="589"/>
    <n v="589"/>
    <n v="3892"/>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332"/>
    <n v="126"/>
    <x v="0"/>
    <x v="0"/>
    <x v="0"/>
    <x v="3"/>
    <x v="2"/>
    <s v="C12"/>
    <s v="Termination complete, with gland, for 600/1000V grade PVC insulated PVC Sheathed stranded copper conductor cable.  Quantity is per core per end."/>
    <n v="14"/>
    <s v="2,5 mm2 x 4 Core (BVV04DCM)"/>
    <x v="1"/>
    <x v="1"/>
    <x v="1"/>
    <n v="358"/>
    <n v="589"/>
    <n v="589"/>
    <n v="589"/>
    <n v="589"/>
    <n v="589"/>
    <n v="589"/>
    <n v="3892"/>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538"/>
    <n v="126"/>
    <x v="0"/>
    <x v="0"/>
    <x v="0"/>
    <x v="3"/>
    <x v="2"/>
    <s v="C12"/>
    <s v="Termination complete, with gland, for 600/1000V grade PVC insulated PVC Sheathed stranded copper conductor cable.  Quantity is per core per end."/>
    <n v="14"/>
    <s v="2,5 mm2 x 4 Core (BVV04DCM)"/>
    <x v="2"/>
    <x v="2"/>
    <x v="1"/>
    <n v="358"/>
    <n v="589"/>
    <n v="589"/>
    <n v="589"/>
    <n v="589"/>
    <n v="589"/>
    <n v="589"/>
    <n v="3892"/>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27"/>
    <n v="127"/>
    <x v="0"/>
    <x v="0"/>
    <x v="0"/>
    <x v="3"/>
    <x v="2"/>
    <s v="C12"/>
    <s v="Termination complete, with gland, for 600/1000V grade PVC insulated PVC Sheathed stranded copper conductor cable.  Quantity is per core per end."/>
    <n v="15"/>
    <s v="4 mm2 x 4 Core (BVV04ECM)"/>
    <x v="0"/>
    <x v="0"/>
    <x v="1"/>
    <n v="277"/>
    <n v="542"/>
    <n v="542"/>
    <n v="542"/>
    <n v="542"/>
    <n v="542"/>
    <n v="542"/>
    <n v="3529"/>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333"/>
    <n v="127"/>
    <x v="0"/>
    <x v="0"/>
    <x v="0"/>
    <x v="3"/>
    <x v="2"/>
    <s v="C12"/>
    <s v="Termination complete, with gland, for 600/1000V grade PVC insulated PVC Sheathed stranded copper conductor cable.  Quantity is per core per end."/>
    <n v="15"/>
    <s v="4 mm2 x 4 Core (BVV04ECM)"/>
    <x v="1"/>
    <x v="1"/>
    <x v="1"/>
    <n v="277"/>
    <n v="542"/>
    <n v="542"/>
    <n v="542"/>
    <n v="542"/>
    <n v="542"/>
    <n v="542"/>
    <n v="3529"/>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539"/>
    <n v="127"/>
    <x v="0"/>
    <x v="0"/>
    <x v="0"/>
    <x v="3"/>
    <x v="2"/>
    <s v="C12"/>
    <s v="Termination complete, with gland, for 600/1000V grade PVC insulated PVC Sheathed stranded copper conductor cable.  Quantity is per core per end."/>
    <n v="15"/>
    <s v="4 mm2 x 4 Core (BVV04ECM)"/>
    <x v="2"/>
    <x v="2"/>
    <x v="1"/>
    <n v="277"/>
    <n v="542"/>
    <n v="542"/>
    <n v="542"/>
    <n v="542"/>
    <n v="542"/>
    <n v="542"/>
    <n v="3529"/>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28"/>
    <n v="128"/>
    <x v="0"/>
    <x v="0"/>
    <x v="0"/>
    <x v="3"/>
    <x v="2"/>
    <s v="C12"/>
    <s v="Termination complete, with gland, for 600/1000V grade PVC insulated PVC Sheathed stranded copper conductor cable.  Quantity is per core per end."/>
    <n v="16"/>
    <s v="6 mm2 x 4 Core (BVV04FCM)"/>
    <x v="0"/>
    <x v="0"/>
    <x v="1"/>
    <n v="311"/>
    <n v="404"/>
    <n v="404"/>
    <n v="404"/>
    <n v="404"/>
    <n v="404"/>
    <n v="404"/>
    <n v="2735"/>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334"/>
    <n v="128"/>
    <x v="0"/>
    <x v="0"/>
    <x v="0"/>
    <x v="3"/>
    <x v="2"/>
    <s v="C12"/>
    <s v="Termination complete, with gland, for 600/1000V grade PVC insulated PVC Sheathed stranded copper conductor cable.  Quantity is per core per end."/>
    <n v="16"/>
    <s v="6 mm2 x 4 Core (BVV04FCM)"/>
    <x v="1"/>
    <x v="1"/>
    <x v="1"/>
    <n v="311"/>
    <n v="404"/>
    <n v="404"/>
    <n v="404"/>
    <n v="404"/>
    <n v="404"/>
    <n v="404"/>
    <n v="2735"/>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540"/>
    <n v="128"/>
    <x v="0"/>
    <x v="0"/>
    <x v="0"/>
    <x v="3"/>
    <x v="2"/>
    <s v="C12"/>
    <s v="Termination complete, with gland, for 600/1000V grade PVC insulated PVC Sheathed stranded copper conductor cable.  Quantity is per core per end."/>
    <n v="16"/>
    <s v="6 mm2 x 4 Core (BVV04FCM)"/>
    <x v="2"/>
    <x v="2"/>
    <x v="1"/>
    <n v="311"/>
    <n v="404"/>
    <n v="404"/>
    <n v="404"/>
    <n v="404"/>
    <n v="404"/>
    <n v="404"/>
    <n v="2735"/>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29"/>
    <n v="129"/>
    <x v="0"/>
    <x v="0"/>
    <x v="0"/>
    <x v="3"/>
    <x v="2"/>
    <s v="C12"/>
    <s v="Termination complete, with gland, for 600/1000V grade PVC insulated PVC Sheathed stranded copper conductor cable.  Quantity is per core per end."/>
    <n v="17"/>
    <s v="10 mm2 x 4 Core (BVV04GCM)"/>
    <x v="0"/>
    <x v="0"/>
    <x v="1"/>
    <n v="254"/>
    <n v="277"/>
    <n v="277"/>
    <n v="277"/>
    <n v="277"/>
    <n v="277"/>
    <n v="277"/>
    <n v="1916"/>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335"/>
    <n v="129"/>
    <x v="0"/>
    <x v="0"/>
    <x v="0"/>
    <x v="3"/>
    <x v="2"/>
    <s v="C12"/>
    <s v="Termination complete, with gland, for 600/1000V grade PVC insulated PVC Sheathed stranded copper conductor cable.  Quantity is per core per end."/>
    <n v="17"/>
    <s v="10 mm2 x 4 Core (BVV04GCM)"/>
    <x v="1"/>
    <x v="1"/>
    <x v="1"/>
    <n v="254"/>
    <n v="277"/>
    <n v="277"/>
    <n v="277"/>
    <n v="277"/>
    <n v="277"/>
    <n v="277"/>
    <n v="1916"/>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541"/>
    <n v="129"/>
    <x v="0"/>
    <x v="0"/>
    <x v="0"/>
    <x v="3"/>
    <x v="2"/>
    <s v="C12"/>
    <s v="Termination complete, with gland, for 600/1000V grade PVC insulated PVC Sheathed stranded copper conductor cable.  Quantity is per core per end."/>
    <n v="17"/>
    <s v="10 mm2 x 4 Core (BVV04GCM)"/>
    <x v="2"/>
    <x v="2"/>
    <x v="1"/>
    <n v="254"/>
    <n v="277"/>
    <n v="277"/>
    <n v="277"/>
    <n v="277"/>
    <n v="277"/>
    <n v="277"/>
    <n v="1916"/>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30"/>
    <n v="130"/>
    <x v="0"/>
    <x v="0"/>
    <x v="0"/>
    <x v="3"/>
    <x v="2"/>
    <s v="C12"/>
    <s v="Termination complete, with gland, for 600/1000V grade PVC insulated PVC Sheathed stranded copper conductor cable.  Quantity is per core per end."/>
    <n v="18"/>
    <s v="16 mm2 x 4 Core (BVV04HCM)"/>
    <x v="0"/>
    <x v="0"/>
    <x v="1"/>
    <n v="161"/>
    <n v="300"/>
    <n v="300"/>
    <n v="300"/>
    <n v="300"/>
    <n v="300"/>
    <n v="300"/>
    <n v="1961"/>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336"/>
    <n v="130"/>
    <x v="0"/>
    <x v="0"/>
    <x v="0"/>
    <x v="3"/>
    <x v="2"/>
    <s v="C12"/>
    <s v="Termination complete, with gland, for 600/1000V grade PVC insulated PVC Sheathed stranded copper conductor cable.  Quantity is per core per end."/>
    <n v="18"/>
    <s v="16 mm2 x 4 Core (BVV04HCM)"/>
    <x v="1"/>
    <x v="1"/>
    <x v="1"/>
    <n v="161"/>
    <n v="300"/>
    <n v="300"/>
    <n v="300"/>
    <n v="300"/>
    <n v="300"/>
    <n v="300"/>
    <n v="1961"/>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542"/>
    <n v="130"/>
    <x v="0"/>
    <x v="0"/>
    <x v="0"/>
    <x v="3"/>
    <x v="2"/>
    <s v="C12"/>
    <s v="Termination complete, with gland, for 600/1000V grade PVC insulated PVC Sheathed stranded copper conductor cable.  Quantity is per core per end."/>
    <n v="18"/>
    <s v="16 mm2 x 4 Core (BVV04HCM)"/>
    <x v="2"/>
    <x v="2"/>
    <x v="1"/>
    <n v="161"/>
    <n v="300"/>
    <n v="300"/>
    <n v="300"/>
    <n v="300"/>
    <n v="300"/>
    <n v="300"/>
    <n v="1961"/>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31"/>
    <n v="131"/>
    <x v="0"/>
    <x v="0"/>
    <x v="0"/>
    <x v="3"/>
    <x v="2"/>
    <s v="C12"/>
    <s v="Termination complete, with gland, for 600/1000V grade PVC insulated PVC Sheathed stranded copper conductor cable.  Quantity is per core per end."/>
    <n v="19"/>
    <s v="35 mm2 x 3 Core (BVV03LCM)"/>
    <x v="0"/>
    <x v="0"/>
    <x v="1"/>
    <n v="196"/>
    <n v="150"/>
    <n v="150"/>
    <n v="150"/>
    <n v="150"/>
    <n v="150"/>
    <n v="150"/>
    <n v="1096"/>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337"/>
    <n v="131"/>
    <x v="0"/>
    <x v="0"/>
    <x v="0"/>
    <x v="3"/>
    <x v="2"/>
    <s v="C12"/>
    <s v="Termination complete, with gland, for 600/1000V grade PVC insulated PVC Sheathed stranded copper conductor cable.  Quantity is per core per end."/>
    <n v="19"/>
    <s v="35 mm2 x 3 Core (BVV03LCM)"/>
    <x v="1"/>
    <x v="1"/>
    <x v="1"/>
    <n v="196"/>
    <n v="150"/>
    <n v="150"/>
    <n v="150"/>
    <n v="150"/>
    <n v="150"/>
    <n v="150"/>
    <n v="1096"/>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543"/>
    <n v="131"/>
    <x v="0"/>
    <x v="0"/>
    <x v="0"/>
    <x v="3"/>
    <x v="2"/>
    <s v="C12"/>
    <s v="Termination complete, with gland, for 600/1000V grade PVC insulated PVC Sheathed stranded copper conductor cable.  Quantity is per core per end."/>
    <n v="19"/>
    <s v="35 mm2 x 3 Core (BVV03LCM)"/>
    <x v="2"/>
    <x v="2"/>
    <x v="1"/>
    <n v="196"/>
    <n v="150"/>
    <n v="150"/>
    <n v="150"/>
    <n v="150"/>
    <n v="150"/>
    <n v="150"/>
    <n v="1096"/>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32"/>
    <n v="132"/>
    <x v="0"/>
    <x v="0"/>
    <x v="0"/>
    <x v="3"/>
    <x v="2"/>
    <s v="C12"/>
    <s v="Termination complete, with gland, for 600/1000V grade PVC insulated PVC Sheathed stranded copper conductor cable.  Quantity is per core per end."/>
    <n v="20"/>
    <s v="70 mm2 x 3 Core (BVV03NCM)"/>
    <x v="0"/>
    <x v="0"/>
    <x v="1"/>
    <n v="184"/>
    <n v="103"/>
    <n v="103"/>
    <n v="103"/>
    <n v="103"/>
    <n v="103"/>
    <n v="103"/>
    <n v="802"/>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338"/>
    <n v="132"/>
    <x v="0"/>
    <x v="0"/>
    <x v="0"/>
    <x v="3"/>
    <x v="2"/>
    <s v="C12"/>
    <s v="Termination complete, with gland, for 600/1000V grade PVC insulated PVC Sheathed stranded copper conductor cable.  Quantity is per core per end."/>
    <n v="20"/>
    <s v="70 mm2 x 3 Core (BVV03NCM)"/>
    <x v="1"/>
    <x v="1"/>
    <x v="1"/>
    <n v="184"/>
    <n v="103"/>
    <n v="103"/>
    <n v="103"/>
    <n v="103"/>
    <n v="103"/>
    <n v="103"/>
    <n v="802"/>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544"/>
    <n v="132"/>
    <x v="0"/>
    <x v="0"/>
    <x v="0"/>
    <x v="3"/>
    <x v="2"/>
    <s v="C12"/>
    <s v="Termination complete, with gland, for 600/1000V grade PVC insulated PVC Sheathed stranded copper conductor cable.  Quantity is per core per end."/>
    <n v="20"/>
    <s v="70 mm2 x 3 Core (BVV03NCM)"/>
    <x v="2"/>
    <x v="2"/>
    <x v="1"/>
    <n v="184"/>
    <n v="103"/>
    <n v="103"/>
    <n v="103"/>
    <n v="103"/>
    <n v="103"/>
    <n v="103"/>
    <n v="802"/>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33"/>
    <n v="133"/>
    <x v="0"/>
    <x v="0"/>
    <x v="0"/>
    <x v="3"/>
    <x v="2"/>
    <s v="C12"/>
    <s v="Termination complete, with gland, for 600/1000V grade PVC insulated PVC Sheathed stranded copper conductor cable.  Quantity is per core per end."/>
    <n v="21"/>
    <s v="120 mm2 x 1 Core (BVV01QCM)"/>
    <x v="0"/>
    <x v="0"/>
    <x v="1"/>
    <n v="231"/>
    <n v="57"/>
    <n v="57"/>
    <n v="57"/>
    <n v="57"/>
    <n v="57"/>
    <n v="57"/>
    <n v="573"/>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339"/>
    <n v="133"/>
    <x v="0"/>
    <x v="0"/>
    <x v="0"/>
    <x v="3"/>
    <x v="2"/>
    <s v="C12"/>
    <s v="Termination complete, with gland, for 600/1000V grade PVC insulated PVC Sheathed stranded copper conductor cable.  Quantity is per core per end."/>
    <n v="21"/>
    <s v="120 mm2 x 1 Core (BVV01QCM)"/>
    <x v="1"/>
    <x v="1"/>
    <x v="1"/>
    <n v="231"/>
    <n v="57"/>
    <n v="57"/>
    <n v="57"/>
    <n v="57"/>
    <n v="57"/>
    <n v="57"/>
    <n v="573"/>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545"/>
    <n v="133"/>
    <x v="0"/>
    <x v="0"/>
    <x v="0"/>
    <x v="3"/>
    <x v="2"/>
    <s v="C12"/>
    <s v="Termination complete, with gland, for 600/1000V grade PVC insulated PVC Sheathed stranded copper conductor cable.  Quantity is per core per end."/>
    <n v="21"/>
    <s v="120 mm2 x 1 Core (BVV01QCM)"/>
    <x v="2"/>
    <x v="2"/>
    <x v="1"/>
    <n v="231"/>
    <n v="57"/>
    <n v="57"/>
    <n v="57"/>
    <n v="57"/>
    <n v="57"/>
    <n v="57"/>
    <n v="573"/>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34"/>
    <n v="134"/>
    <x v="0"/>
    <x v="0"/>
    <x v="0"/>
    <x v="3"/>
    <x v="2"/>
    <s v="C12"/>
    <s v="Termination complete, with gland, for 600/1000V grade PVC insulated PVC Sheathed stranded copper conductor cable.  Quantity is per core per end."/>
    <n v="22"/>
    <s v="185 mm2 x 1 Core (BVV01SCM)"/>
    <x v="0"/>
    <x v="0"/>
    <x v="1"/>
    <n v="288"/>
    <n v="34"/>
    <n v="34"/>
    <n v="34"/>
    <n v="34"/>
    <n v="34"/>
    <n v="34"/>
    <n v="492"/>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340"/>
    <n v="134"/>
    <x v="0"/>
    <x v="0"/>
    <x v="0"/>
    <x v="3"/>
    <x v="2"/>
    <s v="C12"/>
    <s v="Termination complete, with gland, for 600/1000V grade PVC insulated PVC Sheathed stranded copper conductor cable.  Quantity is per core per end."/>
    <n v="22"/>
    <s v="185 mm2 x 1 Core (BVV01SCM)"/>
    <x v="1"/>
    <x v="1"/>
    <x v="1"/>
    <n v="288"/>
    <n v="34"/>
    <n v="34"/>
    <n v="34"/>
    <n v="34"/>
    <n v="34"/>
    <n v="34"/>
    <n v="492"/>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546"/>
    <n v="134"/>
    <x v="0"/>
    <x v="0"/>
    <x v="0"/>
    <x v="3"/>
    <x v="2"/>
    <s v="C12"/>
    <s v="Termination complete, with gland, for 600/1000V grade PVC insulated PVC Sheathed stranded copper conductor cable.  Quantity is per core per end."/>
    <n v="22"/>
    <s v="185 mm2 x 1 Core (BVV01SCM)"/>
    <x v="2"/>
    <x v="2"/>
    <x v="1"/>
    <n v="288"/>
    <n v="34"/>
    <n v="34"/>
    <n v="34"/>
    <n v="34"/>
    <n v="34"/>
    <n v="34"/>
    <n v="492"/>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35"/>
    <n v="135"/>
    <x v="0"/>
    <x v="0"/>
    <x v="0"/>
    <x v="3"/>
    <x v="2"/>
    <s v="C12"/>
    <s v="Termination complete, with gland, for 600/1000V grade PVC insulated PVC Sheathed stranded copper conductor cable.  Quantity is per core per end."/>
    <n v="23"/>
    <s v="240 mm2 x 1 Core (BVV01TCM)"/>
    <x v="0"/>
    <x v="0"/>
    <x v="1"/>
    <n v="138"/>
    <n v="11"/>
    <n v="11"/>
    <n v="11"/>
    <n v="11"/>
    <n v="11"/>
    <n v="11"/>
    <n v="204"/>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341"/>
    <n v="135"/>
    <x v="0"/>
    <x v="0"/>
    <x v="0"/>
    <x v="3"/>
    <x v="2"/>
    <s v="C12"/>
    <s v="Termination complete, with gland, for 600/1000V grade PVC insulated PVC Sheathed stranded copper conductor cable.  Quantity is per core per end."/>
    <n v="23"/>
    <s v="240 mm2 x 1 Core (BVV01TCM)"/>
    <x v="1"/>
    <x v="1"/>
    <x v="1"/>
    <n v="138"/>
    <n v="11"/>
    <n v="11"/>
    <n v="11"/>
    <n v="11"/>
    <n v="11"/>
    <n v="11"/>
    <n v="204"/>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547"/>
    <n v="135"/>
    <x v="0"/>
    <x v="0"/>
    <x v="0"/>
    <x v="3"/>
    <x v="2"/>
    <s v="C12"/>
    <s v="Termination complete, with gland, for 600/1000V grade PVC insulated PVC Sheathed stranded copper conductor cable.  Quantity is per core per end."/>
    <n v="23"/>
    <s v="240 mm2 x 1 Core (BVV01TCM)"/>
    <x v="2"/>
    <x v="2"/>
    <x v="1"/>
    <n v="138"/>
    <n v="11"/>
    <n v="11"/>
    <n v="11"/>
    <n v="11"/>
    <n v="11"/>
    <n v="11"/>
    <n v="204"/>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36"/>
    <n v="136"/>
    <x v="0"/>
    <x v="0"/>
    <x v="0"/>
    <x v="3"/>
    <x v="2"/>
    <s v="C12"/>
    <s v="Termination complete, with gland, for 600/1000V grade PVC insulated PVC Sheathed stranded copper conductor cable.  Quantity is per core per end."/>
    <n v="24"/>
    <s v="500 mm2 x 1 Core (BVV01WCM)"/>
    <x v="0"/>
    <x v="0"/>
    <x v="1"/>
    <n v="219"/>
    <n v="300"/>
    <n v="300"/>
    <n v="300"/>
    <n v="300"/>
    <n v="300"/>
    <n v="300"/>
    <n v="2019"/>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342"/>
    <n v="136"/>
    <x v="0"/>
    <x v="0"/>
    <x v="0"/>
    <x v="3"/>
    <x v="2"/>
    <s v="C12"/>
    <s v="Termination complete, with gland, for 600/1000V grade PVC insulated PVC Sheathed stranded copper conductor cable.  Quantity is per core per end."/>
    <n v="24"/>
    <s v="500 mm2 x 1 Core (BVV01WCM)"/>
    <x v="1"/>
    <x v="1"/>
    <x v="1"/>
    <n v="219"/>
    <n v="300"/>
    <n v="300"/>
    <n v="300"/>
    <n v="300"/>
    <n v="300"/>
    <n v="300"/>
    <n v="2019"/>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548"/>
    <n v="136"/>
    <x v="0"/>
    <x v="0"/>
    <x v="0"/>
    <x v="3"/>
    <x v="2"/>
    <s v="C12"/>
    <s v="Termination complete, with gland, for 600/1000V grade PVC insulated PVC Sheathed stranded copper conductor cable.  Quantity is per core per end."/>
    <n v="24"/>
    <s v="500 mm2 x 1 Core (BVV01WCM)"/>
    <x v="2"/>
    <x v="2"/>
    <x v="1"/>
    <n v="219"/>
    <n v="300"/>
    <n v="300"/>
    <n v="300"/>
    <n v="300"/>
    <n v="300"/>
    <n v="300"/>
    <n v="2019"/>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37"/>
    <n v="137"/>
    <x v="0"/>
    <x v="0"/>
    <x v="0"/>
    <x v="3"/>
    <x v="2"/>
    <s v="C12"/>
    <s v="Termination complete, without gland, for 600/1000V grade PVC insulated PVC Sheathed stranded copper conductor cable.  Quantity is per core per end."/>
    <n v="25"/>
    <s v="1,5 mm2 x 4 Core (BVV04CCM)"/>
    <x v="0"/>
    <x v="0"/>
    <x v="1"/>
    <n v="1097"/>
    <n v="2818"/>
    <n v="2818"/>
    <n v="2818"/>
    <n v="2818"/>
    <n v="2818"/>
    <n v="2818"/>
    <n v="18005"/>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343"/>
    <n v="137"/>
    <x v="0"/>
    <x v="0"/>
    <x v="0"/>
    <x v="3"/>
    <x v="2"/>
    <s v="C12"/>
    <s v="Termination complete, without gland, for 600/1000V grade PVC insulated PVC Sheathed stranded copper conductor cable.  Quantity is per core per end."/>
    <n v="25"/>
    <s v="1,5 mm2 x 4 Core (BVV04CCM)"/>
    <x v="1"/>
    <x v="1"/>
    <x v="1"/>
    <n v="1097"/>
    <n v="2818"/>
    <n v="2818"/>
    <n v="2818"/>
    <n v="2818"/>
    <n v="2818"/>
    <n v="2818"/>
    <n v="18005"/>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549"/>
    <n v="137"/>
    <x v="0"/>
    <x v="0"/>
    <x v="0"/>
    <x v="3"/>
    <x v="2"/>
    <s v="C12"/>
    <s v="Termination complete, without gland, for 600/1000V grade PVC insulated PVC Sheathed stranded copper conductor cable.  Quantity is per core per end."/>
    <n v="25"/>
    <s v="1,5 mm2 x 4 Core (BVV04CCM)"/>
    <x v="2"/>
    <x v="2"/>
    <x v="1"/>
    <n v="1097"/>
    <n v="2818"/>
    <n v="2818"/>
    <n v="2818"/>
    <n v="2818"/>
    <n v="2818"/>
    <n v="2818"/>
    <n v="18005"/>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38"/>
    <n v="138"/>
    <x v="0"/>
    <x v="0"/>
    <x v="0"/>
    <x v="3"/>
    <x v="2"/>
    <s v="C12"/>
    <s v="Termination complete, without gland, for 600/1000V grade PVC insulated PVC Sheathed stranded copper conductor cable.  Quantity is per core per end."/>
    <n v="26"/>
    <s v="2,5 mm2 x 4 Core (BVV04DCM)"/>
    <x v="0"/>
    <x v="0"/>
    <x v="1"/>
    <n v="358"/>
    <n v="589"/>
    <n v="589"/>
    <n v="589"/>
    <n v="589"/>
    <n v="589"/>
    <n v="589"/>
    <n v="3892"/>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344"/>
    <n v="138"/>
    <x v="0"/>
    <x v="0"/>
    <x v="0"/>
    <x v="3"/>
    <x v="2"/>
    <s v="C12"/>
    <s v="Termination complete, without gland, for 600/1000V grade PVC insulated PVC Sheathed stranded copper conductor cable.  Quantity is per core per end."/>
    <n v="26"/>
    <s v="2,5 mm2 x 4 Core (BVV04DCM)"/>
    <x v="1"/>
    <x v="1"/>
    <x v="1"/>
    <n v="358"/>
    <n v="589"/>
    <n v="589"/>
    <n v="589"/>
    <n v="589"/>
    <n v="589"/>
    <n v="589"/>
    <n v="3892"/>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550"/>
    <n v="138"/>
    <x v="0"/>
    <x v="0"/>
    <x v="0"/>
    <x v="3"/>
    <x v="2"/>
    <s v="C12"/>
    <s v="Termination complete, without gland, for 600/1000V grade PVC insulated PVC Sheathed stranded copper conductor cable.  Quantity is per core per end."/>
    <n v="26"/>
    <s v="2,5 mm2 x 4 Core (BVV04DCM)"/>
    <x v="2"/>
    <x v="2"/>
    <x v="1"/>
    <n v="358"/>
    <n v="589"/>
    <n v="589"/>
    <n v="589"/>
    <n v="589"/>
    <n v="589"/>
    <n v="589"/>
    <n v="3892"/>
    <x v="0"/>
    <x v="0"/>
    <x v="0"/>
    <x v="0"/>
    <x v="0"/>
    <x v="0"/>
    <x v="0"/>
    <x v="1"/>
    <x v="1"/>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39"/>
    <n v="139"/>
    <x v="0"/>
    <x v="0"/>
    <x v="0"/>
    <x v="3"/>
    <x v="2"/>
    <s v="C12"/>
    <s v="Termination complete, without gland, for 600/1000V grade PVC insulated PVC Sheathed stranded copper conductor cable.  Quantity is per core per end."/>
    <n v="27"/>
    <s v="4 mm2 x 4 Core (BVV04ECM)"/>
    <x v="0"/>
    <x v="0"/>
    <x v="1"/>
    <n v="277"/>
    <n v="542"/>
    <n v="542"/>
    <n v="542"/>
    <n v="542"/>
    <n v="542"/>
    <n v="542"/>
    <n v="3529"/>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345"/>
    <n v="139"/>
    <x v="0"/>
    <x v="0"/>
    <x v="0"/>
    <x v="3"/>
    <x v="2"/>
    <s v="C12"/>
    <s v="Termination complete, without gland, for 600/1000V grade PVC insulated PVC Sheathed stranded copper conductor cable.  Quantity is per core per end."/>
    <n v="27"/>
    <s v="4 mm2 x 4 Core (BVV04ECM)"/>
    <x v="1"/>
    <x v="1"/>
    <x v="1"/>
    <n v="277"/>
    <n v="542"/>
    <n v="542"/>
    <n v="542"/>
    <n v="542"/>
    <n v="542"/>
    <n v="542"/>
    <n v="3529"/>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551"/>
    <n v="139"/>
    <x v="0"/>
    <x v="0"/>
    <x v="0"/>
    <x v="3"/>
    <x v="2"/>
    <s v="C12"/>
    <s v="Termination complete, without gland, for 600/1000V grade PVC insulated PVC Sheathed stranded copper conductor cable.  Quantity is per core per end."/>
    <n v="27"/>
    <s v="4 mm2 x 4 Core (BVV04ECM)"/>
    <x v="2"/>
    <x v="2"/>
    <x v="1"/>
    <n v="277"/>
    <n v="542"/>
    <n v="542"/>
    <n v="542"/>
    <n v="542"/>
    <n v="542"/>
    <n v="542"/>
    <n v="3529"/>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40"/>
    <n v="140"/>
    <x v="0"/>
    <x v="0"/>
    <x v="0"/>
    <x v="3"/>
    <x v="2"/>
    <s v="C12"/>
    <s v="Termination complete, without gland, for 600/1000V grade PVC insulated PVC Sheathed stranded copper conductor cable.  Quantity is per core per end."/>
    <n v="28"/>
    <s v="6 mm2 x 4 Core (BVV04FCM)"/>
    <x v="0"/>
    <x v="0"/>
    <x v="1"/>
    <n v="311"/>
    <n v="404"/>
    <n v="404"/>
    <n v="404"/>
    <n v="404"/>
    <n v="404"/>
    <n v="404"/>
    <n v="2735"/>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346"/>
    <n v="140"/>
    <x v="0"/>
    <x v="0"/>
    <x v="0"/>
    <x v="3"/>
    <x v="2"/>
    <s v="C12"/>
    <s v="Termination complete, without gland, for 600/1000V grade PVC insulated PVC Sheathed stranded copper conductor cable.  Quantity is per core per end."/>
    <n v="28"/>
    <s v="6 mm2 x 4 Core (BVV04FCM)"/>
    <x v="1"/>
    <x v="1"/>
    <x v="1"/>
    <n v="311"/>
    <n v="404"/>
    <n v="404"/>
    <n v="404"/>
    <n v="404"/>
    <n v="404"/>
    <n v="404"/>
    <n v="2735"/>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552"/>
    <n v="140"/>
    <x v="0"/>
    <x v="0"/>
    <x v="0"/>
    <x v="3"/>
    <x v="2"/>
    <s v="C12"/>
    <s v="Termination complete, without gland, for 600/1000V grade PVC insulated PVC Sheathed stranded copper conductor cable.  Quantity is per core per end."/>
    <n v="28"/>
    <s v="6 mm2 x 4 Core (BVV04FCM)"/>
    <x v="2"/>
    <x v="2"/>
    <x v="1"/>
    <n v="311"/>
    <n v="404"/>
    <n v="404"/>
    <n v="404"/>
    <n v="404"/>
    <n v="404"/>
    <n v="404"/>
    <n v="2735"/>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41"/>
    <n v="141"/>
    <x v="0"/>
    <x v="0"/>
    <x v="0"/>
    <x v="3"/>
    <x v="2"/>
    <s v="C12"/>
    <s v="Termination complete, without gland, for 600/1000V grade PVC insulated PVC Sheathed stranded copper conductor cable.  Quantity is per core per end."/>
    <n v="29"/>
    <s v="10 mm2 x 4 Core (BVV04GCM)"/>
    <x v="0"/>
    <x v="0"/>
    <x v="1"/>
    <n v="254"/>
    <n v="277"/>
    <n v="277"/>
    <n v="277"/>
    <n v="277"/>
    <n v="277"/>
    <n v="277"/>
    <n v="1916"/>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347"/>
    <n v="141"/>
    <x v="0"/>
    <x v="0"/>
    <x v="0"/>
    <x v="3"/>
    <x v="2"/>
    <s v="C12"/>
    <s v="Termination complete, without gland, for 600/1000V grade PVC insulated PVC Sheathed stranded copper conductor cable.  Quantity is per core per end."/>
    <n v="29"/>
    <s v="10 mm2 x 4 Core (BVV04GCM)"/>
    <x v="1"/>
    <x v="1"/>
    <x v="1"/>
    <n v="254"/>
    <n v="277"/>
    <n v="277"/>
    <n v="277"/>
    <n v="277"/>
    <n v="277"/>
    <n v="277"/>
    <n v="1916"/>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553"/>
    <n v="141"/>
    <x v="0"/>
    <x v="0"/>
    <x v="0"/>
    <x v="3"/>
    <x v="2"/>
    <s v="C12"/>
    <s v="Termination complete, without gland, for 600/1000V grade PVC insulated PVC Sheathed stranded copper conductor cable.  Quantity is per core per end."/>
    <n v="29"/>
    <s v="10 mm2 x 4 Core (BVV04GCM)"/>
    <x v="2"/>
    <x v="2"/>
    <x v="1"/>
    <n v="254"/>
    <n v="277"/>
    <n v="277"/>
    <n v="277"/>
    <n v="277"/>
    <n v="277"/>
    <n v="277"/>
    <n v="1916"/>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42"/>
    <n v="142"/>
    <x v="0"/>
    <x v="0"/>
    <x v="0"/>
    <x v="3"/>
    <x v="2"/>
    <s v="C12"/>
    <s v="Termination complete, without gland, for 600/1000V grade PVC insulated PVC Sheathed stranded copper conductor cable.  Quantity is per core per end."/>
    <n v="30"/>
    <s v="16 mm2 x 4 Core (BVV04HCM)"/>
    <x v="0"/>
    <x v="0"/>
    <x v="1"/>
    <n v="161"/>
    <n v="300"/>
    <n v="300"/>
    <n v="300"/>
    <n v="300"/>
    <n v="300"/>
    <n v="300"/>
    <n v="1961"/>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348"/>
    <n v="142"/>
    <x v="0"/>
    <x v="0"/>
    <x v="0"/>
    <x v="3"/>
    <x v="2"/>
    <s v="C12"/>
    <s v="Termination complete, without gland, for 600/1000V grade PVC insulated PVC Sheathed stranded copper conductor cable.  Quantity is per core per end."/>
    <n v="30"/>
    <s v="16 mm2 x 4 Core (BVV04HCM)"/>
    <x v="1"/>
    <x v="1"/>
    <x v="1"/>
    <n v="161"/>
    <n v="300"/>
    <n v="300"/>
    <n v="300"/>
    <n v="300"/>
    <n v="300"/>
    <n v="300"/>
    <n v="1961"/>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554"/>
    <n v="142"/>
    <x v="0"/>
    <x v="0"/>
    <x v="0"/>
    <x v="3"/>
    <x v="2"/>
    <s v="C12"/>
    <s v="Termination complete, without gland, for 600/1000V grade PVC insulated PVC Sheathed stranded copper conductor cable.  Quantity is per core per end."/>
    <n v="30"/>
    <s v="16 mm2 x 4 Core (BVV04HCM)"/>
    <x v="2"/>
    <x v="2"/>
    <x v="1"/>
    <n v="161"/>
    <n v="300"/>
    <n v="300"/>
    <n v="300"/>
    <n v="300"/>
    <n v="300"/>
    <n v="300"/>
    <n v="1961"/>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43"/>
    <n v="143"/>
    <x v="0"/>
    <x v="0"/>
    <x v="0"/>
    <x v="3"/>
    <x v="2"/>
    <s v="C12"/>
    <s v="Termination complete, without gland, for 600/1000V grade PVC insulated PVC Sheathed stranded copper conductor cable.  Quantity is per core per end."/>
    <n v="31"/>
    <s v="35 mm2 x 3 Core (BVV03LCM)"/>
    <x v="0"/>
    <x v="0"/>
    <x v="1"/>
    <n v="196"/>
    <n v="150"/>
    <n v="150"/>
    <n v="150"/>
    <n v="150"/>
    <n v="150"/>
    <n v="150"/>
    <n v="1096"/>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349"/>
    <n v="143"/>
    <x v="0"/>
    <x v="0"/>
    <x v="0"/>
    <x v="3"/>
    <x v="2"/>
    <s v="C12"/>
    <s v="Termination complete, without gland, for 600/1000V grade PVC insulated PVC Sheathed stranded copper conductor cable.  Quantity is per core per end."/>
    <n v="31"/>
    <s v="35 mm2 x 3 Core (BVV03LCM)"/>
    <x v="1"/>
    <x v="1"/>
    <x v="1"/>
    <n v="196"/>
    <n v="150"/>
    <n v="150"/>
    <n v="150"/>
    <n v="150"/>
    <n v="150"/>
    <n v="150"/>
    <n v="1096"/>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555"/>
    <n v="143"/>
    <x v="0"/>
    <x v="0"/>
    <x v="0"/>
    <x v="3"/>
    <x v="2"/>
    <s v="C12"/>
    <s v="Termination complete, without gland, for 600/1000V grade PVC insulated PVC Sheathed stranded copper conductor cable.  Quantity is per core per end."/>
    <n v="31"/>
    <s v="35 mm2 x 3 Core (BVV03LCM)"/>
    <x v="2"/>
    <x v="2"/>
    <x v="1"/>
    <n v="196"/>
    <n v="150"/>
    <n v="150"/>
    <n v="150"/>
    <n v="150"/>
    <n v="150"/>
    <n v="150"/>
    <n v="1096"/>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44"/>
    <n v="144"/>
    <x v="0"/>
    <x v="0"/>
    <x v="0"/>
    <x v="3"/>
    <x v="2"/>
    <s v="C12"/>
    <s v="Termination complete, without gland, for 600/1000V grade PVC insulated PVC Sheathed stranded copper conductor cable.  Quantity is per core per end."/>
    <n v="32"/>
    <s v="70 mm2 x 3 Core (BVV03NCM)"/>
    <x v="0"/>
    <x v="0"/>
    <x v="1"/>
    <n v="184"/>
    <n v="103"/>
    <n v="103"/>
    <n v="103"/>
    <n v="103"/>
    <n v="103"/>
    <n v="103"/>
    <n v="802"/>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350"/>
    <n v="144"/>
    <x v="0"/>
    <x v="0"/>
    <x v="0"/>
    <x v="3"/>
    <x v="2"/>
    <s v="C12"/>
    <s v="Termination complete, without gland, for 600/1000V grade PVC insulated PVC Sheathed stranded copper conductor cable.  Quantity is per core per end."/>
    <n v="32"/>
    <s v="70 mm2 x 3 Core (BVV03NCM)"/>
    <x v="1"/>
    <x v="1"/>
    <x v="1"/>
    <n v="184"/>
    <n v="103"/>
    <n v="103"/>
    <n v="103"/>
    <n v="103"/>
    <n v="103"/>
    <n v="103"/>
    <n v="802"/>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556"/>
    <n v="144"/>
    <x v="0"/>
    <x v="0"/>
    <x v="0"/>
    <x v="3"/>
    <x v="2"/>
    <s v="C12"/>
    <s v="Termination complete, without gland, for 600/1000V grade PVC insulated PVC Sheathed stranded copper conductor cable.  Quantity is per core per end."/>
    <n v="32"/>
    <s v="70 mm2 x 3 Core (BVV03NCM)"/>
    <x v="2"/>
    <x v="2"/>
    <x v="1"/>
    <n v="184"/>
    <n v="103"/>
    <n v="103"/>
    <n v="103"/>
    <n v="103"/>
    <n v="103"/>
    <n v="103"/>
    <n v="802"/>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45"/>
    <n v="145"/>
    <x v="0"/>
    <x v="0"/>
    <x v="0"/>
    <x v="3"/>
    <x v="2"/>
    <s v="C12"/>
    <s v="Termination complete, without gland, for 600/1000V grade PVC insulated PVC Sheathed stranded copper conductor cable.  Quantity is per core per end."/>
    <n v="33"/>
    <s v="120 mm2 x 1 Core (BVV01QCM)"/>
    <x v="0"/>
    <x v="0"/>
    <x v="1"/>
    <n v="231"/>
    <n v="57"/>
    <n v="57"/>
    <n v="57"/>
    <n v="57"/>
    <n v="57"/>
    <n v="57"/>
    <n v="573"/>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351"/>
    <n v="145"/>
    <x v="0"/>
    <x v="0"/>
    <x v="0"/>
    <x v="3"/>
    <x v="2"/>
    <s v="C12"/>
    <s v="Termination complete, without gland, for 600/1000V grade PVC insulated PVC Sheathed stranded copper conductor cable.  Quantity is per core per end."/>
    <n v="33"/>
    <s v="120 mm2 x 1 Core (BVV01QCM)"/>
    <x v="1"/>
    <x v="1"/>
    <x v="1"/>
    <n v="231"/>
    <n v="57"/>
    <n v="57"/>
    <n v="57"/>
    <n v="57"/>
    <n v="57"/>
    <n v="57"/>
    <n v="573"/>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557"/>
    <n v="145"/>
    <x v="0"/>
    <x v="0"/>
    <x v="0"/>
    <x v="3"/>
    <x v="2"/>
    <s v="C12"/>
    <s v="Termination complete, without gland, for 600/1000V grade PVC insulated PVC Sheathed stranded copper conductor cable.  Quantity is per core per end."/>
    <n v="33"/>
    <s v="120 mm2 x 1 Core (BVV01QCM)"/>
    <x v="2"/>
    <x v="2"/>
    <x v="1"/>
    <n v="231"/>
    <n v="57"/>
    <n v="57"/>
    <n v="57"/>
    <n v="57"/>
    <n v="57"/>
    <n v="57"/>
    <n v="573"/>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46"/>
    <n v="146"/>
    <x v="0"/>
    <x v="0"/>
    <x v="0"/>
    <x v="3"/>
    <x v="2"/>
    <s v="C12"/>
    <s v="Termination complete, without gland, for 600/1000V grade PVC insulated PVC Sheathed stranded copper conductor cable.  Quantity is per core per end."/>
    <n v="34"/>
    <s v="185 mm2 x 1 Core (BVV01SCM)"/>
    <x v="0"/>
    <x v="0"/>
    <x v="1"/>
    <n v="288"/>
    <n v="34"/>
    <n v="34"/>
    <n v="34"/>
    <n v="34"/>
    <n v="34"/>
    <n v="34"/>
    <n v="492"/>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352"/>
    <n v="146"/>
    <x v="0"/>
    <x v="0"/>
    <x v="0"/>
    <x v="3"/>
    <x v="2"/>
    <s v="C12"/>
    <s v="Termination complete, without gland, for 600/1000V grade PVC insulated PVC Sheathed stranded copper conductor cable.  Quantity is per core per end."/>
    <n v="34"/>
    <s v="185 mm2 x 1 Core (BVV01SCM)"/>
    <x v="1"/>
    <x v="1"/>
    <x v="1"/>
    <n v="288"/>
    <n v="34"/>
    <n v="34"/>
    <n v="34"/>
    <n v="34"/>
    <n v="34"/>
    <n v="34"/>
    <n v="492"/>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558"/>
    <n v="146"/>
    <x v="0"/>
    <x v="0"/>
    <x v="0"/>
    <x v="3"/>
    <x v="2"/>
    <s v="C12"/>
    <s v="Termination complete, without gland, for 600/1000V grade PVC insulated PVC Sheathed stranded copper conductor cable.  Quantity is per core per end."/>
    <n v="34"/>
    <s v="185 mm2 x 1 Core (BVV01SCM)"/>
    <x v="2"/>
    <x v="2"/>
    <x v="1"/>
    <n v="288"/>
    <n v="34"/>
    <n v="34"/>
    <n v="34"/>
    <n v="34"/>
    <n v="34"/>
    <n v="34"/>
    <n v="492"/>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47"/>
    <n v="147"/>
    <x v="0"/>
    <x v="0"/>
    <x v="0"/>
    <x v="3"/>
    <x v="2"/>
    <s v="C12"/>
    <s v="Termination complete, without gland, for 600/1000V grade PVC insulated PVC Sheathed stranded copper conductor cable.  Quantity is per core per end."/>
    <n v="35"/>
    <s v="240 mm2 x 1 Core (BVV01TCM)"/>
    <x v="0"/>
    <x v="0"/>
    <x v="1"/>
    <n v="138"/>
    <n v="11"/>
    <n v="11"/>
    <n v="11"/>
    <n v="11"/>
    <n v="11"/>
    <n v="11"/>
    <n v="204"/>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353"/>
    <n v="147"/>
    <x v="0"/>
    <x v="0"/>
    <x v="0"/>
    <x v="3"/>
    <x v="2"/>
    <s v="C12"/>
    <s v="Termination complete, without gland, for 600/1000V grade PVC insulated PVC Sheathed stranded copper conductor cable.  Quantity is per core per end."/>
    <n v="35"/>
    <s v="240 mm2 x 1 Core (BVV01TCM)"/>
    <x v="1"/>
    <x v="1"/>
    <x v="1"/>
    <n v="138"/>
    <n v="11"/>
    <n v="11"/>
    <n v="11"/>
    <n v="11"/>
    <n v="11"/>
    <n v="11"/>
    <n v="204"/>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559"/>
    <n v="147"/>
    <x v="0"/>
    <x v="0"/>
    <x v="0"/>
    <x v="3"/>
    <x v="2"/>
    <s v="C12"/>
    <s v="Termination complete, without gland, for 600/1000V grade PVC insulated PVC Sheathed stranded copper conductor cable.  Quantity is per core per end."/>
    <n v="35"/>
    <s v="240 mm2 x 1 Core (BVV01TCM)"/>
    <x v="2"/>
    <x v="2"/>
    <x v="1"/>
    <n v="138"/>
    <n v="11"/>
    <n v="11"/>
    <n v="11"/>
    <n v="11"/>
    <n v="11"/>
    <n v="11"/>
    <n v="204"/>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48"/>
    <n v="148"/>
    <x v="0"/>
    <x v="0"/>
    <x v="0"/>
    <x v="3"/>
    <x v="2"/>
    <s v="C12"/>
    <s v="Termination complete, without gland, for 600/1000V grade PVC insulated PVC Sheathed stranded copper conductor cable.  Quantity is per core per end."/>
    <n v="36"/>
    <s v="500 mm2 x 1 Core (BVV01WCM)"/>
    <x v="0"/>
    <x v="0"/>
    <x v="1"/>
    <n v="219"/>
    <n v="300"/>
    <n v="300"/>
    <n v="300"/>
    <n v="300"/>
    <n v="300"/>
    <n v="300"/>
    <n v="2019"/>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354"/>
    <n v="148"/>
    <x v="0"/>
    <x v="0"/>
    <x v="0"/>
    <x v="3"/>
    <x v="2"/>
    <s v="C12"/>
    <s v="Termination complete, without gland, for 600/1000V grade PVC insulated PVC Sheathed stranded copper conductor cable.  Quantity is per core per end."/>
    <n v="36"/>
    <s v="500 mm2 x 1 Core (BVV01WCM)"/>
    <x v="1"/>
    <x v="1"/>
    <x v="1"/>
    <n v="219"/>
    <n v="300"/>
    <n v="300"/>
    <n v="300"/>
    <n v="300"/>
    <n v="300"/>
    <n v="300"/>
    <n v="2019"/>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560"/>
    <n v="148"/>
    <x v="0"/>
    <x v="0"/>
    <x v="0"/>
    <x v="3"/>
    <x v="2"/>
    <s v="C12"/>
    <s v="Termination complete, without gland, for 600/1000V grade PVC insulated PVC Sheathed stranded copper conductor cable.  Quantity is per core per end."/>
    <n v="36"/>
    <s v="500 mm2 x 1 Core (BVV01WCM)"/>
    <x v="2"/>
    <x v="2"/>
    <x v="1"/>
    <n v="219"/>
    <n v="300"/>
    <n v="300"/>
    <n v="300"/>
    <n v="300"/>
    <n v="300"/>
    <n v="300"/>
    <n v="2019"/>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49"/>
    <n v="149"/>
    <x v="0"/>
    <x v="0"/>
    <x v="0"/>
    <x v="3"/>
    <x v="2"/>
    <s v="C13"/>
    <s v="Through joint complete, for 600/1000V grade PVC insulated PVC Sheathed stranded copper conductor cable."/>
    <n v="37"/>
    <s v="1,5 mm2 x 4 Core (BVV04CCM)"/>
    <x v="0"/>
    <x v="0"/>
    <x v="1"/>
    <n v="1"/>
    <m/>
    <m/>
    <m/>
    <m/>
    <m/>
    <m/>
    <n v="1"/>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355"/>
    <n v="149"/>
    <x v="0"/>
    <x v="0"/>
    <x v="0"/>
    <x v="3"/>
    <x v="2"/>
    <s v="C13"/>
    <s v="Through joint complete, for 600/1000V grade PVC insulated PVC Sheathed stranded copper conductor cable."/>
    <n v="37"/>
    <s v="1,5 mm2 x 4 Core (BVV04CCM)"/>
    <x v="1"/>
    <x v="1"/>
    <x v="1"/>
    <n v="1"/>
    <m/>
    <m/>
    <m/>
    <m/>
    <m/>
    <m/>
    <n v="1"/>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561"/>
    <n v="149"/>
    <x v="0"/>
    <x v="0"/>
    <x v="0"/>
    <x v="3"/>
    <x v="2"/>
    <s v="C13"/>
    <s v="Through joint complete, for 600/1000V grade PVC insulated PVC Sheathed stranded copper conductor cable."/>
    <n v="37"/>
    <s v="1,5 mm2 x 4 Core (BVV04CCM)"/>
    <x v="2"/>
    <x v="2"/>
    <x v="1"/>
    <n v="1"/>
    <m/>
    <m/>
    <m/>
    <m/>
    <m/>
    <m/>
    <n v="1"/>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50"/>
    <n v="150"/>
    <x v="0"/>
    <x v="0"/>
    <x v="0"/>
    <x v="3"/>
    <x v="2"/>
    <s v="C13"/>
    <s v="Through joint complete, for 600/1000V grade PVC insulated PVC Sheathed stranded copper conductor cable."/>
    <n v="38"/>
    <s v="2,5 mm2 x 4 Core (BVV04DCM)"/>
    <x v="0"/>
    <x v="0"/>
    <x v="1"/>
    <n v="1"/>
    <m/>
    <m/>
    <m/>
    <m/>
    <m/>
    <m/>
    <n v="1"/>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356"/>
    <n v="150"/>
    <x v="0"/>
    <x v="0"/>
    <x v="0"/>
    <x v="3"/>
    <x v="2"/>
    <s v="C13"/>
    <s v="Through joint complete, for 600/1000V grade PVC insulated PVC Sheathed stranded copper conductor cable."/>
    <n v="38"/>
    <s v="2,5 mm2 x 4 Core (BVV04DCM)"/>
    <x v="1"/>
    <x v="1"/>
    <x v="1"/>
    <n v="1"/>
    <m/>
    <m/>
    <m/>
    <m/>
    <m/>
    <m/>
    <n v="1"/>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562"/>
    <n v="150"/>
    <x v="0"/>
    <x v="0"/>
    <x v="0"/>
    <x v="3"/>
    <x v="2"/>
    <s v="C13"/>
    <s v="Through joint complete, for 600/1000V grade PVC insulated PVC Sheathed stranded copper conductor cable."/>
    <n v="38"/>
    <s v="2,5 mm2 x 4 Core (BVV04DCM)"/>
    <x v="2"/>
    <x v="2"/>
    <x v="1"/>
    <n v="1"/>
    <m/>
    <m/>
    <m/>
    <m/>
    <m/>
    <m/>
    <n v="1"/>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51"/>
    <n v="151"/>
    <x v="0"/>
    <x v="0"/>
    <x v="0"/>
    <x v="3"/>
    <x v="2"/>
    <s v="C13"/>
    <s v="Through joint complete, for 600/1000V grade PVC insulated PVC Sheathed stranded copper conductor cable."/>
    <n v="39"/>
    <s v="4 mm2 x 4 Core (BVV04ECM)"/>
    <x v="0"/>
    <x v="0"/>
    <x v="1"/>
    <n v="1"/>
    <m/>
    <m/>
    <m/>
    <m/>
    <m/>
    <m/>
    <n v="1"/>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357"/>
    <n v="151"/>
    <x v="0"/>
    <x v="0"/>
    <x v="0"/>
    <x v="3"/>
    <x v="2"/>
    <s v="C13"/>
    <s v="Through joint complete, for 600/1000V grade PVC insulated PVC Sheathed stranded copper conductor cable."/>
    <n v="39"/>
    <s v="4 mm2 x 4 Core (BVV04ECM)"/>
    <x v="1"/>
    <x v="1"/>
    <x v="1"/>
    <n v="1"/>
    <m/>
    <m/>
    <m/>
    <m/>
    <m/>
    <m/>
    <n v="1"/>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563"/>
    <n v="151"/>
    <x v="0"/>
    <x v="0"/>
    <x v="0"/>
    <x v="3"/>
    <x v="2"/>
    <s v="C13"/>
    <s v="Through joint complete, for 600/1000V grade PVC insulated PVC Sheathed stranded copper conductor cable."/>
    <n v="39"/>
    <s v="4 mm2 x 4 Core (BVV04ECM)"/>
    <x v="2"/>
    <x v="2"/>
    <x v="1"/>
    <n v="1"/>
    <m/>
    <m/>
    <m/>
    <m/>
    <m/>
    <m/>
    <n v="1"/>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52"/>
    <n v="152"/>
    <x v="0"/>
    <x v="0"/>
    <x v="0"/>
    <x v="3"/>
    <x v="2"/>
    <s v="C13"/>
    <s v="Through joint complete, for 600/1000V grade PVC insulated PVC Sheathed stranded copper conductor cable."/>
    <n v="40"/>
    <s v="6 mm2 x 4 Core (BVV04FCM)"/>
    <x v="0"/>
    <x v="0"/>
    <x v="1"/>
    <n v="1"/>
    <m/>
    <m/>
    <m/>
    <m/>
    <m/>
    <m/>
    <n v="1"/>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358"/>
    <n v="152"/>
    <x v="0"/>
    <x v="0"/>
    <x v="0"/>
    <x v="3"/>
    <x v="2"/>
    <s v="C13"/>
    <s v="Through joint complete, for 600/1000V grade PVC insulated PVC Sheathed stranded copper conductor cable."/>
    <n v="40"/>
    <s v="6 mm2 x 4 Core (BVV04FCM)"/>
    <x v="1"/>
    <x v="1"/>
    <x v="1"/>
    <n v="1"/>
    <m/>
    <m/>
    <m/>
    <m/>
    <m/>
    <m/>
    <n v="1"/>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564"/>
    <n v="152"/>
    <x v="0"/>
    <x v="0"/>
    <x v="0"/>
    <x v="3"/>
    <x v="2"/>
    <s v="C13"/>
    <s v="Through joint complete, for 600/1000V grade PVC insulated PVC Sheathed stranded copper conductor cable."/>
    <n v="40"/>
    <s v="6 mm2 x 4 Core (BVV04FCM)"/>
    <x v="2"/>
    <x v="2"/>
    <x v="1"/>
    <n v="1"/>
    <m/>
    <m/>
    <m/>
    <m/>
    <m/>
    <m/>
    <n v="1"/>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53"/>
    <n v="153"/>
    <x v="0"/>
    <x v="0"/>
    <x v="0"/>
    <x v="3"/>
    <x v="2"/>
    <s v="C13"/>
    <s v="Through joint complete, for 600/1000V grade PVC insulated PVC Sheathed stranded copper conductor cable."/>
    <n v="41"/>
    <s v="10 mm2 x 4 Core (BVV04GCM)"/>
    <x v="0"/>
    <x v="0"/>
    <x v="1"/>
    <n v="1"/>
    <m/>
    <m/>
    <m/>
    <m/>
    <m/>
    <m/>
    <n v="1"/>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359"/>
    <n v="153"/>
    <x v="0"/>
    <x v="0"/>
    <x v="0"/>
    <x v="3"/>
    <x v="2"/>
    <s v="C13"/>
    <s v="Through joint complete, for 600/1000V grade PVC insulated PVC Sheathed stranded copper conductor cable."/>
    <n v="41"/>
    <s v="10 mm2 x 4 Core (BVV04GCM)"/>
    <x v="1"/>
    <x v="1"/>
    <x v="1"/>
    <n v="1"/>
    <m/>
    <m/>
    <m/>
    <m/>
    <m/>
    <m/>
    <n v="1"/>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565"/>
    <n v="153"/>
    <x v="0"/>
    <x v="0"/>
    <x v="0"/>
    <x v="3"/>
    <x v="2"/>
    <s v="C13"/>
    <s v="Through joint complete, for 600/1000V grade PVC insulated PVC Sheathed stranded copper conductor cable."/>
    <n v="41"/>
    <s v="10 mm2 x 4 Core (BVV04GCM)"/>
    <x v="2"/>
    <x v="2"/>
    <x v="1"/>
    <n v="1"/>
    <m/>
    <m/>
    <m/>
    <m/>
    <m/>
    <m/>
    <n v="1"/>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54"/>
    <n v="154"/>
    <x v="0"/>
    <x v="0"/>
    <x v="0"/>
    <x v="3"/>
    <x v="2"/>
    <s v="C13"/>
    <s v="Through joint complete, for 600/1000V grade PVC insulated PVC Sheathed stranded copper conductor cable."/>
    <n v="42"/>
    <s v="16 mm2 x 4 Core (BVV04HCM)"/>
    <x v="0"/>
    <x v="0"/>
    <x v="1"/>
    <n v="1"/>
    <m/>
    <m/>
    <m/>
    <m/>
    <m/>
    <m/>
    <n v="1"/>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360"/>
    <n v="154"/>
    <x v="0"/>
    <x v="0"/>
    <x v="0"/>
    <x v="3"/>
    <x v="2"/>
    <s v="C13"/>
    <s v="Through joint complete, for 600/1000V grade PVC insulated PVC Sheathed stranded copper conductor cable."/>
    <n v="42"/>
    <s v="16 mm2 x 4 Core (BVV04HCM)"/>
    <x v="1"/>
    <x v="1"/>
    <x v="1"/>
    <n v="1"/>
    <m/>
    <m/>
    <m/>
    <m/>
    <m/>
    <m/>
    <n v="1"/>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566"/>
    <n v="154"/>
    <x v="0"/>
    <x v="0"/>
    <x v="0"/>
    <x v="3"/>
    <x v="2"/>
    <s v="C13"/>
    <s v="Through joint complete, for 600/1000V grade PVC insulated PVC Sheathed stranded copper conductor cable."/>
    <n v="42"/>
    <s v="16 mm2 x 4 Core (BVV04HCM)"/>
    <x v="2"/>
    <x v="2"/>
    <x v="1"/>
    <n v="1"/>
    <m/>
    <m/>
    <m/>
    <m/>
    <m/>
    <m/>
    <n v="1"/>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55"/>
    <n v="155"/>
    <x v="0"/>
    <x v="0"/>
    <x v="0"/>
    <x v="3"/>
    <x v="2"/>
    <s v="C13"/>
    <s v="Through joint complete, for 600/1000V grade PVC insulated PVC Sheathed stranded copper conductor cable."/>
    <n v="43"/>
    <s v="35 mm2 x 3 Core (BVV03LCM)"/>
    <x v="0"/>
    <x v="0"/>
    <x v="1"/>
    <n v="1"/>
    <m/>
    <m/>
    <m/>
    <m/>
    <m/>
    <m/>
    <n v="1"/>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361"/>
    <n v="155"/>
    <x v="0"/>
    <x v="0"/>
    <x v="0"/>
    <x v="3"/>
    <x v="2"/>
    <s v="C13"/>
    <s v="Through joint complete, for 600/1000V grade PVC insulated PVC Sheathed stranded copper conductor cable."/>
    <n v="43"/>
    <s v="35 mm2 x 3 Core (BVV03LCM)"/>
    <x v="1"/>
    <x v="1"/>
    <x v="1"/>
    <n v="1"/>
    <m/>
    <m/>
    <m/>
    <m/>
    <m/>
    <m/>
    <n v="1"/>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567"/>
    <n v="155"/>
    <x v="0"/>
    <x v="0"/>
    <x v="0"/>
    <x v="3"/>
    <x v="2"/>
    <s v="C13"/>
    <s v="Through joint complete, for 600/1000V grade PVC insulated PVC Sheathed stranded copper conductor cable."/>
    <n v="43"/>
    <s v="35 mm2 x 3 Core (BVV03LCM)"/>
    <x v="2"/>
    <x v="2"/>
    <x v="1"/>
    <n v="1"/>
    <m/>
    <m/>
    <m/>
    <m/>
    <m/>
    <m/>
    <n v="1"/>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56"/>
    <n v="156"/>
    <x v="0"/>
    <x v="0"/>
    <x v="0"/>
    <x v="3"/>
    <x v="2"/>
    <s v="C13"/>
    <s v="Through joint complete, for 600/1000V grade PVC insulated PVC Sheathed stranded copper conductor cable."/>
    <n v="44"/>
    <s v="70 mm2 x 3 Core (BVV03NCM)"/>
    <x v="0"/>
    <x v="0"/>
    <x v="1"/>
    <n v="1"/>
    <m/>
    <m/>
    <m/>
    <m/>
    <m/>
    <m/>
    <n v="1"/>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362"/>
    <n v="156"/>
    <x v="0"/>
    <x v="0"/>
    <x v="0"/>
    <x v="3"/>
    <x v="2"/>
    <s v="C13"/>
    <s v="Through joint complete, for 600/1000V grade PVC insulated PVC Sheathed stranded copper conductor cable."/>
    <n v="44"/>
    <s v="70 mm2 x 3 Core (BVV03NCM)"/>
    <x v="1"/>
    <x v="1"/>
    <x v="1"/>
    <n v="1"/>
    <m/>
    <m/>
    <m/>
    <m/>
    <m/>
    <m/>
    <n v="1"/>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568"/>
    <n v="156"/>
    <x v="0"/>
    <x v="0"/>
    <x v="0"/>
    <x v="3"/>
    <x v="2"/>
    <s v="C13"/>
    <s v="Through joint complete, for 600/1000V grade PVC insulated PVC Sheathed stranded copper conductor cable."/>
    <n v="44"/>
    <s v="70 mm2 x 3 Core (BVV03NCM)"/>
    <x v="2"/>
    <x v="2"/>
    <x v="1"/>
    <n v="1"/>
    <m/>
    <m/>
    <m/>
    <m/>
    <m/>
    <m/>
    <n v="1"/>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57"/>
    <n v="157"/>
    <x v="0"/>
    <x v="0"/>
    <x v="0"/>
    <x v="3"/>
    <x v="2"/>
    <s v="C13"/>
    <s v="Through joint complete, for 600/1000V grade PVC insulated PVC Sheathed stranded copper conductor cable."/>
    <n v="45"/>
    <s v="120 mm2 x 1 Core (BVV01QCM)"/>
    <x v="0"/>
    <x v="0"/>
    <x v="1"/>
    <n v="1"/>
    <m/>
    <m/>
    <m/>
    <m/>
    <m/>
    <m/>
    <n v="1"/>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363"/>
    <n v="157"/>
    <x v="0"/>
    <x v="0"/>
    <x v="0"/>
    <x v="3"/>
    <x v="2"/>
    <s v="C13"/>
    <s v="Through joint complete, for 600/1000V grade PVC insulated PVC Sheathed stranded copper conductor cable."/>
    <n v="45"/>
    <s v="120 mm2 x 1 Core (BVV01QCM)"/>
    <x v="1"/>
    <x v="1"/>
    <x v="1"/>
    <n v="1"/>
    <m/>
    <m/>
    <m/>
    <m/>
    <m/>
    <m/>
    <n v="1"/>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569"/>
    <n v="157"/>
    <x v="0"/>
    <x v="0"/>
    <x v="0"/>
    <x v="3"/>
    <x v="2"/>
    <s v="C13"/>
    <s v="Through joint complete, for 600/1000V grade PVC insulated PVC Sheathed stranded copper conductor cable."/>
    <n v="45"/>
    <s v="120 mm2 x 1 Core (BVV01QCM)"/>
    <x v="2"/>
    <x v="2"/>
    <x v="1"/>
    <n v="1"/>
    <m/>
    <m/>
    <m/>
    <m/>
    <m/>
    <m/>
    <n v="1"/>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58"/>
    <n v="158"/>
    <x v="0"/>
    <x v="0"/>
    <x v="0"/>
    <x v="3"/>
    <x v="2"/>
    <s v="C13"/>
    <s v="Through joint complete, for 600/1000V grade PVC insulated PVC Sheathed stranded copper conductor cable."/>
    <n v="46"/>
    <s v="185 mm2 x 1 Core (BVV01SCM)"/>
    <x v="0"/>
    <x v="0"/>
    <x v="1"/>
    <n v="1"/>
    <m/>
    <m/>
    <m/>
    <m/>
    <m/>
    <m/>
    <n v="1"/>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364"/>
    <n v="158"/>
    <x v="0"/>
    <x v="0"/>
    <x v="0"/>
    <x v="3"/>
    <x v="2"/>
    <s v="C13"/>
    <s v="Through joint complete, for 600/1000V grade PVC insulated PVC Sheathed stranded copper conductor cable."/>
    <n v="46"/>
    <s v="185 mm2 x 1 Core (BVV01SCM)"/>
    <x v="1"/>
    <x v="1"/>
    <x v="1"/>
    <n v="1"/>
    <m/>
    <m/>
    <m/>
    <m/>
    <m/>
    <m/>
    <n v="1"/>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570"/>
    <n v="158"/>
    <x v="0"/>
    <x v="0"/>
    <x v="0"/>
    <x v="3"/>
    <x v="2"/>
    <s v="C13"/>
    <s v="Through joint complete, for 600/1000V grade PVC insulated PVC Sheathed stranded copper conductor cable."/>
    <n v="46"/>
    <s v="185 mm2 x 1 Core (BVV01SCM)"/>
    <x v="2"/>
    <x v="2"/>
    <x v="1"/>
    <n v="1"/>
    <m/>
    <m/>
    <m/>
    <m/>
    <m/>
    <m/>
    <n v="1"/>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59"/>
    <n v="159"/>
    <x v="0"/>
    <x v="0"/>
    <x v="0"/>
    <x v="3"/>
    <x v="2"/>
    <s v="C13"/>
    <s v="Through joint complete, for 600/1000V grade PVC insulated PVC Sheathed stranded copper conductor cable."/>
    <n v="47"/>
    <s v="240 mm2 x 1 Core (BVV01TCM)"/>
    <x v="0"/>
    <x v="0"/>
    <x v="1"/>
    <n v="1"/>
    <m/>
    <m/>
    <m/>
    <m/>
    <m/>
    <m/>
    <n v="1"/>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365"/>
    <n v="159"/>
    <x v="0"/>
    <x v="0"/>
    <x v="0"/>
    <x v="3"/>
    <x v="2"/>
    <s v="C13"/>
    <s v="Through joint complete, for 600/1000V grade PVC insulated PVC Sheathed stranded copper conductor cable."/>
    <n v="47"/>
    <s v="240 mm2 x 1 Core (BVV01TCM)"/>
    <x v="1"/>
    <x v="1"/>
    <x v="1"/>
    <n v="1"/>
    <m/>
    <m/>
    <m/>
    <m/>
    <m/>
    <m/>
    <n v="1"/>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571"/>
    <n v="159"/>
    <x v="0"/>
    <x v="0"/>
    <x v="0"/>
    <x v="3"/>
    <x v="2"/>
    <s v="C13"/>
    <s v="Through joint complete, for 600/1000V grade PVC insulated PVC Sheathed stranded copper conductor cable."/>
    <n v="47"/>
    <s v="240 mm2 x 1 Core (BVV01TCM)"/>
    <x v="2"/>
    <x v="2"/>
    <x v="1"/>
    <n v="1"/>
    <m/>
    <m/>
    <m/>
    <m/>
    <m/>
    <m/>
    <n v="1"/>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60"/>
    <n v="160"/>
    <x v="0"/>
    <x v="0"/>
    <x v="0"/>
    <x v="3"/>
    <x v="2"/>
    <s v="C13"/>
    <s v="Through joint complete, for 600/1000V grade PVC insulated PVC Sheathed stranded copper conductor cable."/>
    <n v="48"/>
    <s v="500 mm2 x 1 Core (BVV01WCM)"/>
    <x v="0"/>
    <x v="0"/>
    <x v="1"/>
    <n v="1"/>
    <m/>
    <m/>
    <m/>
    <m/>
    <m/>
    <m/>
    <n v="1"/>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366"/>
    <n v="160"/>
    <x v="0"/>
    <x v="0"/>
    <x v="0"/>
    <x v="3"/>
    <x v="2"/>
    <s v="C13"/>
    <s v="Through joint complete, for 600/1000V grade PVC insulated PVC Sheathed stranded copper conductor cable."/>
    <n v="48"/>
    <s v="500 mm2 x 1 Core (BVV01WCM)"/>
    <x v="1"/>
    <x v="1"/>
    <x v="1"/>
    <n v="1"/>
    <m/>
    <m/>
    <m/>
    <m/>
    <m/>
    <m/>
    <n v="1"/>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572"/>
    <n v="160"/>
    <x v="0"/>
    <x v="0"/>
    <x v="0"/>
    <x v="3"/>
    <x v="2"/>
    <s v="C13"/>
    <s v="Through joint complete, for 600/1000V grade PVC insulated PVC Sheathed stranded copper conductor cable."/>
    <n v="48"/>
    <s v="500 mm2 x 1 Core (BVV01WCM)"/>
    <x v="2"/>
    <x v="2"/>
    <x v="1"/>
    <n v="1"/>
    <m/>
    <m/>
    <m/>
    <m/>
    <m/>
    <m/>
    <n v="1"/>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61"/>
    <n v="161"/>
    <x v="0"/>
    <x v="0"/>
    <x v="0"/>
    <x v="3"/>
    <x v="2"/>
    <s v="C14"/>
    <s v="Green with yellow line PVC insulated stranded copper earth conductor (complete with crimping  lugs, bolts, etc) fixed to cable rack or rack (tray or rack else ware)"/>
    <n v="49"/>
    <s v="6 mm2 x 1 Core (BVV01FCM)"/>
    <x v="0"/>
    <x v="0"/>
    <x v="0"/>
    <n v="170"/>
    <n v="170"/>
    <n v="170"/>
    <n v="170"/>
    <n v="170"/>
    <n v="170"/>
    <n v="170"/>
    <n v="119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367"/>
    <n v="161"/>
    <x v="0"/>
    <x v="0"/>
    <x v="0"/>
    <x v="3"/>
    <x v="2"/>
    <s v="C14"/>
    <s v="Green with yellow line PVC insulated stranded copper earth conductor (complete with crimping  lugs, bolts, etc) fixed to cable rack or rack (tray or rack else ware)"/>
    <n v="49"/>
    <s v="6 mm2 x 1 Core (BVV01FCM)"/>
    <x v="1"/>
    <x v="1"/>
    <x v="0"/>
    <n v="170"/>
    <n v="170"/>
    <n v="170"/>
    <n v="170"/>
    <n v="170"/>
    <n v="170"/>
    <n v="170"/>
    <n v="119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573"/>
    <n v="161"/>
    <x v="0"/>
    <x v="0"/>
    <x v="0"/>
    <x v="3"/>
    <x v="2"/>
    <s v="C14"/>
    <s v="Green with yellow line PVC insulated stranded copper earth conductor (complete with crimping  lugs, bolts, etc) fixed to cable rack or rack (tray or rack else ware)"/>
    <n v="49"/>
    <s v="6 mm2 x 1 Core (BVV01FCM)"/>
    <x v="2"/>
    <x v="2"/>
    <x v="0"/>
    <n v="170"/>
    <n v="170"/>
    <n v="170"/>
    <n v="170"/>
    <n v="170"/>
    <n v="170"/>
    <n v="170"/>
    <n v="119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62"/>
    <n v="162"/>
    <x v="0"/>
    <x v="0"/>
    <x v="0"/>
    <x v="3"/>
    <x v="2"/>
    <s v="C14"/>
    <s v="Green with yellow line PVC insulated stranded copper earth conductor (complete with crimping  lugs, bolts, etc) fixed to cable rack or rack (tray or rack else ware)"/>
    <n v="50"/>
    <s v="16 mm2 x 1 Core (BVV01HCM)"/>
    <x v="0"/>
    <x v="0"/>
    <x v="0"/>
    <n v="450"/>
    <n v="180"/>
    <n v="180"/>
    <n v="180"/>
    <n v="180"/>
    <n v="180"/>
    <n v="180"/>
    <n v="153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368"/>
    <n v="162"/>
    <x v="0"/>
    <x v="0"/>
    <x v="0"/>
    <x v="3"/>
    <x v="2"/>
    <s v="C14"/>
    <s v="Green with yellow line PVC insulated stranded copper earth conductor (complete with crimping  lugs, bolts, etc) fixed to cable rack or rack (tray or rack else ware)"/>
    <n v="50"/>
    <s v="16 mm2 x 1 Core (BVV01HCM)"/>
    <x v="1"/>
    <x v="1"/>
    <x v="0"/>
    <n v="450"/>
    <n v="180"/>
    <n v="180"/>
    <n v="180"/>
    <n v="180"/>
    <n v="180"/>
    <n v="180"/>
    <n v="153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574"/>
    <n v="162"/>
    <x v="0"/>
    <x v="0"/>
    <x v="0"/>
    <x v="3"/>
    <x v="2"/>
    <s v="C14"/>
    <s v="Green with yellow line PVC insulated stranded copper earth conductor (complete with crimping  lugs, bolts, etc) fixed to cable rack or rack (tray or rack else ware)"/>
    <n v="50"/>
    <s v="16 mm2 x 1 Core (BVV01HCM)"/>
    <x v="2"/>
    <x v="2"/>
    <x v="0"/>
    <n v="450"/>
    <n v="180"/>
    <n v="180"/>
    <n v="180"/>
    <n v="180"/>
    <n v="180"/>
    <n v="180"/>
    <n v="153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63"/>
    <n v="163"/>
    <x v="0"/>
    <x v="0"/>
    <x v="0"/>
    <x v="3"/>
    <x v="2"/>
    <s v="C14"/>
    <s v="Green with yellow line PVC insulated stranded copper earth conductor (complete with crimping  lugs, bolts, etc) fixed to cable rack or rack (tray or rack else ware)"/>
    <n v="51"/>
    <s v="25 mm2 x 1 Core (BVV01KCM)"/>
    <x v="0"/>
    <x v="0"/>
    <x v="0"/>
    <n v="150"/>
    <n v="340"/>
    <n v="340"/>
    <n v="340"/>
    <n v="340"/>
    <n v="340"/>
    <n v="340"/>
    <n v="219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369"/>
    <n v="163"/>
    <x v="0"/>
    <x v="0"/>
    <x v="0"/>
    <x v="3"/>
    <x v="2"/>
    <s v="C14"/>
    <s v="Green with yellow line PVC insulated stranded copper earth conductor (complete with crimping  lugs, bolts, etc) fixed to cable rack or rack (tray or rack else ware)"/>
    <n v="51"/>
    <s v="25 mm2 x 1 Core (BVV01KCM)"/>
    <x v="1"/>
    <x v="1"/>
    <x v="0"/>
    <n v="150"/>
    <n v="340"/>
    <n v="340"/>
    <n v="340"/>
    <n v="340"/>
    <n v="340"/>
    <n v="340"/>
    <n v="219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575"/>
    <n v="163"/>
    <x v="0"/>
    <x v="0"/>
    <x v="0"/>
    <x v="3"/>
    <x v="2"/>
    <s v="C14"/>
    <s v="Green with yellow line PVC insulated stranded copper earth conductor (complete with crimping  lugs, bolts, etc) fixed to cable rack or rack (tray or rack else ware)"/>
    <n v="51"/>
    <s v="25 mm2 x 1 Core (BVV01KCM)"/>
    <x v="2"/>
    <x v="2"/>
    <x v="0"/>
    <n v="150"/>
    <n v="340"/>
    <n v="340"/>
    <n v="340"/>
    <n v="340"/>
    <n v="340"/>
    <n v="340"/>
    <n v="219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64"/>
    <n v="164"/>
    <x v="0"/>
    <x v="0"/>
    <x v="0"/>
    <x v="3"/>
    <x v="2"/>
    <s v="C14"/>
    <s v="Green with yellow line PVC insulated stranded copper earth conductor (complete with crimping  lugs, bolts, etc) fixed to cable rack or rack (tray or rack else ware)"/>
    <n v="52"/>
    <s v="35 mm2 x 1 Core (BVV01LCM)"/>
    <x v="0"/>
    <x v="0"/>
    <x v="0"/>
    <n v="80"/>
    <n v="0"/>
    <n v="0"/>
    <n v="0"/>
    <n v="0"/>
    <n v="0"/>
    <n v="0"/>
    <n v="8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370"/>
    <n v="164"/>
    <x v="0"/>
    <x v="0"/>
    <x v="0"/>
    <x v="3"/>
    <x v="2"/>
    <s v="C14"/>
    <s v="Green with yellow line PVC insulated stranded copper earth conductor (complete with crimping  lugs, bolts, etc) fixed to cable rack or rack (tray or rack else ware)"/>
    <n v="52"/>
    <s v="35 mm2 x 1 Core (BVV01LCM)"/>
    <x v="1"/>
    <x v="1"/>
    <x v="0"/>
    <n v="80"/>
    <n v="0"/>
    <n v="0"/>
    <n v="0"/>
    <n v="0"/>
    <n v="0"/>
    <n v="0"/>
    <n v="8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576"/>
    <n v="164"/>
    <x v="0"/>
    <x v="0"/>
    <x v="0"/>
    <x v="3"/>
    <x v="2"/>
    <s v="C14"/>
    <s v="Green with yellow line PVC insulated stranded copper earth conductor (complete with crimping  lugs, bolts, etc) fixed to cable rack or rack (tray or rack else ware)"/>
    <n v="52"/>
    <s v="35 mm2 x 1 Core (BVV01LCM)"/>
    <x v="2"/>
    <x v="2"/>
    <x v="0"/>
    <n v="80"/>
    <n v="0"/>
    <n v="0"/>
    <n v="0"/>
    <n v="0"/>
    <n v="0"/>
    <n v="0"/>
    <n v="8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65"/>
    <n v="165"/>
    <x v="0"/>
    <x v="0"/>
    <x v="0"/>
    <x v="3"/>
    <x v="2"/>
    <s v="C14"/>
    <s v="Green with yellow line PVC insulated stranded copper earth conductor (complete with crimping  lugs, bolts, etc) fixed to cable rack or rack (tray or rack else ware)"/>
    <n v="53"/>
    <s v="70 mm2 x 1 Core (BVV01NCM)"/>
    <x v="0"/>
    <x v="0"/>
    <x v="0"/>
    <n v="110"/>
    <n v="20"/>
    <n v="20"/>
    <n v="20"/>
    <n v="20"/>
    <n v="20"/>
    <n v="20"/>
    <n v="23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371"/>
    <n v="165"/>
    <x v="0"/>
    <x v="0"/>
    <x v="0"/>
    <x v="3"/>
    <x v="2"/>
    <s v="C14"/>
    <s v="Green with yellow line PVC insulated stranded copper earth conductor (complete with crimping  lugs, bolts, etc) fixed to cable rack or rack (tray or rack else ware)"/>
    <n v="53"/>
    <s v="70 mm2 x 1 Core (BVV01NCM)"/>
    <x v="1"/>
    <x v="1"/>
    <x v="0"/>
    <n v="110"/>
    <n v="20"/>
    <n v="20"/>
    <n v="20"/>
    <n v="20"/>
    <n v="20"/>
    <n v="20"/>
    <n v="23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577"/>
    <n v="165"/>
    <x v="0"/>
    <x v="0"/>
    <x v="0"/>
    <x v="3"/>
    <x v="2"/>
    <s v="C14"/>
    <s v="Green with yellow line PVC insulated stranded copper earth conductor (complete with crimping  lugs, bolts, etc) fixed to cable rack or rack (tray or rack else ware)"/>
    <n v="53"/>
    <s v="70 mm2 x 1 Core (BVV01NCM)"/>
    <x v="2"/>
    <x v="2"/>
    <x v="0"/>
    <n v="110"/>
    <n v="20"/>
    <n v="20"/>
    <n v="20"/>
    <n v="20"/>
    <n v="20"/>
    <n v="20"/>
    <n v="23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66"/>
    <n v="166"/>
    <x v="0"/>
    <x v="0"/>
    <x v="0"/>
    <x v="3"/>
    <x v="2"/>
    <s v="C15"/>
    <s v="Termination complete, without gland, for motor earthing conductor cable 600/1000V grade PVC insulated PVC Sheathed stranded copper conductor cable.  Quantity is per core per end."/>
    <n v="54"/>
    <s v="6 mm2 x 1 Core (BVV01FCM)"/>
    <x v="0"/>
    <x v="0"/>
    <x v="1"/>
    <n v="66"/>
    <n v="66"/>
    <n v="66"/>
    <n v="66"/>
    <n v="66"/>
    <n v="66"/>
    <n v="66"/>
    <n v="462"/>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372"/>
    <n v="166"/>
    <x v="0"/>
    <x v="0"/>
    <x v="0"/>
    <x v="3"/>
    <x v="2"/>
    <s v="C15"/>
    <s v="Termination complete, without gland, for motor earthing conductor cable 600/1000V grade PVC insulated PVC Sheathed stranded copper conductor cable.  Quantity is per core per end."/>
    <n v="54"/>
    <s v="6 mm2 x 1 Core (BVV01FCM)"/>
    <x v="1"/>
    <x v="1"/>
    <x v="1"/>
    <n v="66"/>
    <n v="66"/>
    <n v="66"/>
    <n v="66"/>
    <n v="66"/>
    <n v="66"/>
    <n v="66"/>
    <n v="462"/>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578"/>
    <n v="166"/>
    <x v="0"/>
    <x v="0"/>
    <x v="0"/>
    <x v="3"/>
    <x v="2"/>
    <s v="C15"/>
    <s v="Termination complete, without gland, for motor earthing conductor cable 600/1000V grade PVC insulated PVC Sheathed stranded copper conductor cable.  Quantity is per core per end."/>
    <n v="54"/>
    <s v="6 mm2 x 1 Core (BVV01FCM)"/>
    <x v="2"/>
    <x v="2"/>
    <x v="1"/>
    <n v="66"/>
    <n v="66"/>
    <n v="66"/>
    <n v="66"/>
    <n v="66"/>
    <n v="66"/>
    <n v="66"/>
    <n v="462"/>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67"/>
    <n v="167"/>
    <x v="0"/>
    <x v="0"/>
    <x v="0"/>
    <x v="3"/>
    <x v="2"/>
    <s v="C15"/>
    <s v="Termination complete, without gland, for motor earthing conductor cable 600/1000V grade PVC insulated PVC Sheathed stranded copper conductor cable.  Quantity is per core per end."/>
    <n v="55"/>
    <s v="16 mm2 x 1 Core (BVV01HCM)"/>
    <x v="0"/>
    <x v="0"/>
    <x v="1"/>
    <n v="178"/>
    <n v="72"/>
    <n v="72"/>
    <n v="72"/>
    <n v="72"/>
    <n v="72"/>
    <n v="72"/>
    <n v="61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373"/>
    <n v="167"/>
    <x v="0"/>
    <x v="0"/>
    <x v="0"/>
    <x v="3"/>
    <x v="2"/>
    <s v="C15"/>
    <s v="Termination complete, without gland, for motor earthing conductor cable 600/1000V grade PVC insulated PVC Sheathed stranded copper conductor cable.  Quantity is per core per end."/>
    <n v="55"/>
    <s v="16 mm2 x 1 Core (BVV01HCM)"/>
    <x v="1"/>
    <x v="1"/>
    <x v="1"/>
    <n v="178"/>
    <n v="72"/>
    <n v="72"/>
    <n v="72"/>
    <n v="72"/>
    <n v="72"/>
    <n v="72"/>
    <n v="61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579"/>
    <n v="167"/>
    <x v="0"/>
    <x v="0"/>
    <x v="0"/>
    <x v="3"/>
    <x v="2"/>
    <s v="C15"/>
    <s v="Termination complete, without gland, for motor earthing conductor cable 600/1000V grade PVC insulated PVC Sheathed stranded copper conductor cable.  Quantity is per core per end."/>
    <n v="55"/>
    <s v="16 mm2 x 1 Core (BVV01HCM)"/>
    <x v="2"/>
    <x v="2"/>
    <x v="1"/>
    <n v="178"/>
    <n v="72"/>
    <n v="72"/>
    <n v="72"/>
    <n v="72"/>
    <n v="72"/>
    <n v="72"/>
    <n v="61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68"/>
    <n v="168"/>
    <x v="0"/>
    <x v="0"/>
    <x v="0"/>
    <x v="3"/>
    <x v="2"/>
    <s v="C15"/>
    <s v="Termination complete, without gland, for motor earthing conductor cable 600/1000V grade PVC insulated PVC Sheathed stranded copper conductor cable.  Quantity is per core per end."/>
    <n v="56"/>
    <s v="25 mm2 x 1 Core (BVV01KCM)"/>
    <x v="0"/>
    <x v="0"/>
    <x v="1"/>
    <n v="58"/>
    <n v="134"/>
    <n v="134"/>
    <n v="134"/>
    <n v="134"/>
    <n v="134"/>
    <n v="134"/>
    <n v="862"/>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374"/>
    <n v="168"/>
    <x v="0"/>
    <x v="0"/>
    <x v="0"/>
    <x v="3"/>
    <x v="2"/>
    <s v="C15"/>
    <s v="Termination complete, without gland, for motor earthing conductor cable 600/1000V grade PVC insulated PVC Sheathed stranded copper conductor cable.  Quantity is per core per end."/>
    <n v="56"/>
    <s v="25 mm2 x 1 Core (BVV01KCM)"/>
    <x v="1"/>
    <x v="1"/>
    <x v="1"/>
    <n v="58"/>
    <n v="134"/>
    <n v="134"/>
    <n v="134"/>
    <n v="134"/>
    <n v="134"/>
    <n v="134"/>
    <n v="862"/>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580"/>
    <n v="168"/>
    <x v="0"/>
    <x v="0"/>
    <x v="0"/>
    <x v="3"/>
    <x v="2"/>
    <s v="C15"/>
    <s v="Termination complete, without gland, for motor earthing conductor cable 600/1000V grade PVC insulated PVC Sheathed stranded copper conductor cable.  Quantity is per core per end."/>
    <n v="56"/>
    <s v="25 mm2 x 1 Core (BVV01KCM)"/>
    <x v="2"/>
    <x v="2"/>
    <x v="1"/>
    <n v="58"/>
    <n v="134"/>
    <n v="134"/>
    <n v="134"/>
    <n v="134"/>
    <n v="134"/>
    <n v="134"/>
    <n v="862"/>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69"/>
    <n v="169"/>
    <x v="0"/>
    <x v="0"/>
    <x v="0"/>
    <x v="3"/>
    <x v="2"/>
    <s v="C15"/>
    <s v="Termination complete, without gland, for motor earthing conductor cable 600/1000V grade PVC insulated PVC Sheathed stranded copper conductor cable.  Quantity is per core per end."/>
    <n v="57"/>
    <s v="35 mm2 x 1 Core (BVV01LCM)"/>
    <x v="0"/>
    <x v="0"/>
    <x v="1"/>
    <n v="32"/>
    <n v="0"/>
    <n v="0"/>
    <n v="0"/>
    <n v="0"/>
    <n v="0"/>
    <n v="0"/>
    <n v="32"/>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375"/>
    <n v="169"/>
    <x v="0"/>
    <x v="0"/>
    <x v="0"/>
    <x v="3"/>
    <x v="2"/>
    <s v="C15"/>
    <s v="Termination complete, without gland, for motor earthing conductor cable 600/1000V grade PVC insulated PVC Sheathed stranded copper conductor cable.  Quantity is per core per end."/>
    <n v="57"/>
    <s v="35 mm2 x 1 Core (BVV01LCM)"/>
    <x v="1"/>
    <x v="1"/>
    <x v="1"/>
    <n v="32"/>
    <n v="0"/>
    <n v="0"/>
    <n v="0"/>
    <n v="0"/>
    <n v="0"/>
    <n v="0"/>
    <n v="32"/>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581"/>
    <n v="169"/>
    <x v="0"/>
    <x v="0"/>
    <x v="0"/>
    <x v="3"/>
    <x v="2"/>
    <s v="C15"/>
    <s v="Termination complete, without gland, for motor earthing conductor cable 600/1000V grade PVC insulated PVC Sheathed stranded copper conductor cable.  Quantity is per core per end."/>
    <n v="57"/>
    <s v="35 mm2 x 1 Core (BVV01LCM)"/>
    <x v="2"/>
    <x v="2"/>
    <x v="1"/>
    <n v="32"/>
    <n v="0"/>
    <n v="0"/>
    <n v="0"/>
    <n v="0"/>
    <n v="0"/>
    <n v="0"/>
    <n v="32"/>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70"/>
    <n v="170"/>
    <x v="0"/>
    <x v="0"/>
    <x v="0"/>
    <x v="3"/>
    <x v="2"/>
    <s v="C15"/>
    <s v="Termination complete, without gland, for motor earthing conductor cable 600/1000V grade PVC insulated PVC Sheathed stranded copper conductor cable.  Quantity is per core per end."/>
    <n v="58"/>
    <s v="70 mm2 x 1 Core (BVV01NCM)"/>
    <x v="0"/>
    <x v="0"/>
    <x v="1"/>
    <n v="42"/>
    <n v="8"/>
    <n v="8"/>
    <n v="8"/>
    <n v="8"/>
    <n v="8"/>
    <n v="8"/>
    <n v="9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376"/>
    <n v="170"/>
    <x v="0"/>
    <x v="0"/>
    <x v="0"/>
    <x v="3"/>
    <x v="2"/>
    <s v="C15"/>
    <s v="Termination complete, without gland, for motor earthing conductor cable 600/1000V grade PVC insulated PVC Sheathed stranded copper conductor cable.  Quantity is per core per end."/>
    <n v="58"/>
    <s v="70 mm2 x 1 Core (BVV01NCM)"/>
    <x v="1"/>
    <x v="1"/>
    <x v="1"/>
    <n v="42"/>
    <n v="8"/>
    <n v="8"/>
    <n v="8"/>
    <n v="8"/>
    <n v="8"/>
    <n v="8"/>
    <n v="9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582"/>
    <n v="170"/>
    <x v="0"/>
    <x v="0"/>
    <x v="0"/>
    <x v="3"/>
    <x v="2"/>
    <s v="C15"/>
    <s v="Termination complete, without gland, for motor earthing conductor cable 600/1000V grade PVC insulated PVC Sheathed stranded copper conductor cable.  Quantity is per core per end."/>
    <n v="58"/>
    <s v="70 mm2 x 1 Core (BVV01NCM)"/>
    <x v="2"/>
    <x v="2"/>
    <x v="1"/>
    <n v="42"/>
    <n v="8"/>
    <n v="8"/>
    <n v="8"/>
    <n v="8"/>
    <n v="8"/>
    <n v="8"/>
    <n v="9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71"/>
    <n v="171"/>
    <x v="0"/>
    <x v="0"/>
    <x v="0"/>
    <x v="4"/>
    <x v="3"/>
    <s v="D01"/>
    <s v="Systems 600/1000V grade PVC insulated, PVC sheath, stranded copper conductor VSD cable fixed/laid in all positions, etc, to all heights above floor level, etc and to all areas used for VSD loads"/>
    <n v="1"/>
    <s v="1,5 mm2 x 3 Core (BVZ03CCZ)"/>
    <x v="0"/>
    <x v="0"/>
    <x v="0"/>
    <n v="2660"/>
    <m/>
    <m/>
    <m/>
    <m/>
    <m/>
    <m/>
    <n v="266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377"/>
    <n v="171"/>
    <x v="0"/>
    <x v="0"/>
    <x v="0"/>
    <x v="4"/>
    <x v="3"/>
    <s v="D01"/>
    <s v="Systems 600/1000V grade PVC insulated, PVC sheath, stranded copper conductor VSD cable fixed/laid in all positions, etc, to all heights above floor level, etc and to all areas used for VSD loads"/>
    <n v="1"/>
    <s v="1,5 mm2 x 3 Core (BVZ03CCZ)"/>
    <x v="1"/>
    <x v="1"/>
    <x v="0"/>
    <n v="2660"/>
    <m/>
    <m/>
    <m/>
    <m/>
    <m/>
    <m/>
    <n v="266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583"/>
    <n v="171"/>
    <x v="0"/>
    <x v="0"/>
    <x v="0"/>
    <x v="4"/>
    <x v="3"/>
    <s v="D01"/>
    <s v="Systems 600/1000V grade PVC insulated, PVC sheath, stranded copper conductor VSD cable fixed/laid in all positions, etc, to all heights above floor level, etc and to all areas used for VSD loads"/>
    <n v="1"/>
    <s v="1,5 mm2 x 3 Core (BVZ03CCZ)"/>
    <x v="2"/>
    <x v="2"/>
    <x v="0"/>
    <n v="2660"/>
    <m/>
    <m/>
    <m/>
    <m/>
    <m/>
    <m/>
    <n v="266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72"/>
    <n v="172"/>
    <x v="0"/>
    <x v="0"/>
    <x v="0"/>
    <x v="4"/>
    <x v="3"/>
    <s v="D01"/>
    <s v="Systems 600/1000V grade PVC insulated, PVC sheath, stranded copper conductor VSD cable fixed/laid in all positions, etc, to all heights above floor level, etc and to all areas used for VSD loads"/>
    <n v="2"/>
    <s v="2,5 mm2 x 3 Core (BVZ03DCZ)"/>
    <x v="0"/>
    <x v="0"/>
    <x v="0"/>
    <n v="10"/>
    <m/>
    <m/>
    <m/>
    <m/>
    <m/>
    <m/>
    <n v="1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378"/>
    <n v="172"/>
    <x v="0"/>
    <x v="0"/>
    <x v="0"/>
    <x v="4"/>
    <x v="3"/>
    <s v="D01"/>
    <s v="Systems 600/1000V grade PVC insulated, PVC sheath, stranded copper conductor VSD cable fixed/laid in all positions, etc, to all heights above floor level, etc and to all areas used for VSD loads"/>
    <n v="2"/>
    <s v="2,5 mm2 x 3 Core (BVZ03DCZ)"/>
    <x v="1"/>
    <x v="1"/>
    <x v="0"/>
    <n v="10"/>
    <m/>
    <m/>
    <m/>
    <m/>
    <m/>
    <m/>
    <n v="1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584"/>
    <n v="172"/>
    <x v="0"/>
    <x v="0"/>
    <x v="0"/>
    <x v="4"/>
    <x v="3"/>
    <s v="D01"/>
    <s v="Systems 600/1000V grade PVC insulated, PVC sheath, stranded copper conductor VSD cable fixed/laid in all positions, etc, to all heights above floor level, etc and to all areas used for VSD loads"/>
    <n v="2"/>
    <s v="2,5 mm2 x 3 Core (BVZ03DCZ)"/>
    <x v="2"/>
    <x v="2"/>
    <x v="0"/>
    <n v="10"/>
    <m/>
    <m/>
    <m/>
    <m/>
    <m/>
    <m/>
    <n v="1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73"/>
    <n v="173"/>
    <x v="0"/>
    <x v="0"/>
    <x v="0"/>
    <x v="4"/>
    <x v="3"/>
    <s v="D01"/>
    <s v="Systems 600/1000V grade PVC insulated, PVC sheath, stranded copper conductor VSD cable fixed/laid in all positions, etc, to all heights above floor level, etc and to all areas used for VSD loads"/>
    <n v="3"/>
    <s v="4 mm2 x 3 Core (BVZ03ECZ)"/>
    <x v="0"/>
    <x v="0"/>
    <x v="0"/>
    <n v="10"/>
    <m/>
    <m/>
    <m/>
    <m/>
    <m/>
    <m/>
    <n v="1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379"/>
    <n v="173"/>
    <x v="0"/>
    <x v="0"/>
    <x v="0"/>
    <x v="4"/>
    <x v="3"/>
    <s v="D01"/>
    <s v="Systems 600/1000V grade PVC insulated, PVC sheath, stranded copper conductor VSD cable fixed/laid in all positions, etc, to all heights above floor level, etc and to all areas used for VSD loads"/>
    <n v="3"/>
    <s v="4 mm2 x 3 Core (BVZ03ECZ)"/>
    <x v="1"/>
    <x v="1"/>
    <x v="0"/>
    <n v="10"/>
    <m/>
    <m/>
    <m/>
    <m/>
    <m/>
    <m/>
    <n v="1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585"/>
    <n v="173"/>
    <x v="0"/>
    <x v="0"/>
    <x v="0"/>
    <x v="4"/>
    <x v="3"/>
    <s v="D01"/>
    <s v="Systems 600/1000V grade PVC insulated, PVC sheath, stranded copper conductor VSD cable fixed/laid in all positions, etc, to all heights above floor level, etc and to all areas used for VSD loads"/>
    <n v="3"/>
    <s v="4 mm2 x 3 Core (BVZ03ECZ)"/>
    <x v="2"/>
    <x v="2"/>
    <x v="0"/>
    <n v="10"/>
    <m/>
    <m/>
    <m/>
    <m/>
    <m/>
    <m/>
    <n v="1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74"/>
    <n v="174"/>
    <x v="0"/>
    <x v="0"/>
    <x v="0"/>
    <x v="4"/>
    <x v="3"/>
    <s v="D01"/>
    <s v="Systems 600/1000V grade PVC insulated, PVC sheath, stranded copper conductor VSD cable fixed/laid in all positions, etc, to all heights above floor level, etc and to all areas used for VSD loads"/>
    <n v="4"/>
    <s v="6 mm2 x 3 Core (BVZ03FCZ)"/>
    <x v="0"/>
    <x v="0"/>
    <x v="0"/>
    <n v="10"/>
    <m/>
    <m/>
    <m/>
    <m/>
    <m/>
    <m/>
    <n v="1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380"/>
    <n v="174"/>
    <x v="0"/>
    <x v="0"/>
    <x v="0"/>
    <x v="4"/>
    <x v="3"/>
    <s v="D01"/>
    <s v="Systems 600/1000V grade PVC insulated, PVC sheath, stranded copper conductor VSD cable fixed/laid in all positions, etc, to all heights above floor level, etc and to all areas used for VSD loads"/>
    <n v="4"/>
    <s v="6 mm2 x 3 Core (BVZ03FCZ)"/>
    <x v="1"/>
    <x v="1"/>
    <x v="0"/>
    <n v="10"/>
    <m/>
    <m/>
    <m/>
    <m/>
    <m/>
    <m/>
    <n v="1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586"/>
    <n v="174"/>
    <x v="0"/>
    <x v="0"/>
    <x v="0"/>
    <x v="4"/>
    <x v="3"/>
    <s v="D01"/>
    <s v="Systems 600/1000V grade PVC insulated, PVC sheath, stranded copper conductor VSD cable fixed/laid in all positions, etc, to all heights above floor level, etc and to all areas used for VSD loads"/>
    <n v="4"/>
    <s v="6 mm2 x 3 Core (BVZ03FCZ)"/>
    <x v="2"/>
    <x v="2"/>
    <x v="0"/>
    <n v="10"/>
    <m/>
    <m/>
    <m/>
    <m/>
    <m/>
    <m/>
    <n v="1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75"/>
    <n v="175"/>
    <x v="0"/>
    <x v="0"/>
    <x v="0"/>
    <x v="4"/>
    <x v="3"/>
    <s v="D01"/>
    <s v="Systems 600/1000V grade PVC insulated, PVC sheath, stranded copper conductor VSD cable fixed/laid in all positions, etc, to all heights above floor level, etc and to all areas used for VSD loads"/>
    <n v="5"/>
    <s v="10 mm2 x 3 Core (BVZ03GCZ)"/>
    <x v="0"/>
    <x v="0"/>
    <x v="0"/>
    <n v="10"/>
    <m/>
    <m/>
    <m/>
    <m/>
    <m/>
    <m/>
    <n v="1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381"/>
    <n v="175"/>
    <x v="0"/>
    <x v="0"/>
    <x v="0"/>
    <x v="4"/>
    <x v="3"/>
    <s v="D01"/>
    <s v="Systems 600/1000V grade PVC insulated, PVC sheath, stranded copper conductor VSD cable fixed/laid in all positions, etc, to all heights above floor level, etc and to all areas used for VSD loads"/>
    <n v="5"/>
    <s v="10 mm2 x 3 Core (BVZ03GCZ)"/>
    <x v="1"/>
    <x v="1"/>
    <x v="0"/>
    <n v="10"/>
    <m/>
    <m/>
    <m/>
    <m/>
    <m/>
    <m/>
    <n v="1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587"/>
    <n v="175"/>
    <x v="0"/>
    <x v="0"/>
    <x v="0"/>
    <x v="4"/>
    <x v="3"/>
    <s v="D01"/>
    <s v="Systems 600/1000V grade PVC insulated, PVC sheath, stranded copper conductor VSD cable fixed/laid in all positions, etc, to all heights above floor level, etc and to all areas used for VSD loads"/>
    <n v="5"/>
    <s v="10 mm2 x 3 Core (BVZ03GCZ)"/>
    <x v="2"/>
    <x v="2"/>
    <x v="0"/>
    <n v="10"/>
    <m/>
    <m/>
    <m/>
    <m/>
    <m/>
    <m/>
    <n v="1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76"/>
    <n v="176"/>
    <x v="0"/>
    <x v="0"/>
    <x v="0"/>
    <x v="4"/>
    <x v="3"/>
    <s v="D01"/>
    <s v="Systems 600/1000V grade PVC insulated, PVC sheath, stranded copper conductor VSD cable fixed/laid in all positions, etc, to all heights above floor level, etc and to all areas used for VSD loads"/>
    <n v="6"/>
    <s v="16 mm2 x 3 Core (BVZ03HCZ)"/>
    <x v="0"/>
    <x v="0"/>
    <x v="0"/>
    <n v="200"/>
    <n v="850"/>
    <n v="850"/>
    <n v="850"/>
    <n v="850"/>
    <n v="850"/>
    <n v="850"/>
    <n v="530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382"/>
    <n v="176"/>
    <x v="0"/>
    <x v="0"/>
    <x v="0"/>
    <x v="4"/>
    <x v="3"/>
    <s v="D01"/>
    <s v="Systems 600/1000V grade PVC insulated, PVC sheath, stranded copper conductor VSD cable fixed/laid in all positions, etc, to all heights above floor level, etc and to all areas used for VSD loads"/>
    <n v="6"/>
    <s v="16 mm2 x 3 Core (BVZ03HCZ)"/>
    <x v="1"/>
    <x v="1"/>
    <x v="0"/>
    <n v="200"/>
    <n v="850"/>
    <n v="850"/>
    <n v="850"/>
    <n v="850"/>
    <n v="850"/>
    <n v="850"/>
    <n v="530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588"/>
    <n v="176"/>
    <x v="0"/>
    <x v="0"/>
    <x v="0"/>
    <x v="4"/>
    <x v="3"/>
    <s v="D01"/>
    <s v="Systems 600/1000V grade PVC insulated, PVC sheath, stranded copper conductor VSD cable fixed/laid in all positions, etc, to all heights above floor level, etc and to all areas used for VSD loads"/>
    <n v="6"/>
    <s v="16 mm2 x 3 Core (BVZ03HCZ)"/>
    <x v="2"/>
    <x v="2"/>
    <x v="0"/>
    <n v="200"/>
    <n v="850"/>
    <n v="850"/>
    <n v="850"/>
    <n v="850"/>
    <n v="850"/>
    <n v="850"/>
    <n v="530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77"/>
    <n v="177"/>
    <x v="0"/>
    <x v="0"/>
    <x v="0"/>
    <x v="4"/>
    <x v="3"/>
    <s v="D01"/>
    <s v="Systems 600/1000V grade PVC insulated, PVC sheath, stranded copper conductor VSD cable fixed/laid in all positions, etc, to all heights above floor level, etc and to all areas used for VSD loads"/>
    <n v="7"/>
    <s v="35 mm2 x 3 Core (BVZ03LCZ)"/>
    <x v="0"/>
    <x v="0"/>
    <x v="0"/>
    <n v="500"/>
    <m/>
    <m/>
    <m/>
    <m/>
    <m/>
    <m/>
    <n v="50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383"/>
    <n v="177"/>
    <x v="0"/>
    <x v="0"/>
    <x v="0"/>
    <x v="4"/>
    <x v="3"/>
    <s v="D01"/>
    <s v="Systems 600/1000V grade PVC insulated, PVC sheath, stranded copper conductor VSD cable fixed/laid in all positions, etc, to all heights above floor level, etc and to all areas used for VSD loads"/>
    <n v="7"/>
    <s v="35 mm2 x 3 Core (BVZ03LCZ)"/>
    <x v="1"/>
    <x v="1"/>
    <x v="0"/>
    <n v="500"/>
    <m/>
    <m/>
    <m/>
    <m/>
    <m/>
    <m/>
    <n v="50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589"/>
    <n v="177"/>
    <x v="0"/>
    <x v="0"/>
    <x v="0"/>
    <x v="4"/>
    <x v="3"/>
    <s v="D01"/>
    <s v="Systems 600/1000V grade PVC insulated, PVC sheath, stranded copper conductor VSD cable fixed/laid in all positions, etc, to all heights above floor level, etc and to all areas used for VSD loads"/>
    <n v="7"/>
    <s v="35 mm2 x 3 Core (BVZ03LCZ)"/>
    <x v="2"/>
    <x v="2"/>
    <x v="0"/>
    <n v="500"/>
    <m/>
    <m/>
    <m/>
    <m/>
    <m/>
    <m/>
    <n v="50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78"/>
    <n v="178"/>
    <x v="0"/>
    <x v="0"/>
    <x v="0"/>
    <x v="4"/>
    <x v="3"/>
    <s v="D01"/>
    <s v="Systems 600/1000V grade PVC insulated, PVC sheath, stranded copper conductor VSD cable fixed/laid in all positions, etc, to all heights above floor level, etc and to all areas used for VSD loads"/>
    <n v="8"/>
    <s v="70 mm2 x 3 Core (BVZ03NCZ)"/>
    <x v="0"/>
    <x v="0"/>
    <x v="0"/>
    <n v="600"/>
    <m/>
    <m/>
    <m/>
    <m/>
    <m/>
    <m/>
    <n v="60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384"/>
    <n v="178"/>
    <x v="0"/>
    <x v="0"/>
    <x v="0"/>
    <x v="4"/>
    <x v="3"/>
    <s v="D01"/>
    <s v="Systems 600/1000V grade PVC insulated, PVC sheath, stranded copper conductor VSD cable fixed/laid in all positions, etc, to all heights above floor level, etc and to all areas used for VSD loads"/>
    <n v="8"/>
    <s v="70 mm2 x 3 Core (BVZ03NCZ)"/>
    <x v="1"/>
    <x v="1"/>
    <x v="0"/>
    <n v="600"/>
    <m/>
    <m/>
    <m/>
    <m/>
    <m/>
    <m/>
    <n v="60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590"/>
    <n v="178"/>
    <x v="0"/>
    <x v="0"/>
    <x v="0"/>
    <x v="4"/>
    <x v="3"/>
    <s v="D01"/>
    <s v="Systems 600/1000V grade PVC insulated, PVC sheath, stranded copper conductor VSD cable fixed/laid in all positions, etc, to all heights above floor level, etc and to all areas used for VSD loads"/>
    <n v="8"/>
    <s v="70 mm2 x 3 Core (BVZ03NCZ)"/>
    <x v="2"/>
    <x v="2"/>
    <x v="0"/>
    <n v="600"/>
    <m/>
    <m/>
    <m/>
    <m/>
    <m/>
    <m/>
    <n v="60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79"/>
    <n v="179"/>
    <x v="0"/>
    <x v="0"/>
    <x v="0"/>
    <x v="4"/>
    <x v="3"/>
    <s v="D01"/>
    <s v="Systems 600/1000V grade PVC insulated, PVC sheath, stranded copper conductor VSD cable fixed/laid in all positions, etc, to all heights above floor level, etc and to all areas used for VSD loads"/>
    <n v="9"/>
    <s v="120 mm2 x 3 Core (BVZ03QCZ)"/>
    <x v="0"/>
    <x v="0"/>
    <x v="0"/>
    <n v="3300"/>
    <n v="350"/>
    <n v="350"/>
    <n v="350"/>
    <n v="350"/>
    <n v="350"/>
    <n v="350"/>
    <n v="540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385"/>
    <n v="179"/>
    <x v="0"/>
    <x v="0"/>
    <x v="0"/>
    <x v="4"/>
    <x v="3"/>
    <s v="D01"/>
    <s v="Systems 600/1000V grade PVC insulated, PVC sheath, stranded copper conductor VSD cable fixed/laid in all positions, etc, to all heights above floor level, etc and to all areas used for VSD loads"/>
    <n v="9"/>
    <s v="120 mm2 x 3 Core (BVZ03QCZ)"/>
    <x v="1"/>
    <x v="1"/>
    <x v="0"/>
    <n v="3300"/>
    <n v="350"/>
    <n v="350"/>
    <n v="350"/>
    <n v="350"/>
    <n v="350"/>
    <n v="350"/>
    <n v="540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591"/>
    <n v="179"/>
    <x v="0"/>
    <x v="0"/>
    <x v="0"/>
    <x v="4"/>
    <x v="3"/>
    <s v="D01"/>
    <s v="Systems 600/1000V grade PVC insulated, PVC sheath, stranded copper conductor VSD cable fixed/laid in all positions, etc, to all heights above floor level, etc and to all areas used for VSD loads"/>
    <n v="9"/>
    <s v="120 mm2 x 3 Core (BVZ03QCZ)"/>
    <x v="2"/>
    <x v="2"/>
    <x v="0"/>
    <n v="3300"/>
    <n v="350"/>
    <n v="350"/>
    <n v="350"/>
    <n v="350"/>
    <n v="350"/>
    <n v="350"/>
    <n v="540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80"/>
    <n v="180"/>
    <x v="0"/>
    <x v="0"/>
    <x v="0"/>
    <x v="4"/>
    <x v="3"/>
    <s v="D01"/>
    <s v="Systems 600/1000V grade PVC insulated, PVC sheath, stranded copper conductor VSD cable fixed/laid in all positions, etc, to all heights above floor level, etc and to all areas used for VSD loads"/>
    <n v="10"/>
    <s v="185 mm2 x 3 Core (BVZ03SCZ)"/>
    <x v="0"/>
    <x v="0"/>
    <x v="0"/>
    <n v="3600"/>
    <m/>
    <m/>
    <m/>
    <m/>
    <m/>
    <m/>
    <n v="360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386"/>
    <n v="180"/>
    <x v="0"/>
    <x v="0"/>
    <x v="0"/>
    <x v="4"/>
    <x v="3"/>
    <s v="D01"/>
    <s v="Systems 600/1000V grade PVC insulated, PVC sheath, stranded copper conductor VSD cable fixed/laid in all positions, etc, to all heights above floor level, etc and to all areas used for VSD loads"/>
    <n v="10"/>
    <s v="185 mm2 x 3 Core (BVZ03SCZ)"/>
    <x v="1"/>
    <x v="1"/>
    <x v="0"/>
    <n v="3600"/>
    <m/>
    <m/>
    <m/>
    <m/>
    <m/>
    <m/>
    <n v="360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592"/>
    <n v="180"/>
    <x v="0"/>
    <x v="0"/>
    <x v="0"/>
    <x v="4"/>
    <x v="3"/>
    <s v="D01"/>
    <s v="Systems 600/1000V grade PVC insulated, PVC sheath, stranded copper conductor VSD cable fixed/laid in all positions, etc, to all heights above floor level, etc and to all areas used for VSD loads"/>
    <n v="10"/>
    <s v="185 mm2 x 3 Core (BVZ03SCZ)"/>
    <x v="2"/>
    <x v="2"/>
    <x v="0"/>
    <n v="3600"/>
    <m/>
    <m/>
    <m/>
    <m/>
    <m/>
    <m/>
    <n v="360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81"/>
    <n v="181"/>
    <x v="0"/>
    <x v="0"/>
    <x v="0"/>
    <x v="4"/>
    <x v="3"/>
    <s v="D01"/>
    <s v="Systems 600/1000V grade PVC insulated, PVC sheath, stranded copper conductor VSD cable fixed/laid in all positions, etc, to all heights above floor level, etc and to all areas used for VSD loads"/>
    <n v="11"/>
    <s v="240 mm2 x 3 Core (BVZ03TCZ)"/>
    <x v="0"/>
    <x v="0"/>
    <x v="0"/>
    <n v="15600"/>
    <m/>
    <m/>
    <m/>
    <m/>
    <m/>
    <m/>
    <n v="1560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387"/>
    <n v="181"/>
    <x v="0"/>
    <x v="0"/>
    <x v="0"/>
    <x v="4"/>
    <x v="3"/>
    <s v="D01"/>
    <s v="Systems 600/1000V grade PVC insulated, PVC sheath, stranded copper conductor VSD cable fixed/laid in all positions, etc, to all heights above floor level, etc and to all areas used for VSD loads"/>
    <n v="11"/>
    <s v="240 mm2 x 3 Core (BVZ03TCZ)"/>
    <x v="1"/>
    <x v="1"/>
    <x v="0"/>
    <n v="15600"/>
    <m/>
    <m/>
    <m/>
    <m/>
    <m/>
    <m/>
    <n v="1560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593"/>
    <n v="181"/>
    <x v="0"/>
    <x v="0"/>
    <x v="0"/>
    <x v="4"/>
    <x v="3"/>
    <s v="D01"/>
    <s v="Systems 600/1000V grade PVC insulated, PVC sheath, stranded copper conductor VSD cable fixed/laid in all positions, etc, to all heights above floor level, etc and to all areas used for VSD loads"/>
    <n v="11"/>
    <s v="240 mm2 x 3 Core (BVZ03TCZ)"/>
    <x v="2"/>
    <x v="2"/>
    <x v="0"/>
    <n v="15600"/>
    <m/>
    <m/>
    <m/>
    <m/>
    <m/>
    <m/>
    <n v="1560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82"/>
    <n v="182"/>
    <x v="0"/>
    <x v="0"/>
    <x v="0"/>
    <x v="4"/>
    <x v="3"/>
    <s v="D01"/>
    <s v="Systems 600/1000V grade PVC insulated, PVC sheath, stranded copper conductor VSD cable fixed/laid in all positions, etc, to all heights above floor level, etc and to all areas used for VSD loads"/>
    <n v="12"/>
    <s v="400 mm2 x 3 Core (BVZ03VCZ)"/>
    <x v="0"/>
    <x v="0"/>
    <x v="0"/>
    <n v="6300"/>
    <m/>
    <m/>
    <m/>
    <m/>
    <m/>
    <m/>
    <n v="630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388"/>
    <n v="182"/>
    <x v="0"/>
    <x v="0"/>
    <x v="0"/>
    <x v="4"/>
    <x v="3"/>
    <s v="D01"/>
    <s v="Systems 600/1000V grade PVC insulated, PVC sheath, stranded copper conductor VSD cable fixed/laid in all positions, etc, to all heights above floor level, etc and to all areas used for VSD loads"/>
    <n v="12"/>
    <s v="400 mm2 x 3 Core (BVZ03VCZ)"/>
    <x v="1"/>
    <x v="1"/>
    <x v="0"/>
    <n v="6300"/>
    <m/>
    <m/>
    <m/>
    <m/>
    <m/>
    <m/>
    <n v="630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594"/>
    <n v="182"/>
    <x v="0"/>
    <x v="0"/>
    <x v="0"/>
    <x v="4"/>
    <x v="3"/>
    <s v="D01"/>
    <s v="Systems 600/1000V grade PVC insulated, PVC sheath, stranded copper conductor VSD cable fixed/laid in all positions, etc, to all heights above floor level, etc and to all areas used for VSD loads"/>
    <n v="12"/>
    <s v="400 mm2 x 3 Core (BVZ03VCZ)"/>
    <x v="2"/>
    <x v="2"/>
    <x v="0"/>
    <n v="6300"/>
    <m/>
    <m/>
    <m/>
    <m/>
    <m/>
    <m/>
    <n v="630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83"/>
    <n v="183"/>
    <x v="0"/>
    <x v="0"/>
    <x v="0"/>
    <x v="4"/>
    <x v="3"/>
    <s v="D02"/>
    <s v="Termination complete, with gland, for 600/1000V grade PVC insulated PVC Sheathed stranded copper conductor VSD cable.  Quantity is per core per end."/>
    <n v="13"/>
    <s v="1,5 mm2 x 3 Core (BVZ03CCZ)"/>
    <x v="0"/>
    <x v="0"/>
    <x v="1"/>
    <n v="72"/>
    <m/>
    <m/>
    <m/>
    <m/>
    <m/>
    <m/>
    <n v="72"/>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389"/>
    <n v="183"/>
    <x v="0"/>
    <x v="0"/>
    <x v="0"/>
    <x v="4"/>
    <x v="3"/>
    <s v="D02"/>
    <s v="Termination complete, with gland, for 600/1000V grade PVC insulated PVC Sheathed stranded copper conductor VSD cable.  Quantity is per core per end."/>
    <n v="13"/>
    <s v="1,5 mm2 x 3 Core (BVZ03CCZ)"/>
    <x v="1"/>
    <x v="1"/>
    <x v="1"/>
    <n v="72"/>
    <m/>
    <m/>
    <m/>
    <m/>
    <m/>
    <m/>
    <n v="72"/>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595"/>
    <n v="183"/>
    <x v="0"/>
    <x v="0"/>
    <x v="0"/>
    <x v="4"/>
    <x v="3"/>
    <s v="D02"/>
    <s v="Termination complete, with gland, for 600/1000V grade PVC insulated PVC Sheathed stranded copper conductor VSD cable.  Quantity is per core per end."/>
    <n v="13"/>
    <s v="1,5 mm2 x 3 Core (BVZ03CCZ)"/>
    <x v="2"/>
    <x v="2"/>
    <x v="1"/>
    <n v="72"/>
    <m/>
    <m/>
    <m/>
    <m/>
    <m/>
    <m/>
    <n v="72"/>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84"/>
    <n v="184"/>
    <x v="0"/>
    <x v="0"/>
    <x v="0"/>
    <x v="4"/>
    <x v="3"/>
    <s v="D02"/>
    <s v="Termination complete, with gland, for 600/1000V grade PVC insulated PVC Sheathed stranded copper conductor VSD cable.  Quantity is per core per end."/>
    <n v="14"/>
    <s v="2,5 mm2 x 3 Core (BVZ03DCZ)"/>
    <x v="0"/>
    <x v="0"/>
    <x v="1"/>
    <n v="10"/>
    <m/>
    <m/>
    <m/>
    <m/>
    <m/>
    <m/>
    <n v="1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390"/>
    <n v="184"/>
    <x v="0"/>
    <x v="0"/>
    <x v="0"/>
    <x v="4"/>
    <x v="3"/>
    <s v="D02"/>
    <s v="Termination complete, with gland, for 600/1000V grade PVC insulated PVC Sheathed stranded copper conductor VSD cable.  Quantity is per core per end."/>
    <n v="14"/>
    <s v="2,5 mm2 x 3 Core (BVZ03DCZ)"/>
    <x v="1"/>
    <x v="1"/>
    <x v="1"/>
    <n v="10"/>
    <m/>
    <m/>
    <m/>
    <m/>
    <m/>
    <m/>
    <n v="1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596"/>
    <n v="184"/>
    <x v="0"/>
    <x v="0"/>
    <x v="0"/>
    <x v="4"/>
    <x v="3"/>
    <s v="D02"/>
    <s v="Termination complete, with gland, for 600/1000V grade PVC insulated PVC Sheathed stranded copper conductor VSD cable.  Quantity is per core per end."/>
    <n v="14"/>
    <s v="2,5 mm2 x 3 Core (BVZ03DCZ)"/>
    <x v="2"/>
    <x v="2"/>
    <x v="1"/>
    <n v="10"/>
    <m/>
    <m/>
    <m/>
    <m/>
    <m/>
    <m/>
    <n v="1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85"/>
    <n v="185"/>
    <x v="0"/>
    <x v="0"/>
    <x v="0"/>
    <x v="4"/>
    <x v="3"/>
    <s v="D02"/>
    <s v="Termination complete, with gland, for 600/1000V grade PVC insulated PVC Sheathed stranded copper conductor VSD cable.  Quantity is per core per end."/>
    <n v="15"/>
    <s v="4 mm2 x 3 Core (BVZ03ECZ)"/>
    <x v="0"/>
    <x v="0"/>
    <x v="1"/>
    <n v="10"/>
    <m/>
    <m/>
    <m/>
    <m/>
    <m/>
    <m/>
    <n v="1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391"/>
    <n v="185"/>
    <x v="0"/>
    <x v="0"/>
    <x v="0"/>
    <x v="4"/>
    <x v="3"/>
    <s v="D02"/>
    <s v="Termination complete, with gland, for 600/1000V grade PVC insulated PVC Sheathed stranded copper conductor VSD cable.  Quantity is per core per end."/>
    <n v="15"/>
    <s v="4 mm2 x 3 Core (BVZ03ECZ)"/>
    <x v="1"/>
    <x v="1"/>
    <x v="1"/>
    <n v="10"/>
    <m/>
    <m/>
    <m/>
    <m/>
    <m/>
    <m/>
    <n v="1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597"/>
    <n v="185"/>
    <x v="0"/>
    <x v="0"/>
    <x v="0"/>
    <x v="4"/>
    <x v="3"/>
    <s v="D02"/>
    <s v="Termination complete, with gland, for 600/1000V grade PVC insulated PVC Sheathed stranded copper conductor VSD cable.  Quantity is per core per end."/>
    <n v="15"/>
    <s v="4 mm2 x 3 Core (BVZ03ECZ)"/>
    <x v="2"/>
    <x v="2"/>
    <x v="1"/>
    <n v="10"/>
    <m/>
    <m/>
    <m/>
    <m/>
    <m/>
    <m/>
    <n v="1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86"/>
    <n v="186"/>
    <x v="0"/>
    <x v="0"/>
    <x v="0"/>
    <x v="4"/>
    <x v="3"/>
    <s v="D02"/>
    <s v="Termination complete, with gland, for 600/1000V grade PVC insulated PVC Sheathed stranded copper conductor VSD cable.  Quantity is per core per end."/>
    <n v="16"/>
    <s v="6 mm2 x 3 Core (BVZ03FCZ)"/>
    <x v="0"/>
    <x v="0"/>
    <x v="1"/>
    <n v="10"/>
    <m/>
    <m/>
    <m/>
    <m/>
    <m/>
    <m/>
    <n v="1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392"/>
    <n v="186"/>
    <x v="0"/>
    <x v="0"/>
    <x v="0"/>
    <x v="4"/>
    <x v="3"/>
    <s v="D02"/>
    <s v="Termination complete, with gland, for 600/1000V grade PVC insulated PVC Sheathed stranded copper conductor VSD cable.  Quantity is per core per end."/>
    <n v="16"/>
    <s v="6 mm2 x 3 Core (BVZ03FCZ)"/>
    <x v="1"/>
    <x v="1"/>
    <x v="1"/>
    <n v="10"/>
    <m/>
    <m/>
    <m/>
    <m/>
    <m/>
    <m/>
    <n v="1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598"/>
    <n v="186"/>
    <x v="0"/>
    <x v="0"/>
    <x v="0"/>
    <x v="4"/>
    <x v="3"/>
    <s v="D02"/>
    <s v="Termination complete, with gland, for 600/1000V grade PVC insulated PVC Sheathed stranded copper conductor VSD cable.  Quantity is per core per end."/>
    <n v="16"/>
    <s v="6 mm2 x 3 Core (BVZ03FCZ)"/>
    <x v="2"/>
    <x v="2"/>
    <x v="1"/>
    <n v="10"/>
    <m/>
    <m/>
    <m/>
    <m/>
    <m/>
    <m/>
    <n v="1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87"/>
    <n v="187"/>
    <x v="0"/>
    <x v="0"/>
    <x v="0"/>
    <x v="4"/>
    <x v="3"/>
    <s v="D02"/>
    <s v="Termination complete, with gland, for 600/1000V grade PVC insulated PVC Sheathed stranded copper conductor VSD cable.  Quantity is per core per end."/>
    <n v="17"/>
    <s v="10 mm2 x 3 Core (BVZ03GCZ)"/>
    <x v="0"/>
    <x v="0"/>
    <x v="1"/>
    <n v="10"/>
    <m/>
    <m/>
    <m/>
    <m/>
    <m/>
    <m/>
    <n v="1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393"/>
    <n v="187"/>
    <x v="0"/>
    <x v="0"/>
    <x v="0"/>
    <x v="4"/>
    <x v="3"/>
    <s v="D02"/>
    <s v="Termination complete, with gland, for 600/1000V grade PVC insulated PVC Sheathed stranded copper conductor VSD cable.  Quantity is per core per end."/>
    <n v="17"/>
    <s v="10 mm2 x 3 Core (BVZ03GCZ)"/>
    <x v="1"/>
    <x v="1"/>
    <x v="1"/>
    <n v="10"/>
    <m/>
    <m/>
    <m/>
    <m/>
    <m/>
    <m/>
    <n v="1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599"/>
    <n v="187"/>
    <x v="0"/>
    <x v="0"/>
    <x v="0"/>
    <x v="4"/>
    <x v="3"/>
    <s v="D02"/>
    <s v="Termination complete, with gland, for 600/1000V grade PVC insulated PVC Sheathed stranded copper conductor VSD cable.  Quantity is per core per end."/>
    <n v="17"/>
    <s v="10 mm2 x 3 Core (BVZ03GCZ)"/>
    <x v="2"/>
    <x v="2"/>
    <x v="1"/>
    <n v="10"/>
    <m/>
    <m/>
    <m/>
    <m/>
    <m/>
    <m/>
    <n v="1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88"/>
    <n v="188"/>
    <x v="0"/>
    <x v="0"/>
    <x v="0"/>
    <x v="4"/>
    <x v="3"/>
    <s v="D02"/>
    <s v="Termination complete, with gland, for 600/1000V grade PVC insulated PVC Sheathed stranded copper conductor VSD cable.  Quantity is per core per end."/>
    <n v="18"/>
    <s v="16 mm2 x 3 Core (BVZ03HCZ)"/>
    <x v="0"/>
    <x v="0"/>
    <x v="1"/>
    <n v="3"/>
    <n v="15"/>
    <n v="15"/>
    <n v="15"/>
    <n v="15"/>
    <n v="15"/>
    <n v="15"/>
    <n v="93"/>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394"/>
    <n v="188"/>
    <x v="0"/>
    <x v="0"/>
    <x v="0"/>
    <x v="4"/>
    <x v="3"/>
    <s v="D02"/>
    <s v="Termination complete, with gland, for 600/1000V grade PVC insulated PVC Sheathed stranded copper conductor VSD cable.  Quantity is per core per end."/>
    <n v="18"/>
    <s v="16 mm2 x 3 Core (BVZ03HCZ)"/>
    <x v="1"/>
    <x v="1"/>
    <x v="1"/>
    <n v="3"/>
    <n v="15"/>
    <n v="15"/>
    <n v="15"/>
    <n v="15"/>
    <n v="15"/>
    <n v="15"/>
    <n v="93"/>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600"/>
    <n v="188"/>
    <x v="0"/>
    <x v="0"/>
    <x v="0"/>
    <x v="4"/>
    <x v="3"/>
    <s v="D02"/>
    <s v="Termination complete, with gland, for 600/1000V grade PVC insulated PVC Sheathed stranded copper conductor VSD cable.  Quantity is per core per end."/>
    <n v="18"/>
    <s v="16 mm2 x 3 Core (BVZ03HCZ)"/>
    <x v="2"/>
    <x v="2"/>
    <x v="1"/>
    <n v="3"/>
    <n v="15"/>
    <n v="15"/>
    <n v="15"/>
    <n v="15"/>
    <n v="15"/>
    <n v="15"/>
    <n v="93"/>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89"/>
    <n v="189"/>
    <x v="0"/>
    <x v="0"/>
    <x v="0"/>
    <x v="4"/>
    <x v="3"/>
    <s v="D02"/>
    <s v="Termination complete, with gland, for 600/1000V grade PVC insulated PVC Sheathed stranded copper conductor VSD cable.  Quantity is per core per end."/>
    <n v="19"/>
    <s v="35 mm2 x 3 Core (BVZ03LCZ)"/>
    <x v="0"/>
    <x v="0"/>
    <x v="1"/>
    <n v="9"/>
    <m/>
    <m/>
    <m/>
    <m/>
    <m/>
    <m/>
    <n v="9"/>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395"/>
    <n v="189"/>
    <x v="0"/>
    <x v="0"/>
    <x v="0"/>
    <x v="4"/>
    <x v="3"/>
    <s v="D02"/>
    <s v="Termination complete, with gland, for 600/1000V grade PVC insulated PVC Sheathed stranded copper conductor VSD cable.  Quantity is per core per end."/>
    <n v="19"/>
    <s v="35 mm2 x 3 Core (BVZ03LCZ)"/>
    <x v="1"/>
    <x v="1"/>
    <x v="1"/>
    <n v="9"/>
    <m/>
    <m/>
    <m/>
    <m/>
    <m/>
    <m/>
    <n v="9"/>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601"/>
    <n v="189"/>
    <x v="0"/>
    <x v="0"/>
    <x v="0"/>
    <x v="4"/>
    <x v="3"/>
    <s v="D02"/>
    <s v="Termination complete, with gland, for 600/1000V grade PVC insulated PVC Sheathed stranded copper conductor VSD cable.  Quantity is per core per end."/>
    <n v="19"/>
    <s v="35 mm2 x 3 Core (BVZ03LCZ)"/>
    <x v="2"/>
    <x v="2"/>
    <x v="1"/>
    <n v="9"/>
    <m/>
    <m/>
    <m/>
    <m/>
    <m/>
    <m/>
    <n v="9"/>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90"/>
    <n v="190"/>
    <x v="0"/>
    <x v="0"/>
    <x v="0"/>
    <x v="4"/>
    <x v="3"/>
    <s v="D02"/>
    <s v="Termination complete, with gland, for 600/1000V grade PVC insulated PVC Sheathed stranded copper conductor VSD cable.  Quantity is per core per end."/>
    <n v="20"/>
    <s v="70 mm2 x 3 Core (BVZ03NCZ)"/>
    <x v="0"/>
    <x v="0"/>
    <x v="1"/>
    <n v="6"/>
    <m/>
    <m/>
    <m/>
    <m/>
    <m/>
    <m/>
    <n v="6"/>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396"/>
    <n v="190"/>
    <x v="0"/>
    <x v="0"/>
    <x v="0"/>
    <x v="4"/>
    <x v="3"/>
    <s v="D02"/>
    <s v="Termination complete, with gland, for 600/1000V grade PVC insulated PVC Sheathed stranded copper conductor VSD cable.  Quantity is per core per end."/>
    <n v="20"/>
    <s v="70 mm2 x 3 Core (BVZ03NCZ)"/>
    <x v="1"/>
    <x v="1"/>
    <x v="1"/>
    <n v="6"/>
    <m/>
    <m/>
    <m/>
    <m/>
    <m/>
    <m/>
    <n v="6"/>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602"/>
    <n v="190"/>
    <x v="0"/>
    <x v="0"/>
    <x v="0"/>
    <x v="4"/>
    <x v="3"/>
    <s v="D02"/>
    <s v="Termination complete, with gland, for 600/1000V grade PVC insulated PVC Sheathed stranded copper conductor VSD cable.  Quantity is per core per end."/>
    <n v="20"/>
    <s v="70 mm2 x 3 Core (BVZ03NCZ)"/>
    <x v="2"/>
    <x v="2"/>
    <x v="1"/>
    <n v="6"/>
    <m/>
    <m/>
    <m/>
    <m/>
    <m/>
    <m/>
    <n v="6"/>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91"/>
    <n v="191"/>
    <x v="0"/>
    <x v="0"/>
    <x v="0"/>
    <x v="4"/>
    <x v="3"/>
    <s v="D02"/>
    <s v="Termination complete, with gland, for 600/1000V grade PVC insulated PVC Sheathed stranded copper conductor VSD cable.  Quantity is per core per end."/>
    <n v="21"/>
    <s v="120 mm2 x 3 Core (BVZ03QCZ)"/>
    <x v="0"/>
    <x v="0"/>
    <x v="1"/>
    <n v="48"/>
    <n v="6"/>
    <n v="6"/>
    <n v="6"/>
    <n v="6"/>
    <n v="6"/>
    <n v="6"/>
    <n v="84"/>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397"/>
    <n v="191"/>
    <x v="0"/>
    <x v="0"/>
    <x v="0"/>
    <x v="4"/>
    <x v="3"/>
    <s v="D02"/>
    <s v="Termination complete, with gland, for 600/1000V grade PVC insulated PVC Sheathed stranded copper conductor VSD cable.  Quantity is per core per end."/>
    <n v="21"/>
    <s v="120 mm2 x 3 Core (BVZ03QCZ)"/>
    <x v="1"/>
    <x v="1"/>
    <x v="1"/>
    <n v="48"/>
    <n v="6"/>
    <n v="6"/>
    <n v="6"/>
    <n v="6"/>
    <n v="6"/>
    <n v="6"/>
    <n v="84"/>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603"/>
    <n v="191"/>
    <x v="0"/>
    <x v="0"/>
    <x v="0"/>
    <x v="4"/>
    <x v="3"/>
    <s v="D02"/>
    <s v="Termination complete, with gland, for 600/1000V grade PVC insulated PVC Sheathed stranded copper conductor VSD cable.  Quantity is per core per end."/>
    <n v="21"/>
    <s v="120 mm2 x 3 Core (BVZ03QCZ)"/>
    <x v="2"/>
    <x v="2"/>
    <x v="1"/>
    <n v="48"/>
    <n v="6"/>
    <n v="6"/>
    <n v="6"/>
    <n v="6"/>
    <n v="6"/>
    <n v="6"/>
    <n v="84"/>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92"/>
    <n v="192"/>
    <x v="0"/>
    <x v="0"/>
    <x v="0"/>
    <x v="4"/>
    <x v="3"/>
    <s v="D02"/>
    <s v="Termination complete, with gland, for 600/1000V grade PVC insulated PVC Sheathed stranded copper conductor VSD cable.  Quantity is per core per end."/>
    <n v="22"/>
    <s v="185 mm2 x 3 Core (BVZ03SCZ)"/>
    <x v="0"/>
    <x v="0"/>
    <x v="1"/>
    <n v="36"/>
    <m/>
    <m/>
    <m/>
    <m/>
    <m/>
    <m/>
    <n v="36"/>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398"/>
    <n v="192"/>
    <x v="0"/>
    <x v="0"/>
    <x v="0"/>
    <x v="4"/>
    <x v="3"/>
    <s v="D02"/>
    <s v="Termination complete, with gland, for 600/1000V grade PVC insulated PVC Sheathed stranded copper conductor VSD cable.  Quantity is per core per end."/>
    <n v="22"/>
    <s v="185 mm2 x 3 Core (BVZ03SCZ)"/>
    <x v="1"/>
    <x v="1"/>
    <x v="1"/>
    <n v="36"/>
    <m/>
    <m/>
    <m/>
    <m/>
    <m/>
    <m/>
    <n v="36"/>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604"/>
    <n v="192"/>
    <x v="0"/>
    <x v="0"/>
    <x v="0"/>
    <x v="4"/>
    <x v="3"/>
    <s v="D02"/>
    <s v="Termination complete, with gland, for 600/1000V grade PVC insulated PVC Sheathed stranded copper conductor VSD cable.  Quantity is per core per end."/>
    <n v="22"/>
    <s v="185 mm2 x 3 Core (BVZ03SCZ)"/>
    <x v="2"/>
    <x v="2"/>
    <x v="1"/>
    <n v="36"/>
    <m/>
    <m/>
    <m/>
    <m/>
    <m/>
    <m/>
    <n v="36"/>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93"/>
    <n v="193"/>
    <x v="0"/>
    <x v="0"/>
    <x v="0"/>
    <x v="4"/>
    <x v="3"/>
    <s v="D02"/>
    <s v="Termination complete, with gland, for 600/1000V grade PVC insulated PVC Sheathed stranded copper conductor VSD cable.  Quantity is per core per end."/>
    <n v="23"/>
    <s v="240 mm2 x 3 Core (BVZ03TCZ)"/>
    <x v="0"/>
    <x v="0"/>
    <x v="1"/>
    <n v="72"/>
    <m/>
    <m/>
    <m/>
    <m/>
    <m/>
    <m/>
    <n v="72"/>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399"/>
    <n v="193"/>
    <x v="0"/>
    <x v="0"/>
    <x v="0"/>
    <x v="4"/>
    <x v="3"/>
    <s v="D02"/>
    <s v="Termination complete, with gland, for 600/1000V grade PVC insulated PVC Sheathed stranded copper conductor VSD cable.  Quantity is per core per end."/>
    <n v="23"/>
    <s v="240 mm2 x 3 Core (BVZ03TCZ)"/>
    <x v="1"/>
    <x v="1"/>
    <x v="1"/>
    <n v="72"/>
    <m/>
    <m/>
    <m/>
    <m/>
    <m/>
    <m/>
    <n v="72"/>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605"/>
    <n v="193"/>
    <x v="0"/>
    <x v="0"/>
    <x v="0"/>
    <x v="4"/>
    <x v="3"/>
    <s v="D02"/>
    <s v="Termination complete, with gland, for 600/1000V grade PVC insulated PVC Sheathed stranded copper conductor VSD cable.  Quantity is per core per end."/>
    <n v="23"/>
    <s v="240 mm2 x 3 Core (BVZ03TCZ)"/>
    <x v="2"/>
    <x v="2"/>
    <x v="1"/>
    <n v="72"/>
    <m/>
    <m/>
    <m/>
    <m/>
    <m/>
    <m/>
    <n v="72"/>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94"/>
    <n v="194"/>
    <x v="0"/>
    <x v="0"/>
    <x v="0"/>
    <x v="4"/>
    <x v="3"/>
    <s v="D02"/>
    <s v="Termination complete, with gland, for 600/1000V grade PVC insulated PVC Sheathed stranded copper conductor VSD cable.  Quantity is per core per end."/>
    <n v="24"/>
    <s v="400 mm2 x 3 Core (BVZ03VCZ)"/>
    <x v="0"/>
    <x v="0"/>
    <x v="1"/>
    <n v="45"/>
    <m/>
    <m/>
    <m/>
    <m/>
    <m/>
    <m/>
    <n v="45"/>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400"/>
    <n v="194"/>
    <x v="0"/>
    <x v="0"/>
    <x v="0"/>
    <x v="4"/>
    <x v="3"/>
    <s v="D02"/>
    <s v="Termination complete, with gland, for 600/1000V grade PVC insulated PVC Sheathed stranded copper conductor VSD cable.  Quantity is per core per end."/>
    <n v="24"/>
    <s v="400 mm2 x 3 Core (BVZ03VCZ)"/>
    <x v="1"/>
    <x v="1"/>
    <x v="1"/>
    <n v="45"/>
    <m/>
    <m/>
    <m/>
    <m/>
    <m/>
    <m/>
    <n v="45"/>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606"/>
    <n v="194"/>
    <x v="0"/>
    <x v="0"/>
    <x v="0"/>
    <x v="4"/>
    <x v="3"/>
    <s v="D02"/>
    <s v="Termination complete, with gland, for 600/1000V grade PVC insulated PVC Sheathed stranded copper conductor VSD cable.  Quantity is per core per end."/>
    <n v="24"/>
    <s v="400 mm2 x 3 Core (BVZ03VCZ)"/>
    <x v="2"/>
    <x v="2"/>
    <x v="1"/>
    <n v="45"/>
    <m/>
    <m/>
    <m/>
    <m/>
    <m/>
    <m/>
    <n v="45"/>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95"/>
    <n v="195"/>
    <x v="0"/>
    <x v="0"/>
    <x v="0"/>
    <x v="4"/>
    <x v="3"/>
    <s v="D02"/>
    <s v="Termination complete, without gland, for 600/1000V grade PVC insulated PVC Sheathed stranded copper conductor VSD cable.  Quantity is per core per end."/>
    <n v="25"/>
    <s v="1,5 mm2 x 3 Core (BVZ03CCZ)"/>
    <x v="0"/>
    <x v="0"/>
    <x v="1"/>
    <n v="72"/>
    <m/>
    <m/>
    <m/>
    <m/>
    <m/>
    <m/>
    <n v="72"/>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401"/>
    <n v="195"/>
    <x v="0"/>
    <x v="0"/>
    <x v="0"/>
    <x v="4"/>
    <x v="3"/>
    <s v="D02"/>
    <s v="Termination complete, without gland, for 600/1000V grade PVC insulated PVC Sheathed stranded copper conductor VSD cable.  Quantity is per core per end."/>
    <n v="25"/>
    <s v="1,5 mm2 x 3 Core (BVZ03CCZ)"/>
    <x v="1"/>
    <x v="1"/>
    <x v="1"/>
    <n v="72"/>
    <m/>
    <m/>
    <m/>
    <m/>
    <m/>
    <m/>
    <n v="72"/>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607"/>
    <n v="195"/>
    <x v="0"/>
    <x v="0"/>
    <x v="0"/>
    <x v="4"/>
    <x v="3"/>
    <s v="D02"/>
    <s v="Termination complete, without gland, for 600/1000V grade PVC insulated PVC Sheathed stranded copper conductor VSD cable.  Quantity is per core per end."/>
    <n v="25"/>
    <s v="1,5 mm2 x 3 Core (BVZ03CCZ)"/>
    <x v="2"/>
    <x v="2"/>
    <x v="1"/>
    <n v="72"/>
    <m/>
    <m/>
    <m/>
    <m/>
    <m/>
    <m/>
    <n v="72"/>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96"/>
    <n v="196"/>
    <x v="0"/>
    <x v="0"/>
    <x v="0"/>
    <x v="4"/>
    <x v="3"/>
    <s v="D02"/>
    <s v="Termination complete, without gland, for 600/1000V grade PVC insulated PVC Sheathed stranded copper conductor VSD cable.  Quantity is per core per end."/>
    <n v="26"/>
    <s v="2,5 mm2 x 3 Core (BVZ03DCZ)"/>
    <x v="0"/>
    <x v="0"/>
    <x v="1"/>
    <n v="10"/>
    <m/>
    <m/>
    <m/>
    <m/>
    <m/>
    <m/>
    <n v="1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402"/>
    <n v="196"/>
    <x v="0"/>
    <x v="0"/>
    <x v="0"/>
    <x v="4"/>
    <x v="3"/>
    <s v="D02"/>
    <s v="Termination complete, without gland, for 600/1000V grade PVC insulated PVC Sheathed stranded copper conductor VSD cable.  Quantity is per core per end."/>
    <n v="26"/>
    <s v="2,5 mm2 x 3 Core (BVZ03DCZ)"/>
    <x v="1"/>
    <x v="1"/>
    <x v="1"/>
    <n v="10"/>
    <m/>
    <m/>
    <m/>
    <m/>
    <m/>
    <m/>
    <n v="1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608"/>
    <n v="196"/>
    <x v="0"/>
    <x v="0"/>
    <x v="0"/>
    <x v="4"/>
    <x v="3"/>
    <s v="D02"/>
    <s v="Termination complete, without gland, for 600/1000V grade PVC insulated PVC Sheathed stranded copper conductor VSD cable.  Quantity is per core per end."/>
    <n v="26"/>
    <s v="2,5 mm2 x 3 Core (BVZ03DCZ)"/>
    <x v="2"/>
    <x v="2"/>
    <x v="1"/>
    <n v="10"/>
    <m/>
    <m/>
    <m/>
    <m/>
    <m/>
    <m/>
    <n v="1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97"/>
    <n v="197"/>
    <x v="0"/>
    <x v="0"/>
    <x v="0"/>
    <x v="4"/>
    <x v="3"/>
    <s v="D02"/>
    <s v="Termination complete, without gland, for 600/1000V grade PVC insulated PVC Sheathed stranded copper conductor VSD cable.  Quantity is per core per end."/>
    <n v="27"/>
    <s v="4 mm2 x 3 Core (BVZ03ECZ)"/>
    <x v="0"/>
    <x v="0"/>
    <x v="1"/>
    <n v="10"/>
    <m/>
    <m/>
    <m/>
    <m/>
    <m/>
    <m/>
    <n v="1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403"/>
    <n v="197"/>
    <x v="0"/>
    <x v="0"/>
    <x v="0"/>
    <x v="4"/>
    <x v="3"/>
    <s v="D02"/>
    <s v="Termination complete, without gland, for 600/1000V grade PVC insulated PVC Sheathed stranded copper conductor VSD cable.  Quantity is per core per end."/>
    <n v="27"/>
    <s v="4 mm2 x 3 Core (BVZ03ECZ)"/>
    <x v="1"/>
    <x v="1"/>
    <x v="1"/>
    <n v="10"/>
    <m/>
    <m/>
    <m/>
    <m/>
    <m/>
    <m/>
    <n v="1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609"/>
    <n v="197"/>
    <x v="0"/>
    <x v="0"/>
    <x v="0"/>
    <x v="4"/>
    <x v="3"/>
    <s v="D02"/>
    <s v="Termination complete, without gland, for 600/1000V grade PVC insulated PVC Sheathed stranded copper conductor VSD cable.  Quantity is per core per end."/>
    <n v="27"/>
    <s v="4 mm2 x 3 Core (BVZ03ECZ)"/>
    <x v="2"/>
    <x v="2"/>
    <x v="1"/>
    <n v="10"/>
    <m/>
    <m/>
    <m/>
    <m/>
    <m/>
    <m/>
    <n v="1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98"/>
    <n v="198"/>
    <x v="0"/>
    <x v="0"/>
    <x v="0"/>
    <x v="4"/>
    <x v="3"/>
    <s v="D02"/>
    <s v="Termination complete, without gland, for 600/1000V grade PVC insulated PVC Sheathed stranded copper conductor VSD cable.  Quantity is per core per end."/>
    <n v="28"/>
    <s v="6 mm2 x 3 Core (BVZ03FCZ)"/>
    <x v="0"/>
    <x v="0"/>
    <x v="1"/>
    <n v="10"/>
    <m/>
    <m/>
    <m/>
    <m/>
    <m/>
    <m/>
    <n v="1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404"/>
    <n v="198"/>
    <x v="0"/>
    <x v="0"/>
    <x v="0"/>
    <x v="4"/>
    <x v="3"/>
    <s v="D02"/>
    <s v="Termination complete, without gland, for 600/1000V grade PVC insulated PVC Sheathed stranded copper conductor VSD cable.  Quantity is per core per end."/>
    <n v="28"/>
    <s v="6 mm2 x 3 Core (BVZ03FCZ)"/>
    <x v="1"/>
    <x v="1"/>
    <x v="1"/>
    <n v="10"/>
    <m/>
    <m/>
    <m/>
    <m/>
    <m/>
    <m/>
    <n v="1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610"/>
    <n v="198"/>
    <x v="0"/>
    <x v="0"/>
    <x v="0"/>
    <x v="4"/>
    <x v="3"/>
    <s v="D02"/>
    <s v="Termination complete, without gland, for 600/1000V grade PVC insulated PVC Sheathed stranded copper conductor VSD cable.  Quantity is per core per end."/>
    <n v="28"/>
    <s v="6 mm2 x 3 Core (BVZ03FCZ)"/>
    <x v="2"/>
    <x v="2"/>
    <x v="1"/>
    <n v="10"/>
    <m/>
    <m/>
    <m/>
    <m/>
    <m/>
    <m/>
    <n v="1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99"/>
    <n v="199"/>
    <x v="0"/>
    <x v="0"/>
    <x v="0"/>
    <x v="4"/>
    <x v="3"/>
    <s v="D02"/>
    <s v="Termination complete, without gland, for 600/1000V grade PVC insulated PVC Sheathed stranded copper conductor VSD cable.  Quantity is per core per end."/>
    <n v="29"/>
    <s v="10 mm2 x 3 Core (BVZ03GCZ)"/>
    <x v="0"/>
    <x v="0"/>
    <x v="1"/>
    <n v="10"/>
    <m/>
    <m/>
    <m/>
    <m/>
    <m/>
    <m/>
    <n v="1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405"/>
    <n v="199"/>
    <x v="0"/>
    <x v="0"/>
    <x v="0"/>
    <x v="4"/>
    <x v="3"/>
    <s v="D02"/>
    <s v="Termination complete, without gland, for 600/1000V grade PVC insulated PVC Sheathed stranded copper conductor VSD cable.  Quantity is per core per end."/>
    <n v="29"/>
    <s v="10 mm2 x 3 Core (BVZ03GCZ)"/>
    <x v="1"/>
    <x v="1"/>
    <x v="1"/>
    <n v="10"/>
    <m/>
    <m/>
    <m/>
    <m/>
    <m/>
    <m/>
    <n v="1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611"/>
    <n v="199"/>
    <x v="0"/>
    <x v="0"/>
    <x v="0"/>
    <x v="4"/>
    <x v="3"/>
    <s v="D02"/>
    <s v="Termination complete, without gland, for 600/1000V grade PVC insulated PVC Sheathed stranded copper conductor VSD cable.  Quantity is per core per end."/>
    <n v="29"/>
    <s v="10 mm2 x 3 Core (BVZ03GCZ)"/>
    <x v="2"/>
    <x v="2"/>
    <x v="1"/>
    <n v="10"/>
    <m/>
    <m/>
    <m/>
    <m/>
    <m/>
    <m/>
    <n v="1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00"/>
    <n v="200"/>
    <x v="0"/>
    <x v="0"/>
    <x v="0"/>
    <x v="4"/>
    <x v="3"/>
    <s v="D02"/>
    <s v="Termination complete, without gland, for 600/1000V grade PVC insulated PVC Sheathed stranded copper conductor VSD cable.  Quantity is per core per end."/>
    <n v="30"/>
    <s v="16 mm2 x 3 Core (BVZ03HCZ)"/>
    <x v="0"/>
    <x v="0"/>
    <x v="1"/>
    <n v="3"/>
    <n v="15"/>
    <n v="15"/>
    <n v="15"/>
    <n v="15"/>
    <n v="15"/>
    <n v="15"/>
    <n v="93"/>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406"/>
    <n v="200"/>
    <x v="0"/>
    <x v="0"/>
    <x v="0"/>
    <x v="4"/>
    <x v="3"/>
    <s v="D02"/>
    <s v="Termination complete, without gland, for 600/1000V grade PVC insulated PVC Sheathed stranded copper conductor VSD cable.  Quantity is per core per end."/>
    <n v="30"/>
    <s v="16 mm2 x 3 Core (BVZ03HCZ)"/>
    <x v="1"/>
    <x v="1"/>
    <x v="1"/>
    <n v="3"/>
    <n v="15"/>
    <n v="15"/>
    <n v="15"/>
    <n v="15"/>
    <n v="15"/>
    <n v="15"/>
    <n v="93"/>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612"/>
    <n v="200"/>
    <x v="0"/>
    <x v="0"/>
    <x v="0"/>
    <x v="4"/>
    <x v="3"/>
    <s v="D02"/>
    <s v="Termination complete, without gland, for 600/1000V grade PVC insulated PVC Sheathed stranded copper conductor VSD cable.  Quantity is per core per end."/>
    <n v="30"/>
    <s v="16 mm2 x 3 Core (BVZ03HCZ)"/>
    <x v="2"/>
    <x v="2"/>
    <x v="1"/>
    <n v="3"/>
    <n v="15"/>
    <n v="15"/>
    <n v="15"/>
    <n v="15"/>
    <n v="15"/>
    <n v="15"/>
    <n v="93"/>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01"/>
    <n v="201"/>
    <x v="0"/>
    <x v="0"/>
    <x v="0"/>
    <x v="4"/>
    <x v="3"/>
    <s v="D02"/>
    <s v="Termination complete, without gland, for 600/1000V grade PVC insulated PVC Sheathed stranded copper conductor VSD cable.  Quantity is per core per end."/>
    <n v="31"/>
    <s v="35 mm2 x 3 Core (BVZ03LCZ)"/>
    <x v="0"/>
    <x v="0"/>
    <x v="1"/>
    <n v="9"/>
    <m/>
    <m/>
    <m/>
    <m/>
    <m/>
    <m/>
    <n v="9"/>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407"/>
    <n v="201"/>
    <x v="0"/>
    <x v="0"/>
    <x v="0"/>
    <x v="4"/>
    <x v="3"/>
    <s v="D02"/>
    <s v="Termination complete, without gland, for 600/1000V grade PVC insulated PVC Sheathed stranded copper conductor VSD cable.  Quantity is per core per end."/>
    <n v="31"/>
    <s v="35 mm2 x 3 Core (BVZ03LCZ)"/>
    <x v="1"/>
    <x v="1"/>
    <x v="1"/>
    <n v="9"/>
    <m/>
    <m/>
    <m/>
    <m/>
    <m/>
    <m/>
    <n v="9"/>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613"/>
    <n v="201"/>
    <x v="0"/>
    <x v="0"/>
    <x v="0"/>
    <x v="4"/>
    <x v="3"/>
    <s v="D02"/>
    <s v="Termination complete, without gland, for 600/1000V grade PVC insulated PVC Sheathed stranded copper conductor VSD cable.  Quantity is per core per end."/>
    <n v="31"/>
    <s v="35 mm2 x 3 Core (BVZ03LCZ)"/>
    <x v="2"/>
    <x v="2"/>
    <x v="1"/>
    <n v="9"/>
    <m/>
    <m/>
    <m/>
    <m/>
    <m/>
    <m/>
    <n v="9"/>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02"/>
    <n v="202"/>
    <x v="0"/>
    <x v="0"/>
    <x v="0"/>
    <x v="4"/>
    <x v="3"/>
    <s v="D02"/>
    <s v="Termination complete, without gland, for 600/1000V grade PVC insulated PVC Sheathed stranded copper conductor VSD cable.  Quantity is per core per end."/>
    <n v="32"/>
    <s v="70 mm2 x 3 Core (BVZ03NCZ)"/>
    <x v="0"/>
    <x v="0"/>
    <x v="1"/>
    <n v="6"/>
    <m/>
    <m/>
    <m/>
    <m/>
    <m/>
    <m/>
    <n v="6"/>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408"/>
    <n v="202"/>
    <x v="0"/>
    <x v="0"/>
    <x v="0"/>
    <x v="4"/>
    <x v="3"/>
    <s v="D02"/>
    <s v="Termination complete, without gland, for 600/1000V grade PVC insulated PVC Sheathed stranded copper conductor VSD cable.  Quantity is per core per end."/>
    <n v="32"/>
    <s v="70 mm2 x 3 Core (BVZ03NCZ)"/>
    <x v="1"/>
    <x v="1"/>
    <x v="1"/>
    <n v="6"/>
    <m/>
    <m/>
    <m/>
    <m/>
    <m/>
    <m/>
    <n v="6"/>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614"/>
    <n v="202"/>
    <x v="0"/>
    <x v="0"/>
    <x v="0"/>
    <x v="4"/>
    <x v="3"/>
    <s v="D02"/>
    <s v="Termination complete, without gland, for 600/1000V grade PVC insulated PVC Sheathed stranded copper conductor VSD cable.  Quantity is per core per end."/>
    <n v="32"/>
    <s v="70 mm2 x 3 Core (BVZ03NCZ)"/>
    <x v="2"/>
    <x v="2"/>
    <x v="1"/>
    <n v="6"/>
    <m/>
    <m/>
    <m/>
    <m/>
    <m/>
    <m/>
    <n v="6"/>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03"/>
    <n v="203"/>
    <x v="0"/>
    <x v="0"/>
    <x v="0"/>
    <x v="4"/>
    <x v="3"/>
    <s v="D02"/>
    <s v="Termination complete, without gland, for 600/1000V grade PVC insulated PVC Sheathed stranded copper conductor VSD cable.  Quantity is per core per end."/>
    <n v="33"/>
    <s v="120 mm2 x 3 Core (BVZ03QCZ)"/>
    <x v="0"/>
    <x v="0"/>
    <x v="1"/>
    <n v="48"/>
    <n v="6"/>
    <n v="6"/>
    <n v="6"/>
    <n v="6"/>
    <n v="6"/>
    <n v="6"/>
    <n v="84"/>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409"/>
    <n v="203"/>
    <x v="0"/>
    <x v="0"/>
    <x v="0"/>
    <x v="4"/>
    <x v="3"/>
    <s v="D02"/>
    <s v="Termination complete, without gland, for 600/1000V grade PVC insulated PVC Sheathed stranded copper conductor VSD cable.  Quantity is per core per end."/>
    <n v="33"/>
    <s v="120 mm2 x 3 Core (BVZ03QCZ)"/>
    <x v="1"/>
    <x v="1"/>
    <x v="1"/>
    <n v="48"/>
    <n v="6"/>
    <n v="6"/>
    <n v="6"/>
    <n v="6"/>
    <n v="6"/>
    <n v="6"/>
    <n v="84"/>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615"/>
    <n v="203"/>
    <x v="0"/>
    <x v="0"/>
    <x v="0"/>
    <x v="4"/>
    <x v="3"/>
    <s v="D02"/>
    <s v="Termination complete, without gland, for 600/1000V grade PVC insulated PVC Sheathed stranded copper conductor VSD cable.  Quantity is per core per end."/>
    <n v="33"/>
    <s v="120 mm2 x 3 Core (BVZ03QCZ)"/>
    <x v="2"/>
    <x v="2"/>
    <x v="1"/>
    <n v="48"/>
    <n v="6"/>
    <n v="6"/>
    <n v="6"/>
    <n v="6"/>
    <n v="6"/>
    <n v="6"/>
    <n v="84"/>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04"/>
    <n v="204"/>
    <x v="0"/>
    <x v="0"/>
    <x v="0"/>
    <x v="4"/>
    <x v="3"/>
    <s v="D02"/>
    <s v="Termination complete, without gland, for 600/1000V grade PVC insulated PVC Sheathed stranded copper conductor VSD cable.  Quantity is per core per end."/>
    <n v="34"/>
    <s v="185 mm2 x 3 Core (BVZ03SCZ)"/>
    <x v="0"/>
    <x v="0"/>
    <x v="1"/>
    <n v="36"/>
    <m/>
    <m/>
    <m/>
    <m/>
    <m/>
    <m/>
    <n v="36"/>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410"/>
    <n v="204"/>
    <x v="0"/>
    <x v="0"/>
    <x v="0"/>
    <x v="4"/>
    <x v="3"/>
    <s v="D02"/>
    <s v="Termination complete, without gland, for 600/1000V grade PVC insulated PVC Sheathed stranded copper conductor VSD cable.  Quantity is per core per end."/>
    <n v="34"/>
    <s v="185 mm2 x 3 Core (BVZ03SCZ)"/>
    <x v="1"/>
    <x v="1"/>
    <x v="1"/>
    <n v="36"/>
    <m/>
    <m/>
    <m/>
    <m/>
    <m/>
    <m/>
    <n v="36"/>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616"/>
    <n v="204"/>
    <x v="0"/>
    <x v="0"/>
    <x v="0"/>
    <x v="4"/>
    <x v="3"/>
    <s v="D02"/>
    <s v="Termination complete, without gland, for 600/1000V grade PVC insulated PVC Sheathed stranded copper conductor VSD cable.  Quantity is per core per end."/>
    <n v="34"/>
    <s v="185 mm2 x 3 Core (BVZ03SCZ)"/>
    <x v="2"/>
    <x v="2"/>
    <x v="1"/>
    <n v="36"/>
    <m/>
    <m/>
    <m/>
    <m/>
    <m/>
    <m/>
    <n v="36"/>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05"/>
    <n v="205"/>
    <x v="0"/>
    <x v="0"/>
    <x v="0"/>
    <x v="4"/>
    <x v="3"/>
    <s v="D02"/>
    <s v="Termination complete, without gland, for 600/1000V grade PVC insulated PVC Sheathed stranded copper conductor VSD cable.  Quantity is per core per end."/>
    <n v="35"/>
    <s v="240 mm2 x 3 Core (BVZ03TCZ)"/>
    <x v="0"/>
    <x v="0"/>
    <x v="0"/>
    <n v="72"/>
    <m/>
    <m/>
    <m/>
    <m/>
    <m/>
    <m/>
    <n v="72"/>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411"/>
    <n v="205"/>
    <x v="0"/>
    <x v="0"/>
    <x v="0"/>
    <x v="4"/>
    <x v="3"/>
    <s v="D02"/>
    <s v="Termination complete, without gland, for 600/1000V grade PVC insulated PVC Sheathed stranded copper conductor VSD cable.  Quantity is per core per end."/>
    <n v="35"/>
    <s v="240 mm2 x 3 Core (BVZ03TCZ)"/>
    <x v="1"/>
    <x v="1"/>
    <x v="0"/>
    <n v="72"/>
    <m/>
    <m/>
    <m/>
    <m/>
    <m/>
    <m/>
    <n v="72"/>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617"/>
    <n v="205"/>
    <x v="0"/>
    <x v="0"/>
    <x v="0"/>
    <x v="4"/>
    <x v="3"/>
    <s v="D02"/>
    <s v="Termination complete, without gland, for 600/1000V grade PVC insulated PVC Sheathed stranded copper conductor VSD cable.  Quantity is per core per end."/>
    <n v="35"/>
    <s v="240 mm2 x 3 Core (BVZ03TCZ)"/>
    <x v="2"/>
    <x v="2"/>
    <x v="0"/>
    <n v="72"/>
    <m/>
    <m/>
    <m/>
    <m/>
    <m/>
    <m/>
    <n v="72"/>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06"/>
    <n v="206"/>
    <x v="0"/>
    <x v="0"/>
    <x v="0"/>
    <x v="4"/>
    <x v="3"/>
    <s v="D02"/>
    <s v="Termination complete, without gland, for 600/1000V grade PVC insulated PVC Sheathed stranded copper conductor VSD cable.  Quantity is per core per end."/>
    <n v="36"/>
    <s v="400 mm2 x 3 Core (BVZ03VCZ)"/>
    <x v="0"/>
    <x v="0"/>
    <x v="0"/>
    <n v="45"/>
    <m/>
    <m/>
    <m/>
    <m/>
    <m/>
    <m/>
    <n v="45"/>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412"/>
    <n v="206"/>
    <x v="0"/>
    <x v="0"/>
    <x v="0"/>
    <x v="4"/>
    <x v="3"/>
    <s v="D02"/>
    <s v="Termination complete, without gland, for 600/1000V grade PVC insulated PVC Sheathed stranded copper conductor VSD cable.  Quantity is per core per end."/>
    <n v="36"/>
    <s v="400 mm2 x 3 Core (BVZ03VCZ)"/>
    <x v="1"/>
    <x v="1"/>
    <x v="0"/>
    <n v="45"/>
    <m/>
    <m/>
    <m/>
    <m/>
    <m/>
    <m/>
    <n v="45"/>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618"/>
    <n v="206"/>
    <x v="0"/>
    <x v="0"/>
    <x v="0"/>
    <x v="4"/>
    <x v="3"/>
    <s v="D02"/>
    <s v="Termination complete, without gland, for 600/1000V grade PVC insulated PVC Sheathed stranded copper conductor VSD cable.  Quantity is per core per end."/>
    <n v="36"/>
    <s v="400 mm2 x 3 Core (BVZ03VCZ)"/>
    <x v="2"/>
    <x v="2"/>
    <x v="0"/>
    <n v="45"/>
    <m/>
    <m/>
    <m/>
    <m/>
    <m/>
    <m/>
    <n v="45"/>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619"/>
    <n v="1"/>
    <x v="0"/>
    <x v="1"/>
    <x v="1"/>
    <x v="0"/>
    <x v="4"/>
    <s v="A01"/>
    <s v="HEAVY DUTY GALVANIZED STEEL PERFORATED BOTTOM CABLE TRAY"/>
    <n v="1"/>
    <s v="75mm(h) X 75mm(w) straight                        "/>
    <x v="0"/>
    <x v="0"/>
    <x v="0"/>
    <n v="10"/>
    <n v="5"/>
    <n v="5"/>
    <n v="5"/>
    <n v="5"/>
    <n v="5"/>
    <n v="5"/>
    <n v="4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072"/>
    <n v="1"/>
    <x v="0"/>
    <x v="1"/>
    <x v="1"/>
    <x v="0"/>
    <x v="4"/>
    <s v="A01"/>
    <s v="HEAVY DUTY GALVANIZED STEEL PERFORATED BOTTOM CABLE TRAY"/>
    <n v="1"/>
    <s v="75mm(h) X 75mm(w) straight                        "/>
    <x v="1"/>
    <x v="1"/>
    <x v="0"/>
    <n v="10"/>
    <n v="5"/>
    <n v="5"/>
    <n v="5"/>
    <n v="5"/>
    <n v="5"/>
    <n v="5"/>
    <n v="4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525"/>
    <n v="1"/>
    <x v="0"/>
    <x v="1"/>
    <x v="1"/>
    <x v="0"/>
    <x v="4"/>
    <s v="A01"/>
    <s v="HEAVY DUTY GALVANIZED STEEL PERFORATED BOTTOM CABLE TRAY"/>
    <n v="1"/>
    <s v="75mm(h) X 75mm(w) straight                        "/>
    <x v="2"/>
    <x v="2"/>
    <x v="0"/>
    <n v="10"/>
    <n v="5"/>
    <n v="5"/>
    <n v="5"/>
    <n v="5"/>
    <n v="5"/>
    <n v="5"/>
    <n v="4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620"/>
    <n v="2"/>
    <x v="0"/>
    <x v="1"/>
    <x v="1"/>
    <x v="0"/>
    <x v="4"/>
    <s v="A01"/>
    <s v="HEAVY DUTY GALVANIZED STEEL PERFORATED BOTTOM CABLE TRAY"/>
    <n v="2"/>
    <s v="75mm(h) X 100mm(w) straight                        "/>
    <x v="0"/>
    <x v="0"/>
    <x v="0"/>
    <n v="10"/>
    <n v="5"/>
    <n v="5"/>
    <n v="5"/>
    <n v="5"/>
    <n v="5"/>
    <n v="5"/>
    <n v="4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073"/>
    <n v="2"/>
    <x v="0"/>
    <x v="1"/>
    <x v="1"/>
    <x v="0"/>
    <x v="4"/>
    <s v="A01"/>
    <s v="HEAVY DUTY GALVANIZED STEEL PERFORATED BOTTOM CABLE TRAY"/>
    <n v="2"/>
    <s v="75mm(h) X 100mm(w) straight                        "/>
    <x v="1"/>
    <x v="1"/>
    <x v="0"/>
    <n v="10"/>
    <n v="5"/>
    <n v="5"/>
    <n v="5"/>
    <n v="5"/>
    <n v="5"/>
    <n v="5"/>
    <n v="4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526"/>
    <n v="2"/>
    <x v="0"/>
    <x v="1"/>
    <x v="1"/>
    <x v="0"/>
    <x v="4"/>
    <s v="A01"/>
    <s v="HEAVY DUTY GALVANIZED STEEL PERFORATED BOTTOM CABLE TRAY"/>
    <n v="2"/>
    <s v="75mm(h) X 100mm(w) straight                        "/>
    <x v="2"/>
    <x v="2"/>
    <x v="0"/>
    <n v="10"/>
    <n v="5"/>
    <n v="5"/>
    <n v="5"/>
    <n v="5"/>
    <n v="5"/>
    <n v="5"/>
    <n v="4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621"/>
    <n v="3"/>
    <x v="0"/>
    <x v="1"/>
    <x v="1"/>
    <x v="0"/>
    <x v="4"/>
    <s v="A01"/>
    <s v="HEAVY DUTY GALVANIZED STEEL PERFORATED BOTTOM CABLE TRAY"/>
    <n v="3"/>
    <s v="75mm(h) X 150mm(w) straight                        "/>
    <x v="0"/>
    <x v="0"/>
    <x v="0"/>
    <n v="3400"/>
    <n v="1900"/>
    <n v="1900"/>
    <n v="1900"/>
    <n v="1900"/>
    <n v="1900"/>
    <n v="1900"/>
    <n v="1480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074"/>
    <n v="3"/>
    <x v="0"/>
    <x v="1"/>
    <x v="1"/>
    <x v="0"/>
    <x v="4"/>
    <s v="A01"/>
    <s v="HEAVY DUTY GALVANIZED STEEL PERFORATED BOTTOM CABLE TRAY"/>
    <n v="3"/>
    <s v="75mm(h) X 150mm(w) straight                        "/>
    <x v="1"/>
    <x v="1"/>
    <x v="0"/>
    <n v="3400"/>
    <n v="1900"/>
    <n v="1900"/>
    <n v="1900"/>
    <n v="1900"/>
    <n v="1900"/>
    <n v="1900"/>
    <n v="1480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527"/>
    <n v="3"/>
    <x v="0"/>
    <x v="1"/>
    <x v="1"/>
    <x v="0"/>
    <x v="4"/>
    <s v="A01"/>
    <s v="HEAVY DUTY GALVANIZED STEEL PERFORATED BOTTOM CABLE TRAY"/>
    <n v="3"/>
    <s v="75mm(h) X 150mm(w) straight                        "/>
    <x v="2"/>
    <x v="2"/>
    <x v="0"/>
    <n v="3400"/>
    <n v="1900"/>
    <n v="1900"/>
    <n v="1900"/>
    <n v="1900"/>
    <n v="1900"/>
    <n v="1900"/>
    <n v="1480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622"/>
    <n v="4"/>
    <x v="0"/>
    <x v="1"/>
    <x v="1"/>
    <x v="0"/>
    <x v="4"/>
    <s v="A01"/>
    <s v="HEAVY DUTY GALVANIZED STEEL PERFORATED BOTTOM CABLE TRAY"/>
    <n v="4"/>
    <s v="75mm(h) X 200mm(w) straight"/>
    <x v="0"/>
    <x v="0"/>
    <x v="0"/>
    <n v="10"/>
    <n v="5"/>
    <n v="5"/>
    <n v="5"/>
    <n v="5"/>
    <n v="5"/>
    <n v="5"/>
    <n v="4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075"/>
    <n v="4"/>
    <x v="0"/>
    <x v="1"/>
    <x v="1"/>
    <x v="0"/>
    <x v="4"/>
    <s v="A01"/>
    <s v="HEAVY DUTY GALVANIZED STEEL PERFORATED BOTTOM CABLE TRAY"/>
    <n v="4"/>
    <s v="75mm(h) X 200mm(w) straight"/>
    <x v="1"/>
    <x v="1"/>
    <x v="0"/>
    <n v="10"/>
    <n v="5"/>
    <n v="5"/>
    <n v="5"/>
    <n v="5"/>
    <n v="5"/>
    <n v="5"/>
    <n v="4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528"/>
    <n v="4"/>
    <x v="0"/>
    <x v="1"/>
    <x v="1"/>
    <x v="0"/>
    <x v="4"/>
    <s v="A01"/>
    <s v="HEAVY DUTY GALVANIZED STEEL PERFORATED BOTTOM CABLE TRAY"/>
    <n v="4"/>
    <s v="75mm(h) X 200mm(w) straight"/>
    <x v="2"/>
    <x v="2"/>
    <x v="0"/>
    <n v="10"/>
    <n v="5"/>
    <n v="5"/>
    <n v="5"/>
    <n v="5"/>
    <n v="5"/>
    <n v="5"/>
    <n v="4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623"/>
    <n v="5"/>
    <x v="0"/>
    <x v="1"/>
    <x v="1"/>
    <x v="0"/>
    <x v="4"/>
    <s v="A01"/>
    <s v="HEAVY DUTY GALVANIZED STEEL PERFORATED BOTTOM CABLE TRAY"/>
    <n v="5"/>
    <s v="75mm(h) X 300mm(w) straight"/>
    <x v="0"/>
    <x v="0"/>
    <x v="0"/>
    <n v="3300"/>
    <n v="700"/>
    <n v="700"/>
    <n v="700"/>
    <n v="700"/>
    <n v="700"/>
    <n v="700"/>
    <n v="750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076"/>
    <n v="5"/>
    <x v="0"/>
    <x v="1"/>
    <x v="1"/>
    <x v="0"/>
    <x v="4"/>
    <s v="A01"/>
    <s v="HEAVY DUTY GALVANIZED STEEL PERFORATED BOTTOM CABLE TRAY"/>
    <n v="5"/>
    <s v="75mm(h) X 300mm(w) straight"/>
    <x v="1"/>
    <x v="1"/>
    <x v="0"/>
    <n v="3300"/>
    <n v="700"/>
    <n v="700"/>
    <n v="700"/>
    <n v="700"/>
    <n v="700"/>
    <n v="700"/>
    <n v="750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529"/>
    <n v="5"/>
    <x v="0"/>
    <x v="1"/>
    <x v="1"/>
    <x v="0"/>
    <x v="4"/>
    <s v="A01"/>
    <s v="HEAVY DUTY GALVANIZED STEEL PERFORATED BOTTOM CABLE TRAY"/>
    <n v="5"/>
    <s v="75mm(h) X 300mm(w) straight"/>
    <x v="2"/>
    <x v="2"/>
    <x v="0"/>
    <n v="3300"/>
    <n v="700"/>
    <n v="700"/>
    <n v="700"/>
    <n v="700"/>
    <n v="700"/>
    <n v="700"/>
    <n v="750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624"/>
    <n v="6"/>
    <x v="0"/>
    <x v="1"/>
    <x v="1"/>
    <x v="0"/>
    <x v="4"/>
    <s v="A01"/>
    <s v="HEAVY DUTY GALVANIZED STEEL PERFORATED BOTTOM CABLE TRAY"/>
    <n v="6"/>
    <s v="75mm(h) X 400mm(w) straight"/>
    <x v="0"/>
    <x v="0"/>
    <x v="0"/>
    <n v="20"/>
    <n v="20"/>
    <n v="20"/>
    <n v="20"/>
    <n v="20"/>
    <n v="20"/>
    <n v="20"/>
    <n v="14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077"/>
    <n v="6"/>
    <x v="0"/>
    <x v="1"/>
    <x v="1"/>
    <x v="0"/>
    <x v="4"/>
    <s v="A01"/>
    <s v="HEAVY DUTY GALVANIZED STEEL PERFORATED BOTTOM CABLE TRAY"/>
    <n v="6"/>
    <s v="75mm(h) X 400mm(w) straight"/>
    <x v="1"/>
    <x v="1"/>
    <x v="0"/>
    <n v="20"/>
    <n v="20"/>
    <n v="20"/>
    <n v="20"/>
    <n v="20"/>
    <n v="20"/>
    <n v="20"/>
    <n v="14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530"/>
    <n v="6"/>
    <x v="0"/>
    <x v="1"/>
    <x v="1"/>
    <x v="0"/>
    <x v="4"/>
    <s v="A01"/>
    <s v="HEAVY DUTY GALVANIZED STEEL PERFORATED BOTTOM CABLE TRAY"/>
    <n v="6"/>
    <s v="75mm(h) X 400mm(w) straight"/>
    <x v="2"/>
    <x v="2"/>
    <x v="0"/>
    <n v="20"/>
    <n v="20"/>
    <n v="20"/>
    <n v="20"/>
    <n v="20"/>
    <n v="20"/>
    <n v="20"/>
    <n v="14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625"/>
    <n v="7"/>
    <x v="0"/>
    <x v="1"/>
    <x v="1"/>
    <x v="0"/>
    <x v="4"/>
    <s v="A01"/>
    <s v="HEAVY DUTY GALVANIZED STEEL PERFORATED BOTTOM CABLE TRAY"/>
    <n v="7"/>
    <s v="75mm(h) X 500mm(w) straight"/>
    <x v="0"/>
    <x v="0"/>
    <x v="0"/>
    <n v="10"/>
    <n v="5"/>
    <n v="5"/>
    <n v="5"/>
    <n v="5"/>
    <n v="5"/>
    <n v="5"/>
    <n v="4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078"/>
    <n v="7"/>
    <x v="0"/>
    <x v="1"/>
    <x v="1"/>
    <x v="0"/>
    <x v="4"/>
    <s v="A01"/>
    <s v="HEAVY DUTY GALVANIZED STEEL PERFORATED BOTTOM CABLE TRAY"/>
    <n v="7"/>
    <s v="75mm(h) X 500mm(w) straight"/>
    <x v="1"/>
    <x v="1"/>
    <x v="0"/>
    <n v="10"/>
    <n v="5"/>
    <n v="5"/>
    <n v="5"/>
    <n v="5"/>
    <n v="5"/>
    <n v="5"/>
    <n v="4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531"/>
    <n v="7"/>
    <x v="0"/>
    <x v="1"/>
    <x v="1"/>
    <x v="0"/>
    <x v="4"/>
    <s v="A01"/>
    <s v="HEAVY DUTY GALVANIZED STEEL PERFORATED BOTTOM CABLE TRAY"/>
    <n v="7"/>
    <s v="75mm(h) X 500mm(w) straight"/>
    <x v="2"/>
    <x v="2"/>
    <x v="0"/>
    <n v="10"/>
    <n v="5"/>
    <n v="5"/>
    <n v="5"/>
    <n v="5"/>
    <n v="5"/>
    <n v="5"/>
    <n v="4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626"/>
    <n v="8"/>
    <x v="0"/>
    <x v="1"/>
    <x v="1"/>
    <x v="0"/>
    <x v="4"/>
    <s v="A01"/>
    <s v="HEAVY DUTY GALVANIZED STEEL PERFORATED BOTTOM CABLE TRAY"/>
    <n v="8"/>
    <s v="75mm(h) X 600mm(w) straight"/>
    <x v="0"/>
    <x v="0"/>
    <x v="0"/>
    <n v="17700"/>
    <n v="22006"/>
    <n v="22006"/>
    <n v="22006"/>
    <n v="22006"/>
    <n v="22006"/>
    <n v="22006"/>
    <n v="149736"/>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079"/>
    <n v="8"/>
    <x v="0"/>
    <x v="1"/>
    <x v="1"/>
    <x v="0"/>
    <x v="4"/>
    <s v="A01"/>
    <s v="HEAVY DUTY GALVANIZED STEEL PERFORATED BOTTOM CABLE TRAY"/>
    <n v="8"/>
    <s v="75mm(h) X 600mm(w) straight"/>
    <x v="1"/>
    <x v="1"/>
    <x v="0"/>
    <n v="17700"/>
    <n v="22006"/>
    <n v="22006"/>
    <n v="22006"/>
    <n v="22006"/>
    <n v="22006"/>
    <n v="22006"/>
    <n v="149736"/>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532"/>
    <n v="8"/>
    <x v="0"/>
    <x v="1"/>
    <x v="1"/>
    <x v="0"/>
    <x v="4"/>
    <s v="A01"/>
    <s v="HEAVY DUTY GALVANIZED STEEL PERFORATED BOTTOM CABLE TRAY"/>
    <n v="8"/>
    <s v="75mm(h) X 600mm(w) straight"/>
    <x v="2"/>
    <x v="2"/>
    <x v="0"/>
    <n v="17700"/>
    <n v="22006"/>
    <n v="22006"/>
    <n v="22006"/>
    <n v="22006"/>
    <n v="22006"/>
    <n v="22006"/>
    <n v="149736"/>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627"/>
    <n v="9"/>
    <x v="0"/>
    <x v="1"/>
    <x v="1"/>
    <x v="0"/>
    <x v="4"/>
    <s v="A02"/>
    <s v="HEAVY DUTY GALVANIZED STEEL PERFORATED BOTTOM CABLE TRAY"/>
    <n v="9"/>
    <s v="75mm(h) vertical adjustable splice plates                       "/>
    <x v="0"/>
    <x v="0"/>
    <x v="1"/>
    <n v="490"/>
    <n v="490"/>
    <n v="490"/>
    <n v="490"/>
    <n v="490"/>
    <n v="490"/>
    <n v="490"/>
    <n v="343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080"/>
    <n v="9"/>
    <x v="0"/>
    <x v="1"/>
    <x v="1"/>
    <x v="0"/>
    <x v="4"/>
    <s v="A02"/>
    <s v="HEAVY DUTY GALVANIZED STEEL PERFORATED BOTTOM CABLE TRAY"/>
    <n v="9"/>
    <s v="75mm(h) vertical adjustable splice plates                       "/>
    <x v="1"/>
    <x v="1"/>
    <x v="1"/>
    <n v="490"/>
    <n v="490"/>
    <n v="490"/>
    <n v="490"/>
    <n v="490"/>
    <n v="490"/>
    <n v="490"/>
    <n v="343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533"/>
    <n v="9"/>
    <x v="0"/>
    <x v="1"/>
    <x v="1"/>
    <x v="0"/>
    <x v="4"/>
    <s v="A02"/>
    <s v="HEAVY DUTY GALVANIZED STEEL PERFORATED BOTTOM CABLE TRAY"/>
    <n v="9"/>
    <s v="75mm(h) vertical adjustable splice plates                       "/>
    <x v="2"/>
    <x v="2"/>
    <x v="1"/>
    <n v="490"/>
    <n v="490"/>
    <n v="490"/>
    <n v="490"/>
    <n v="490"/>
    <n v="490"/>
    <n v="490"/>
    <n v="343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628"/>
    <n v="10"/>
    <x v="0"/>
    <x v="1"/>
    <x v="1"/>
    <x v="0"/>
    <x v="4"/>
    <s v="A02"/>
    <s v="HEAVY DUTY GALVANIZED STEEL PERFORATED BOTTOM CABLE TRAY"/>
    <n v="10"/>
    <s v="75mm(h) X 75mm(w) 90 degree horizontal elbow, 650 radius                       "/>
    <x v="0"/>
    <x v="0"/>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081"/>
    <n v="10"/>
    <x v="0"/>
    <x v="1"/>
    <x v="1"/>
    <x v="0"/>
    <x v="4"/>
    <s v="A02"/>
    <s v="HEAVY DUTY GALVANIZED STEEL PERFORATED BOTTOM CABLE TRAY"/>
    <n v="10"/>
    <s v="75mm(h) X 75mm(w) 90 degree horizontal elbow, 650 radius                       "/>
    <x v="1"/>
    <x v="1"/>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534"/>
    <n v="10"/>
    <x v="0"/>
    <x v="1"/>
    <x v="1"/>
    <x v="0"/>
    <x v="4"/>
    <s v="A02"/>
    <s v="HEAVY DUTY GALVANIZED STEEL PERFORATED BOTTOM CABLE TRAY"/>
    <n v="10"/>
    <s v="75mm(h) X 75mm(w) 90 degree horizontal elbow, 650 radius                       "/>
    <x v="2"/>
    <x v="2"/>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629"/>
    <n v="11"/>
    <x v="0"/>
    <x v="1"/>
    <x v="1"/>
    <x v="0"/>
    <x v="4"/>
    <s v="A02"/>
    <s v="HEAVY DUTY GALVANIZED STEEL PERFORATED BOTTOM CABLE TRAY"/>
    <n v="11"/>
    <s v="75mm(h) X 75mm(w) horizontal tee, 650 radius                       "/>
    <x v="0"/>
    <x v="0"/>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082"/>
    <n v="11"/>
    <x v="0"/>
    <x v="1"/>
    <x v="1"/>
    <x v="0"/>
    <x v="4"/>
    <s v="A02"/>
    <s v="HEAVY DUTY GALVANIZED STEEL PERFORATED BOTTOM CABLE TRAY"/>
    <n v="11"/>
    <s v="75mm(h) X 75mm(w) horizontal tee, 650 radius                       "/>
    <x v="1"/>
    <x v="1"/>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535"/>
    <n v="11"/>
    <x v="0"/>
    <x v="1"/>
    <x v="1"/>
    <x v="0"/>
    <x v="4"/>
    <s v="A02"/>
    <s v="HEAVY DUTY GALVANIZED STEEL PERFORATED BOTTOM CABLE TRAY"/>
    <n v="11"/>
    <s v="75mm(h) X 75mm(w) horizontal tee, 650 radius                       "/>
    <x v="2"/>
    <x v="2"/>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630"/>
    <n v="12"/>
    <x v="0"/>
    <x v="1"/>
    <x v="1"/>
    <x v="0"/>
    <x v="4"/>
    <s v="A02"/>
    <s v="HEAVY DUTY GALVANIZED STEEL PERFORATED BOTTOM CABLE TRAY"/>
    <n v="12"/>
    <s v="75mm(h) X 75mm(w) horizontal cross, 650 radius                       "/>
    <x v="0"/>
    <x v="0"/>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083"/>
    <n v="12"/>
    <x v="0"/>
    <x v="1"/>
    <x v="1"/>
    <x v="0"/>
    <x v="4"/>
    <s v="A02"/>
    <s v="HEAVY DUTY GALVANIZED STEEL PERFORATED BOTTOM CABLE TRAY"/>
    <n v="12"/>
    <s v="75mm(h) X 75mm(w) horizontal cross, 650 radius                       "/>
    <x v="1"/>
    <x v="1"/>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536"/>
    <n v="12"/>
    <x v="0"/>
    <x v="1"/>
    <x v="1"/>
    <x v="0"/>
    <x v="4"/>
    <s v="A02"/>
    <s v="HEAVY DUTY GALVANIZED STEEL PERFORATED BOTTOM CABLE TRAY"/>
    <n v="12"/>
    <s v="75mm(h) X 75mm(w) horizontal cross, 650 radius                       "/>
    <x v="2"/>
    <x v="2"/>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631"/>
    <n v="13"/>
    <x v="0"/>
    <x v="1"/>
    <x v="1"/>
    <x v="0"/>
    <x v="4"/>
    <s v="A02"/>
    <s v="HEAVY DUTY GALVANIZED STEEL PERFORATED BOTTOM CABLE TRAY"/>
    <n v="13"/>
    <s v="75mm(h) X 75mm(w) 90 degree outside vertical elbow, 650 radius                       "/>
    <x v="0"/>
    <x v="0"/>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084"/>
    <n v="13"/>
    <x v="0"/>
    <x v="1"/>
    <x v="1"/>
    <x v="0"/>
    <x v="4"/>
    <s v="A02"/>
    <s v="HEAVY DUTY GALVANIZED STEEL PERFORATED BOTTOM CABLE TRAY"/>
    <n v="13"/>
    <s v="75mm(h) X 75mm(w) 90 degree outside vertical elbow, 650 radius                       "/>
    <x v="1"/>
    <x v="1"/>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537"/>
    <n v="13"/>
    <x v="0"/>
    <x v="1"/>
    <x v="1"/>
    <x v="0"/>
    <x v="4"/>
    <s v="A02"/>
    <s v="HEAVY DUTY GALVANIZED STEEL PERFORATED BOTTOM CABLE TRAY"/>
    <n v="13"/>
    <s v="75mm(h) X 75mm(w) 90 degree outside vertical elbow, 650 radius                       "/>
    <x v="2"/>
    <x v="2"/>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632"/>
    <n v="14"/>
    <x v="0"/>
    <x v="1"/>
    <x v="1"/>
    <x v="0"/>
    <x v="4"/>
    <s v="A02"/>
    <s v="HEAVY DUTY GALVANIZED STEEL PERFORATED BOTTOM CABLE TRAY"/>
    <n v="14"/>
    <s v="75mm(h) X 75mm(w) 90 degree inside vertical elbow, 650 radius                       "/>
    <x v="0"/>
    <x v="0"/>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085"/>
    <n v="14"/>
    <x v="0"/>
    <x v="1"/>
    <x v="1"/>
    <x v="0"/>
    <x v="4"/>
    <s v="A02"/>
    <s v="HEAVY DUTY GALVANIZED STEEL PERFORATED BOTTOM CABLE TRAY"/>
    <n v="14"/>
    <s v="75mm(h) X 75mm(w) 90 degree inside vertical elbow, 650 radius                       "/>
    <x v="1"/>
    <x v="1"/>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538"/>
    <n v="14"/>
    <x v="0"/>
    <x v="1"/>
    <x v="1"/>
    <x v="0"/>
    <x v="4"/>
    <s v="A02"/>
    <s v="HEAVY DUTY GALVANIZED STEEL PERFORATED BOTTOM CABLE TRAY"/>
    <n v="14"/>
    <s v="75mm(h) X 75mm(w) 90 degree inside vertical elbow, 650 radius                       "/>
    <x v="2"/>
    <x v="2"/>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633"/>
    <n v="15"/>
    <x v="0"/>
    <x v="1"/>
    <x v="1"/>
    <x v="0"/>
    <x v="4"/>
    <s v="A02"/>
    <s v="HEAVY DUTY GALVANIZED STEEL PERFORATED BOTTOM CABLE TRAY"/>
    <n v="15"/>
    <s v="75mm(h) X 100mm(w) 90 degree horizontal elbow, 650 radius                       "/>
    <x v="0"/>
    <x v="0"/>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086"/>
    <n v="15"/>
    <x v="0"/>
    <x v="1"/>
    <x v="1"/>
    <x v="0"/>
    <x v="4"/>
    <s v="A02"/>
    <s v="HEAVY DUTY GALVANIZED STEEL PERFORATED BOTTOM CABLE TRAY"/>
    <n v="15"/>
    <s v="75mm(h) X 100mm(w) 90 degree horizontal elbow, 650 radius                       "/>
    <x v="1"/>
    <x v="1"/>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539"/>
    <n v="15"/>
    <x v="0"/>
    <x v="1"/>
    <x v="1"/>
    <x v="0"/>
    <x v="4"/>
    <s v="A02"/>
    <s v="HEAVY DUTY GALVANIZED STEEL PERFORATED BOTTOM CABLE TRAY"/>
    <n v="15"/>
    <s v="75mm(h) X 100mm(w) 90 degree horizontal elbow, 650 radius                       "/>
    <x v="2"/>
    <x v="2"/>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634"/>
    <n v="16"/>
    <x v="0"/>
    <x v="1"/>
    <x v="1"/>
    <x v="0"/>
    <x v="4"/>
    <s v="A02"/>
    <s v="HEAVY DUTY GALVANIZED STEEL PERFORATED BOTTOM CABLE TRAY"/>
    <n v="16"/>
    <s v="75mm(h) X 100mm(w) horizontal tee, 650 radius                       "/>
    <x v="0"/>
    <x v="0"/>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087"/>
    <n v="16"/>
    <x v="0"/>
    <x v="1"/>
    <x v="1"/>
    <x v="0"/>
    <x v="4"/>
    <s v="A02"/>
    <s v="HEAVY DUTY GALVANIZED STEEL PERFORATED BOTTOM CABLE TRAY"/>
    <n v="16"/>
    <s v="75mm(h) X 100mm(w) horizontal tee, 650 radius                       "/>
    <x v="1"/>
    <x v="1"/>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540"/>
    <n v="16"/>
    <x v="0"/>
    <x v="1"/>
    <x v="1"/>
    <x v="0"/>
    <x v="4"/>
    <s v="A02"/>
    <s v="HEAVY DUTY GALVANIZED STEEL PERFORATED BOTTOM CABLE TRAY"/>
    <n v="16"/>
    <s v="75mm(h) X 100mm(w) horizontal tee, 650 radius                       "/>
    <x v="2"/>
    <x v="2"/>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635"/>
    <n v="17"/>
    <x v="0"/>
    <x v="1"/>
    <x v="1"/>
    <x v="0"/>
    <x v="4"/>
    <s v="A02"/>
    <s v="HEAVY DUTY GALVANIZED STEEL PERFORATED BOTTOM CABLE TRAY"/>
    <n v="17"/>
    <s v="75mm(h) X 100mm(w) horizontal cross, 650 radius                       "/>
    <x v="0"/>
    <x v="0"/>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088"/>
    <n v="17"/>
    <x v="0"/>
    <x v="1"/>
    <x v="1"/>
    <x v="0"/>
    <x v="4"/>
    <s v="A02"/>
    <s v="HEAVY DUTY GALVANIZED STEEL PERFORATED BOTTOM CABLE TRAY"/>
    <n v="17"/>
    <s v="75mm(h) X 100mm(w) horizontal cross, 650 radius                       "/>
    <x v="1"/>
    <x v="1"/>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541"/>
    <n v="17"/>
    <x v="0"/>
    <x v="1"/>
    <x v="1"/>
    <x v="0"/>
    <x v="4"/>
    <s v="A02"/>
    <s v="HEAVY DUTY GALVANIZED STEEL PERFORATED BOTTOM CABLE TRAY"/>
    <n v="17"/>
    <s v="75mm(h) X 100mm(w) horizontal cross, 650 radius                       "/>
    <x v="2"/>
    <x v="2"/>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636"/>
    <n v="18"/>
    <x v="0"/>
    <x v="1"/>
    <x v="1"/>
    <x v="0"/>
    <x v="4"/>
    <s v="A02"/>
    <s v="HEAVY DUTY GALVANIZED STEEL PERFORATED BOTTOM CABLE TRAY"/>
    <n v="18"/>
    <s v="75mm(h) X 100mm(w) 90 degree outside vertical elbow, 650 radius                       "/>
    <x v="0"/>
    <x v="0"/>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089"/>
    <n v="18"/>
    <x v="0"/>
    <x v="1"/>
    <x v="1"/>
    <x v="0"/>
    <x v="4"/>
    <s v="A02"/>
    <s v="HEAVY DUTY GALVANIZED STEEL PERFORATED BOTTOM CABLE TRAY"/>
    <n v="18"/>
    <s v="75mm(h) X 100mm(w) 90 degree outside vertical elbow, 650 radius                       "/>
    <x v="1"/>
    <x v="1"/>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542"/>
    <n v="18"/>
    <x v="0"/>
    <x v="1"/>
    <x v="1"/>
    <x v="0"/>
    <x v="4"/>
    <s v="A02"/>
    <s v="HEAVY DUTY GALVANIZED STEEL PERFORATED BOTTOM CABLE TRAY"/>
    <n v="18"/>
    <s v="75mm(h) X 100mm(w) 90 degree outside vertical elbow, 650 radius                       "/>
    <x v="2"/>
    <x v="2"/>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637"/>
    <n v="19"/>
    <x v="0"/>
    <x v="1"/>
    <x v="1"/>
    <x v="0"/>
    <x v="4"/>
    <s v="A02"/>
    <s v="HEAVY DUTY GALVANIZED STEEL PERFORATED BOTTOM CABLE TRAY"/>
    <n v="19"/>
    <s v="75mm(h) X 100mm(w) 90 degree inside vertical elbow, 650 radius                       "/>
    <x v="0"/>
    <x v="0"/>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090"/>
    <n v="19"/>
    <x v="0"/>
    <x v="1"/>
    <x v="1"/>
    <x v="0"/>
    <x v="4"/>
    <s v="A02"/>
    <s v="HEAVY DUTY GALVANIZED STEEL PERFORATED BOTTOM CABLE TRAY"/>
    <n v="19"/>
    <s v="75mm(h) X 100mm(w) 90 degree inside vertical elbow, 650 radius                       "/>
    <x v="1"/>
    <x v="1"/>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543"/>
    <n v="19"/>
    <x v="0"/>
    <x v="1"/>
    <x v="1"/>
    <x v="0"/>
    <x v="4"/>
    <s v="A02"/>
    <s v="HEAVY DUTY GALVANIZED STEEL PERFORATED BOTTOM CABLE TRAY"/>
    <n v="19"/>
    <s v="75mm(h) X 100mm(w) 90 degree inside vertical elbow, 650 radius                       "/>
    <x v="2"/>
    <x v="2"/>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638"/>
    <n v="20"/>
    <x v="0"/>
    <x v="1"/>
    <x v="1"/>
    <x v="0"/>
    <x v="4"/>
    <s v="A02"/>
    <s v="HEAVY DUTY GALVANIZED STEEL PERFORATED BOTTOM CABLE TRAY"/>
    <n v="20"/>
    <s v="75mm(h) X 150mm(w) 90 degree horizontal elbow, 650 radius                       "/>
    <x v="0"/>
    <x v="0"/>
    <x v="1"/>
    <n v="170"/>
    <n v="100"/>
    <n v="100"/>
    <n v="100"/>
    <n v="100"/>
    <n v="100"/>
    <n v="100"/>
    <n v="77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091"/>
    <n v="20"/>
    <x v="0"/>
    <x v="1"/>
    <x v="1"/>
    <x v="0"/>
    <x v="4"/>
    <s v="A02"/>
    <s v="HEAVY DUTY GALVANIZED STEEL PERFORATED BOTTOM CABLE TRAY"/>
    <n v="20"/>
    <s v="75mm(h) X 150mm(w) 90 degree horizontal elbow, 650 radius                       "/>
    <x v="1"/>
    <x v="1"/>
    <x v="1"/>
    <n v="170"/>
    <n v="100"/>
    <n v="100"/>
    <n v="100"/>
    <n v="100"/>
    <n v="100"/>
    <n v="100"/>
    <n v="77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544"/>
    <n v="20"/>
    <x v="0"/>
    <x v="1"/>
    <x v="1"/>
    <x v="0"/>
    <x v="4"/>
    <s v="A02"/>
    <s v="HEAVY DUTY GALVANIZED STEEL PERFORATED BOTTOM CABLE TRAY"/>
    <n v="20"/>
    <s v="75mm(h) X 150mm(w) 90 degree horizontal elbow, 650 radius                       "/>
    <x v="2"/>
    <x v="2"/>
    <x v="1"/>
    <n v="170"/>
    <n v="100"/>
    <n v="100"/>
    <n v="100"/>
    <n v="100"/>
    <n v="100"/>
    <n v="100"/>
    <n v="77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639"/>
    <n v="21"/>
    <x v="0"/>
    <x v="1"/>
    <x v="1"/>
    <x v="0"/>
    <x v="4"/>
    <s v="A02"/>
    <s v="HEAVY DUTY GALVANIZED STEEL PERFORATED BOTTOM CABLE TRAY"/>
    <n v="21"/>
    <s v="75mm(h) X 150mm(w) horizontal tee, 650 radius                       "/>
    <x v="0"/>
    <x v="0"/>
    <x v="1"/>
    <n v="100"/>
    <n v="60"/>
    <n v="60"/>
    <n v="60"/>
    <n v="60"/>
    <n v="60"/>
    <n v="60"/>
    <n v="46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092"/>
    <n v="21"/>
    <x v="0"/>
    <x v="1"/>
    <x v="1"/>
    <x v="0"/>
    <x v="4"/>
    <s v="A02"/>
    <s v="HEAVY DUTY GALVANIZED STEEL PERFORATED BOTTOM CABLE TRAY"/>
    <n v="21"/>
    <s v="75mm(h) X 150mm(w) horizontal tee, 650 radius                       "/>
    <x v="1"/>
    <x v="1"/>
    <x v="1"/>
    <n v="100"/>
    <n v="60"/>
    <n v="60"/>
    <n v="60"/>
    <n v="60"/>
    <n v="60"/>
    <n v="60"/>
    <n v="46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545"/>
    <n v="21"/>
    <x v="0"/>
    <x v="1"/>
    <x v="1"/>
    <x v="0"/>
    <x v="4"/>
    <s v="A02"/>
    <s v="HEAVY DUTY GALVANIZED STEEL PERFORATED BOTTOM CABLE TRAY"/>
    <n v="21"/>
    <s v="75mm(h) X 150mm(w) horizontal tee, 650 radius                       "/>
    <x v="2"/>
    <x v="2"/>
    <x v="1"/>
    <n v="100"/>
    <n v="60"/>
    <n v="60"/>
    <n v="60"/>
    <n v="60"/>
    <n v="60"/>
    <n v="60"/>
    <n v="46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640"/>
    <n v="22"/>
    <x v="0"/>
    <x v="1"/>
    <x v="1"/>
    <x v="0"/>
    <x v="4"/>
    <s v="A02"/>
    <s v="HEAVY DUTY GALVANIZED STEEL PERFORATED BOTTOM CABLE TRAY"/>
    <n v="22"/>
    <s v="75mm(h) X 150mm(w) horizontal cross, 650 radius                       "/>
    <x v="0"/>
    <x v="0"/>
    <x v="1"/>
    <n v="3"/>
    <n v="2"/>
    <n v="2"/>
    <n v="2"/>
    <n v="2"/>
    <n v="2"/>
    <n v="2"/>
    <n v="15"/>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093"/>
    <n v="22"/>
    <x v="0"/>
    <x v="1"/>
    <x v="1"/>
    <x v="0"/>
    <x v="4"/>
    <s v="A02"/>
    <s v="HEAVY DUTY GALVANIZED STEEL PERFORATED BOTTOM CABLE TRAY"/>
    <n v="22"/>
    <s v="75mm(h) X 150mm(w) horizontal cross, 650 radius                       "/>
    <x v="1"/>
    <x v="1"/>
    <x v="1"/>
    <n v="3"/>
    <n v="2"/>
    <n v="2"/>
    <n v="2"/>
    <n v="2"/>
    <n v="2"/>
    <n v="2"/>
    <n v="15"/>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546"/>
    <n v="22"/>
    <x v="0"/>
    <x v="1"/>
    <x v="1"/>
    <x v="0"/>
    <x v="4"/>
    <s v="A02"/>
    <s v="HEAVY DUTY GALVANIZED STEEL PERFORATED BOTTOM CABLE TRAY"/>
    <n v="22"/>
    <s v="75mm(h) X 150mm(w) horizontal cross, 650 radius                       "/>
    <x v="2"/>
    <x v="2"/>
    <x v="1"/>
    <n v="3"/>
    <n v="2"/>
    <n v="2"/>
    <n v="2"/>
    <n v="2"/>
    <n v="2"/>
    <n v="2"/>
    <n v="15"/>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641"/>
    <n v="23"/>
    <x v="0"/>
    <x v="1"/>
    <x v="1"/>
    <x v="0"/>
    <x v="4"/>
    <s v="A02"/>
    <s v="HEAVY DUTY GALVANIZED STEEL PERFORATED BOTTOM CABLE TRAY"/>
    <n v="23"/>
    <s v="75mm(h) X 150mm(w) 90 degree outside vertical elbow, 650 radius                       "/>
    <x v="0"/>
    <x v="0"/>
    <x v="1"/>
    <n v="140"/>
    <n v="80"/>
    <n v="80"/>
    <n v="80"/>
    <n v="80"/>
    <n v="80"/>
    <n v="80"/>
    <n v="62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094"/>
    <n v="23"/>
    <x v="0"/>
    <x v="1"/>
    <x v="1"/>
    <x v="0"/>
    <x v="4"/>
    <s v="A02"/>
    <s v="HEAVY DUTY GALVANIZED STEEL PERFORATED BOTTOM CABLE TRAY"/>
    <n v="23"/>
    <s v="75mm(h) X 150mm(w) 90 degree outside vertical elbow, 650 radius                       "/>
    <x v="1"/>
    <x v="1"/>
    <x v="1"/>
    <n v="140"/>
    <n v="80"/>
    <n v="80"/>
    <n v="80"/>
    <n v="80"/>
    <n v="80"/>
    <n v="80"/>
    <n v="62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547"/>
    <n v="23"/>
    <x v="0"/>
    <x v="1"/>
    <x v="1"/>
    <x v="0"/>
    <x v="4"/>
    <s v="A02"/>
    <s v="HEAVY DUTY GALVANIZED STEEL PERFORATED BOTTOM CABLE TRAY"/>
    <n v="23"/>
    <s v="75mm(h) X 150mm(w) 90 degree outside vertical elbow, 650 radius                       "/>
    <x v="2"/>
    <x v="2"/>
    <x v="1"/>
    <n v="140"/>
    <n v="80"/>
    <n v="80"/>
    <n v="80"/>
    <n v="80"/>
    <n v="80"/>
    <n v="80"/>
    <n v="62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642"/>
    <n v="24"/>
    <x v="0"/>
    <x v="1"/>
    <x v="1"/>
    <x v="0"/>
    <x v="4"/>
    <s v="A02"/>
    <s v="HEAVY DUTY GALVANIZED STEEL PERFORATED BOTTOM CABLE TRAY"/>
    <n v="24"/>
    <s v="75mm(h) X 150mm(w) 90 degree inside vertical elbow, 650 radius                       "/>
    <x v="0"/>
    <x v="0"/>
    <x v="1"/>
    <n v="90"/>
    <n v="50"/>
    <n v="50"/>
    <n v="50"/>
    <n v="50"/>
    <n v="50"/>
    <n v="50"/>
    <n v="39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095"/>
    <n v="24"/>
    <x v="0"/>
    <x v="1"/>
    <x v="1"/>
    <x v="0"/>
    <x v="4"/>
    <s v="A02"/>
    <s v="HEAVY DUTY GALVANIZED STEEL PERFORATED BOTTOM CABLE TRAY"/>
    <n v="24"/>
    <s v="75mm(h) X 150mm(w) 90 degree inside vertical elbow, 650 radius                       "/>
    <x v="1"/>
    <x v="1"/>
    <x v="1"/>
    <n v="90"/>
    <n v="50"/>
    <n v="50"/>
    <n v="50"/>
    <n v="50"/>
    <n v="50"/>
    <n v="50"/>
    <n v="39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548"/>
    <n v="24"/>
    <x v="0"/>
    <x v="1"/>
    <x v="1"/>
    <x v="0"/>
    <x v="4"/>
    <s v="A02"/>
    <s v="HEAVY DUTY GALVANIZED STEEL PERFORATED BOTTOM CABLE TRAY"/>
    <n v="24"/>
    <s v="75mm(h) X 150mm(w) 90 degree inside vertical elbow, 650 radius                       "/>
    <x v="2"/>
    <x v="2"/>
    <x v="1"/>
    <n v="90"/>
    <n v="50"/>
    <n v="50"/>
    <n v="50"/>
    <n v="50"/>
    <n v="50"/>
    <n v="50"/>
    <n v="39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643"/>
    <n v="25"/>
    <x v="0"/>
    <x v="1"/>
    <x v="1"/>
    <x v="0"/>
    <x v="4"/>
    <s v="A02"/>
    <s v="HEAVY DUTY GALVANIZED STEEL PERFORATED BOTTOM CABLE TRAY"/>
    <n v="25"/>
    <s v="75mm(h) X 200mm(w) 90 degree horizontal elbow, 650 radius                       "/>
    <x v="0"/>
    <x v="0"/>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096"/>
    <n v="25"/>
    <x v="0"/>
    <x v="1"/>
    <x v="1"/>
    <x v="0"/>
    <x v="4"/>
    <s v="A02"/>
    <s v="HEAVY DUTY GALVANIZED STEEL PERFORATED BOTTOM CABLE TRAY"/>
    <n v="25"/>
    <s v="75mm(h) X 200mm(w) 90 degree horizontal elbow, 650 radius                       "/>
    <x v="1"/>
    <x v="1"/>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549"/>
    <n v="25"/>
    <x v="0"/>
    <x v="1"/>
    <x v="1"/>
    <x v="0"/>
    <x v="4"/>
    <s v="A02"/>
    <s v="HEAVY DUTY GALVANIZED STEEL PERFORATED BOTTOM CABLE TRAY"/>
    <n v="25"/>
    <s v="75mm(h) X 200mm(w) 90 degree horizontal elbow, 650 radius                       "/>
    <x v="2"/>
    <x v="2"/>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644"/>
    <n v="26"/>
    <x v="0"/>
    <x v="1"/>
    <x v="1"/>
    <x v="0"/>
    <x v="4"/>
    <s v="A02"/>
    <s v="HEAVY DUTY GALVANIZED STEEL PERFORATED BOTTOM CABLE TRAY"/>
    <n v="26"/>
    <s v="75mm(h) X 200mm(w) horizontal tee, 650 radius                       "/>
    <x v="0"/>
    <x v="0"/>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097"/>
    <n v="26"/>
    <x v="0"/>
    <x v="1"/>
    <x v="1"/>
    <x v="0"/>
    <x v="4"/>
    <s v="A02"/>
    <s v="HEAVY DUTY GALVANIZED STEEL PERFORATED BOTTOM CABLE TRAY"/>
    <n v="26"/>
    <s v="75mm(h) X 200mm(w) horizontal tee, 650 radius                       "/>
    <x v="1"/>
    <x v="1"/>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550"/>
    <n v="26"/>
    <x v="0"/>
    <x v="1"/>
    <x v="1"/>
    <x v="0"/>
    <x v="4"/>
    <s v="A02"/>
    <s v="HEAVY DUTY GALVANIZED STEEL PERFORATED BOTTOM CABLE TRAY"/>
    <n v="26"/>
    <s v="75mm(h) X 200mm(w) horizontal tee, 650 radius                       "/>
    <x v="2"/>
    <x v="2"/>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645"/>
    <n v="27"/>
    <x v="0"/>
    <x v="1"/>
    <x v="1"/>
    <x v="0"/>
    <x v="4"/>
    <s v="A02"/>
    <s v="HEAVY DUTY GALVANIZED STEEL PERFORATED BOTTOM CABLE TRAY"/>
    <n v="27"/>
    <s v="75mm(h) X 200mm(w) horizontal cross, 650 radius                       "/>
    <x v="0"/>
    <x v="0"/>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098"/>
    <n v="27"/>
    <x v="0"/>
    <x v="1"/>
    <x v="1"/>
    <x v="0"/>
    <x v="4"/>
    <s v="A02"/>
    <s v="HEAVY DUTY GALVANIZED STEEL PERFORATED BOTTOM CABLE TRAY"/>
    <n v="27"/>
    <s v="75mm(h) X 200mm(w) horizontal cross, 650 radius                       "/>
    <x v="1"/>
    <x v="1"/>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551"/>
    <n v="27"/>
    <x v="0"/>
    <x v="1"/>
    <x v="1"/>
    <x v="0"/>
    <x v="4"/>
    <s v="A02"/>
    <s v="HEAVY DUTY GALVANIZED STEEL PERFORATED BOTTOM CABLE TRAY"/>
    <n v="27"/>
    <s v="75mm(h) X 200mm(w) horizontal cross, 650 radius                       "/>
    <x v="2"/>
    <x v="2"/>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646"/>
    <n v="28"/>
    <x v="0"/>
    <x v="1"/>
    <x v="1"/>
    <x v="0"/>
    <x v="4"/>
    <s v="A02"/>
    <s v="HEAVY DUTY GALVANIZED STEEL PERFORATED BOTTOM CABLE TRAY"/>
    <n v="28"/>
    <s v="75mm(h) X 200mm(w) 90 degree outside vertical elbow, 650 radius                       "/>
    <x v="0"/>
    <x v="0"/>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099"/>
    <n v="28"/>
    <x v="0"/>
    <x v="1"/>
    <x v="1"/>
    <x v="0"/>
    <x v="4"/>
    <s v="A02"/>
    <s v="HEAVY DUTY GALVANIZED STEEL PERFORATED BOTTOM CABLE TRAY"/>
    <n v="28"/>
    <s v="75mm(h) X 200mm(w) 90 degree outside vertical elbow, 650 radius                       "/>
    <x v="1"/>
    <x v="1"/>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552"/>
    <n v="28"/>
    <x v="0"/>
    <x v="1"/>
    <x v="1"/>
    <x v="0"/>
    <x v="4"/>
    <s v="A02"/>
    <s v="HEAVY DUTY GALVANIZED STEEL PERFORATED BOTTOM CABLE TRAY"/>
    <n v="28"/>
    <s v="75mm(h) X 200mm(w) 90 degree outside vertical elbow, 650 radius                       "/>
    <x v="2"/>
    <x v="2"/>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647"/>
    <n v="29"/>
    <x v="0"/>
    <x v="1"/>
    <x v="1"/>
    <x v="0"/>
    <x v="4"/>
    <s v="A02"/>
    <s v="HEAVY DUTY GALVANIZED STEEL PERFORATED BOTTOM CABLE TRAY"/>
    <n v="29"/>
    <s v="75mm(h) X 200mm(w) 90 degree inside vertical elbow, 650 radius                       "/>
    <x v="0"/>
    <x v="0"/>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100"/>
    <n v="29"/>
    <x v="0"/>
    <x v="1"/>
    <x v="1"/>
    <x v="0"/>
    <x v="4"/>
    <s v="A02"/>
    <s v="HEAVY DUTY GALVANIZED STEEL PERFORATED BOTTOM CABLE TRAY"/>
    <n v="29"/>
    <s v="75mm(h) X 200mm(w) 90 degree inside vertical elbow, 650 radius                       "/>
    <x v="1"/>
    <x v="1"/>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553"/>
    <n v="29"/>
    <x v="0"/>
    <x v="1"/>
    <x v="1"/>
    <x v="0"/>
    <x v="4"/>
    <s v="A02"/>
    <s v="HEAVY DUTY GALVANIZED STEEL PERFORATED BOTTOM CABLE TRAY"/>
    <n v="29"/>
    <s v="75mm(h) X 200mm(w) 90 degree inside vertical elbow, 650 radius                       "/>
    <x v="2"/>
    <x v="2"/>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648"/>
    <n v="30"/>
    <x v="0"/>
    <x v="1"/>
    <x v="1"/>
    <x v="0"/>
    <x v="4"/>
    <s v="A02"/>
    <s v="HEAVY DUTY GALVANIZED STEEL PERFORATED BOTTOM CABLE TRAY"/>
    <n v="30"/>
    <s v="75mm(h) X 300mm(w) 90 degree horizontal elbow, 650 radius                       "/>
    <x v="0"/>
    <x v="0"/>
    <x v="1"/>
    <n v="160"/>
    <n v="40"/>
    <n v="40"/>
    <n v="40"/>
    <n v="40"/>
    <n v="40"/>
    <n v="40"/>
    <n v="40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101"/>
    <n v="30"/>
    <x v="0"/>
    <x v="1"/>
    <x v="1"/>
    <x v="0"/>
    <x v="4"/>
    <s v="A02"/>
    <s v="HEAVY DUTY GALVANIZED STEEL PERFORATED BOTTOM CABLE TRAY"/>
    <n v="30"/>
    <s v="75mm(h) X 300mm(w) 90 degree horizontal elbow, 650 radius                       "/>
    <x v="1"/>
    <x v="1"/>
    <x v="1"/>
    <n v="160"/>
    <n v="40"/>
    <n v="40"/>
    <n v="40"/>
    <n v="40"/>
    <n v="40"/>
    <n v="40"/>
    <n v="40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554"/>
    <n v="30"/>
    <x v="0"/>
    <x v="1"/>
    <x v="1"/>
    <x v="0"/>
    <x v="4"/>
    <s v="A02"/>
    <s v="HEAVY DUTY GALVANIZED STEEL PERFORATED BOTTOM CABLE TRAY"/>
    <n v="30"/>
    <s v="75mm(h) X 300mm(w) 90 degree horizontal elbow, 650 radius                       "/>
    <x v="2"/>
    <x v="2"/>
    <x v="1"/>
    <n v="160"/>
    <n v="40"/>
    <n v="40"/>
    <n v="40"/>
    <n v="40"/>
    <n v="40"/>
    <n v="40"/>
    <n v="40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649"/>
    <n v="31"/>
    <x v="0"/>
    <x v="1"/>
    <x v="1"/>
    <x v="0"/>
    <x v="4"/>
    <s v="A02"/>
    <s v="HEAVY DUTY GALVANIZED STEEL PERFORATED BOTTOM CABLE TRAY"/>
    <n v="31"/>
    <s v="75mm(h) X 300mm(w) horizontal tee, 650 radius                       "/>
    <x v="0"/>
    <x v="0"/>
    <x v="1"/>
    <n v="90"/>
    <n v="20"/>
    <n v="20"/>
    <n v="20"/>
    <n v="20"/>
    <n v="20"/>
    <n v="20"/>
    <n v="21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102"/>
    <n v="31"/>
    <x v="0"/>
    <x v="1"/>
    <x v="1"/>
    <x v="0"/>
    <x v="4"/>
    <s v="A02"/>
    <s v="HEAVY DUTY GALVANIZED STEEL PERFORATED BOTTOM CABLE TRAY"/>
    <n v="31"/>
    <s v="75mm(h) X 300mm(w) horizontal tee, 650 radius                       "/>
    <x v="1"/>
    <x v="1"/>
    <x v="1"/>
    <n v="90"/>
    <n v="20"/>
    <n v="20"/>
    <n v="20"/>
    <n v="20"/>
    <n v="20"/>
    <n v="20"/>
    <n v="21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555"/>
    <n v="31"/>
    <x v="0"/>
    <x v="1"/>
    <x v="1"/>
    <x v="0"/>
    <x v="4"/>
    <s v="A02"/>
    <s v="HEAVY DUTY GALVANIZED STEEL PERFORATED BOTTOM CABLE TRAY"/>
    <n v="31"/>
    <s v="75mm(h) X 300mm(w) horizontal tee, 650 radius                       "/>
    <x v="2"/>
    <x v="2"/>
    <x v="1"/>
    <n v="90"/>
    <n v="20"/>
    <n v="20"/>
    <n v="20"/>
    <n v="20"/>
    <n v="20"/>
    <n v="20"/>
    <n v="21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650"/>
    <n v="32"/>
    <x v="0"/>
    <x v="1"/>
    <x v="1"/>
    <x v="0"/>
    <x v="4"/>
    <s v="A02"/>
    <s v="HEAVY DUTY GALVANIZED STEEL PERFORATED BOTTOM CABLE TRAY"/>
    <n v="32"/>
    <s v="75mm(h) X 300mm(w) horizontal cross, 650 radius                       "/>
    <x v="0"/>
    <x v="0"/>
    <x v="1"/>
    <n v="3"/>
    <n v="2"/>
    <n v="2"/>
    <n v="2"/>
    <n v="2"/>
    <n v="2"/>
    <n v="2"/>
    <n v="15"/>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103"/>
    <n v="32"/>
    <x v="0"/>
    <x v="1"/>
    <x v="1"/>
    <x v="0"/>
    <x v="4"/>
    <s v="A02"/>
    <s v="HEAVY DUTY GALVANIZED STEEL PERFORATED BOTTOM CABLE TRAY"/>
    <n v="32"/>
    <s v="75mm(h) X 300mm(w) horizontal cross, 650 radius                       "/>
    <x v="1"/>
    <x v="1"/>
    <x v="1"/>
    <n v="3"/>
    <n v="2"/>
    <n v="2"/>
    <n v="2"/>
    <n v="2"/>
    <n v="2"/>
    <n v="2"/>
    <n v="15"/>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556"/>
    <n v="32"/>
    <x v="0"/>
    <x v="1"/>
    <x v="1"/>
    <x v="0"/>
    <x v="4"/>
    <s v="A02"/>
    <s v="HEAVY DUTY GALVANIZED STEEL PERFORATED BOTTOM CABLE TRAY"/>
    <n v="32"/>
    <s v="75mm(h) X 300mm(w) horizontal cross, 650 radius                       "/>
    <x v="2"/>
    <x v="2"/>
    <x v="1"/>
    <n v="3"/>
    <n v="2"/>
    <n v="2"/>
    <n v="2"/>
    <n v="2"/>
    <n v="2"/>
    <n v="2"/>
    <n v="15"/>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651"/>
    <n v="33"/>
    <x v="0"/>
    <x v="1"/>
    <x v="1"/>
    <x v="0"/>
    <x v="4"/>
    <s v="A02"/>
    <s v="HEAVY DUTY GALVANIZED STEEL PERFORATED BOTTOM CABLE TRAY"/>
    <n v="33"/>
    <s v="75mm(h) X 300mm(w) 90 degree outside vertical elbow, 650 radius                       "/>
    <x v="0"/>
    <x v="0"/>
    <x v="1"/>
    <n v="130"/>
    <n v="30"/>
    <n v="30"/>
    <n v="30"/>
    <n v="30"/>
    <n v="30"/>
    <n v="30"/>
    <n v="31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104"/>
    <n v="33"/>
    <x v="0"/>
    <x v="1"/>
    <x v="1"/>
    <x v="0"/>
    <x v="4"/>
    <s v="A02"/>
    <s v="HEAVY DUTY GALVANIZED STEEL PERFORATED BOTTOM CABLE TRAY"/>
    <n v="33"/>
    <s v="75mm(h) X 300mm(w) 90 degree outside vertical elbow, 650 radius                       "/>
    <x v="1"/>
    <x v="1"/>
    <x v="1"/>
    <n v="130"/>
    <n v="30"/>
    <n v="30"/>
    <n v="30"/>
    <n v="30"/>
    <n v="30"/>
    <n v="30"/>
    <n v="31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557"/>
    <n v="33"/>
    <x v="0"/>
    <x v="1"/>
    <x v="1"/>
    <x v="0"/>
    <x v="4"/>
    <s v="A02"/>
    <s v="HEAVY DUTY GALVANIZED STEEL PERFORATED BOTTOM CABLE TRAY"/>
    <n v="33"/>
    <s v="75mm(h) X 300mm(w) 90 degree outside vertical elbow, 650 radius                       "/>
    <x v="2"/>
    <x v="2"/>
    <x v="1"/>
    <n v="130"/>
    <n v="30"/>
    <n v="30"/>
    <n v="30"/>
    <n v="30"/>
    <n v="30"/>
    <n v="30"/>
    <n v="31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652"/>
    <n v="34"/>
    <x v="0"/>
    <x v="1"/>
    <x v="1"/>
    <x v="0"/>
    <x v="4"/>
    <s v="A02"/>
    <s v="HEAVY DUTY GALVANIZED STEEL PERFORATED BOTTOM CABLE TRAY"/>
    <n v="34"/>
    <s v="75mm(h) X 300mm(w) 90 degree inside vertical elbow, 650 radius                       "/>
    <x v="0"/>
    <x v="0"/>
    <x v="1"/>
    <n v="80"/>
    <n v="20"/>
    <n v="20"/>
    <n v="20"/>
    <n v="20"/>
    <n v="20"/>
    <n v="20"/>
    <n v="20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105"/>
    <n v="34"/>
    <x v="0"/>
    <x v="1"/>
    <x v="1"/>
    <x v="0"/>
    <x v="4"/>
    <s v="A02"/>
    <s v="HEAVY DUTY GALVANIZED STEEL PERFORATED BOTTOM CABLE TRAY"/>
    <n v="34"/>
    <s v="75mm(h) X 300mm(w) 90 degree inside vertical elbow, 650 radius                       "/>
    <x v="1"/>
    <x v="1"/>
    <x v="1"/>
    <n v="80"/>
    <n v="20"/>
    <n v="20"/>
    <n v="20"/>
    <n v="20"/>
    <n v="20"/>
    <n v="20"/>
    <n v="20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558"/>
    <n v="34"/>
    <x v="0"/>
    <x v="1"/>
    <x v="1"/>
    <x v="0"/>
    <x v="4"/>
    <s v="A02"/>
    <s v="HEAVY DUTY GALVANIZED STEEL PERFORATED BOTTOM CABLE TRAY"/>
    <n v="34"/>
    <s v="75mm(h) X 300mm(w) 90 degree inside vertical elbow, 650 radius                       "/>
    <x v="2"/>
    <x v="2"/>
    <x v="1"/>
    <n v="80"/>
    <n v="20"/>
    <n v="20"/>
    <n v="20"/>
    <n v="20"/>
    <n v="20"/>
    <n v="20"/>
    <n v="20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653"/>
    <n v="35"/>
    <x v="0"/>
    <x v="1"/>
    <x v="1"/>
    <x v="0"/>
    <x v="4"/>
    <s v="A02"/>
    <s v="HEAVY DUTY GALVANIZED STEEL PERFORATED BOTTOM CABLE TRAY"/>
    <n v="35"/>
    <s v="75mm(h) X 400mm(w) 90 degree horizontal elbow, 650 radius                       "/>
    <x v="0"/>
    <x v="0"/>
    <x v="1"/>
    <n v="3"/>
    <n v="5"/>
    <n v="5"/>
    <n v="5"/>
    <n v="5"/>
    <n v="5"/>
    <n v="5"/>
    <n v="33"/>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106"/>
    <n v="35"/>
    <x v="0"/>
    <x v="1"/>
    <x v="1"/>
    <x v="0"/>
    <x v="4"/>
    <s v="A02"/>
    <s v="HEAVY DUTY GALVANIZED STEEL PERFORATED BOTTOM CABLE TRAY"/>
    <n v="35"/>
    <s v="75mm(h) X 400mm(w) 90 degree horizontal elbow, 650 radius                       "/>
    <x v="1"/>
    <x v="1"/>
    <x v="1"/>
    <n v="3"/>
    <n v="5"/>
    <n v="5"/>
    <n v="5"/>
    <n v="5"/>
    <n v="5"/>
    <n v="5"/>
    <n v="33"/>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559"/>
    <n v="35"/>
    <x v="0"/>
    <x v="1"/>
    <x v="1"/>
    <x v="0"/>
    <x v="4"/>
    <s v="A02"/>
    <s v="HEAVY DUTY GALVANIZED STEEL PERFORATED BOTTOM CABLE TRAY"/>
    <n v="35"/>
    <s v="75mm(h) X 400mm(w) 90 degree horizontal elbow, 650 radius                       "/>
    <x v="2"/>
    <x v="2"/>
    <x v="1"/>
    <n v="3"/>
    <n v="5"/>
    <n v="5"/>
    <n v="5"/>
    <n v="5"/>
    <n v="5"/>
    <n v="5"/>
    <n v="33"/>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654"/>
    <n v="36"/>
    <x v="0"/>
    <x v="1"/>
    <x v="1"/>
    <x v="0"/>
    <x v="4"/>
    <s v="A02"/>
    <s v="HEAVY DUTY GALVANIZED STEEL PERFORATED BOTTOM CABLE TRAY"/>
    <n v="36"/>
    <s v="75mm(h) X 400mm(w) horizontal tee, 650 radius                       "/>
    <x v="0"/>
    <x v="0"/>
    <x v="1"/>
    <n v="3"/>
    <n v="5"/>
    <n v="5"/>
    <n v="5"/>
    <n v="5"/>
    <n v="5"/>
    <n v="5"/>
    <n v="33"/>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107"/>
    <n v="36"/>
    <x v="0"/>
    <x v="1"/>
    <x v="1"/>
    <x v="0"/>
    <x v="4"/>
    <s v="A02"/>
    <s v="HEAVY DUTY GALVANIZED STEEL PERFORATED BOTTOM CABLE TRAY"/>
    <n v="36"/>
    <s v="75mm(h) X 400mm(w) horizontal tee, 650 radius                       "/>
    <x v="1"/>
    <x v="1"/>
    <x v="1"/>
    <n v="3"/>
    <n v="5"/>
    <n v="5"/>
    <n v="5"/>
    <n v="5"/>
    <n v="5"/>
    <n v="5"/>
    <n v="33"/>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560"/>
    <n v="36"/>
    <x v="0"/>
    <x v="1"/>
    <x v="1"/>
    <x v="0"/>
    <x v="4"/>
    <s v="A02"/>
    <s v="HEAVY DUTY GALVANIZED STEEL PERFORATED BOTTOM CABLE TRAY"/>
    <n v="36"/>
    <s v="75mm(h) X 400mm(w) horizontal tee, 650 radius                       "/>
    <x v="2"/>
    <x v="2"/>
    <x v="1"/>
    <n v="3"/>
    <n v="5"/>
    <n v="5"/>
    <n v="5"/>
    <n v="5"/>
    <n v="5"/>
    <n v="5"/>
    <n v="33"/>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655"/>
    <n v="37"/>
    <x v="0"/>
    <x v="1"/>
    <x v="1"/>
    <x v="0"/>
    <x v="4"/>
    <s v="A02"/>
    <s v="HEAVY DUTY GALVANIZED STEEL PERFORATED BOTTOM CABLE TRAY"/>
    <n v="37"/>
    <s v="75mm(h) X 400mm(w) horizontal cross, 650 radius                       "/>
    <x v="0"/>
    <x v="0"/>
    <x v="1"/>
    <n v="3"/>
    <n v="5"/>
    <n v="5"/>
    <n v="5"/>
    <n v="5"/>
    <n v="5"/>
    <n v="5"/>
    <n v="33"/>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108"/>
    <n v="37"/>
    <x v="0"/>
    <x v="1"/>
    <x v="1"/>
    <x v="0"/>
    <x v="4"/>
    <s v="A02"/>
    <s v="HEAVY DUTY GALVANIZED STEEL PERFORATED BOTTOM CABLE TRAY"/>
    <n v="37"/>
    <s v="75mm(h) X 400mm(w) horizontal cross, 650 radius                       "/>
    <x v="1"/>
    <x v="1"/>
    <x v="1"/>
    <n v="3"/>
    <n v="5"/>
    <n v="5"/>
    <n v="5"/>
    <n v="5"/>
    <n v="5"/>
    <n v="5"/>
    <n v="33"/>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561"/>
    <n v="37"/>
    <x v="0"/>
    <x v="1"/>
    <x v="1"/>
    <x v="0"/>
    <x v="4"/>
    <s v="A02"/>
    <s v="HEAVY DUTY GALVANIZED STEEL PERFORATED BOTTOM CABLE TRAY"/>
    <n v="37"/>
    <s v="75mm(h) X 400mm(w) horizontal cross, 650 radius                       "/>
    <x v="2"/>
    <x v="2"/>
    <x v="1"/>
    <n v="3"/>
    <n v="5"/>
    <n v="5"/>
    <n v="5"/>
    <n v="5"/>
    <n v="5"/>
    <n v="5"/>
    <n v="33"/>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656"/>
    <n v="38"/>
    <x v="0"/>
    <x v="1"/>
    <x v="1"/>
    <x v="0"/>
    <x v="4"/>
    <s v="A02"/>
    <s v="HEAVY DUTY GALVANIZED STEEL PERFORATED BOTTOM CABLE TRAY"/>
    <n v="38"/>
    <s v="75mm(h) X 400mm(w) 90 degree outside vertical elbow, 650 radius                       "/>
    <x v="0"/>
    <x v="0"/>
    <x v="1"/>
    <n v="3"/>
    <n v="5"/>
    <n v="5"/>
    <n v="5"/>
    <n v="5"/>
    <n v="5"/>
    <n v="5"/>
    <n v="33"/>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109"/>
    <n v="38"/>
    <x v="0"/>
    <x v="1"/>
    <x v="1"/>
    <x v="0"/>
    <x v="4"/>
    <s v="A02"/>
    <s v="HEAVY DUTY GALVANIZED STEEL PERFORATED BOTTOM CABLE TRAY"/>
    <n v="38"/>
    <s v="75mm(h) X 400mm(w) 90 degree outside vertical elbow, 650 radius                       "/>
    <x v="1"/>
    <x v="1"/>
    <x v="1"/>
    <n v="3"/>
    <n v="5"/>
    <n v="5"/>
    <n v="5"/>
    <n v="5"/>
    <n v="5"/>
    <n v="5"/>
    <n v="33"/>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562"/>
    <n v="38"/>
    <x v="0"/>
    <x v="1"/>
    <x v="1"/>
    <x v="0"/>
    <x v="4"/>
    <s v="A02"/>
    <s v="HEAVY DUTY GALVANIZED STEEL PERFORATED BOTTOM CABLE TRAY"/>
    <n v="38"/>
    <s v="75mm(h) X 400mm(w) 90 degree outside vertical elbow, 650 radius                       "/>
    <x v="2"/>
    <x v="2"/>
    <x v="1"/>
    <n v="3"/>
    <n v="5"/>
    <n v="5"/>
    <n v="5"/>
    <n v="5"/>
    <n v="5"/>
    <n v="5"/>
    <n v="33"/>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657"/>
    <n v="39"/>
    <x v="0"/>
    <x v="1"/>
    <x v="1"/>
    <x v="0"/>
    <x v="4"/>
    <s v="A02"/>
    <s v="HEAVY DUTY GALVANIZED STEEL PERFORATED BOTTOM CABLE TRAY"/>
    <n v="39"/>
    <s v="75mm(h) X 400mm(w) 90 degree inside vertical elbow, 650 radius                       "/>
    <x v="0"/>
    <x v="0"/>
    <x v="1"/>
    <n v="3"/>
    <n v="5"/>
    <n v="5"/>
    <n v="5"/>
    <n v="5"/>
    <n v="5"/>
    <n v="5"/>
    <n v="33"/>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110"/>
    <n v="39"/>
    <x v="0"/>
    <x v="1"/>
    <x v="1"/>
    <x v="0"/>
    <x v="4"/>
    <s v="A02"/>
    <s v="HEAVY DUTY GALVANIZED STEEL PERFORATED BOTTOM CABLE TRAY"/>
    <n v="39"/>
    <s v="75mm(h) X 400mm(w) 90 degree inside vertical elbow, 650 radius                       "/>
    <x v="1"/>
    <x v="1"/>
    <x v="1"/>
    <n v="3"/>
    <n v="5"/>
    <n v="5"/>
    <n v="5"/>
    <n v="5"/>
    <n v="5"/>
    <n v="5"/>
    <n v="33"/>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563"/>
    <n v="39"/>
    <x v="0"/>
    <x v="1"/>
    <x v="1"/>
    <x v="0"/>
    <x v="4"/>
    <s v="A02"/>
    <s v="HEAVY DUTY GALVANIZED STEEL PERFORATED BOTTOM CABLE TRAY"/>
    <n v="39"/>
    <s v="75mm(h) X 400mm(w) 90 degree inside vertical elbow, 650 radius                       "/>
    <x v="2"/>
    <x v="2"/>
    <x v="1"/>
    <n v="3"/>
    <n v="5"/>
    <n v="5"/>
    <n v="5"/>
    <n v="5"/>
    <n v="5"/>
    <n v="5"/>
    <n v="33"/>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658"/>
    <n v="40"/>
    <x v="0"/>
    <x v="1"/>
    <x v="1"/>
    <x v="0"/>
    <x v="4"/>
    <s v="A02"/>
    <s v="HEAVY DUTY GALVANIZED STEEL PERFORATED BOTTOM CABLE TRAY"/>
    <n v="40"/>
    <s v="75mm(h) X 500mm(w) 90 degree horizontal elbow, 650 radius                       "/>
    <x v="0"/>
    <x v="0"/>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111"/>
    <n v="40"/>
    <x v="0"/>
    <x v="1"/>
    <x v="1"/>
    <x v="0"/>
    <x v="4"/>
    <s v="A02"/>
    <s v="HEAVY DUTY GALVANIZED STEEL PERFORATED BOTTOM CABLE TRAY"/>
    <n v="40"/>
    <s v="75mm(h) X 500mm(w) 90 degree horizontal elbow, 650 radius                       "/>
    <x v="1"/>
    <x v="1"/>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564"/>
    <n v="40"/>
    <x v="0"/>
    <x v="1"/>
    <x v="1"/>
    <x v="0"/>
    <x v="4"/>
    <s v="A02"/>
    <s v="HEAVY DUTY GALVANIZED STEEL PERFORATED BOTTOM CABLE TRAY"/>
    <n v="40"/>
    <s v="75mm(h) X 500mm(w) 90 degree horizontal elbow, 650 radius                       "/>
    <x v="2"/>
    <x v="2"/>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659"/>
    <n v="41"/>
    <x v="0"/>
    <x v="1"/>
    <x v="1"/>
    <x v="0"/>
    <x v="4"/>
    <s v="A02"/>
    <s v="HEAVY DUTY GALVANIZED STEEL PERFORATED BOTTOM CABLE TRAY"/>
    <n v="41"/>
    <s v="75mm(h) X 500mm(w) horizontal tee, 650 radius                       "/>
    <x v="0"/>
    <x v="0"/>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112"/>
    <n v="41"/>
    <x v="0"/>
    <x v="1"/>
    <x v="1"/>
    <x v="0"/>
    <x v="4"/>
    <s v="A02"/>
    <s v="HEAVY DUTY GALVANIZED STEEL PERFORATED BOTTOM CABLE TRAY"/>
    <n v="41"/>
    <s v="75mm(h) X 500mm(w) horizontal tee, 650 radius                       "/>
    <x v="1"/>
    <x v="1"/>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565"/>
    <n v="41"/>
    <x v="0"/>
    <x v="1"/>
    <x v="1"/>
    <x v="0"/>
    <x v="4"/>
    <s v="A02"/>
    <s v="HEAVY DUTY GALVANIZED STEEL PERFORATED BOTTOM CABLE TRAY"/>
    <n v="41"/>
    <s v="75mm(h) X 500mm(w) horizontal tee, 650 radius                       "/>
    <x v="2"/>
    <x v="2"/>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660"/>
    <n v="42"/>
    <x v="0"/>
    <x v="1"/>
    <x v="1"/>
    <x v="0"/>
    <x v="4"/>
    <s v="A02"/>
    <s v="HEAVY DUTY GALVANIZED STEEL PERFORATED BOTTOM CABLE TRAY"/>
    <n v="42"/>
    <s v="75mm(h) X 500mm(w) horizontal cross, 650 radius                       "/>
    <x v="0"/>
    <x v="0"/>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113"/>
    <n v="42"/>
    <x v="0"/>
    <x v="1"/>
    <x v="1"/>
    <x v="0"/>
    <x v="4"/>
    <s v="A02"/>
    <s v="HEAVY DUTY GALVANIZED STEEL PERFORATED BOTTOM CABLE TRAY"/>
    <n v="42"/>
    <s v="75mm(h) X 500mm(w) horizontal cross, 650 radius                       "/>
    <x v="1"/>
    <x v="1"/>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566"/>
    <n v="42"/>
    <x v="0"/>
    <x v="1"/>
    <x v="1"/>
    <x v="0"/>
    <x v="4"/>
    <s v="A02"/>
    <s v="HEAVY DUTY GALVANIZED STEEL PERFORATED BOTTOM CABLE TRAY"/>
    <n v="42"/>
    <s v="75mm(h) X 500mm(w) horizontal cross, 650 radius                       "/>
    <x v="2"/>
    <x v="2"/>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661"/>
    <n v="43"/>
    <x v="0"/>
    <x v="1"/>
    <x v="1"/>
    <x v="0"/>
    <x v="4"/>
    <s v="A02"/>
    <s v="HEAVY DUTY GALVANIZED STEEL PERFORATED BOTTOM CABLE TRAY"/>
    <n v="43"/>
    <s v="75mm(h) X 500mm(w) 90 degree outside vertical elbow, 650 radius                       "/>
    <x v="0"/>
    <x v="0"/>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114"/>
    <n v="43"/>
    <x v="0"/>
    <x v="1"/>
    <x v="1"/>
    <x v="0"/>
    <x v="4"/>
    <s v="A02"/>
    <s v="HEAVY DUTY GALVANIZED STEEL PERFORATED BOTTOM CABLE TRAY"/>
    <n v="43"/>
    <s v="75mm(h) X 500mm(w) 90 degree outside vertical elbow, 650 radius                       "/>
    <x v="1"/>
    <x v="1"/>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567"/>
    <n v="43"/>
    <x v="0"/>
    <x v="1"/>
    <x v="1"/>
    <x v="0"/>
    <x v="4"/>
    <s v="A02"/>
    <s v="HEAVY DUTY GALVANIZED STEEL PERFORATED BOTTOM CABLE TRAY"/>
    <n v="43"/>
    <s v="75mm(h) X 500mm(w) 90 degree outside vertical elbow, 650 radius                       "/>
    <x v="2"/>
    <x v="2"/>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662"/>
    <n v="44"/>
    <x v="0"/>
    <x v="1"/>
    <x v="1"/>
    <x v="0"/>
    <x v="4"/>
    <s v="A02"/>
    <s v="HEAVY DUTY GALVANIZED STEEL PERFORATED BOTTOM CABLE TRAY"/>
    <n v="44"/>
    <s v="75mm(h) X 500mm(w) 90 degree inside vertical elbow, 650 radius                       "/>
    <x v="0"/>
    <x v="0"/>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115"/>
    <n v="44"/>
    <x v="0"/>
    <x v="1"/>
    <x v="1"/>
    <x v="0"/>
    <x v="4"/>
    <s v="A02"/>
    <s v="HEAVY DUTY GALVANIZED STEEL PERFORATED BOTTOM CABLE TRAY"/>
    <n v="44"/>
    <s v="75mm(h) X 500mm(w) 90 degree inside vertical elbow, 650 radius                       "/>
    <x v="1"/>
    <x v="1"/>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568"/>
    <n v="44"/>
    <x v="0"/>
    <x v="1"/>
    <x v="1"/>
    <x v="0"/>
    <x v="4"/>
    <s v="A02"/>
    <s v="HEAVY DUTY GALVANIZED STEEL PERFORATED BOTTOM CABLE TRAY"/>
    <n v="44"/>
    <s v="75mm(h) X 500mm(w) 90 degree inside vertical elbow, 650 radius                       "/>
    <x v="2"/>
    <x v="2"/>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663"/>
    <n v="45"/>
    <x v="0"/>
    <x v="1"/>
    <x v="1"/>
    <x v="0"/>
    <x v="4"/>
    <s v="A02"/>
    <s v="HEAVY DUTY GALVANIZED STEEL PERFORATED BOTTOM CABLE TRAY"/>
    <n v="45"/>
    <s v="75mm(h) X 600mm(w) 90 degree horizontal elbow, 650 radius                       "/>
    <x v="0"/>
    <x v="0"/>
    <x v="1"/>
    <n v="880"/>
    <n v="1080"/>
    <n v="1080"/>
    <n v="1080"/>
    <n v="1080"/>
    <n v="1080"/>
    <n v="1080"/>
    <n v="736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116"/>
    <n v="45"/>
    <x v="0"/>
    <x v="1"/>
    <x v="1"/>
    <x v="0"/>
    <x v="4"/>
    <s v="A02"/>
    <s v="HEAVY DUTY GALVANIZED STEEL PERFORATED BOTTOM CABLE TRAY"/>
    <n v="45"/>
    <s v="75mm(h) X 600mm(w) 90 degree horizontal elbow, 650 radius                       "/>
    <x v="1"/>
    <x v="1"/>
    <x v="1"/>
    <n v="880"/>
    <n v="1080"/>
    <n v="1080"/>
    <n v="1080"/>
    <n v="1080"/>
    <n v="1080"/>
    <n v="1080"/>
    <n v="736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569"/>
    <n v="45"/>
    <x v="0"/>
    <x v="1"/>
    <x v="1"/>
    <x v="0"/>
    <x v="4"/>
    <s v="A02"/>
    <s v="HEAVY DUTY GALVANIZED STEEL PERFORATED BOTTOM CABLE TRAY"/>
    <n v="45"/>
    <s v="75mm(h) X 600mm(w) 90 degree horizontal elbow, 650 radius                       "/>
    <x v="2"/>
    <x v="2"/>
    <x v="1"/>
    <n v="880"/>
    <n v="1080"/>
    <n v="1080"/>
    <n v="1080"/>
    <n v="1080"/>
    <n v="1080"/>
    <n v="1080"/>
    <n v="736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664"/>
    <n v="46"/>
    <x v="0"/>
    <x v="1"/>
    <x v="1"/>
    <x v="0"/>
    <x v="4"/>
    <s v="A02"/>
    <s v="HEAVY DUTY GALVANIZED STEEL PERFORATED BOTTOM CABLE TRAY"/>
    <n v="46"/>
    <s v="75mm(h) X 600mm(w) horizontal tee, 650 radius                       "/>
    <x v="0"/>
    <x v="0"/>
    <x v="1"/>
    <n v="500"/>
    <n v="620"/>
    <n v="620"/>
    <n v="620"/>
    <n v="620"/>
    <n v="620"/>
    <n v="620"/>
    <n v="422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117"/>
    <n v="46"/>
    <x v="0"/>
    <x v="1"/>
    <x v="1"/>
    <x v="0"/>
    <x v="4"/>
    <s v="A02"/>
    <s v="HEAVY DUTY GALVANIZED STEEL PERFORATED BOTTOM CABLE TRAY"/>
    <n v="46"/>
    <s v="75mm(h) X 600mm(w) horizontal tee, 650 radius                       "/>
    <x v="1"/>
    <x v="1"/>
    <x v="1"/>
    <n v="500"/>
    <n v="620"/>
    <n v="620"/>
    <n v="620"/>
    <n v="620"/>
    <n v="620"/>
    <n v="620"/>
    <n v="422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570"/>
    <n v="46"/>
    <x v="0"/>
    <x v="1"/>
    <x v="1"/>
    <x v="0"/>
    <x v="4"/>
    <s v="A02"/>
    <s v="HEAVY DUTY GALVANIZED STEEL PERFORATED BOTTOM CABLE TRAY"/>
    <n v="46"/>
    <s v="75mm(h) X 600mm(w) horizontal tee, 650 radius                       "/>
    <x v="2"/>
    <x v="2"/>
    <x v="1"/>
    <n v="500"/>
    <n v="620"/>
    <n v="620"/>
    <n v="620"/>
    <n v="620"/>
    <n v="620"/>
    <n v="620"/>
    <n v="422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665"/>
    <n v="47"/>
    <x v="0"/>
    <x v="1"/>
    <x v="1"/>
    <x v="0"/>
    <x v="4"/>
    <s v="A02"/>
    <s v="HEAVY DUTY GALVANIZED STEEL PERFORATED BOTTOM CABLE TRAY"/>
    <n v="47"/>
    <s v="75mm(h) X 600mm(w) horizontal cross, 650 radius                       "/>
    <x v="0"/>
    <x v="0"/>
    <x v="1"/>
    <n v="5"/>
    <n v="5"/>
    <n v="5"/>
    <n v="5"/>
    <n v="5"/>
    <n v="5"/>
    <n v="5"/>
    <n v="35"/>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118"/>
    <n v="47"/>
    <x v="0"/>
    <x v="1"/>
    <x v="1"/>
    <x v="0"/>
    <x v="4"/>
    <s v="A02"/>
    <s v="HEAVY DUTY GALVANIZED STEEL PERFORATED BOTTOM CABLE TRAY"/>
    <n v="47"/>
    <s v="75mm(h) X 600mm(w) horizontal cross, 650 radius                       "/>
    <x v="1"/>
    <x v="1"/>
    <x v="1"/>
    <n v="5"/>
    <n v="5"/>
    <n v="5"/>
    <n v="5"/>
    <n v="5"/>
    <n v="5"/>
    <n v="5"/>
    <n v="35"/>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571"/>
    <n v="47"/>
    <x v="0"/>
    <x v="1"/>
    <x v="1"/>
    <x v="0"/>
    <x v="4"/>
    <s v="A02"/>
    <s v="HEAVY DUTY GALVANIZED STEEL PERFORATED BOTTOM CABLE TRAY"/>
    <n v="47"/>
    <s v="75mm(h) X 600mm(w) horizontal cross, 650 radius                       "/>
    <x v="2"/>
    <x v="2"/>
    <x v="1"/>
    <n v="5"/>
    <n v="5"/>
    <n v="5"/>
    <n v="5"/>
    <n v="5"/>
    <n v="5"/>
    <n v="5"/>
    <n v="35"/>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666"/>
    <n v="48"/>
    <x v="0"/>
    <x v="1"/>
    <x v="1"/>
    <x v="0"/>
    <x v="4"/>
    <s v="A02"/>
    <s v="HEAVY DUTY GALVANIZED STEEL PERFORATED BOTTOM CABLE TRAY"/>
    <n v="48"/>
    <s v="75mm(h) X 600mm(w) 90 degree outside vertical elbow, 650 radius                       "/>
    <x v="0"/>
    <x v="0"/>
    <x v="1"/>
    <n v="710"/>
    <n v="880"/>
    <n v="880"/>
    <n v="880"/>
    <n v="880"/>
    <n v="880"/>
    <n v="880"/>
    <n v="599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119"/>
    <n v="48"/>
    <x v="0"/>
    <x v="1"/>
    <x v="1"/>
    <x v="0"/>
    <x v="4"/>
    <s v="A02"/>
    <s v="HEAVY DUTY GALVANIZED STEEL PERFORATED BOTTOM CABLE TRAY"/>
    <n v="48"/>
    <s v="75mm(h) X 600mm(w) 90 degree outside vertical elbow, 650 radius                       "/>
    <x v="1"/>
    <x v="1"/>
    <x v="1"/>
    <n v="710"/>
    <n v="880"/>
    <n v="880"/>
    <n v="880"/>
    <n v="880"/>
    <n v="880"/>
    <n v="880"/>
    <n v="599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572"/>
    <n v="48"/>
    <x v="0"/>
    <x v="1"/>
    <x v="1"/>
    <x v="0"/>
    <x v="4"/>
    <s v="A02"/>
    <s v="HEAVY DUTY GALVANIZED STEEL PERFORATED BOTTOM CABLE TRAY"/>
    <n v="48"/>
    <s v="75mm(h) X 600mm(w) 90 degree outside vertical elbow, 650 radius                       "/>
    <x v="2"/>
    <x v="2"/>
    <x v="1"/>
    <n v="710"/>
    <n v="880"/>
    <n v="880"/>
    <n v="880"/>
    <n v="880"/>
    <n v="880"/>
    <n v="880"/>
    <n v="599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667"/>
    <n v="49"/>
    <x v="0"/>
    <x v="1"/>
    <x v="1"/>
    <x v="0"/>
    <x v="4"/>
    <s v="A02"/>
    <s v="HEAVY DUTY GALVANIZED STEEL PERFORATED BOTTOM CABLE TRAY"/>
    <n v="49"/>
    <s v="75mm(h) X 600mm(w) 90 degree inside vertical elbow, 650 radius                       "/>
    <x v="0"/>
    <x v="0"/>
    <x v="1"/>
    <n v="430"/>
    <n v="530"/>
    <n v="530"/>
    <n v="530"/>
    <n v="530"/>
    <n v="530"/>
    <n v="530"/>
    <n v="361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120"/>
    <n v="49"/>
    <x v="0"/>
    <x v="1"/>
    <x v="1"/>
    <x v="0"/>
    <x v="4"/>
    <s v="A02"/>
    <s v="HEAVY DUTY GALVANIZED STEEL PERFORATED BOTTOM CABLE TRAY"/>
    <n v="49"/>
    <s v="75mm(h) X 600mm(w) 90 degree inside vertical elbow, 650 radius                       "/>
    <x v="1"/>
    <x v="1"/>
    <x v="1"/>
    <n v="430"/>
    <n v="530"/>
    <n v="530"/>
    <n v="530"/>
    <n v="530"/>
    <n v="530"/>
    <n v="530"/>
    <n v="361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573"/>
    <n v="49"/>
    <x v="0"/>
    <x v="1"/>
    <x v="1"/>
    <x v="0"/>
    <x v="4"/>
    <s v="A02"/>
    <s v="HEAVY DUTY GALVANIZED STEEL PERFORATED BOTTOM CABLE TRAY"/>
    <n v="49"/>
    <s v="75mm(h) X 600mm(w) 90 degree inside vertical elbow, 650 radius                       "/>
    <x v="2"/>
    <x v="2"/>
    <x v="1"/>
    <n v="430"/>
    <n v="530"/>
    <n v="530"/>
    <n v="530"/>
    <n v="530"/>
    <n v="530"/>
    <n v="530"/>
    <n v="361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668"/>
    <n v="50"/>
    <x v="0"/>
    <x v="1"/>
    <x v="1"/>
    <x v="0"/>
    <x v="4"/>
    <s v="A03"/>
    <s v="GALVANIZED STEEL TRAY COVERS FOR PLACEMENT ON PERFORATED BOTTOM TRAYS ABOVE"/>
    <n v="50"/>
    <s v="75mm(w)"/>
    <x v="0"/>
    <x v="0"/>
    <x v="0"/>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121"/>
    <n v="50"/>
    <x v="0"/>
    <x v="1"/>
    <x v="1"/>
    <x v="0"/>
    <x v="4"/>
    <s v="A03"/>
    <s v="GALVANIZED STEEL TRAY COVERS FOR PLACEMENT ON PERFORATED BOTTOM TRAYS ABOVE"/>
    <n v="50"/>
    <s v="75mm(w)"/>
    <x v="1"/>
    <x v="1"/>
    <x v="0"/>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574"/>
    <n v="50"/>
    <x v="0"/>
    <x v="1"/>
    <x v="1"/>
    <x v="0"/>
    <x v="4"/>
    <s v="A03"/>
    <s v="GALVANIZED STEEL TRAY COVERS FOR PLACEMENT ON PERFORATED BOTTOM TRAYS ABOVE"/>
    <n v="50"/>
    <s v="75mm(w)"/>
    <x v="2"/>
    <x v="2"/>
    <x v="0"/>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669"/>
    <n v="51"/>
    <x v="0"/>
    <x v="1"/>
    <x v="1"/>
    <x v="0"/>
    <x v="4"/>
    <s v="A03"/>
    <s v="GALVANIZED STEEL TRAY COVERS FOR PLACEMENT ON PERFORATED BOTTOM TRAYS ABOVE"/>
    <n v="51"/>
    <s v="100mm(w)"/>
    <x v="0"/>
    <x v="0"/>
    <x v="0"/>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122"/>
    <n v="51"/>
    <x v="0"/>
    <x v="1"/>
    <x v="1"/>
    <x v="0"/>
    <x v="4"/>
    <s v="A03"/>
    <s v="GALVANIZED STEEL TRAY COVERS FOR PLACEMENT ON PERFORATED BOTTOM TRAYS ABOVE"/>
    <n v="51"/>
    <s v="100mm(w)"/>
    <x v="1"/>
    <x v="1"/>
    <x v="0"/>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575"/>
    <n v="51"/>
    <x v="0"/>
    <x v="1"/>
    <x v="1"/>
    <x v="0"/>
    <x v="4"/>
    <s v="A03"/>
    <s v="GALVANIZED STEEL TRAY COVERS FOR PLACEMENT ON PERFORATED BOTTOM TRAYS ABOVE"/>
    <n v="51"/>
    <s v="100mm(w)"/>
    <x v="2"/>
    <x v="2"/>
    <x v="0"/>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670"/>
    <n v="52"/>
    <x v="0"/>
    <x v="1"/>
    <x v="1"/>
    <x v="0"/>
    <x v="4"/>
    <s v="A03"/>
    <s v="GALVANIZED STEEL TRAY COVERS FOR PLACEMENT ON PERFORATED BOTTOM TRAYS ABOVE"/>
    <n v="52"/>
    <s v="150mm(w)"/>
    <x v="0"/>
    <x v="0"/>
    <x v="0"/>
    <n v="170"/>
    <n v="90"/>
    <n v="90"/>
    <n v="90"/>
    <n v="90"/>
    <n v="90"/>
    <n v="90"/>
    <n v="71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123"/>
    <n v="52"/>
    <x v="0"/>
    <x v="1"/>
    <x v="1"/>
    <x v="0"/>
    <x v="4"/>
    <s v="A03"/>
    <s v="GALVANIZED STEEL TRAY COVERS FOR PLACEMENT ON PERFORATED BOTTOM TRAYS ABOVE"/>
    <n v="52"/>
    <s v="150mm(w)"/>
    <x v="1"/>
    <x v="1"/>
    <x v="0"/>
    <n v="170"/>
    <n v="90"/>
    <n v="90"/>
    <n v="90"/>
    <n v="90"/>
    <n v="90"/>
    <n v="90"/>
    <n v="71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576"/>
    <n v="52"/>
    <x v="0"/>
    <x v="1"/>
    <x v="1"/>
    <x v="0"/>
    <x v="4"/>
    <s v="A03"/>
    <s v="GALVANIZED STEEL TRAY COVERS FOR PLACEMENT ON PERFORATED BOTTOM TRAYS ABOVE"/>
    <n v="52"/>
    <s v="150mm(w)"/>
    <x v="2"/>
    <x v="2"/>
    <x v="0"/>
    <n v="170"/>
    <n v="90"/>
    <n v="90"/>
    <n v="90"/>
    <n v="90"/>
    <n v="90"/>
    <n v="90"/>
    <n v="71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671"/>
    <n v="53"/>
    <x v="0"/>
    <x v="1"/>
    <x v="1"/>
    <x v="0"/>
    <x v="4"/>
    <s v="A03"/>
    <s v="GALVANIZED STEEL TRAY COVERS FOR PLACEMENT ON PERFORATED BOTTOM TRAYS ABOVE"/>
    <n v="53"/>
    <s v="200mm(w)"/>
    <x v="0"/>
    <x v="0"/>
    <x v="0"/>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124"/>
    <n v="53"/>
    <x v="0"/>
    <x v="1"/>
    <x v="1"/>
    <x v="0"/>
    <x v="4"/>
    <s v="A03"/>
    <s v="GALVANIZED STEEL TRAY COVERS FOR PLACEMENT ON PERFORATED BOTTOM TRAYS ABOVE"/>
    <n v="53"/>
    <s v="200mm(w)"/>
    <x v="1"/>
    <x v="1"/>
    <x v="0"/>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577"/>
    <n v="53"/>
    <x v="0"/>
    <x v="1"/>
    <x v="1"/>
    <x v="0"/>
    <x v="4"/>
    <s v="A03"/>
    <s v="GALVANIZED STEEL TRAY COVERS FOR PLACEMENT ON PERFORATED BOTTOM TRAYS ABOVE"/>
    <n v="53"/>
    <s v="200mm(w)"/>
    <x v="2"/>
    <x v="2"/>
    <x v="0"/>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672"/>
    <n v="54"/>
    <x v="0"/>
    <x v="1"/>
    <x v="1"/>
    <x v="0"/>
    <x v="4"/>
    <s v="A03"/>
    <s v="GALVANIZED STEEL TRAY COVERS FOR PLACEMENT ON PERFORATED BOTTOM TRAYS ABOVE"/>
    <n v="54"/>
    <s v="300mm(w)"/>
    <x v="0"/>
    <x v="0"/>
    <x v="0"/>
    <n v="160"/>
    <n v="40"/>
    <n v="40"/>
    <n v="40"/>
    <n v="40"/>
    <n v="40"/>
    <n v="40"/>
    <n v="40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125"/>
    <n v="54"/>
    <x v="0"/>
    <x v="1"/>
    <x v="1"/>
    <x v="0"/>
    <x v="4"/>
    <s v="A03"/>
    <s v="GALVANIZED STEEL TRAY COVERS FOR PLACEMENT ON PERFORATED BOTTOM TRAYS ABOVE"/>
    <n v="54"/>
    <s v="300mm(w)"/>
    <x v="1"/>
    <x v="1"/>
    <x v="0"/>
    <n v="160"/>
    <n v="40"/>
    <n v="40"/>
    <n v="40"/>
    <n v="40"/>
    <n v="40"/>
    <n v="40"/>
    <n v="40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578"/>
    <n v="54"/>
    <x v="0"/>
    <x v="1"/>
    <x v="1"/>
    <x v="0"/>
    <x v="4"/>
    <s v="A03"/>
    <s v="GALVANIZED STEEL TRAY COVERS FOR PLACEMENT ON PERFORATED BOTTOM TRAYS ABOVE"/>
    <n v="54"/>
    <s v="300mm(w)"/>
    <x v="2"/>
    <x v="2"/>
    <x v="0"/>
    <n v="160"/>
    <n v="40"/>
    <n v="40"/>
    <n v="40"/>
    <n v="40"/>
    <n v="40"/>
    <n v="40"/>
    <n v="40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673"/>
    <n v="55"/>
    <x v="0"/>
    <x v="1"/>
    <x v="1"/>
    <x v="0"/>
    <x v="4"/>
    <s v="A03"/>
    <s v="GALVANIZED STEEL TRAY COVERS FOR PLACEMENT ON PERFORATED BOTTOM TRAYS ABOVE"/>
    <n v="55"/>
    <s v="400mm(w)"/>
    <x v="0"/>
    <x v="0"/>
    <x v="0"/>
    <n v="3"/>
    <n v="3"/>
    <n v="3"/>
    <n v="3"/>
    <n v="3"/>
    <n v="3"/>
    <n v="3"/>
    <n v="21"/>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126"/>
    <n v="55"/>
    <x v="0"/>
    <x v="1"/>
    <x v="1"/>
    <x v="0"/>
    <x v="4"/>
    <s v="A03"/>
    <s v="GALVANIZED STEEL TRAY COVERS FOR PLACEMENT ON PERFORATED BOTTOM TRAYS ABOVE"/>
    <n v="55"/>
    <s v="400mm(w)"/>
    <x v="1"/>
    <x v="1"/>
    <x v="0"/>
    <n v="3"/>
    <n v="3"/>
    <n v="3"/>
    <n v="3"/>
    <n v="3"/>
    <n v="3"/>
    <n v="3"/>
    <n v="21"/>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579"/>
    <n v="55"/>
    <x v="0"/>
    <x v="1"/>
    <x v="1"/>
    <x v="0"/>
    <x v="4"/>
    <s v="A03"/>
    <s v="GALVANIZED STEEL TRAY COVERS FOR PLACEMENT ON PERFORATED BOTTOM TRAYS ABOVE"/>
    <n v="55"/>
    <s v="400mm(w)"/>
    <x v="2"/>
    <x v="2"/>
    <x v="0"/>
    <n v="3"/>
    <n v="3"/>
    <n v="3"/>
    <n v="3"/>
    <n v="3"/>
    <n v="3"/>
    <n v="3"/>
    <n v="21"/>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674"/>
    <n v="56"/>
    <x v="0"/>
    <x v="1"/>
    <x v="1"/>
    <x v="0"/>
    <x v="4"/>
    <s v="A03"/>
    <s v="GALVANIZED STEEL TRAY COVERS FOR PLACEMENT ON PERFORATED BOTTOM TRAYS ABOVE"/>
    <n v="56"/>
    <s v="500mm(w)"/>
    <x v="0"/>
    <x v="0"/>
    <x v="0"/>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127"/>
    <n v="56"/>
    <x v="0"/>
    <x v="1"/>
    <x v="1"/>
    <x v="0"/>
    <x v="4"/>
    <s v="A03"/>
    <s v="GALVANIZED STEEL TRAY COVERS FOR PLACEMENT ON PERFORATED BOTTOM TRAYS ABOVE"/>
    <n v="56"/>
    <s v="500mm(w)"/>
    <x v="1"/>
    <x v="1"/>
    <x v="0"/>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580"/>
    <n v="56"/>
    <x v="0"/>
    <x v="1"/>
    <x v="1"/>
    <x v="0"/>
    <x v="4"/>
    <s v="A03"/>
    <s v="GALVANIZED STEEL TRAY COVERS FOR PLACEMENT ON PERFORATED BOTTOM TRAYS ABOVE"/>
    <n v="56"/>
    <s v="500mm(w)"/>
    <x v="2"/>
    <x v="2"/>
    <x v="0"/>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675"/>
    <n v="57"/>
    <x v="0"/>
    <x v="1"/>
    <x v="1"/>
    <x v="0"/>
    <x v="4"/>
    <s v="A03"/>
    <s v="GALVANIZED STEEL TRAY COVERS FOR PLACEMENT ON PERFORATED BOTTOM TRAYS ABOVE"/>
    <n v="57"/>
    <s v="600mm(w)"/>
    <x v="0"/>
    <x v="0"/>
    <x v="0"/>
    <n v="890"/>
    <n v="1100"/>
    <n v="1100"/>
    <n v="1100"/>
    <n v="1100"/>
    <n v="1100"/>
    <n v="1100"/>
    <n v="749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128"/>
    <n v="57"/>
    <x v="0"/>
    <x v="1"/>
    <x v="1"/>
    <x v="0"/>
    <x v="4"/>
    <s v="A03"/>
    <s v="GALVANIZED STEEL TRAY COVERS FOR PLACEMENT ON PERFORATED BOTTOM TRAYS ABOVE"/>
    <n v="57"/>
    <s v="600mm(w)"/>
    <x v="1"/>
    <x v="1"/>
    <x v="0"/>
    <n v="890"/>
    <n v="1100"/>
    <n v="1100"/>
    <n v="1100"/>
    <n v="1100"/>
    <n v="1100"/>
    <n v="1100"/>
    <n v="749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581"/>
    <n v="57"/>
    <x v="0"/>
    <x v="1"/>
    <x v="1"/>
    <x v="0"/>
    <x v="4"/>
    <s v="A03"/>
    <s v="GALVANIZED STEEL TRAY COVERS FOR PLACEMENT ON PERFORATED BOTTOM TRAYS ABOVE"/>
    <n v="57"/>
    <s v="600mm(w)"/>
    <x v="2"/>
    <x v="2"/>
    <x v="0"/>
    <n v="890"/>
    <n v="1100"/>
    <n v="1100"/>
    <n v="1100"/>
    <n v="1100"/>
    <n v="1100"/>
    <n v="1100"/>
    <n v="749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676"/>
    <n v="58"/>
    <x v="0"/>
    <x v="1"/>
    <x v="1"/>
    <x v="0"/>
    <x v="4"/>
    <s v="A04"/>
    <s v="GALVANIZED STEEL TRAY SUN SHIELDS FOR PLACEMENT ON PERFORATED BOTTOM TRAYS ABOVE"/>
    <n v="58"/>
    <s v="75mm(w)"/>
    <x v="0"/>
    <x v="0"/>
    <x v="0"/>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129"/>
    <n v="58"/>
    <x v="0"/>
    <x v="1"/>
    <x v="1"/>
    <x v="0"/>
    <x v="4"/>
    <s v="A04"/>
    <s v="GALVANIZED STEEL TRAY SUN SHIELDS FOR PLACEMENT ON PERFORATED BOTTOM TRAYS ABOVE"/>
    <n v="58"/>
    <s v="75mm(w)"/>
    <x v="1"/>
    <x v="1"/>
    <x v="0"/>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582"/>
    <n v="58"/>
    <x v="0"/>
    <x v="1"/>
    <x v="1"/>
    <x v="0"/>
    <x v="4"/>
    <s v="A04"/>
    <s v="GALVANIZED STEEL TRAY SUN SHIELDS FOR PLACEMENT ON PERFORATED BOTTOM TRAYS ABOVE"/>
    <n v="58"/>
    <s v="75mm(w)"/>
    <x v="2"/>
    <x v="2"/>
    <x v="0"/>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677"/>
    <n v="59"/>
    <x v="0"/>
    <x v="1"/>
    <x v="1"/>
    <x v="0"/>
    <x v="4"/>
    <s v="A04"/>
    <s v="GALVANIZED STEEL TRAY SUN SHIELDS FOR PLACEMENT ON PERFORATED BOTTOM TRAYS ABOVE"/>
    <n v="59"/>
    <s v="100mm(w)"/>
    <x v="0"/>
    <x v="0"/>
    <x v="0"/>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130"/>
    <n v="59"/>
    <x v="0"/>
    <x v="1"/>
    <x v="1"/>
    <x v="0"/>
    <x v="4"/>
    <s v="A04"/>
    <s v="GALVANIZED STEEL TRAY SUN SHIELDS FOR PLACEMENT ON PERFORATED BOTTOM TRAYS ABOVE"/>
    <n v="59"/>
    <s v="100mm(w)"/>
    <x v="1"/>
    <x v="1"/>
    <x v="0"/>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583"/>
    <n v="59"/>
    <x v="0"/>
    <x v="1"/>
    <x v="1"/>
    <x v="0"/>
    <x v="4"/>
    <s v="A04"/>
    <s v="GALVANIZED STEEL TRAY SUN SHIELDS FOR PLACEMENT ON PERFORATED BOTTOM TRAYS ABOVE"/>
    <n v="59"/>
    <s v="100mm(w)"/>
    <x v="2"/>
    <x v="2"/>
    <x v="0"/>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678"/>
    <n v="60"/>
    <x v="0"/>
    <x v="1"/>
    <x v="1"/>
    <x v="0"/>
    <x v="4"/>
    <s v="A04"/>
    <s v="GALVANIZED STEEL TRAY SUN SHIELDS FOR PLACEMENT ON PERFORATED BOTTOM TRAYS ABOVE"/>
    <n v="60"/>
    <s v="150mm(w)"/>
    <x v="0"/>
    <x v="0"/>
    <x v="0"/>
    <n v="170"/>
    <n v="90"/>
    <n v="90"/>
    <n v="90"/>
    <n v="90"/>
    <n v="90"/>
    <n v="90"/>
    <n v="71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131"/>
    <n v="60"/>
    <x v="0"/>
    <x v="1"/>
    <x v="1"/>
    <x v="0"/>
    <x v="4"/>
    <s v="A04"/>
    <s v="GALVANIZED STEEL TRAY SUN SHIELDS FOR PLACEMENT ON PERFORATED BOTTOM TRAYS ABOVE"/>
    <n v="60"/>
    <s v="150mm(w)"/>
    <x v="1"/>
    <x v="1"/>
    <x v="0"/>
    <n v="170"/>
    <n v="90"/>
    <n v="90"/>
    <n v="90"/>
    <n v="90"/>
    <n v="90"/>
    <n v="90"/>
    <n v="71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584"/>
    <n v="60"/>
    <x v="0"/>
    <x v="1"/>
    <x v="1"/>
    <x v="0"/>
    <x v="4"/>
    <s v="A04"/>
    <s v="GALVANIZED STEEL TRAY SUN SHIELDS FOR PLACEMENT ON PERFORATED BOTTOM TRAYS ABOVE"/>
    <n v="60"/>
    <s v="150mm(w)"/>
    <x v="2"/>
    <x v="2"/>
    <x v="0"/>
    <n v="170"/>
    <n v="90"/>
    <n v="90"/>
    <n v="90"/>
    <n v="90"/>
    <n v="90"/>
    <n v="90"/>
    <n v="71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679"/>
    <n v="61"/>
    <x v="0"/>
    <x v="1"/>
    <x v="1"/>
    <x v="0"/>
    <x v="4"/>
    <s v="A04"/>
    <s v="GALVANIZED STEEL TRAY SUN SHIELDS FOR PLACEMENT ON PERFORATED BOTTOM TRAYS ABOVE"/>
    <n v="61"/>
    <s v="200mm(w)"/>
    <x v="0"/>
    <x v="0"/>
    <x v="0"/>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132"/>
    <n v="61"/>
    <x v="0"/>
    <x v="1"/>
    <x v="1"/>
    <x v="0"/>
    <x v="4"/>
    <s v="A04"/>
    <s v="GALVANIZED STEEL TRAY SUN SHIELDS FOR PLACEMENT ON PERFORATED BOTTOM TRAYS ABOVE"/>
    <n v="61"/>
    <s v="200mm(w)"/>
    <x v="1"/>
    <x v="1"/>
    <x v="0"/>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585"/>
    <n v="61"/>
    <x v="0"/>
    <x v="1"/>
    <x v="1"/>
    <x v="0"/>
    <x v="4"/>
    <s v="A04"/>
    <s v="GALVANIZED STEEL TRAY SUN SHIELDS FOR PLACEMENT ON PERFORATED BOTTOM TRAYS ABOVE"/>
    <n v="61"/>
    <s v="200mm(w)"/>
    <x v="2"/>
    <x v="2"/>
    <x v="0"/>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680"/>
    <n v="62"/>
    <x v="0"/>
    <x v="1"/>
    <x v="1"/>
    <x v="0"/>
    <x v="4"/>
    <s v="A04"/>
    <s v="GALVANIZED STEEL TRAY SUN SHIELDS FOR PLACEMENT ON PERFORATED BOTTOM TRAYS ABOVE"/>
    <n v="62"/>
    <s v="300mm(w)"/>
    <x v="0"/>
    <x v="0"/>
    <x v="0"/>
    <n v="160"/>
    <n v="40"/>
    <n v="40"/>
    <n v="40"/>
    <n v="40"/>
    <n v="40"/>
    <n v="40"/>
    <n v="40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133"/>
    <n v="62"/>
    <x v="0"/>
    <x v="1"/>
    <x v="1"/>
    <x v="0"/>
    <x v="4"/>
    <s v="A04"/>
    <s v="GALVANIZED STEEL TRAY SUN SHIELDS FOR PLACEMENT ON PERFORATED BOTTOM TRAYS ABOVE"/>
    <n v="62"/>
    <s v="300mm(w)"/>
    <x v="1"/>
    <x v="1"/>
    <x v="0"/>
    <n v="160"/>
    <n v="40"/>
    <n v="40"/>
    <n v="40"/>
    <n v="40"/>
    <n v="40"/>
    <n v="40"/>
    <n v="40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586"/>
    <n v="62"/>
    <x v="0"/>
    <x v="1"/>
    <x v="1"/>
    <x v="0"/>
    <x v="4"/>
    <s v="A04"/>
    <s v="GALVANIZED STEEL TRAY SUN SHIELDS FOR PLACEMENT ON PERFORATED BOTTOM TRAYS ABOVE"/>
    <n v="62"/>
    <s v="300mm(w)"/>
    <x v="2"/>
    <x v="2"/>
    <x v="0"/>
    <n v="160"/>
    <n v="40"/>
    <n v="40"/>
    <n v="40"/>
    <n v="40"/>
    <n v="40"/>
    <n v="40"/>
    <n v="40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681"/>
    <n v="63"/>
    <x v="0"/>
    <x v="1"/>
    <x v="1"/>
    <x v="0"/>
    <x v="4"/>
    <s v="A04"/>
    <s v="GALVANIZED STEEL TRAY SUN SHIELDS FOR PLACEMENT ON PERFORATED BOTTOM TRAYS ABOVE"/>
    <n v="63"/>
    <s v="400mm(w)"/>
    <x v="0"/>
    <x v="0"/>
    <x v="0"/>
    <n v="3"/>
    <n v="3"/>
    <n v="3"/>
    <n v="3"/>
    <n v="3"/>
    <n v="3"/>
    <n v="3"/>
    <n v="21"/>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134"/>
    <n v="63"/>
    <x v="0"/>
    <x v="1"/>
    <x v="1"/>
    <x v="0"/>
    <x v="4"/>
    <s v="A04"/>
    <s v="GALVANIZED STEEL TRAY SUN SHIELDS FOR PLACEMENT ON PERFORATED BOTTOM TRAYS ABOVE"/>
    <n v="63"/>
    <s v="400mm(w)"/>
    <x v="1"/>
    <x v="1"/>
    <x v="0"/>
    <n v="3"/>
    <n v="3"/>
    <n v="3"/>
    <n v="3"/>
    <n v="3"/>
    <n v="3"/>
    <n v="3"/>
    <n v="21"/>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587"/>
    <n v="63"/>
    <x v="0"/>
    <x v="1"/>
    <x v="1"/>
    <x v="0"/>
    <x v="4"/>
    <s v="A04"/>
    <s v="GALVANIZED STEEL TRAY SUN SHIELDS FOR PLACEMENT ON PERFORATED BOTTOM TRAYS ABOVE"/>
    <n v="63"/>
    <s v="400mm(w)"/>
    <x v="2"/>
    <x v="2"/>
    <x v="0"/>
    <n v="3"/>
    <n v="3"/>
    <n v="3"/>
    <n v="3"/>
    <n v="3"/>
    <n v="3"/>
    <n v="3"/>
    <n v="21"/>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682"/>
    <n v="64"/>
    <x v="0"/>
    <x v="1"/>
    <x v="1"/>
    <x v="0"/>
    <x v="4"/>
    <s v="A04"/>
    <s v="GALVANIZED STEEL TRAY SUN SHIELDS FOR PLACEMENT ON PERFORATED BOTTOM TRAYS ABOVE"/>
    <n v="64"/>
    <s v="500mm(w)"/>
    <x v="0"/>
    <x v="0"/>
    <x v="0"/>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135"/>
    <n v="64"/>
    <x v="0"/>
    <x v="1"/>
    <x v="1"/>
    <x v="0"/>
    <x v="4"/>
    <s v="A04"/>
    <s v="GALVANIZED STEEL TRAY SUN SHIELDS FOR PLACEMENT ON PERFORATED BOTTOM TRAYS ABOVE"/>
    <n v="64"/>
    <s v="500mm(w)"/>
    <x v="1"/>
    <x v="1"/>
    <x v="0"/>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588"/>
    <n v="64"/>
    <x v="0"/>
    <x v="1"/>
    <x v="1"/>
    <x v="0"/>
    <x v="4"/>
    <s v="A04"/>
    <s v="GALVANIZED STEEL TRAY SUN SHIELDS FOR PLACEMENT ON PERFORATED BOTTOM TRAYS ABOVE"/>
    <n v="64"/>
    <s v="500mm(w)"/>
    <x v="2"/>
    <x v="2"/>
    <x v="0"/>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683"/>
    <n v="65"/>
    <x v="0"/>
    <x v="1"/>
    <x v="1"/>
    <x v="0"/>
    <x v="4"/>
    <s v="A04"/>
    <s v="GALVANIZED STEEL TRAY SUN SHIELDS FOR PLACEMENT ON PERFORATED BOTTOM TRAYS ABOVE"/>
    <n v="65"/>
    <s v="600mm(w)"/>
    <x v="0"/>
    <x v="0"/>
    <x v="0"/>
    <n v="890"/>
    <n v="1100"/>
    <n v="1100"/>
    <n v="1100"/>
    <n v="1100"/>
    <n v="1100"/>
    <n v="1100"/>
    <n v="749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136"/>
    <n v="65"/>
    <x v="0"/>
    <x v="1"/>
    <x v="1"/>
    <x v="0"/>
    <x v="4"/>
    <s v="A04"/>
    <s v="GALVANIZED STEEL TRAY SUN SHIELDS FOR PLACEMENT ON PERFORATED BOTTOM TRAYS ABOVE"/>
    <n v="65"/>
    <s v="600mm(w)"/>
    <x v="1"/>
    <x v="1"/>
    <x v="0"/>
    <n v="890"/>
    <n v="1100"/>
    <n v="1100"/>
    <n v="1100"/>
    <n v="1100"/>
    <n v="1100"/>
    <n v="1100"/>
    <n v="749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589"/>
    <n v="65"/>
    <x v="0"/>
    <x v="1"/>
    <x v="1"/>
    <x v="0"/>
    <x v="4"/>
    <s v="A04"/>
    <s v="GALVANIZED STEEL TRAY SUN SHIELDS FOR PLACEMENT ON PERFORATED BOTTOM TRAYS ABOVE"/>
    <n v="65"/>
    <s v="600mm(w)"/>
    <x v="2"/>
    <x v="2"/>
    <x v="0"/>
    <n v="890"/>
    <n v="1100"/>
    <n v="1100"/>
    <n v="1100"/>
    <n v="1100"/>
    <n v="1100"/>
    <n v="1100"/>
    <n v="749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684"/>
    <n v="66"/>
    <x v="0"/>
    <x v="1"/>
    <x v="1"/>
    <x v="1"/>
    <x v="5"/>
    <s v="B01"/>
    <s v="HEAVY DUTY GALVANIZED STEEL LADDER CABLE RACK/TRAY"/>
    <n v="1"/>
    <s v="75mm(h) X 75mm(w) straight                        "/>
    <x v="0"/>
    <x v="0"/>
    <x v="0"/>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137"/>
    <n v="66"/>
    <x v="0"/>
    <x v="1"/>
    <x v="1"/>
    <x v="1"/>
    <x v="5"/>
    <s v="B01"/>
    <s v="HEAVY DUTY GALVANIZED STEEL LADDER CABLE RACK/TRAY"/>
    <n v="1"/>
    <s v="75mm(h) X 75mm(w) straight                        "/>
    <x v="1"/>
    <x v="1"/>
    <x v="0"/>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590"/>
    <n v="66"/>
    <x v="0"/>
    <x v="1"/>
    <x v="1"/>
    <x v="1"/>
    <x v="5"/>
    <s v="B01"/>
    <s v="HEAVY DUTY GALVANIZED STEEL LADDER CABLE RACK/TRAY"/>
    <n v="1"/>
    <s v="75mm(h) X 75mm(w) straight                        "/>
    <x v="2"/>
    <x v="2"/>
    <x v="0"/>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685"/>
    <n v="67"/>
    <x v="0"/>
    <x v="1"/>
    <x v="1"/>
    <x v="1"/>
    <x v="5"/>
    <s v="B01"/>
    <s v="HEAVY DUTY GALVANIZED STEEL LADDER CABLE RACK/TRAY"/>
    <n v="2"/>
    <s v="75mm(h) X 100mm(w) straight                        "/>
    <x v="0"/>
    <x v="0"/>
    <x v="0"/>
    <n v="10"/>
    <n v="10"/>
    <n v="10"/>
    <n v="10"/>
    <n v="10"/>
    <n v="10"/>
    <n v="10"/>
    <n v="7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138"/>
    <n v="67"/>
    <x v="0"/>
    <x v="1"/>
    <x v="1"/>
    <x v="1"/>
    <x v="5"/>
    <s v="B01"/>
    <s v="HEAVY DUTY GALVANIZED STEEL LADDER CABLE RACK/TRAY"/>
    <n v="2"/>
    <s v="75mm(h) X 100mm(w) straight                        "/>
    <x v="1"/>
    <x v="1"/>
    <x v="0"/>
    <n v="10"/>
    <n v="10"/>
    <n v="10"/>
    <n v="10"/>
    <n v="10"/>
    <n v="10"/>
    <n v="10"/>
    <n v="7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591"/>
    <n v="67"/>
    <x v="0"/>
    <x v="1"/>
    <x v="1"/>
    <x v="1"/>
    <x v="5"/>
    <s v="B01"/>
    <s v="HEAVY DUTY GALVANIZED STEEL LADDER CABLE RACK/TRAY"/>
    <n v="2"/>
    <s v="75mm(h) X 100mm(w) straight                        "/>
    <x v="2"/>
    <x v="2"/>
    <x v="0"/>
    <n v="10"/>
    <n v="10"/>
    <n v="10"/>
    <n v="10"/>
    <n v="10"/>
    <n v="10"/>
    <n v="10"/>
    <n v="7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686"/>
    <n v="68"/>
    <x v="0"/>
    <x v="1"/>
    <x v="1"/>
    <x v="1"/>
    <x v="5"/>
    <s v="B01"/>
    <s v="HEAVY DUTY GALVANIZED STEEL LADDER CABLE RACK/TRAY"/>
    <n v="3"/>
    <s v="75mm(h) X 150mm(w) straight                        "/>
    <x v="0"/>
    <x v="0"/>
    <x v="0"/>
    <n v="7500"/>
    <n v="1300"/>
    <n v="1300"/>
    <n v="1300"/>
    <n v="1300"/>
    <n v="1300"/>
    <n v="1300"/>
    <n v="1530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139"/>
    <n v="68"/>
    <x v="0"/>
    <x v="1"/>
    <x v="1"/>
    <x v="1"/>
    <x v="5"/>
    <s v="B01"/>
    <s v="HEAVY DUTY GALVANIZED STEEL LADDER CABLE RACK/TRAY"/>
    <n v="3"/>
    <s v="75mm(h) X 150mm(w) straight                        "/>
    <x v="1"/>
    <x v="1"/>
    <x v="0"/>
    <n v="7500"/>
    <n v="1300"/>
    <n v="1300"/>
    <n v="1300"/>
    <n v="1300"/>
    <n v="1300"/>
    <n v="1300"/>
    <n v="1530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592"/>
    <n v="68"/>
    <x v="0"/>
    <x v="1"/>
    <x v="1"/>
    <x v="1"/>
    <x v="5"/>
    <s v="B01"/>
    <s v="HEAVY DUTY GALVANIZED STEEL LADDER CABLE RACK/TRAY"/>
    <n v="3"/>
    <s v="75mm(h) X 150mm(w) straight                        "/>
    <x v="2"/>
    <x v="2"/>
    <x v="0"/>
    <n v="7500"/>
    <n v="1300"/>
    <n v="1300"/>
    <n v="1300"/>
    <n v="1300"/>
    <n v="1300"/>
    <n v="1300"/>
    <n v="1530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687"/>
    <n v="69"/>
    <x v="0"/>
    <x v="1"/>
    <x v="1"/>
    <x v="1"/>
    <x v="5"/>
    <s v="B01"/>
    <s v="HEAVY DUTY GALVANIZED STEEL LADDER CABLE RACK/TRAY"/>
    <n v="4"/>
    <s v="75mm(h) X 200mm(w) straight"/>
    <x v="0"/>
    <x v="0"/>
    <x v="0"/>
    <n v="10"/>
    <n v="10"/>
    <n v="10"/>
    <n v="10"/>
    <n v="10"/>
    <n v="10"/>
    <n v="10"/>
    <n v="7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140"/>
    <n v="69"/>
    <x v="0"/>
    <x v="1"/>
    <x v="1"/>
    <x v="1"/>
    <x v="5"/>
    <s v="B01"/>
    <s v="HEAVY DUTY GALVANIZED STEEL LADDER CABLE RACK/TRAY"/>
    <n v="4"/>
    <s v="75mm(h) X 200mm(w) straight"/>
    <x v="1"/>
    <x v="1"/>
    <x v="0"/>
    <n v="10"/>
    <n v="10"/>
    <n v="10"/>
    <n v="10"/>
    <n v="10"/>
    <n v="10"/>
    <n v="10"/>
    <n v="7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593"/>
    <n v="69"/>
    <x v="0"/>
    <x v="1"/>
    <x v="1"/>
    <x v="1"/>
    <x v="5"/>
    <s v="B01"/>
    <s v="HEAVY DUTY GALVANIZED STEEL LADDER CABLE RACK/TRAY"/>
    <n v="4"/>
    <s v="75mm(h) X 200mm(w) straight"/>
    <x v="2"/>
    <x v="2"/>
    <x v="0"/>
    <n v="10"/>
    <n v="10"/>
    <n v="10"/>
    <n v="10"/>
    <n v="10"/>
    <n v="10"/>
    <n v="10"/>
    <n v="7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688"/>
    <n v="70"/>
    <x v="0"/>
    <x v="1"/>
    <x v="1"/>
    <x v="1"/>
    <x v="5"/>
    <s v="B01"/>
    <s v="HEAVY DUTY GALVANIZED STEEL LADDER CABLE RACK/TRAY"/>
    <n v="5"/>
    <s v="75mm(h) X 300mm(w) straight"/>
    <x v="0"/>
    <x v="0"/>
    <x v="0"/>
    <n v="2500"/>
    <n v="2500"/>
    <n v="2500"/>
    <n v="2500"/>
    <n v="2500"/>
    <n v="2500"/>
    <n v="2500"/>
    <n v="1750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141"/>
    <n v="70"/>
    <x v="0"/>
    <x v="1"/>
    <x v="1"/>
    <x v="1"/>
    <x v="5"/>
    <s v="B01"/>
    <s v="HEAVY DUTY GALVANIZED STEEL LADDER CABLE RACK/TRAY"/>
    <n v="5"/>
    <s v="75mm(h) X 300mm(w) straight"/>
    <x v="1"/>
    <x v="1"/>
    <x v="0"/>
    <n v="2500"/>
    <n v="2500"/>
    <n v="2500"/>
    <n v="2500"/>
    <n v="2500"/>
    <n v="2500"/>
    <n v="2500"/>
    <n v="1750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594"/>
    <n v="70"/>
    <x v="0"/>
    <x v="1"/>
    <x v="1"/>
    <x v="1"/>
    <x v="5"/>
    <s v="B01"/>
    <s v="HEAVY DUTY GALVANIZED STEEL LADDER CABLE RACK/TRAY"/>
    <n v="5"/>
    <s v="75mm(h) X 300mm(w) straight"/>
    <x v="2"/>
    <x v="2"/>
    <x v="0"/>
    <n v="2500"/>
    <n v="2500"/>
    <n v="2500"/>
    <n v="2500"/>
    <n v="2500"/>
    <n v="2500"/>
    <n v="2500"/>
    <n v="1750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689"/>
    <n v="71"/>
    <x v="0"/>
    <x v="1"/>
    <x v="1"/>
    <x v="1"/>
    <x v="5"/>
    <s v="B01"/>
    <s v="HEAVY DUTY GALVANIZED STEEL LADDER CABLE RACK/TRAY"/>
    <n v="6"/>
    <s v="75mm(h) X 400mm(w) straight"/>
    <x v="0"/>
    <x v="0"/>
    <x v="0"/>
    <n v="30"/>
    <n v="50"/>
    <n v="50"/>
    <n v="50"/>
    <n v="50"/>
    <n v="50"/>
    <n v="50"/>
    <n v="33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142"/>
    <n v="71"/>
    <x v="0"/>
    <x v="1"/>
    <x v="1"/>
    <x v="1"/>
    <x v="5"/>
    <s v="B01"/>
    <s v="HEAVY DUTY GALVANIZED STEEL LADDER CABLE RACK/TRAY"/>
    <n v="6"/>
    <s v="75mm(h) X 400mm(w) straight"/>
    <x v="1"/>
    <x v="1"/>
    <x v="0"/>
    <n v="30"/>
    <n v="50"/>
    <n v="50"/>
    <n v="50"/>
    <n v="50"/>
    <n v="50"/>
    <n v="50"/>
    <n v="33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595"/>
    <n v="71"/>
    <x v="0"/>
    <x v="1"/>
    <x v="1"/>
    <x v="1"/>
    <x v="5"/>
    <s v="B01"/>
    <s v="HEAVY DUTY GALVANIZED STEEL LADDER CABLE RACK/TRAY"/>
    <n v="6"/>
    <s v="75mm(h) X 400mm(w) straight"/>
    <x v="2"/>
    <x v="2"/>
    <x v="0"/>
    <n v="30"/>
    <n v="50"/>
    <n v="50"/>
    <n v="50"/>
    <n v="50"/>
    <n v="50"/>
    <n v="50"/>
    <n v="33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690"/>
    <n v="72"/>
    <x v="0"/>
    <x v="1"/>
    <x v="1"/>
    <x v="1"/>
    <x v="5"/>
    <s v="B01"/>
    <s v="HEAVY DUTY GALVANIZED STEEL LADDER CABLE RACK/TRAY"/>
    <n v="7"/>
    <s v="75mm(h) X 500mm(w) straight"/>
    <x v="0"/>
    <x v="0"/>
    <x v="0"/>
    <n v="140"/>
    <n v="410"/>
    <n v="410"/>
    <n v="410"/>
    <n v="410"/>
    <n v="410"/>
    <n v="410"/>
    <n v="260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143"/>
    <n v="72"/>
    <x v="0"/>
    <x v="1"/>
    <x v="1"/>
    <x v="1"/>
    <x v="5"/>
    <s v="B01"/>
    <s v="HEAVY DUTY GALVANIZED STEEL LADDER CABLE RACK/TRAY"/>
    <n v="7"/>
    <s v="75mm(h) X 500mm(w) straight"/>
    <x v="1"/>
    <x v="1"/>
    <x v="0"/>
    <n v="140"/>
    <n v="410"/>
    <n v="410"/>
    <n v="410"/>
    <n v="410"/>
    <n v="410"/>
    <n v="410"/>
    <n v="260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596"/>
    <n v="72"/>
    <x v="0"/>
    <x v="1"/>
    <x v="1"/>
    <x v="1"/>
    <x v="5"/>
    <s v="B01"/>
    <s v="HEAVY DUTY GALVANIZED STEEL LADDER CABLE RACK/TRAY"/>
    <n v="7"/>
    <s v="75mm(h) X 500mm(w) straight"/>
    <x v="2"/>
    <x v="2"/>
    <x v="0"/>
    <n v="140"/>
    <n v="410"/>
    <n v="410"/>
    <n v="410"/>
    <n v="410"/>
    <n v="410"/>
    <n v="410"/>
    <n v="260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691"/>
    <n v="73"/>
    <x v="0"/>
    <x v="1"/>
    <x v="1"/>
    <x v="1"/>
    <x v="5"/>
    <s v="B01"/>
    <s v="HEAVY DUTY GALVANIZED STEEL LADDER CABLE RACK/TRAY"/>
    <n v="8"/>
    <s v="75mm(h) X 600mm(w) straight"/>
    <x v="0"/>
    <x v="0"/>
    <x v="0"/>
    <n v="9500"/>
    <n v="5200"/>
    <n v="5200"/>
    <n v="5200"/>
    <n v="5200"/>
    <n v="5200"/>
    <n v="5200"/>
    <n v="4070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144"/>
    <n v="73"/>
    <x v="0"/>
    <x v="1"/>
    <x v="1"/>
    <x v="1"/>
    <x v="5"/>
    <s v="B01"/>
    <s v="HEAVY DUTY GALVANIZED STEEL LADDER CABLE RACK/TRAY"/>
    <n v="8"/>
    <s v="75mm(h) X 600mm(w) straight"/>
    <x v="1"/>
    <x v="1"/>
    <x v="0"/>
    <n v="9500"/>
    <n v="5200"/>
    <n v="5200"/>
    <n v="5200"/>
    <n v="5200"/>
    <n v="5200"/>
    <n v="5200"/>
    <n v="4070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597"/>
    <n v="73"/>
    <x v="0"/>
    <x v="1"/>
    <x v="1"/>
    <x v="1"/>
    <x v="5"/>
    <s v="B01"/>
    <s v="HEAVY DUTY GALVANIZED STEEL LADDER CABLE RACK/TRAY"/>
    <n v="8"/>
    <s v="75mm(h) X 600mm(w) straight"/>
    <x v="2"/>
    <x v="2"/>
    <x v="0"/>
    <n v="9500"/>
    <n v="5200"/>
    <n v="5200"/>
    <n v="5200"/>
    <n v="5200"/>
    <n v="5200"/>
    <n v="5200"/>
    <n v="4070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692"/>
    <n v="74"/>
    <x v="0"/>
    <x v="1"/>
    <x v="1"/>
    <x v="1"/>
    <x v="5"/>
    <s v="B01"/>
    <s v="HEAVY DUTY GALVANIZED STEEL LADDER CABLE RACK/TRAY"/>
    <n v="9"/>
    <s v="75mm(h) X 800mm(w) straight"/>
    <x v="0"/>
    <x v="0"/>
    <x v="0"/>
    <n v="6000"/>
    <n v="6200"/>
    <n v="6200"/>
    <n v="6200"/>
    <n v="6200"/>
    <n v="6200"/>
    <n v="6200"/>
    <n v="4320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145"/>
    <n v="74"/>
    <x v="0"/>
    <x v="1"/>
    <x v="1"/>
    <x v="1"/>
    <x v="5"/>
    <s v="B01"/>
    <s v="HEAVY DUTY GALVANIZED STEEL LADDER CABLE RACK/TRAY"/>
    <n v="9"/>
    <s v="75mm(h) X 800mm(w) straight"/>
    <x v="1"/>
    <x v="1"/>
    <x v="0"/>
    <n v="6000"/>
    <n v="6200"/>
    <n v="6200"/>
    <n v="6200"/>
    <n v="6200"/>
    <n v="6200"/>
    <n v="6200"/>
    <n v="4320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598"/>
    <n v="74"/>
    <x v="0"/>
    <x v="1"/>
    <x v="1"/>
    <x v="1"/>
    <x v="5"/>
    <s v="B01"/>
    <s v="HEAVY DUTY GALVANIZED STEEL LADDER CABLE RACK/TRAY"/>
    <n v="9"/>
    <s v="75mm(h) X 800mm(w) straight"/>
    <x v="2"/>
    <x v="2"/>
    <x v="0"/>
    <n v="6000"/>
    <n v="6200"/>
    <n v="6200"/>
    <n v="6200"/>
    <n v="6200"/>
    <n v="6200"/>
    <n v="6200"/>
    <n v="4320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693"/>
    <n v="75"/>
    <x v="0"/>
    <x v="1"/>
    <x v="1"/>
    <x v="1"/>
    <x v="5"/>
    <s v="B01"/>
    <s v="HEAVY DUTY GALVANIZED STEEL LADDER CABLE RACK/TRAY"/>
    <n v="10"/>
    <s v="75mm(h) X 1000mm(w) straight"/>
    <x v="0"/>
    <x v="0"/>
    <x v="0"/>
    <n v="30"/>
    <n v="50"/>
    <n v="50"/>
    <n v="50"/>
    <n v="50"/>
    <n v="50"/>
    <n v="50"/>
    <n v="33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146"/>
    <n v="75"/>
    <x v="0"/>
    <x v="1"/>
    <x v="1"/>
    <x v="1"/>
    <x v="5"/>
    <s v="B01"/>
    <s v="HEAVY DUTY GALVANIZED STEEL LADDER CABLE RACK/TRAY"/>
    <n v="10"/>
    <s v="75mm(h) X 1000mm(w) straight"/>
    <x v="1"/>
    <x v="1"/>
    <x v="0"/>
    <n v="30"/>
    <n v="50"/>
    <n v="50"/>
    <n v="50"/>
    <n v="50"/>
    <n v="50"/>
    <n v="50"/>
    <n v="33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599"/>
    <n v="75"/>
    <x v="0"/>
    <x v="1"/>
    <x v="1"/>
    <x v="1"/>
    <x v="5"/>
    <s v="B01"/>
    <s v="HEAVY DUTY GALVANIZED STEEL LADDER CABLE RACK/TRAY"/>
    <n v="10"/>
    <s v="75mm(h) X 1000mm(w) straight"/>
    <x v="2"/>
    <x v="2"/>
    <x v="0"/>
    <n v="30"/>
    <n v="50"/>
    <n v="50"/>
    <n v="50"/>
    <n v="50"/>
    <n v="50"/>
    <n v="50"/>
    <n v="33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694"/>
    <n v="76"/>
    <x v="0"/>
    <x v="1"/>
    <x v="1"/>
    <x v="1"/>
    <x v="5"/>
    <s v="B01"/>
    <s v="HEAVY DUTY GALVANIZED STEEL LADDER CABLE RACK/TRAY"/>
    <n v="11"/>
    <s v="100mm(h) X 75mm(w) straight                        "/>
    <x v="0"/>
    <x v="0"/>
    <x v="0"/>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147"/>
    <n v="76"/>
    <x v="0"/>
    <x v="1"/>
    <x v="1"/>
    <x v="1"/>
    <x v="5"/>
    <s v="B01"/>
    <s v="HEAVY DUTY GALVANIZED STEEL LADDER CABLE RACK/TRAY"/>
    <n v="11"/>
    <s v="100mm(h) X 75mm(w) straight                        "/>
    <x v="1"/>
    <x v="1"/>
    <x v="0"/>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600"/>
    <n v="76"/>
    <x v="0"/>
    <x v="1"/>
    <x v="1"/>
    <x v="1"/>
    <x v="5"/>
    <s v="B01"/>
    <s v="HEAVY DUTY GALVANIZED STEEL LADDER CABLE RACK/TRAY"/>
    <n v="11"/>
    <s v="100mm(h) X 75mm(w) straight                        "/>
    <x v="2"/>
    <x v="2"/>
    <x v="0"/>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695"/>
    <n v="77"/>
    <x v="0"/>
    <x v="1"/>
    <x v="1"/>
    <x v="1"/>
    <x v="5"/>
    <s v="B01"/>
    <s v="HEAVY DUTY GALVANIZED STEEL LADDER CABLE RACK/TRAY"/>
    <n v="12"/>
    <s v="100mm(h) X 100mm(w) straight                        "/>
    <x v="0"/>
    <x v="0"/>
    <x v="0"/>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148"/>
    <n v="77"/>
    <x v="0"/>
    <x v="1"/>
    <x v="1"/>
    <x v="1"/>
    <x v="5"/>
    <s v="B01"/>
    <s v="HEAVY DUTY GALVANIZED STEEL LADDER CABLE RACK/TRAY"/>
    <n v="12"/>
    <s v="100mm(h) X 100mm(w) straight                        "/>
    <x v="1"/>
    <x v="1"/>
    <x v="0"/>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601"/>
    <n v="77"/>
    <x v="0"/>
    <x v="1"/>
    <x v="1"/>
    <x v="1"/>
    <x v="5"/>
    <s v="B01"/>
    <s v="HEAVY DUTY GALVANIZED STEEL LADDER CABLE RACK/TRAY"/>
    <n v="12"/>
    <s v="100mm(h) X 100mm(w) straight                        "/>
    <x v="2"/>
    <x v="2"/>
    <x v="0"/>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696"/>
    <n v="78"/>
    <x v="0"/>
    <x v="1"/>
    <x v="1"/>
    <x v="1"/>
    <x v="5"/>
    <s v="B01"/>
    <s v="HEAVY DUTY GALVANIZED STEEL LADDER CABLE RACK/TRAY"/>
    <n v="13"/>
    <s v="100mm(h) X 150mm(w) straight                        "/>
    <x v="0"/>
    <x v="0"/>
    <x v="0"/>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149"/>
    <n v="78"/>
    <x v="0"/>
    <x v="1"/>
    <x v="1"/>
    <x v="1"/>
    <x v="5"/>
    <s v="B01"/>
    <s v="HEAVY DUTY GALVANIZED STEEL LADDER CABLE RACK/TRAY"/>
    <n v="13"/>
    <s v="100mm(h) X 150mm(w) straight                        "/>
    <x v="1"/>
    <x v="1"/>
    <x v="0"/>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602"/>
    <n v="78"/>
    <x v="0"/>
    <x v="1"/>
    <x v="1"/>
    <x v="1"/>
    <x v="5"/>
    <s v="B01"/>
    <s v="HEAVY DUTY GALVANIZED STEEL LADDER CABLE RACK/TRAY"/>
    <n v="13"/>
    <s v="100mm(h) X 150mm(w) straight                        "/>
    <x v="2"/>
    <x v="2"/>
    <x v="0"/>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697"/>
    <n v="79"/>
    <x v="0"/>
    <x v="1"/>
    <x v="1"/>
    <x v="1"/>
    <x v="5"/>
    <s v="B01"/>
    <s v="HEAVY DUTY GALVANIZED STEEL LADDER CABLE RACK/TRAY"/>
    <n v="14"/>
    <s v="100mm(h) X 200mm(w) straight"/>
    <x v="0"/>
    <x v="0"/>
    <x v="0"/>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150"/>
    <n v="79"/>
    <x v="0"/>
    <x v="1"/>
    <x v="1"/>
    <x v="1"/>
    <x v="5"/>
    <s v="B01"/>
    <s v="HEAVY DUTY GALVANIZED STEEL LADDER CABLE RACK/TRAY"/>
    <n v="14"/>
    <s v="100mm(h) X 200mm(w) straight"/>
    <x v="1"/>
    <x v="1"/>
    <x v="0"/>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603"/>
    <n v="79"/>
    <x v="0"/>
    <x v="1"/>
    <x v="1"/>
    <x v="1"/>
    <x v="5"/>
    <s v="B01"/>
    <s v="HEAVY DUTY GALVANIZED STEEL LADDER CABLE RACK/TRAY"/>
    <n v="14"/>
    <s v="100mm(h) X 200mm(w) straight"/>
    <x v="2"/>
    <x v="2"/>
    <x v="0"/>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698"/>
    <n v="80"/>
    <x v="0"/>
    <x v="1"/>
    <x v="1"/>
    <x v="1"/>
    <x v="5"/>
    <s v="B01"/>
    <s v="HEAVY DUTY GALVANIZED STEEL LADDER CABLE RACK/TRAY"/>
    <n v="15"/>
    <s v="100mm(h) X 300mm(w) straight"/>
    <x v="0"/>
    <x v="0"/>
    <x v="0"/>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151"/>
    <n v="80"/>
    <x v="0"/>
    <x v="1"/>
    <x v="1"/>
    <x v="1"/>
    <x v="5"/>
    <s v="B01"/>
    <s v="HEAVY DUTY GALVANIZED STEEL LADDER CABLE RACK/TRAY"/>
    <n v="15"/>
    <s v="100mm(h) X 300mm(w) straight"/>
    <x v="1"/>
    <x v="1"/>
    <x v="0"/>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604"/>
    <n v="80"/>
    <x v="0"/>
    <x v="1"/>
    <x v="1"/>
    <x v="1"/>
    <x v="5"/>
    <s v="B01"/>
    <s v="HEAVY DUTY GALVANIZED STEEL LADDER CABLE RACK/TRAY"/>
    <n v="15"/>
    <s v="100mm(h) X 300mm(w) straight"/>
    <x v="2"/>
    <x v="2"/>
    <x v="0"/>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699"/>
    <n v="81"/>
    <x v="0"/>
    <x v="1"/>
    <x v="1"/>
    <x v="1"/>
    <x v="5"/>
    <s v="B01"/>
    <s v="HEAVY DUTY GALVANIZED STEEL LADDER CABLE RACK/TRAY"/>
    <n v="16"/>
    <s v="100mm(h) X 400mm(w) straight"/>
    <x v="0"/>
    <x v="0"/>
    <x v="0"/>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152"/>
    <n v="81"/>
    <x v="0"/>
    <x v="1"/>
    <x v="1"/>
    <x v="1"/>
    <x v="5"/>
    <s v="B01"/>
    <s v="HEAVY DUTY GALVANIZED STEEL LADDER CABLE RACK/TRAY"/>
    <n v="16"/>
    <s v="100mm(h) X 400mm(w) straight"/>
    <x v="1"/>
    <x v="1"/>
    <x v="0"/>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605"/>
    <n v="81"/>
    <x v="0"/>
    <x v="1"/>
    <x v="1"/>
    <x v="1"/>
    <x v="5"/>
    <s v="B01"/>
    <s v="HEAVY DUTY GALVANIZED STEEL LADDER CABLE RACK/TRAY"/>
    <n v="16"/>
    <s v="100mm(h) X 400mm(w) straight"/>
    <x v="2"/>
    <x v="2"/>
    <x v="0"/>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700"/>
    <n v="82"/>
    <x v="0"/>
    <x v="1"/>
    <x v="1"/>
    <x v="1"/>
    <x v="5"/>
    <s v="B01"/>
    <s v="HEAVY DUTY GALVANIZED STEEL LADDER CABLE RACK/TRAY"/>
    <n v="17"/>
    <s v="100mm(h) X 500mm(w) straight"/>
    <x v="0"/>
    <x v="0"/>
    <x v="0"/>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153"/>
    <n v="82"/>
    <x v="0"/>
    <x v="1"/>
    <x v="1"/>
    <x v="1"/>
    <x v="5"/>
    <s v="B01"/>
    <s v="HEAVY DUTY GALVANIZED STEEL LADDER CABLE RACK/TRAY"/>
    <n v="17"/>
    <s v="100mm(h) X 500mm(w) straight"/>
    <x v="1"/>
    <x v="1"/>
    <x v="0"/>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606"/>
    <n v="82"/>
    <x v="0"/>
    <x v="1"/>
    <x v="1"/>
    <x v="1"/>
    <x v="5"/>
    <s v="B01"/>
    <s v="HEAVY DUTY GALVANIZED STEEL LADDER CABLE RACK/TRAY"/>
    <n v="17"/>
    <s v="100mm(h) X 500mm(w) straight"/>
    <x v="2"/>
    <x v="2"/>
    <x v="0"/>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701"/>
    <n v="83"/>
    <x v="0"/>
    <x v="1"/>
    <x v="1"/>
    <x v="1"/>
    <x v="5"/>
    <s v="B01"/>
    <s v="HEAVY DUTY GALVANIZED STEEL LADDER CABLE RACK/TRAY"/>
    <n v="18"/>
    <s v="100mm(h) X 600mm(w) straight"/>
    <x v="0"/>
    <x v="0"/>
    <x v="0"/>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154"/>
    <n v="83"/>
    <x v="0"/>
    <x v="1"/>
    <x v="1"/>
    <x v="1"/>
    <x v="5"/>
    <s v="B01"/>
    <s v="HEAVY DUTY GALVANIZED STEEL LADDER CABLE RACK/TRAY"/>
    <n v="18"/>
    <s v="100mm(h) X 600mm(w) straight"/>
    <x v="1"/>
    <x v="1"/>
    <x v="0"/>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607"/>
    <n v="83"/>
    <x v="0"/>
    <x v="1"/>
    <x v="1"/>
    <x v="1"/>
    <x v="5"/>
    <s v="B01"/>
    <s v="HEAVY DUTY GALVANIZED STEEL LADDER CABLE RACK/TRAY"/>
    <n v="18"/>
    <s v="100mm(h) X 600mm(w) straight"/>
    <x v="2"/>
    <x v="2"/>
    <x v="0"/>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702"/>
    <n v="84"/>
    <x v="0"/>
    <x v="1"/>
    <x v="1"/>
    <x v="1"/>
    <x v="5"/>
    <s v="B01"/>
    <s v="HEAVY DUTY GALVANIZED STEEL LADDER CABLE RACK/TRAY"/>
    <n v="19"/>
    <s v="100mm(h) X 800mm(w) straight"/>
    <x v="0"/>
    <x v="0"/>
    <x v="0"/>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155"/>
    <n v="84"/>
    <x v="0"/>
    <x v="1"/>
    <x v="1"/>
    <x v="1"/>
    <x v="5"/>
    <s v="B01"/>
    <s v="HEAVY DUTY GALVANIZED STEEL LADDER CABLE RACK/TRAY"/>
    <n v="19"/>
    <s v="100mm(h) X 800mm(w) straight"/>
    <x v="1"/>
    <x v="1"/>
    <x v="0"/>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608"/>
    <n v="84"/>
    <x v="0"/>
    <x v="1"/>
    <x v="1"/>
    <x v="1"/>
    <x v="5"/>
    <s v="B01"/>
    <s v="HEAVY DUTY GALVANIZED STEEL LADDER CABLE RACK/TRAY"/>
    <n v="19"/>
    <s v="100mm(h) X 800mm(w) straight"/>
    <x v="2"/>
    <x v="2"/>
    <x v="0"/>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703"/>
    <n v="85"/>
    <x v="0"/>
    <x v="1"/>
    <x v="1"/>
    <x v="1"/>
    <x v="5"/>
    <s v="B01"/>
    <s v="HEAVY DUTY GALVANIZED STEEL LADDER CABLE RACK/TRAY"/>
    <n v="20"/>
    <s v="100mm(h) X 1000mm(w) straight"/>
    <x v="0"/>
    <x v="0"/>
    <x v="0"/>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156"/>
    <n v="85"/>
    <x v="0"/>
    <x v="1"/>
    <x v="1"/>
    <x v="1"/>
    <x v="5"/>
    <s v="B01"/>
    <s v="HEAVY DUTY GALVANIZED STEEL LADDER CABLE RACK/TRAY"/>
    <n v="20"/>
    <s v="100mm(h) X 1000mm(w) straight"/>
    <x v="1"/>
    <x v="1"/>
    <x v="0"/>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609"/>
    <n v="85"/>
    <x v="0"/>
    <x v="1"/>
    <x v="1"/>
    <x v="1"/>
    <x v="5"/>
    <s v="B01"/>
    <s v="HEAVY DUTY GALVANIZED STEEL LADDER CABLE RACK/TRAY"/>
    <n v="20"/>
    <s v="100mm(h) X 1000mm(w) straight"/>
    <x v="2"/>
    <x v="2"/>
    <x v="0"/>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704"/>
    <n v="86"/>
    <x v="0"/>
    <x v="1"/>
    <x v="1"/>
    <x v="1"/>
    <x v="5"/>
    <s v="B01"/>
    <s v="HEAVY DUTY GALVANIZED STEEL LADDER CABLE RACK/TRAY"/>
    <n v="21"/>
    <s v="150mm(h) X 75mm(w) straight                        "/>
    <x v="0"/>
    <x v="0"/>
    <x v="0"/>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157"/>
    <n v="86"/>
    <x v="0"/>
    <x v="1"/>
    <x v="1"/>
    <x v="1"/>
    <x v="5"/>
    <s v="B01"/>
    <s v="HEAVY DUTY GALVANIZED STEEL LADDER CABLE RACK/TRAY"/>
    <n v="21"/>
    <s v="150mm(h) X 75mm(w) straight                        "/>
    <x v="1"/>
    <x v="1"/>
    <x v="0"/>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610"/>
    <n v="86"/>
    <x v="0"/>
    <x v="1"/>
    <x v="1"/>
    <x v="1"/>
    <x v="5"/>
    <s v="B01"/>
    <s v="HEAVY DUTY GALVANIZED STEEL LADDER CABLE RACK/TRAY"/>
    <n v="21"/>
    <s v="150mm(h) X 75mm(w) straight                        "/>
    <x v="2"/>
    <x v="2"/>
    <x v="0"/>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705"/>
    <n v="87"/>
    <x v="0"/>
    <x v="1"/>
    <x v="1"/>
    <x v="1"/>
    <x v="5"/>
    <s v="B01"/>
    <s v="HEAVY DUTY GALVANIZED STEEL LADDER CABLE RACK/TRAY"/>
    <n v="22"/>
    <s v="150mm(h) X 100mm(w) straight                        "/>
    <x v="0"/>
    <x v="0"/>
    <x v="0"/>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158"/>
    <n v="87"/>
    <x v="0"/>
    <x v="1"/>
    <x v="1"/>
    <x v="1"/>
    <x v="5"/>
    <s v="B01"/>
    <s v="HEAVY DUTY GALVANIZED STEEL LADDER CABLE RACK/TRAY"/>
    <n v="22"/>
    <s v="150mm(h) X 100mm(w) straight                        "/>
    <x v="1"/>
    <x v="1"/>
    <x v="0"/>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611"/>
    <n v="87"/>
    <x v="0"/>
    <x v="1"/>
    <x v="1"/>
    <x v="1"/>
    <x v="5"/>
    <s v="B01"/>
    <s v="HEAVY DUTY GALVANIZED STEEL LADDER CABLE RACK/TRAY"/>
    <n v="22"/>
    <s v="150mm(h) X 100mm(w) straight                        "/>
    <x v="2"/>
    <x v="2"/>
    <x v="0"/>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706"/>
    <n v="88"/>
    <x v="0"/>
    <x v="1"/>
    <x v="1"/>
    <x v="1"/>
    <x v="5"/>
    <s v="B01"/>
    <s v="HEAVY DUTY GALVANIZED STEEL LADDER CABLE RACK/TRAY"/>
    <n v="23"/>
    <s v="150mm(h) X 150mm(w) straight                        "/>
    <x v="0"/>
    <x v="0"/>
    <x v="0"/>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159"/>
    <n v="88"/>
    <x v="0"/>
    <x v="1"/>
    <x v="1"/>
    <x v="1"/>
    <x v="5"/>
    <s v="B01"/>
    <s v="HEAVY DUTY GALVANIZED STEEL LADDER CABLE RACK/TRAY"/>
    <n v="23"/>
    <s v="150mm(h) X 150mm(w) straight                        "/>
    <x v="1"/>
    <x v="1"/>
    <x v="0"/>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612"/>
    <n v="88"/>
    <x v="0"/>
    <x v="1"/>
    <x v="1"/>
    <x v="1"/>
    <x v="5"/>
    <s v="B01"/>
    <s v="HEAVY DUTY GALVANIZED STEEL LADDER CABLE RACK/TRAY"/>
    <n v="23"/>
    <s v="150mm(h) X 150mm(w) straight                        "/>
    <x v="2"/>
    <x v="2"/>
    <x v="0"/>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707"/>
    <n v="89"/>
    <x v="0"/>
    <x v="1"/>
    <x v="1"/>
    <x v="1"/>
    <x v="5"/>
    <s v="B01"/>
    <s v="HEAVY DUTY GALVANIZED STEEL LADDER CABLE RACK/TRAY"/>
    <n v="24"/>
    <s v="150mm(h) X 200mm(w) straight"/>
    <x v="0"/>
    <x v="0"/>
    <x v="0"/>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160"/>
    <n v="89"/>
    <x v="0"/>
    <x v="1"/>
    <x v="1"/>
    <x v="1"/>
    <x v="5"/>
    <s v="B01"/>
    <s v="HEAVY DUTY GALVANIZED STEEL LADDER CABLE RACK/TRAY"/>
    <n v="24"/>
    <s v="150mm(h) X 200mm(w) straight"/>
    <x v="1"/>
    <x v="1"/>
    <x v="0"/>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613"/>
    <n v="89"/>
    <x v="0"/>
    <x v="1"/>
    <x v="1"/>
    <x v="1"/>
    <x v="5"/>
    <s v="B01"/>
    <s v="HEAVY DUTY GALVANIZED STEEL LADDER CABLE RACK/TRAY"/>
    <n v="24"/>
    <s v="150mm(h) X 200mm(w) straight"/>
    <x v="2"/>
    <x v="2"/>
    <x v="0"/>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708"/>
    <n v="90"/>
    <x v="0"/>
    <x v="1"/>
    <x v="1"/>
    <x v="1"/>
    <x v="5"/>
    <s v="B01"/>
    <s v="HEAVY DUTY GALVANIZED STEEL LADDER CABLE RACK/TRAY"/>
    <n v="25"/>
    <s v="150mm(h) X 300mm(w) straight"/>
    <x v="0"/>
    <x v="0"/>
    <x v="0"/>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161"/>
    <n v="90"/>
    <x v="0"/>
    <x v="1"/>
    <x v="1"/>
    <x v="1"/>
    <x v="5"/>
    <s v="B01"/>
    <s v="HEAVY DUTY GALVANIZED STEEL LADDER CABLE RACK/TRAY"/>
    <n v="25"/>
    <s v="150mm(h) X 300mm(w) straight"/>
    <x v="1"/>
    <x v="1"/>
    <x v="0"/>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614"/>
    <n v="90"/>
    <x v="0"/>
    <x v="1"/>
    <x v="1"/>
    <x v="1"/>
    <x v="5"/>
    <s v="B01"/>
    <s v="HEAVY DUTY GALVANIZED STEEL LADDER CABLE RACK/TRAY"/>
    <n v="25"/>
    <s v="150mm(h) X 300mm(w) straight"/>
    <x v="2"/>
    <x v="2"/>
    <x v="0"/>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709"/>
    <n v="91"/>
    <x v="0"/>
    <x v="1"/>
    <x v="1"/>
    <x v="1"/>
    <x v="5"/>
    <s v="B01"/>
    <s v="HEAVY DUTY GALVANIZED STEEL LADDER CABLE RACK/TRAY"/>
    <n v="26"/>
    <s v="150mm(h) X 400mm(w) straight"/>
    <x v="0"/>
    <x v="0"/>
    <x v="0"/>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162"/>
    <n v="91"/>
    <x v="0"/>
    <x v="1"/>
    <x v="1"/>
    <x v="1"/>
    <x v="5"/>
    <s v="B01"/>
    <s v="HEAVY DUTY GALVANIZED STEEL LADDER CABLE RACK/TRAY"/>
    <n v="26"/>
    <s v="150mm(h) X 400mm(w) straight"/>
    <x v="1"/>
    <x v="1"/>
    <x v="0"/>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615"/>
    <n v="91"/>
    <x v="0"/>
    <x v="1"/>
    <x v="1"/>
    <x v="1"/>
    <x v="5"/>
    <s v="B01"/>
    <s v="HEAVY DUTY GALVANIZED STEEL LADDER CABLE RACK/TRAY"/>
    <n v="26"/>
    <s v="150mm(h) X 400mm(w) straight"/>
    <x v="2"/>
    <x v="2"/>
    <x v="0"/>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710"/>
    <n v="92"/>
    <x v="0"/>
    <x v="1"/>
    <x v="1"/>
    <x v="1"/>
    <x v="5"/>
    <s v="B01"/>
    <s v="HEAVY DUTY GALVANIZED STEEL LADDER CABLE RACK/TRAY"/>
    <n v="27"/>
    <s v="150mm(h) X 500mm(w) straight"/>
    <x v="0"/>
    <x v="0"/>
    <x v="0"/>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163"/>
    <n v="92"/>
    <x v="0"/>
    <x v="1"/>
    <x v="1"/>
    <x v="1"/>
    <x v="5"/>
    <s v="B01"/>
    <s v="HEAVY DUTY GALVANIZED STEEL LADDER CABLE RACK/TRAY"/>
    <n v="27"/>
    <s v="150mm(h) X 500mm(w) straight"/>
    <x v="1"/>
    <x v="1"/>
    <x v="0"/>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616"/>
    <n v="92"/>
    <x v="0"/>
    <x v="1"/>
    <x v="1"/>
    <x v="1"/>
    <x v="5"/>
    <s v="B01"/>
    <s v="HEAVY DUTY GALVANIZED STEEL LADDER CABLE RACK/TRAY"/>
    <n v="27"/>
    <s v="150mm(h) X 500mm(w) straight"/>
    <x v="2"/>
    <x v="2"/>
    <x v="0"/>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711"/>
    <n v="93"/>
    <x v="0"/>
    <x v="1"/>
    <x v="1"/>
    <x v="1"/>
    <x v="5"/>
    <s v="B01"/>
    <s v="HEAVY DUTY GALVANIZED STEEL LADDER CABLE RACK/TRAY"/>
    <n v="28"/>
    <s v="150mm(h) X 600mm(w) straight"/>
    <x v="0"/>
    <x v="0"/>
    <x v="0"/>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164"/>
    <n v="93"/>
    <x v="0"/>
    <x v="1"/>
    <x v="1"/>
    <x v="1"/>
    <x v="5"/>
    <s v="B01"/>
    <s v="HEAVY DUTY GALVANIZED STEEL LADDER CABLE RACK/TRAY"/>
    <n v="28"/>
    <s v="150mm(h) X 600mm(w) straight"/>
    <x v="1"/>
    <x v="1"/>
    <x v="0"/>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617"/>
    <n v="93"/>
    <x v="0"/>
    <x v="1"/>
    <x v="1"/>
    <x v="1"/>
    <x v="5"/>
    <s v="B01"/>
    <s v="HEAVY DUTY GALVANIZED STEEL LADDER CABLE RACK/TRAY"/>
    <n v="28"/>
    <s v="150mm(h) X 600mm(w) straight"/>
    <x v="2"/>
    <x v="2"/>
    <x v="0"/>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712"/>
    <n v="94"/>
    <x v="0"/>
    <x v="1"/>
    <x v="1"/>
    <x v="1"/>
    <x v="5"/>
    <s v="B01"/>
    <s v="HEAVY DUTY GALVANIZED STEEL LADDER CABLE RACK/TRAY"/>
    <n v="29"/>
    <s v="150mm(h) X 800mm(w) straight"/>
    <x v="0"/>
    <x v="0"/>
    <x v="0"/>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165"/>
    <n v="94"/>
    <x v="0"/>
    <x v="1"/>
    <x v="1"/>
    <x v="1"/>
    <x v="5"/>
    <s v="B01"/>
    <s v="HEAVY DUTY GALVANIZED STEEL LADDER CABLE RACK/TRAY"/>
    <n v="29"/>
    <s v="150mm(h) X 800mm(w) straight"/>
    <x v="1"/>
    <x v="1"/>
    <x v="0"/>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618"/>
    <n v="94"/>
    <x v="0"/>
    <x v="1"/>
    <x v="1"/>
    <x v="1"/>
    <x v="5"/>
    <s v="B01"/>
    <s v="HEAVY DUTY GALVANIZED STEEL LADDER CABLE RACK/TRAY"/>
    <n v="29"/>
    <s v="150mm(h) X 800mm(w) straight"/>
    <x v="2"/>
    <x v="2"/>
    <x v="0"/>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713"/>
    <n v="95"/>
    <x v="0"/>
    <x v="1"/>
    <x v="1"/>
    <x v="1"/>
    <x v="5"/>
    <s v="B01"/>
    <s v="HEAVY DUTY GALVANIZED STEEL LADDER CABLE RACK/TRAY"/>
    <n v="30"/>
    <s v="150mm(h) X 1000mm(w) straight"/>
    <x v="0"/>
    <x v="0"/>
    <x v="0"/>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166"/>
    <n v="95"/>
    <x v="0"/>
    <x v="1"/>
    <x v="1"/>
    <x v="1"/>
    <x v="5"/>
    <s v="B01"/>
    <s v="HEAVY DUTY GALVANIZED STEEL LADDER CABLE RACK/TRAY"/>
    <n v="30"/>
    <s v="150mm(h) X 1000mm(w) straight"/>
    <x v="1"/>
    <x v="1"/>
    <x v="0"/>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619"/>
    <n v="95"/>
    <x v="0"/>
    <x v="1"/>
    <x v="1"/>
    <x v="1"/>
    <x v="5"/>
    <s v="B01"/>
    <s v="HEAVY DUTY GALVANIZED STEEL LADDER CABLE RACK/TRAY"/>
    <n v="30"/>
    <s v="150mm(h) X 1000mm(w) straight"/>
    <x v="2"/>
    <x v="2"/>
    <x v="0"/>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714"/>
    <n v="96"/>
    <x v="0"/>
    <x v="1"/>
    <x v="1"/>
    <x v="1"/>
    <x v="5"/>
    <s v="B02"/>
    <s v="HEAVY DUTY GALVANIZED STEEL CABLE LADDER RACK/TRAY FITTINGS/ACCESSORIES"/>
    <n v="31"/>
    <s v="75mm(h) vertical adjustable splice plates                       "/>
    <x v="0"/>
    <x v="0"/>
    <x v="1"/>
    <n v="510"/>
    <n v="310"/>
    <n v="310"/>
    <n v="310"/>
    <n v="310"/>
    <n v="310"/>
    <n v="310"/>
    <n v="237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167"/>
    <n v="96"/>
    <x v="0"/>
    <x v="1"/>
    <x v="1"/>
    <x v="1"/>
    <x v="5"/>
    <s v="B02"/>
    <s v="HEAVY DUTY GALVANIZED STEEL CABLE LADDER RACK/TRAY FITTINGS/ACCESSORIES"/>
    <n v="31"/>
    <s v="75mm(h) vertical adjustable splice plates                       "/>
    <x v="1"/>
    <x v="1"/>
    <x v="1"/>
    <n v="510"/>
    <n v="310"/>
    <n v="310"/>
    <n v="310"/>
    <n v="310"/>
    <n v="310"/>
    <n v="310"/>
    <n v="237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620"/>
    <n v="96"/>
    <x v="0"/>
    <x v="1"/>
    <x v="1"/>
    <x v="1"/>
    <x v="5"/>
    <s v="B02"/>
    <s v="HEAVY DUTY GALVANIZED STEEL CABLE LADDER RACK/TRAY FITTINGS/ACCESSORIES"/>
    <n v="31"/>
    <s v="75mm(h) vertical adjustable splice plates                       "/>
    <x v="2"/>
    <x v="2"/>
    <x v="1"/>
    <n v="510"/>
    <n v="310"/>
    <n v="310"/>
    <n v="310"/>
    <n v="310"/>
    <n v="310"/>
    <n v="310"/>
    <n v="237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715"/>
    <n v="97"/>
    <x v="0"/>
    <x v="1"/>
    <x v="1"/>
    <x v="1"/>
    <x v="5"/>
    <s v="B02"/>
    <s v="HEAVY DUTY GALVANIZED STEEL CABLE LADDER RACK/TRAY FITTINGS/ACCESSORIES"/>
    <n v="32"/>
    <s v="75mm(h) X 75mm(w) 90 degree horizontal elbow, 450 radius                       "/>
    <x v="0"/>
    <x v="0"/>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168"/>
    <n v="97"/>
    <x v="0"/>
    <x v="1"/>
    <x v="1"/>
    <x v="1"/>
    <x v="5"/>
    <s v="B02"/>
    <s v="HEAVY DUTY GALVANIZED STEEL CABLE LADDER RACK/TRAY FITTINGS/ACCESSORIES"/>
    <n v="32"/>
    <s v="75mm(h) X 75mm(w) 90 degree horizontal elbow, 450 radius                       "/>
    <x v="1"/>
    <x v="1"/>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621"/>
    <n v="97"/>
    <x v="0"/>
    <x v="1"/>
    <x v="1"/>
    <x v="1"/>
    <x v="5"/>
    <s v="B02"/>
    <s v="HEAVY DUTY GALVANIZED STEEL CABLE LADDER RACK/TRAY FITTINGS/ACCESSORIES"/>
    <n v="32"/>
    <s v="75mm(h) X 75mm(w) 90 degree horizontal elbow, 450 radius                       "/>
    <x v="2"/>
    <x v="2"/>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716"/>
    <n v="98"/>
    <x v="0"/>
    <x v="1"/>
    <x v="1"/>
    <x v="1"/>
    <x v="5"/>
    <s v="B02"/>
    <s v="HEAVY DUTY GALVANIZED STEEL CABLE LADDER RACK/TRAY FITTINGS/ACCESSORIES"/>
    <n v="33"/>
    <s v="75mm(h) X 75mm(w) horizontal tee, 450 radius                       "/>
    <x v="0"/>
    <x v="0"/>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169"/>
    <n v="98"/>
    <x v="0"/>
    <x v="1"/>
    <x v="1"/>
    <x v="1"/>
    <x v="5"/>
    <s v="B02"/>
    <s v="HEAVY DUTY GALVANIZED STEEL CABLE LADDER RACK/TRAY FITTINGS/ACCESSORIES"/>
    <n v="33"/>
    <s v="75mm(h) X 75mm(w) horizontal tee, 450 radius                       "/>
    <x v="1"/>
    <x v="1"/>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622"/>
    <n v="98"/>
    <x v="0"/>
    <x v="1"/>
    <x v="1"/>
    <x v="1"/>
    <x v="5"/>
    <s v="B02"/>
    <s v="HEAVY DUTY GALVANIZED STEEL CABLE LADDER RACK/TRAY FITTINGS/ACCESSORIES"/>
    <n v="33"/>
    <s v="75mm(h) X 75mm(w) horizontal tee, 450 radius                       "/>
    <x v="2"/>
    <x v="2"/>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717"/>
    <n v="99"/>
    <x v="0"/>
    <x v="1"/>
    <x v="1"/>
    <x v="1"/>
    <x v="5"/>
    <s v="B02"/>
    <s v="HEAVY DUTY GALVANIZED STEEL CABLE LADDER RACK/TRAY FITTINGS/ACCESSORIES"/>
    <n v="34"/>
    <s v="75mm(h) X 75mm(w) horizontal cross, 450 radius                       "/>
    <x v="0"/>
    <x v="0"/>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170"/>
    <n v="99"/>
    <x v="0"/>
    <x v="1"/>
    <x v="1"/>
    <x v="1"/>
    <x v="5"/>
    <s v="B02"/>
    <s v="HEAVY DUTY GALVANIZED STEEL CABLE LADDER RACK/TRAY FITTINGS/ACCESSORIES"/>
    <n v="34"/>
    <s v="75mm(h) X 75mm(w) horizontal cross, 450 radius                       "/>
    <x v="1"/>
    <x v="1"/>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623"/>
    <n v="99"/>
    <x v="0"/>
    <x v="1"/>
    <x v="1"/>
    <x v="1"/>
    <x v="5"/>
    <s v="B02"/>
    <s v="HEAVY DUTY GALVANIZED STEEL CABLE LADDER RACK/TRAY FITTINGS/ACCESSORIES"/>
    <n v="34"/>
    <s v="75mm(h) X 75mm(w) horizontal cross, 450 radius                       "/>
    <x v="2"/>
    <x v="2"/>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718"/>
    <n v="100"/>
    <x v="0"/>
    <x v="1"/>
    <x v="1"/>
    <x v="1"/>
    <x v="5"/>
    <s v="B02"/>
    <s v="HEAVY DUTY GALVANIZED STEEL CABLE LADDER RACK/TRAY FITTINGS/ACCESSORIES"/>
    <n v="35"/>
    <s v="75mm(h) X 75mm(w) 90 degree outside vertical elbow, 450 radius                       "/>
    <x v="0"/>
    <x v="0"/>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171"/>
    <n v="100"/>
    <x v="0"/>
    <x v="1"/>
    <x v="1"/>
    <x v="1"/>
    <x v="5"/>
    <s v="B02"/>
    <s v="HEAVY DUTY GALVANIZED STEEL CABLE LADDER RACK/TRAY FITTINGS/ACCESSORIES"/>
    <n v="35"/>
    <s v="75mm(h) X 75mm(w) 90 degree outside vertical elbow, 450 radius                       "/>
    <x v="1"/>
    <x v="1"/>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624"/>
    <n v="100"/>
    <x v="0"/>
    <x v="1"/>
    <x v="1"/>
    <x v="1"/>
    <x v="5"/>
    <s v="B02"/>
    <s v="HEAVY DUTY GALVANIZED STEEL CABLE LADDER RACK/TRAY FITTINGS/ACCESSORIES"/>
    <n v="35"/>
    <s v="75mm(h) X 75mm(w) 90 degree outside vertical elbow, 450 radius                       "/>
    <x v="2"/>
    <x v="2"/>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719"/>
    <n v="101"/>
    <x v="0"/>
    <x v="1"/>
    <x v="1"/>
    <x v="1"/>
    <x v="5"/>
    <s v="B02"/>
    <s v="HEAVY DUTY GALVANIZED STEEL CABLE LADDER RACK/TRAY FITTINGS/ACCESSORIES"/>
    <n v="36"/>
    <s v="75mm(h) X 75mm(w) 90 degree inside vertical elbow, 450 radius                       "/>
    <x v="0"/>
    <x v="0"/>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172"/>
    <n v="101"/>
    <x v="0"/>
    <x v="1"/>
    <x v="1"/>
    <x v="1"/>
    <x v="5"/>
    <s v="B02"/>
    <s v="HEAVY DUTY GALVANIZED STEEL CABLE LADDER RACK/TRAY FITTINGS/ACCESSORIES"/>
    <n v="36"/>
    <s v="75mm(h) X 75mm(w) 90 degree inside vertical elbow, 450 radius                       "/>
    <x v="1"/>
    <x v="1"/>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625"/>
    <n v="101"/>
    <x v="0"/>
    <x v="1"/>
    <x v="1"/>
    <x v="1"/>
    <x v="5"/>
    <s v="B02"/>
    <s v="HEAVY DUTY GALVANIZED STEEL CABLE LADDER RACK/TRAY FITTINGS/ACCESSORIES"/>
    <n v="36"/>
    <s v="75mm(h) X 75mm(w) 90 degree inside vertical elbow, 450 radius                       "/>
    <x v="2"/>
    <x v="2"/>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720"/>
    <n v="102"/>
    <x v="0"/>
    <x v="1"/>
    <x v="1"/>
    <x v="1"/>
    <x v="5"/>
    <s v="B02"/>
    <s v="HEAVY DUTY GALVANIZED STEEL CABLE LADDER RACK/TRAY FITTINGS/ACCESSORIES"/>
    <n v="37"/>
    <s v="75mm(h) X 100mm(w) 90 degree horizontal elbow, 450 radius                       "/>
    <x v="0"/>
    <x v="0"/>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173"/>
    <n v="102"/>
    <x v="0"/>
    <x v="1"/>
    <x v="1"/>
    <x v="1"/>
    <x v="5"/>
    <s v="B02"/>
    <s v="HEAVY DUTY GALVANIZED STEEL CABLE LADDER RACK/TRAY FITTINGS/ACCESSORIES"/>
    <n v="37"/>
    <s v="75mm(h) X 100mm(w) 90 degree horizontal elbow, 450 radius                       "/>
    <x v="1"/>
    <x v="1"/>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626"/>
    <n v="102"/>
    <x v="0"/>
    <x v="1"/>
    <x v="1"/>
    <x v="1"/>
    <x v="5"/>
    <s v="B02"/>
    <s v="HEAVY DUTY GALVANIZED STEEL CABLE LADDER RACK/TRAY FITTINGS/ACCESSORIES"/>
    <n v="37"/>
    <s v="75mm(h) X 100mm(w) 90 degree horizontal elbow, 450 radius                       "/>
    <x v="2"/>
    <x v="2"/>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721"/>
    <n v="103"/>
    <x v="0"/>
    <x v="1"/>
    <x v="1"/>
    <x v="1"/>
    <x v="5"/>
    <s v="B02"/>
    <s v="HEAVY DUTY GALVANIZED STEEL CABLE LADDER RACK/TRAY FITTINGS/ACCESSORIES"/>
    <n v="38"/>
    <s v="75mm(h) X 100mm(w) horizontal tee, 450 radius                       "/>
    <x v="0"/>
    <x v="0"/>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174"/>
    <n v="103"/>
    <x v="0"/>
    <x v="1"/>
    <x v="1"/>
    <x v="1"/>
    <x v="5"/>
    <s v="B02"/>
    <s v="HEAVY DUTY GALVANIZED STEEL CABLE LADDER RACK/TRAY FITTINGS/ACCESSORIES"/>
    <n v="38"/>
    <s v="75mm(h) X 100mm(w) horizontal tee, 450 radius                       "/>
    <x v="1"/>
    <x v="1"/>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627"/>
    <n v="103"/>
    <x v="0"/>
    <x v="1"/>
    <x v="1"/>
    <x v="1"/>
    <x v="5"/>
    <s v="B02"/>
    <s v="HEAVY DUTY GALVANIZED STEEL CABLE LADDER RACK/TRAY FITTINGS/ACCESSORIES"/>
    <n v="38"/>
    <s v="75mm(h) X 100mm(w) horizontal tee, 450 radius                       "/>
    <x v="2"/>
    <x v="2"/>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722"/>
    <n v="104"/>
    <x v="0"/>
    <x v="1"/>
    <x v="1"/>
    <x v="1"/>
    <x v="5"/>
    <s v="B02"/>
    <s v="HEAVY DUTY GALVANIZED STEEL CABLE LADDER RACK/TRAY FITTINGS/ACCESSORIES"/>
    <n v="39"/>
    <s v="75mm(h) X 100mm(w) horizontal cross, 450 radius                       "/>
    <x v="0"/>
    <x v="0"/>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175"/>
    <n v="104"/>
    <x v="0"/>
    <x v="1"/>
    <x v="1"/>
    <x v="1"/>
    <x v="5"/>
    <s v="B02"/>
    <s v="HEAVY DUTY GALVANIZED STEEL CABLE LADDER RACK/TRAY FITTINGS/ACCESSORIES"/>
    <n v="39"/>
    <s v="75mm(h) X 100mm(w) horizontal cross, 450 radius                       "/>
    <x v="1"/>
    <x v="1"/>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628"/>
    <n v="104"/>
    <x v="0"/>
    <x v="1"/>
    <x v="1"/>
    <x v="1"/>
    <x v="5"/>
    <s v="B02"/>
    <s v="HEAVY DUTY GALVANIZED STEEL CABLE LADDER RACK/TRAY FITTINGS/ACCESSORIES"/>
    <n v="39"/>
    <s v="75mm(h) X 100mm(w) horizontal cross, 450 radius                       "/>
    <x v="2"/>
    <x v="2"/>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723"/>
    <n v="105"/>
    <x v="0"/>
    <x v="1"/>
    <x v="1"/>
    <x v="1"/>
    <x v="5"/>
    <s v="B02"/>
    <s v="HEAVY DUTY GALVANIZED STEEL CABLE LADDER RACK/TRAY FITTINGS/ACCESSORIES"/>
    <n v="40"/>
    <s v="75mm(h) X 100mm(w) 90 degree outside vertical elbow, 450 radius                       "/>
    <x v="0"/>
    <x v="0"/>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176"/>
    <n v="105"/>
    <x v="0"/>
    <x v="1"/>
    <x v="1"/>
    <x v="1"/>
    <x v="5"/>
    <s v="B02"/>
    <s v="HEAVY DUTY GALVANIZED STEEL CABLE LADDER RACK/TRAY FITTINGS/ACCESSORIES"/>
    <n v="40"/>
    <s v="75mm(h) X 100mm(w) 90 degree outside vertical elbow, 450 radius                       "/>
    <x v="1"/>
    <x v="1"/>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629"/>
    <n v="105"/>
    <x v="0"/>
    <x v="1"/>
    <x v="1"/>
    <x v="1"/>
    <x v="5"/>
    <s v="B02"/>
    <s v="HEAVY DUTY GALVANIZED STEEL CABLE LADDER RACK/TRAY FITTINGS/ACCESSORIES"/>
    <n v="40"/>
    <s v="75mm(h) X 100mm(w) 90 degree outside vertical elbow, 450 radius                       "/>
    <x v="2"/>
    <x v="2"/>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724"/>
    <n v="106"/>
    <x v="0"/>
    <x v="1"/>
    <x v="1"/>
    <x v="1"/>
    <x v="5"/>
    <s v="B02"/>
    <s v="HEAVY DUTY GALVANIZED STEEL CABLE LADDER RACK/TRAY FITTINGS/ACCESSORIES"/>
    <n v="41"/>
    <s v="75mm(h) X 100mm(w) 90 degree inside vertical elbow, 450 radius                       "/>
    <x v="0"/>
    <x v="0"/>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177"/>
    <n v="106"/>
    <x v="0"/>
    <x v="1"/>
    <x v="1"/>
    <x v="1"/>
    <x v="5"/>
    <s v="B02"/>
    <s v="HEAVY DUTY GALVANIZED STEEL CABLE LADDER RACK/TRAY FITTINGS/ACCESSORIES"/>
    <n v="41"/>
    <s v="75mm(h) X 100mm(w) 90 degree inside vertical elbow, 450 radius                       "/>
    <x v="1"/>
    <x v="1"/>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630"/>
    <n v="106"/>
    <x v="0"/>
    <x v="1"/>
    <x v="1"/>
    <x v="1"/>
    <x v="5"/>
    <s v="B02"/>
    <s v="HEAVY DUTY GALVANIZED STEEL CABLE LADDER RACK/TRAY FITTINGS/ACCESSORIES"/>
    <n v="41"/>
    <s v="75mm(h) X 100mm(w) 90 degree inside vertical elbow, 450 radius                       "/>
    <x v="2"/>
    <x v="2"/>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725"/>
    <n v="107"/>
    <x v="0"/>
    <x v="1"/>
    <x v="1"/>
    <x v="1"/>
    <x v="5"/>
    <s v="B02"/>
    <s v="HEAVY DUTY GALVANIZED STEEL CABLE LADDER RACK/TRAY FITTINGS/ACCESSORIES"/>
    <n v="42"/>
    <s v="75mm(h) X 150mm(w) 90 degree horizontal elbow, 450 radius                       "/>
    <x v="0"/>
    <x v="0"/>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178"/>
    <n v="107"/>
    <x v="0"/>
    <x v="1"/>
    <x v="1"/>
    <x v="1"/>
    <x v="5"/>
    <s v="B02"/>
    <s v="HEAVY DUTY GALVANIZED STEEL CABLE LADDER RACK/TRAY FITTINGS/ACCESSORIES"/>
    <n v="42"/>
    <s v="75mm(h) X 150mm(w) 90 degree horizontal elbow, 450 radius                       "/>
    <x v="1"/>
    <x v="1"/>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631"/>
    <n v="107"/>
    <x v="0"/>
    <x v="1"/>
    <x v="1"/>
    <x v="1"/>
    <x v="5"/>
    <s v="B02"/>
    <s v="HEAVY DUTY GALVANIZED STEEL CABLE LADDER RACK/TRAY FITTINGS/ACCESSORIES"/>
    <n v="42"/>
    <s v="75mm(h) X 150mm(w) 90 degree horizontal elbow, 450 radius                       "/>
    <x v="2"/>
    <x v="2"/>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726"/>
    <n v="108"/>
    <x v="0"/>
    <x v="1"/>
    <x v="1"/>
    <x v="1"/>
    <x v="5"/>
    <s v="B02"/>
    <s v="HEAVY DUTY GALVANIZED STEEL CABLE LADDER RACK/TRAY FITTINGS/ACCESSORIES"/>
    <n v="43"/>
    <s v="75mm(h) X 150mm(w) horizontal tee, 450 radius                       "/>
    <x v="0"/>
    <x v="0"/>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179"/>
    <n v="108"/>
    <x v="0"/>
    <x v="1"/>
    <x v="1"/>
    <x v="1"/>
    <x v="5"/>
    <s v="B02"/>
    <s v="HEAVY DUTY GALVANIZED STEEL CABLE LADDER RACK/TRAY FITTINGS/ACCESSORIES"/>
    <n v="43"/>
    <s v="75mm(h) X 150mm(w) horizontal tee, 450 radius                       "/>
    <x v="1"/>
    <x v="1"/>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632"/>
    <n v="108"/>
    <x v="0"/>
    <x v="1"/>
    <x v="1"/>
    <x v="1"/>
    <x v="5"/>
    <s v="B02"/>
    <s v="HEAVY DUTY GALVANIZED STEEL CABLE LADDER RACK/TRAY FITTINGS/ACCESSORIES"/>
    <n v="43"/>
    <s v="75mm(h) X 150mm(w) horizontal tee, 450 radius                       "/>
    <x v="2"/>
    <x v="2"/>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727"/>
    <n v="109"/>
    <x v="0"/>
    <x v="1"/>
    <x v="1"/>
    <x v="1"/>
    <x v="5"/>
    <s v="B02"/>
    <s v="HEAVY DUTY GALVANIZED STEEL CABLE LADDER RACK/TRAY FITTINGS/ACCESSORIES"/>
    <n v="44"/>
    <s v="75mm(h) X 150mm(w) horizontal cross, 450 radius                       "/>
    <x v="0"/>
    <x v="0"/>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180"/>
    <n v="109"/>
    <x v="0"/>
    <x v="1"/>
    <x v="1"/>
    <x v="1"/>
    <x v="5"/>
    <s v="B02"/>
    <s v="HEAVY DUTY GALVANIZED STEEL CABLE LADDER RACK/TRAY FITTINGS/ACCESSORIES"/>
    <n v="44"/>
    <s v="75mm(h) X 150mm(w) horizontal cross, 450 radius                       "/>
    <x v="1"/>
    <x v="1"/>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633"/>
    <n v="109"/>
    <x v="0"/>
    <x v="1"/>
    <x v="1"/>
    <x v="1"/>
    <x v="5"/>
    <s v="B02"/>
    <s v="HEAVY DUTY GALVANIZED STEEL CABLE LADDER RACK/TRAY FITTINGS/ACCESSORIES"/>
    <n v="44"/>
    <s v="75mm(h) X 150mm(w) horizontal cross, 450 radius                       "/>
    <x v="2"/>
    <x v="2"/>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728"/>
    <n v="110"/>
    <x v="0"/>
    <x v="1"/>
    <x v="1"/>
    <x v="1"/>
    <x v="5"/>
    <s v="B02"/>
    <s v="HEAVY DUTY GALVANIZED STEEL CABLE LADDER RACK/TRAY FITTINGS/ACCESSORIES"/>
    <n v="45"/>
    <s v="75mm(h) X 150mm(w) 90 degree outside vertical elbow, 450 radius                       "/>
    <x v="0"/>
    <x v="0"/>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181"/>
    <n v="110"/>
    <x v="0"/>
    <x v="1"/>
    <x v="1"/>
    <x v="1"/>
    <x v="5"/>
    <s v="B02"/>
    <s v="HEAVY DUTY GALVANIZED STEEL CABLE LADDER RACK/TRAY FITTINGS/ACCESSORIES"/>
    <n v="45"/>
    <s v="75mm(h) X 150mm(w) 90 degree outside vertical elbow, 450 radius                       "/>
    <x v="1"/>
    <x v="1"/>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634"/>
    <n v="110"/>
    <x v="0"/>
    <x v="1"/>
    <x v="1"/>
    <x v="1"/>
    <x v="5"/>
    <s v="B02"/>
    <s v="HEAVY DUTY GALVANIZED STEEL CABLE LADDER RACK/TRAY FITTINGS/ACCESSORIES"/>
    <n v="45"/>
    <s v="75mm(h) X 150mm(w) 90 degree outside vertical elbow, 450 radius                       "/>
    <x v="2"/>
    <x v="2"/>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729"/>
    <n v="111"/>
    <x v="0"/>
    <x v="1"/>
    <x v="1"/>
    <x v="1"/>
    <x v="5"/>
    <s v="B02"/>
    <s v="HEAVY DUTY GALVANIZED STEEL CABLE LADDER RACK/TRAY FITTINGS/ACCESSORIES"/>
    <n v="46"/>
    <s v="75mm(h) X 150mm(w) 90 degree inside vertical elbow, 450 radius                       "/>
    <x v="0"/>
    <x v="0"/>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182"/>
    <n v="111"/>
    <x v="0"/>
    <x v="1"/>
    <x v="1"/>
    <x v="1"/>
    <x v="5"/>
    <s v="B02"/>
    <s v="HEAVY DUTY GALVANIZED STEEL CABLE LADDER RACK/TRAY FITTINGS/ACCESSORIES"/>
    <n v="46"/>
    <s v="75mm(h) X 150mm(w) 90 degree inside vertical elbow, 450 radius                       "/>
    <x v="1"/>
    <x v="1"/>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635"/>
    <n v="111"/>
    <x v="0"/>
    <x v="1"/>
    <x v="1"/>
    <x v="1"/>
    <x v="5"/>
    <s v="B02"/>
    <s v="HEAVY DUTY GALVANIZED STEEL CABLE LADDER RACK/TRAY FITTINGS/ACCESSORIES"/>
    <n v="46"/>
    <s v="75mm(h) X 150mm(w) 90 degree inside vertical elbow, 450 radius                       "/>
    <x v="2"/>
    <x v="2"/>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730"/>
    <n v="112"/>
    <x v="0"/>
    <x v="1"/>
    <x v="1"/>
    <x v="1"/>
    <x v="5"/>
    <s v="B02"/>
    <s v="HEAVY DUTY GALVANIZED STEEL CABLE LADDER RACK/TRAY FITTINGS/ACCESSORIES"/>
    <n v="47"/>
    <s v="75mm(h) X 200mm(w) 90 degree horizontal elbow, 450 radius                       "/>
    <x v="0"/>
    <x v="0"/>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183"/>
    <n v="112"/>
    <x v="0"/>
    <x v="1"/>
    <x v="1"/>
    <x v="1"/>
    <x v="5"/>
    <s v="B02"/>
    <s v="HEAVY DUTY GALVANIZED STEEL CABLE LADDER RACK/TRAY FITTINGS/ACCESSORIES"/>
    <n v="47"/>
    <s v="75mm(h) X 200mm(w) 90 degree horizontal elbow, 450 radius                       "/>
    <x v="1"/>
    <x v="1"/>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636"/>
    <n v="112"/>
    <x v="0"/>
    <x v="1"/>
    <x v="1"/>
    <x v="1"/>
    <x v="5"/>
    <s v="B02"/>
    <s v="HEAVY DUTY GALVANIZED STEEL CABLE LADDER RACK/TRAY FITTINGS/ACCESSORIES"/>
    <n v="47"/>
    <s v="75mm(h) X 200mm(w) 90 degree horizontal elbow, 450 radius                       "/>
    <x v="2"/>
    <x v="2"/>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731"/>
    <n v="113"/>
    <x v="0"/>
    <x v="1"/>
    <x v="1"/>
    <x v="1"/>
    <x v="5"/>
    <s v="B02"/>
    <s v="HEAVY DUTY GALVANIZED STEEL CABLE LADDER RACK/TRAY FITTINGS/ACCESSORIES"/>
    <n v="48"/>
    <s v="75mm(h) X 200mm(w) horizontal tee, 450 radius                       "/>
    <x v="0"/>
    <x v="0"/>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184"/>
    <n v="113"/>
    <x v="0"/>
    <x v="1"/>
    <x v="1"/>
    <x v="1"/>
    <x v="5"/>
    <s v="B02"/>
    <s v="HEAVY DUTY GALVANIZED STEEL CABLE LADDER RACK/TRAY FITTINGS/ACCESSORIES"/>
    <n v="48"/>
    <s v="75mm(h) X 200mm(w) horizontal tee, 450 radius                       "/>
    <x v="1"/>
    <x v="1"/>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637"/>
    <n v="113"/>
    <x v="0"/>
    <x v="1"/>
    <x v="1"/>
    <x v="1"/>
    <x v="5"/>
    <s v="B02"/>
    <s v="HEAVY DUTY GALVANIZED STEEL CABLE LADDER RACK/TRAY FITTINGS/ACCESSORIES"/>
    <n v="48"/>
    <s v="75mm(h) X 200mm(w) horizontal tee, 450 radius                       "/>
    <x v="2"/>
    <x v="2"/>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732"/>
    <n v="114"/>
    <x v="0"/>
    <x v="1"/>
    <x v="1"/>
    <x v="1"/>
    <x v="5"/>
    <s v="B02"/>
    <s v="HEAVY DUTY GALVANIZED STEEL CABLE LADDER RACK/TRAY FITTINGS/ACCESSORIES"/>
    <n v="49"/>
    <s v="75mm(h) X 200mm(w) horizontal cross, 450 radius                       "/>
    <x v="0"/>
    <x v="0"/>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185"/>
    <n v="114"/>
    <x v="0"/>
    <x v="1"/>
    <x v="1"/>
    <x v="1"/>
    <x v="5"/>
    <s v="B02"/>
    <s v="HEAVY DUTY GALVANIZED STEEL CABLE LADDER RACK/TRAY FITTINGS/ACCESSORIES"/>
    <n v="49"/>
    <s v="75mm(h) X 200mm(w) horizontal cross, 450 radius                       "/>
    <x v="1"/>
    <x v="1"/>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638"/>
    <n v="114"/>
    <x v="0"/>
    <x v="1"/>
    <x v="1"/>
    <x v="1"/>
    <x v="5"/>
    <s v="B02"/>
    <s v="HEAVY DUTY GALVANIZED STEEL CABLE LADDER RACK/TRAY FITTINGS/ACCESSORIES"/>
    <n v="49"/>
    <s v="75mm(h) X 200mm(w) horizontal cross, 450 radius                       "/>
    <x v="2"/>
    <x v="2"/>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733"/>
    <n v="115"/>
    <x v="0"/>
    <x v="1"/>
    <x v="1"/>
    <x v="1"/>
    <x v="5"/>
    <s v="B02"/>
    <s v="HEAVY DUTY GALVANIZED STEEL CABLE LADDER RACK/TRAY FITTINGS/ACCESSORIES"/>
    <n v="50"/>
    <s v="75mm(h) X 200mm(w) 90 degree outside vertical elbow, 450 radius                       "/>
    <x v="0"/>
    <x v="0"/>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186"/>
    <n v="115"/>
    <x v="0"/>
    <x v="1"/>
    <x v="1"/>
    <x v="1"/>
    <x v="5"/>
    <s v="B02"/>
    <s v="HEAVY DUTY GALVANIZED STEEL CABLE LADDER RACK/TRAY FITTINGS/ACCESSORIES"/>
    <n v="50"/>
    <s v="75mm(h) X 200mm(w) 90 degree outside vertical elbow, 450 radius                       "/>
    <x v="1"/>
    <x v="1"/>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639"/>
    <n v="115"/>
    <x v="0"/>
    <x v="1"/>
    <x v="1"/>
    <x v="1"/>
    <x v="5"/>
    <s v="B02"/>
    <s v="HEAVY DUTY GALVANIZED STEEL CABLE LADDER RACK/TRAY FITTINGS/ACCESSORIES"/>
    <n v="50"/>
    <s v="75mm(h) X 200mm(w) 90 degree outside vertical elbow, 450 radius                       "/>
    <x v="2"/>
    <x v="2"/>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734"/>
    <n v="116"/>
    <x v="0"/>
    <x v="1"/>
    <x v="1"/>
    <x v="1"/>
    <x v="5"/>
    <s v="B02"/>
    <s v="HEAVY DUTY GALVANIZED STEEL CABLE LADDER RACK/TRAY FITTINGS/ACCESSORIES"/>
    <n v="51"/>
    <s v="75mm(h) X 200mm(w) 90 degree inside vertical elbow, 450 radius                       "/>
    <x v="0"/>
    <x v="0"/>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187"/>
    <n v="116"/>
    <x v="0"/>
    <x v="1"/>
    <x v="1"/>
    <x v="1"/>
    <x v="5"/>
    <s v="B02"/>
    <s v="HEAVY DUTY GALVANIZED STEEL CABLE LADDER RACK/TRAY FITTINGS/ACCESSORIES"/>
    <n v="51"/>
    <s v="75mm(h) X 200mm(w) 90 degree inside vertical elbow, 450 radius                       "/>
    <x v="1"/>
    <x v="1"/>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640"/>
    <n v="116"/>
    <x v="0"/>
    <x v="1"/>
    <x v="1"/>
    <x v="1"/>
    <x v="5"/>
    <s v="B02"/>
    <s v="HEAVY DUTY GALVANIZED STEEL CABLE LADDER RACK/TRAY FITTINGS/ACCESSORIES"/>
    <n v="51"/>
    <s v="75mm(h) X 200mm(w) 90 degree inside vertical elbow, 450 radius                       "/>
    <x v="2"/>
    <x v="2"/>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735"/>
    <n v="117"/>
    <x v="0"/>
    <x v="1"/>
    <x v="1"/>
    <x v="1"/>
    <x v="5"/>
    <s v="B02"/>
    <s v="HEAVY DUTY GALVANIZED STEEL CABLE LADDER RACK/TRAY FITTINGS/ACCESSORIES"/>
    <n v="52"/>
    <s v="75mm(h) X 300mm(w) 90 degree horizontal elbow, 450 radius                       "/>
    <x v="0"/>
    <x v="0"/>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188"/>
    <n v="117"/>
    <x v="0"/>
    <x v="1"/>
    <x v="1"/>
    <x v="1"/>
    <x v="5"/>
    <s v="B02"/>
    <s v="HEAVY DUTY GALVANIZED STEEL CABLE LADDER RACK/TRAY FITTINGS/ACCESSORIES"/>
    <n v="52"/>
    <s v="75mm(h) X 300mm(w) 90 degree horizontal elbow, 450 radius                       "/>
    <x v="1"/>
    <x v="1"/>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641"/>
    <n v="117"/>
    <x v="0"/>
    <x v="1"/>
    <x v="1"/>
    <x v="1"/>
    <x v="5"/>
    <s v="B02"/>
    <s v="HEAVY DUTY GALVANIZED STEEL CABLE LADDER RACK/TRAY FITTINGS/ACCESSORIES"/>
    <n v="52"/>
    <s v="75mm(h) X 300mm(w) 90 degree horizontal elbow, 450 radius                       "/>
    <x v="2"/>
    <x v="2"/>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736"/>
    <n v="118"/>
    <x v="0"/>
    <x v="1"/>
    <x v="1"/>
    <x v="1"/>
    <x v="5"/>
    <s v="B02"/>
    <s v="HEAVY DUTY GALVANIZED STEEL CABLE LADDER RACK/TRAY FITTINGS/ACCESSORIES"/>
    <n v="53"/>
    <s v="75mm(h) X 300mm(w) horizontal tee, 450 radius                       "/>
    <x v="0"/>
    <x v="0"/>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189"/>
    <n v="118"/>
    <x v="0"/>
    <x v="1"/>
    <x v="1"/>
    <x v="1"/>
    <x v="5"/>
    <s v="B02"/>
    <s v="HEAVY DUTY GALVANIZED STEEL CABLE LADDER RACK/TRAY FITTINGS/ACCESSORIES"/>
    <n v="53"/>
    <s v="75mm(h) X 300mm(w) horizontal tee, 450 radius                       "/>
    <x v="1"/>
    <x v="1"/>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642"/>
    <n v="118"/>
    <x v="0"/>
    <x v="1"/>
    <x v="1"/>
    <x v="1"/>
    <x v="5"/>
    <s v="B02"/>
    <s v="HEAVY DUTY GALVANIZED STEEL CABLE LADDER RACK/TRAY FITTINGS/ACCESSORIES"/>
    <n v="53"/>
    <s v="75mm(h) X 300mm(w) horizontal tee, 450 radius                       "/>
    <x v="2"/>
    <x v="2"/>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737"/>
    <n v="119"/>
    <x v="0"/>
    <x v="1"/>
    <x v="1"/>
    <x v="1"/>
    <x v="5"/>
    <s v="B02"/>
    <s v="HEAVY DUTY GALVANIZED STEEL CABLE LADDER RACK/TRAY FITTINGS/ACCESSORIES"/>
    <n v="54"/>
    <s v="75mm(h) X 300mm(w) horizontal cross, 450 radius                       "/>
    <x v="0"/>
    <x v="0"/>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190"/>
    <n v="119"/>
    <x v="0"/>
    <x v="1"/>
    <x v="1"/>
    <x v="1"/>
    <x v="5"/>
    <s v="B02"/>
    <s v="HEAVY DUTY GALVANIZED STEEL CABLE LADDER RACK/TRAY FITTINGS/ACCESSORIES"/>
    <n v="54"/>
    <s v="75mm(h) X 300mm(w) horizontal cross, 450 radius                       "/>
    <x v="1"/>
    <x v="1"/>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643"/>
    <n v="119"/>
    <x v="0"/>
    <x v="1"/>
    <x v="1"/>
    <x v="1"/>
    <x v="5"/>
    <s v="B02"/>
    <s v="HEAVY DUTY GALVANIZED STEEL CABLE LADDER RACK/TRAY FITTINGS/ACCESSORIES"/>
    <n v="54"/>
    <s v="75mm(h) X 300mm(w) horizontal cross, 450 radius                       "/>
    <x v="2"/>
    <x v="2"/>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738"/>
    <n v="120"/>
    <x v="0"/>
    <x v="1"/>
    <x v="1"/>
    <x v="1"/>
    <x v="5"/>
    <s v="B02"/>
    <s v="HEAVY DUTY GALVANIZED STEEL CABLE LADDER RACK/TRAY FITTINGS/ACCESSORIES"/>
    <n v="55"/>
    <s v="75mm(h) X 300mm(w) 90 degree outside vertical elbow, 450 radius                       "/>
    <x v="0"/>
    <x v="0"/>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191"/>
    <n v="120"/>
    <x v="0"/>
    <x v="1"/>
    <x v="1"/>
    <x v="1"/>
    <x v="5"/>
    <s v="B02"/>
    <s v="HEAVY DUTY GALVANIZED STEEL CABLE LADDER RACK/TRAY FITTINGS/ACCESSORIES"/>
    <n v="55"/>
    <s v="75mm(h) X 300mm(w) 90 degree outside vertical elbow, 450 radius                       "/>
    <x v="1"/>
    <x v="1"/>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644"/>
    <n v="120"/>
    <x v="0"/>
    <x v="1"/>
    <x v="1"/>
    <x v="1"/>
    <x v="5"/>
    <s v="B02"/>
    <s v="HEAVY DUTY GALVANIZED STEEL CABLE LADDER RACK/TRAY FITTINGS/ACCESSORIES"/>
    <n v="55"/>
    <s v="75mm(h) X 300mm(w) 90 degree outside vertical elbow, 450 radius                       "/>
    <x v="2"/>
    <x v="2"/>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739"/>
    <n v="121"/>
    <x v="0"/>
    <x v="1"/>
    <x v="1"/>
    <x v="1"/>
    <x v="5"/>
    <s v="B02"/>
    <s v="HEAVY DUTY GALVANIZED STEEL CABLE LADDER RACK/TRAY FITTINGS/ACCESSORIES"/>
    <n v="56"/>
    <s v="75mm(h) X 300mm(w) 90 degree inside vertical elbow, 450 radius                       "/>
    <x v="0"/>
    <x v="0"/>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192"/>
    <n v="121"/>
    <x v="0"/>
    <x v="1"/>
    <x v="1"/>
    <x v="1"/>
    <x v="5"/>
    <s v="B02"/>
    <s v="HEAVY DUTY GALVANIZED STEEL CABLE LADDER RACK/TRAY FITTINGS/ACCESSORIES"/>
    <n v="56"/>
    <s v="75mm(h) X 300mm(w) 90 degree inside vertical elbow, 450 radius                       "/>
    <x v="1"/>
    <x v="1"/>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645"/>
    <n v="121"/>
    <x v="0"/>
    <x v="1"/>
    <x v="1"/>
    <x v="1"/>
    <x v="5"/>
    <s v="B02"/>
    <s v="HEAVY DUTY GALVANIZED STEEL CABLE LADDER RACK/TRAY FITTINGS/ACCESSORIES"/>
    <n v="56"/>
    <s v="75mm(h) X 300mm(w) 90 degree inside vertical elbow, 450 radius                       "/>
    <x v="2"/>
    <x v="2"/>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740"/>
    <n v="122"/>
    <x v="0"/>
    <x v="1"/>
    <x v="1"/>
    <x v="1"/>
    <x v="5"/>
    <s v="B02"/>
    <s v="HEAVY DUTY GALVANIZED STEEL CABLE LADDER RACK/TRAY FITTINGS/ACCESSORIES"/>
    <n v="57"/>
    <s v="75mm(h) X 400mm(w) 90 degree horizontal elbow, 450 radius                       "/>
    <x v="0"/>
    <x v="0"/>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193"/>
    <n v="122"/>
    <x v="0"/>
    <x v="1"/>
    <x v="1"/>
    <x v="1"/>
    <x v="5"/>
    <s v="B02"/>
    <s v="HEAVY DUTY GALVANIZED STEEL CABLE LADDER RACK/TRAY FITTINGS/ACCESSORIES"/>
    <n v="57"/>
    <s v="75mm(h) X 400mm(w) 90 degree horizontal elbow, 450 radius                       "/>
    <x v="1"/>
    <x v="1"/>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646"/>
    <n v="122"/>
    <x v="0"/>
    <x v="1"/>
    <x v="1"/>
    <x v="1"/>
    <x v="5"/>
    <s v="B02"/>
    <s v="HEAVY DUTY GALVANIZED STEEL CABLE LADDER RACK/TRAY FITTINGS/ACCESSORIES"/>
    <n v="57"/>
    <s v="75mm(h) X 400mm(w) 90 degree horizontal elbow, 450 radius                       "/>
    <x v="2"/>
    <x v="2"/>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741"/>
    <n v="123"/>
    <x v="0"/>
    <x v="1"/>
    <x v="1"/>
    <x v="1"/>
    <x v="5"/>
    <s v="B02"/>
    <s v="HEAVY DUTY GALVANIZED STEEL CABLE LADDER RACK/TRAY FITTINGS/ACCESSORIES"/>
    <n v="58"/>
    <s v="75mm(h) X 400mm(w) horizontal tee, 450 radius                       "/>
    <x v="0"/>
    <x v="0"/>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194"/>
    <n v="123"/>
    <x v="0"/>
    <x v="1"/>
    <x v="1"/>
    <x v="1"/>
    <x v="5"/>
    <s v="B02"/>
    <s v="HEAVY DUTY GALVANIZED STEEL CABLE LADDER RACK/TRAY FITTINGS/ACCESSORIES"/>
    <n v="58"/>
    <s v="75mm(h) X 400mm(w) horizontal tee, 450 radius                       "/>
    <x v="1"/>
    <x v="1"/>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647"/>
    <n v="123"/>
    <x v="0"/>
    <x v="1"/>
    <x v="1"/>
    <x v="1"/>
    <x v="5"/>
    <s v="B02"/>
    <s v="HEAVY DUTY GALVANIZED STEEL CABLE LADDER RACK/TRAY FITTINGS/ACCESSORIES"/>
    <n v="58"/>
    <s v="75mm(h) X 400mm(w) horizontal tee, 450 radius                       "/>
    <x v="2"/>
    <x v="2"/>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742"/>
    <n v="124"/>
    <x v="0"/>
    <x v="1"/>
    <x v="1"/>
    <x v="1"/>
    <x v="5"/>
    <s v="B02"/>
    <s v="HEAVY DUTY GALVANIZED STEEL CABLE LADDER RACK/TRAY FITTINGS/ACCESSORIES"/>
    <n v="59"/>
    <s v="75mm(h) X 400mm(w) horizontal cross, 450 radius                       "/>
    <x v="0"/>
    <x v="0"/>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195"/>
    <n v="124"/>
    <x v="0"/>
    <x v="1"/>
    <x v="1"/>
    <x v="1"/>
    <x v="5"/>
    <s v="B02"/>
    <s v="HEAVY DUTY GALVANIZED STEEL CABLE LADDER RACK/TRAY FITTINGS/ACCESSORIES"/>
    <n v="59"/>
    <s v="75mm(h) X 400mm(w) horizontal cross, 450 radius                       "/>
    <x v="1"/>
    <x v="1"/>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648"/>
    <n v="124"/>
    <x v="0"/>
    <x v="1"/>
    <x v="1"/>
    <x v="1"/>
    <x v="5"/>
    <s v="B02"/>
    <s v="HEAVY DUTY GALVANIZED STEEL CABLE LADDER RACK/TRAY FITTINGS/ACCESSORIES"/>
    <n v="59"/>
    <s v="75mm(h) X 400mm(w) horizontal cross, 450 radius                       "/>
    <x v="2"/>
    <x v="2"/>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743"/>
    <n v="125"/>
    <x v="0"/>
    <x v="1"/>
    <x v="1"/>
    <x v="1"/>
    <x v="5"/>
    <s v="B02"/>
    <s v="HEAVY DUTY GALVANIZED STEEL CABLE LADDER RACK/TRAY FITTINGS/ACCESSORIES"/>
    <n v="60"/>
    <s v="75mm(h) X 400mm(w) 90 degree outside vertical elbow, 450 radius                       "/>
    <x v="0"/>
    <x v="0"/>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196"/>
    <n v="125"/>
    <x v="0"/>
    <x v="1"/>
    <x v="1"/>
    <x v="1"/>
    <x v="5"/>
    <s v="B02"/>
    <s v="HEAVY DUTY GALVANIZED STEEL CABLE LADDER RACK/TRAY FITTINGS/ACCESSORIES"/>
    <n v="60"/>
    <s v="75mm(h) X 400mm(w) 90 degree outside vertical elbow, 450 radius                       "/>
    <x v="1"/>
    <x v="1"/>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649"/>
    <n v="125"/>
    <x v="0"/>
    <x v="1"/>
    <x v="1"/>
    <x v="1"/>
    <x v="5"/>
    <s v="B02"/>
    <s v="HEAVY DUTY GALVANIZED STEEL CABLE LADDER RACK/TRAY FITTINGS/ACCESSORIES"/>
    <n v="60"/>
    <s v="75mm(h) X 400mm(w) 90 degree outside vertical elbow, 450 radius                       "/>
    <x v="2"/>
    <x v="2"/>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744"/>
    <n v="126"/>
    <x v="0"/>
    <x v="1"/>
    <x v="1"/>
    <x v="1"/>
    <x v="5"/>
    <s v="B02"/>
    <s v="HEAVY DUTY GALVANIZED STEEL CABLE LADDER RACK/TRAY FITTINGS/ACCESSORIES"/>
    <n v="61"/>
    <s v="75mm(h) X 400mm(w) 90 degree inside vertical elbow, 450 radius                       "/>
    <x v="0"/>
    <x v="0"/>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197"/>
    <n v="126"/>
    <x v="0"/>
    <x v="1"/>
    <x v="1"/>
    <x v="1"/>
    <x v="5"/>
    <s v="B02"/>
    <s v="HEAVY DUTY GALVANIZED STEEL CABLE LADDER RACK/TRAY FITTINGS/ACCESSORIES"/>
    <n v="61"/>
    <s v="75mm(h) X 400mm(w) 90 degree inside vertical elbow, 450 radius                       "/>
    <x v="1"/>
    <x v="1"/>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650"/>
    <n v="126"/>
    <x v="0"/>
    <x v="1"/>
    <x v="1"/>
    <x v="1"/>
    <x v="5"/>
    <s v="B02"/>
    <s v="HEAVY DUTY GALVANIZED STEEL CABLE LADDER RACK/TRAY FITTINGS/ACCESSORIES"/>
    <n v="61"/>
    <s v="75mm(h) X 400mm(w) 90 degree inside vertical elbow, 450 radius                       "/>
    <x v="2"/>
    <x v="2"/>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745"/>
    <n v="127"/>
    <x v="0"/>
    <x v="1"/>
    <x v="1"/>
    <x v="1"/>
    <x v="5"/>
    <s v="B02"/>
    <s v="HEAVY DUTY GALVANIZED STEEL CABLE LADDER RACK/TRAY FITTINGS/ACCESSORIES"/>
    <n v="62"/>
    <s v="75mm(h) X 500mm(w) 90 degree horizontal elbow, 450 radius                       "/>
    <x v="0"/>
    <x v="0"/>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198"/>
    <n v="127"/>
    <x v="0"/>
    <x v="1"/>
    <x v="1"/>
    <x v="1"/>
    <x v="5"/>
    <s v="B02"/>
    <s v="HEAVY DUTY GALVANIZED STEEL CABLE LADDER RACK/TRAY FITTINGS/ACCESSORIES"/>
    <n v="62"/>
    <s v="75mm(h) X 500mm(w) 90 degree horizontal elbow, 450 radius                       "/>
    <x v="1"/>
    <x v="1"/>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651"/>
    <n v="127"/>
    <x v="0"/>
    <x v="1"/>
    <x v="1"/>
    <x v="1"/>
    <x v="5"/>
    <s v="B02"/>
    <s v="HEAVY DUTY GALVANIZED STEEL CABLE LADDER RACK/TRAY FITTINGS/ACCESSORIES"/>
    <n v="62"/>
    <s v="75mm(h) X 500mm(w) 90 degree horizontal elbow, 450 radius                       "/>
    <x v="2"/>
    <x v="2"/>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746"/>
    <n v="128"/>
    <x v="0"/>
    <x v="1"/>
    <x v="1"/>
    <x v="1"/>
    <x v="5"/>
    <s v="B02"/>
    <s v="HEAVY DUTY GALVANIZED STEEL CABLE LADDER RACK/TRAY FITTINGS/ACCESSORIES"/>
    <n v="63"/>
    <s v="75mm(h) X 500mm(w) horizontal tee, 450 radius                       "/>
    <x v="0"/>
    <x v="0"/>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199"/>
    <n v="128"/>
    <x v="0"/>
    <x v="1"/>
    <x v="1"/>
    <x v="1"/>
    <x v="5"/>
    <s v="B02"/>
    <s v="HEAVY DUTY GALVANIZED STEEL CABLE LADDER RACK/TRAY FITTINGS/ACCESSORIES"/>
    <n v="63"/>
    <s v="75mm(h) X 500mm(w) horizontal tee, 450 radius                       "/>
    <x v="1"/>
    <x v="1"/>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652"/>
    <n v="128"/>
    <x v="0"/>
    <x v="1"/>
    <x v="1"/>
    <x v="1"/>
    <x v="5"/>
    <s v="B02"/>
    <s v="HEAVY DUTY GALVANIZED STEEL CABLE LADDER RACK/TRAY FITTINGS/ACCESSORIES"/>
    <n v="63"/>
    <s v="75mm(h) X 500mm(w) horizontal tee, 450 radius                       "/>
    <x v="2"/>
    <x v="2"/>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747"/>
    <n v="129"/>
    <x v="0"/>
    <x v="1"/>
    <x v="1"/>
    <x v="1"/>
    <x v="5"/>
    <s v="B02"/>
    <s v="HEAVY DUTY GALVANIZED STEEL CABLE LADDER RACK/TRAY FITTINGS/ACCESSORIES"/>
    <n v="64"/>
    <s v="75mm(h) X 500mm(w) horizontal cross, 450 radius                       "/>
    <x v="0"/>
    <x v="0"/>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200"/>
    <n v="129"/>
    <x v="0"/>
    <x v="1"/>
    <x v="1"/>
    <x v="1"/>
    <x v="5"/>
    <s v="B02"/>
    <s v="HEAVY DUTY GALVANIZED STEEL CABLE LADDER RACK/TRAY FITTINGS/ACCESSORIES"/>
    <n v="64"/>
    <s v="75mm(h) X 500mm(w) horizontal cross, 450 radius                       "/>
    <x v="1"/>
    <x v="1"/>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653"/>
    <n v="129"/>
    <x v="0"/>
    <x v="1"/>
    <x v="1"/>
    <x v="1"/>
    <x v="5"/>
    <s v="B02"/>
    <s v="HEAVY DUTY GALVANIZED STEEL CABLE LADDER RACK/TRAY FITTINGS/ACCESSORIES"/>
    <n v="64"/>
    <s v="75mm(h) X 500mm(w) horizontal cross, 450 radius                       "/>
    <x v="2"/>
    <x v="2"/>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748"/>
    <n v="130"/>
    <x v="0"/>
    <x v="1"/>
    <x v="1"/>
    <x v="1"/>
    <x v="5"/>
    <s v="B02"/>
    <s v="HEAVY DUTY GALVANIZED STEEL CABLE LADDER RACK/TRAY FITTINGS/ACCESSORIES"/>
    <n v="65"/>
    <s v="75mm(h) X 500mm(w) 90 degree outside vertical elbow, 450 radius                       "/>
    <x v="0"/>
    <x v="0"/>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201"/>
    <n v="130"/>
    <x v="0"/>
    <x v="1"/>
    <x v="1"/>
    <x v="1"/>
    <x v="5"/>
    <s v="B02"/>
    <s v="HEAVY DUTY GALVANIZED STEEL CABLE LADDER RACK/TRAY FITTINGS/ACCESSORIES"/>
    <n v="65"/>
    <s v="75mm(h) X 500mm(w) 90 degree outside vertical elbow, 450 radius                       "/>
    <x v="1"/>
    <x v="1"/>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654"/>
    <n v="130"/>
    <x v="0"/>
    <x v="1"/>
    <x v="1"/>
    <x v="1"/>
    <x v="5"/>
    <s v="B02"/>
    <s v="HEAVY DUTY GALVANIZED STEEL CABLE LADDER RACK/TRAY FITTINGS/ACCESSORIES"/>
    <n v="65"/>
    <s v="75mm(h) X 500mm(w) 90 degree outside vertical elbow, 450 radius                       "/>
    <x v="2"/>
    <x v="2"/>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749"/>
    <n v="131"/>
    <x v="0"/>
    <x v="1"/>
    <x v="1"/>
    <x v="1"/>
    <x v="5"/>
    <s v="B02"/>
    <s v="HEAVY DUTY GALVANIZED STEEL CABLE LADDER RACK/TRAY FITTINGS/ACCESSORIES"/>
    <n v="66"/>
    <s v="75mm(h) X 500mm(w) 90 degree inside vertical elbow, 450 radius                       "/>
    <x v="0"/>
    <x v="0"/>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202"/>
    <n v="131"/>
    <x v="0"/>
    <x v="1"/>
    <x v="1"/>
    <x v="1"/>
    <x v="5"/>
    <s v="B02"/>
    <s v="HEAVY DUTY GALVANIZED STEEL CABLE LADDER RACK/TRAY FITTINGS/ACCESSORIES"/>
    <n v="66"/>
    <s v="75mm(h) X 500mm(w) 90 degree inside vertical elbow, 450 radius                       "/>
    <x v="1"/>
    <x v="1"/>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655"/>
    <n v="131"/>
    <x v="0"/>
    <x v="1"/>
    <x v="1"/>
    <x v="1"/>
    <x v="5"/>
    <s v="B02"/>
    <s v="HEAVY DUTY GALVANIZED STEEL CABLE LADDER RACK/TRAY FITTINGS/ACCESSORIES"/>
    <n v="66"/>
    <s v="75mm(h) X 500mm(w) 90 degree inside vertical elbow, 450 radius                       "/>
    <x v="2"/>
    <x v="2"/>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750"/>
    <n v="132"/>
    <x v="0"/>
    <x v="1"/>
    <x v="1"/>
    <x v="1"/>
    <x v="5"/>
    <s v="B02"/>
    <s v="HEAVY DUTY GALVANIZED STEEL CABLE LADDER RACK/TRAY FITTINGS/ACCESSORIES"/>
    <n v="67"/>
    <s v="75mm(h) X 600mm(w) 90 degree horizontal elbow, 450 radius                       "/>
    <x v="0"/>
    <x v="0"/>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203"/>
    <n v="132"/>
    <x v="0"/>
    <x v="1"/>
    <x v="1"/>
    <x v="1"/>
    <x v="5"/>
    <s v="B02"/>
    <s v="HEAVY DUTY GALVANIZED STEEL CABLE LADDER RACK/TRAY FITTINGS/ACCESSORIES"/>
    <n v="67"/>
    <s v="75mm(h) X 600mm(w) 90 degree horizontal elbow, 450 radius                       "/>
    <x v="1"/>
    <x v="1"/>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656"/>
    <n v="132"/>
    <x v="0"/>
    <x v="1"/>
    <x v="1"/>
    <x v="1"/>
    <x v="5"/>
    <s v="B02"/>
    <s v="HEAVY DUTY GALVANIZED STEEL CABLE LADDER RACK/TRAY FITTINGS/ACCESSORIES"/>
    <n v="67"/>
    <s v="75mm(h) X 600mm(w) 90 degree horizontal elbow, 450 radius                       "/>
    <x v="2"/>
    <x v="2"/>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751"/>
    <n v="133"/>
    <x v="0"/>
    <x v="1"/>
    <x v="1"/>
    <x v="1"/>
    <x v="5"/>
    <s v="B02"/>
    <s v="HEAVY DUTY GALVANIZED STEEL CABLE LADDER RACK/TRAY FITTINGS/ACCESSORIES"/>
    <n v="68"/>
    <s v="75mm(h) X 600mm(w) horizontal tee, 450 radius                       "/>
    <x v="0"/>
    <x v="0"/>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204"/>
    <n v="133"/>
    <x v="0"/>
    <x v="1"/>
    <x v="1"/>
    <x v="1"/>
    <x v="5"/>
    <s v="B02"/>
    <s v="HEAVY DUTY GALVANIZED STEEL CABLE LADDER RACK/TRAY FITTINGS/ACCESSORIES"/>
    <n v="68"/>
    <s v="75mm(h) X 600mm(w) horizontal tee, 450 radius                       "/>
    <x v="1"/>
    <x v="1"/>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657"/>
    <n v="133"/>
    <x v="0"/>
    <x v="1"/>
    <x v="1"/>
    <x v="1"/>
    <x v="5"/>
    <s v="B02"/>
    <s v="HEAVY DUTY GALVANIZED STEEL CABLE LADDER RACK/TRAY FITTINGS/ACCESSORIES"/>
    <n v="68"/>
    <s v="75mm(h) X 600mm(w) horizontal tee, 450 radius                       "/>
    <x v="2"/>
    <x v="2"/>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752"/>
    <n v="134"/>
    <x v="0"/>
    <x v="1"/>
    <x v="1"/>
    <x v="1"/>
    <x v="5"/>
    <s v="B02"/>
    <s v="HEAVY DUTY GALVANIZED STEEL CABLE LADDER RACK/TRAY FITTINGS/ACCESSORIES"/>
    <n v="69"/>
    <s v="75mm(h) X 600mm(w) horizontal cross, 450 radius                       "/>
    <x v="0"/>
    <x v="0"/>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205"/>
    <n v="134"/>
    <x v="0"/>
    <x v="1"/>
    <x v="1"/>
    <x v="1"/>
    <x v="5"/>
    <s v="B02"/>
    <s v="HEAVY DUTY GALVANIZED STEEL CABLE LADDER RACK/TRAY FITTINGS/ACCESSORIES"/>
    <n v="69"/>
    <s v="75mm(h) X 600mm(w) horizontal cross, 450 radius                       "/>
    <x v="1"/>
    <x v="1"/>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658"/>
    <n v="134"/>
    <x v="0"/>
    <x v="1"/>
    <x v="1"/>
    <x v="1"/>
    <x v="5"/>
    <s v="B02"/>
    <s v="HEAVY DUTY GALVANIZED STEEL CABLE LADDER RACK/TRAY FITTINGS/ACCESSORIES"/>
    <n v="69"/>
    <s v="75mm(h) X 600mm(w) horizontal cross, 450 radius                       "/>
    <x v="2"/>
    <x v="2"/>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753"/>
    <n v="135"/>
    <x v="0"/>
    <x v="1"/>
    <x v="1"/>
    <x v="1"/>
    <x v="5"/>
    <s v="B02"/>
    <s v="HEAVY DUTY GALVANIZED STEEL CABLE LADDER RACK/TRAY FITTINGS/ACCESSORIES"/>
    <n v="70"/>
    <s v="75mm(h) X 600mm(w) 90 degree outside vertical elbow, 450 radius                       "/>
    <x v="0"/>
    <x v="0"/>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206"/>
    <n v="135"/>
    <x v="0"/>
    <x v="1"/>
    <x v="1"/>
    <x v="1"/>
    <x v="5"/>
    <s v="B02"/>
    <s v="HEAVY DUTY GALVANIZED STEEL CABLE LADDER RACK/TRAY FITTINGS/ACCESSORIES"/>
    <n v="70"/>
    <s v="75mm(h) X 600mm(w) 90 degree outside vertical elbow, 450 radius                       "/>
    <x v="1"/>
    <x v="1"/>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659"/>
    <n v="135"/>
    <x v="0"/>
    <x v="1"/>
    <x v="1"/>
    <x v="1"/>
    <x v="5"/>
    <s v="B02"/>
    <s v="HEAVY DUTY GALVANIZED STEEL CABLE LADDER RACK/TRAY FITTINGS/ACCESSORIES"/>
    <n v="70"/>
    <s v="75mm(h) X 600mm(w) 90 degree outside vertical elbow, 450 radius                       "/>
    <x v="2"/>
    <x v="2"/>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754"/>
    <n v="136"/>
    <x v="0"/>
    <x v="1"/>
    <x v="1"/>
    <x v="1"/>
    <x v="5"/>
    <s v="B02"/>
    <s v="HEAVY DUTY GALVANIZED STEEL CABLE LADDER RACK/TRAY FITTINGS/ACCESSORIES"/>
    <n v="71"/>
    <s v="75mm(h) X 600mm(w) 90 degree inside vertical elbow, 450 radius                       "/>
    <x v="0"/>
    <x v="0"/>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207"/>
    <n v="136"/>
    <x v="0"/>
    <x v="1"/>
    <x v="1"/>
    <x v="1"/>
    <x v="5"/>
    <s v="B02"/>
    <s v="HEAVY DUTY GALVANIZED STEEL CABLE LADDER RACK/TRAY FITTINGS/ACCESSORIES"/>
    <n v="71"/>
    <s v="75mm(h) X 600mm(w) 90 degree inside vertical elbow, 450 radius                       "/>
    <x v="1"/>
    <x v="1"/>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660"/>
    <n v="136"/>
    <x v="0"/>
    <x v="1"/>
    <x v="1"/>
    <x v="1"/>
    <x v="5"/>
    <s v="B02"/>
    <s v="HEAVY DUTY GALVANIZED STEEL CABLE LADDER RACK/TRAY FITTINGS/ACCESSORIES"/>
    <n v="71"/>
    <s v="75mm(h) X 600mm(w) 90 degree inside vertical elbow, 450 radius                       "/>
    <x v="2"/>
    <x v="2"/>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755"/>
    <n v="137"/>
    <x v="0"/>
    <x v="1"/>
    <x v="1"/>
    <x v="1"/>
    <x v="5"/>
    <s v="B02"/>
    <s v="HEAVY DUTY GALVANIZED STEEL CABLE LADDER RACK/TRAY FITTINGS/ACCESSORIES"/>
    <n v="72"/>
    <s v="75mm(h) X 800mm(w) 90 degree horizontal elbow, 450 radius                       "/>
    <x v="0"/>
    <x v="0"/>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208"/>
    <n v="137"/>
    <x v="0"/>
    <x v="1"/>
    <x v="1"/>
    <x v="1"/>
    <x v="5"/>
    <s v="B02"/>
    <s v="HEAVY DUTY GALVANIZED STEEL CABLE LADDER RACK/TRAY FITTINGS/ACCESSORIES"/>
    <n v="72"/>
    <s v="75mm(h) X 800mm(w) 90 degree horizontal elbow, 450 radius                       "/>
    <x v="1"/>
    <x v="1"/>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661"/>
    <n v="137"/>
    <x v="0"/>
    <x v="1"/>
    <x v="1"/>
    <x v="1"/>
    <x v="5"/>
    <s v="B02"/>
    <s v="HEAVY DUTY GALVANIZED STEEL CABLE LADDER RACK/TRAY FITTINGS/ACCESSORIES"/>
    <n v="72"/>
    <s v="75mm(h) X 800mm(w) 90 degree horizontal elbow, 450 radius                       "/>
    <x v="2"/>
    <x v="2"/>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756"/>
    <n v="138"/>
    <x v="0"/>
    <x v="1"/>
    <x v="1"/>
    <x v="1"/>
    <x v="5"/>
    <s v="B02"/>
    <s v="HEAVY DUTY GALVANIZED STEEL CABLE LADDER RACK/TRAY FITTINGS/ACCESSORIES"/>
    <n v="73"/>
    <s v="75mm(h) X 800mm(w) horizontal tee, 450 radius                       "/>
    <x v="0"/>
    <x v="0"/>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209"/>
    <n v="138"/>
    <x v="0"/>
    <x v="1"/>
    <x v="1"/>
    <x v="1"/>
    <x v="5"/>
    <s v="B02"/>
    <s v="HEAVY DUTY GALVANIZED STEEL CABLE LADDER RACK/TRAY FITTINGS/ACCESSORIES"/>
    <n v="73"/>
    <s v="75mm(h) X 800mm(w) horizontal tee, 450 radius                       "/>
    <x v="1"/>
    <x v="1"/>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662"/>
    <n v="138"/>
    <x v="0"/>
    <x v="1"/>
    <x v="1"/>
    <x v="1"/>
    <x v="5"/>
    <s v="B02"/>
    <s v="HEAVY DUTY GALVANIZED STEEL CABLE LADDER RACK/TRAY FITTINGS/ACCESSORIES"/>
    <n v="73"/>
    <s v="75mm(h) X 800mm(w) horizontal tee, 450 radius                       "/>
    <x v="2"/>
    <x v="2"/>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757"/>
    <n v="139"/>
    <x v="0"/>
    <x v="1"/>
    <x v="1"/>
    <x v="1"/>
    <x v="5"/>
    <s v="B02"/>
    <s v="HEAVY DUTY GALVANIZED STEEL CABLE LADDER RACK/TRAY FITTINGS/ACCESSORIES"/>
    <n v="74"/>
    <s v="75mm(h) X 800mm(w) horizontal cross, 450 radius                       "/>
    <x v="0"/>
    <x v="0"/>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210"/>
    <n v="139"/>
    <x v="0"/>
    <x v="1"/>
    <x v="1"/>
    <x v="1"/>
    <x v="5"/>
    <s v="B02"/>
    <s v="HEAVY DUTY GALVANIZED STEEL CABLE LADDER RACK/TRAY FITTINGS/ACCESSORIES"/>
    <n v="74"/>
    <s v="75mm(h) X 800mm(w) horizontal cross, 450 radius                       "/>
    <x v="1"/>
    <x v="1"/>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663"/>
    <n v="139"/>
    <x v="0"/>
    <x v="1"/>
    <x v="1"/>
    <x v="1"/>
    <x v="5"/>
    <s v="B02"/>
    <s v="HEAVY DUTY GALVANIZED STEEL CABLE LADDER RACK/TRAY FITTINGS/ACCESSORIES"/>
    <n v="74"/>
    <s v="75mm(h) X 800mm(w) horizontal cross, 450 radius                       "/>
    <x v="2"/>
    <x v="2"/>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758"/>
    <n v="140"/>
    <x v="0"/>
    <x v="1"/>
    <x v="1"/>
    <x v="1"/>
    <x v="5"/>
    <s v="B02"/>
    <s v="HEAVY DUTY GALVANIZED STEEL CABLE LADDER RACK/TRAY FITTINGS/ACCESSORIES"/>
    <n v="75"/>
    <s v="75mm(h) X 800mm(w) 90 degree outside vertical elbow, 450 radius                       "/>
    <x v="0"/>
    <x v="0"/>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211"/>
    <n v="140"/>
    <x v="0"/>
    <x v="1"/>
    <x v="1"/>
    <x v="1"/>
    <x v="5"/>
    <s v="B02"/>
    <s v="HEAVY DUTY GALVANIZED STEEL CABLE LADDER RACK/TRAY FITTINGS/ACCESSORIES"/>
    <n v="75"/>
    <s v="75mm(h) X 800mm(w) 90 degree outside vertical elbow, 450 radius                       "/>
    <x v="1"/>
    <x v="1"/>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664"/>
    <n v="140"/>
    <x v="0"/>
    <x v="1"/>
    <x v="1"/>
    <x v="1"/>
    <x v="5"/>
    <s v="B02"/>
    <s v="HEAVY DUTY GALVANIZED STEEL CABLE LADDER RACK/TRAY FITTINGS/ACCESSORIES"/>
    <n v="75"/>
    <s v="75mm(h) X 800mm(w) 90 degree outside vertical elbow, 450 radius                       "/>
    <x v="2"/>
    <x v="2"/>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759"/>
    <n v="141"/>
    <x v="0"/>
    <x v="1"/>
    <x v="1"/>
    <x v="1"/>
    <x v="5"/>
    <s v="B02"/>
    <s v="HEAVY DUTY GALVANIZED STEEL CABLE LADDER RACK/TRAY FITTINGS/ACCESSORIES"/>
    <n v="76"/>
    <s v="75mm(h) X 800mm(w) 90 degree inside vertical elbow, 450 radius                       "/>
    <x v="0"/>
    <x v="0"/>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212"/>
    <n v="141"/>
    <x v="0"/>
    <x v="1"/>
    <x v="1"/>
    <x v="1"/>
    <x v="5"/>
    <s v="B02"/>
    <s v="HEAVY DUTY GALVANIZED STEEL CABLE LADDER RACK/TRAY FITTINGS/ACCESSORIES"/>
    <n v="76"/>
    <s v="75mm(h) X 800mm(w) 90 degree inside vertical elbow, 450 radius                       "/>
    <x v="1"/>
    <x v="1"/>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665"/>
    <n v="141"/>
    <x v="0"/>
    <x v="1"/>
    <x v="1"/>
    <x v="1"/>
    <x v="5"/>
    <s v="B02"/>
    <s v="HEAVY DUTY GALVANIZED STEEL CABLE LADDER RACK/TRAY FITTINGS/ACCESSORIES"/>
    <n v="76"/>
    <s v="75mm(h) X 800mm(w) 90 degree inside vertical elbow, 450 radius                       "/>
    <x v="2"/>
    <x v="2"/>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760"/>
    <n v="142"/>
    <x v="0"/>
    <x v="1"/>
    <x v="1"/>
    <x v="1"/>
    <x v="5"/>
    <s v="B02"/>
    <s v="HEAVY DUTY GALVANIZED STEEL CABLE LADDER RACK/TRAY FITTINGS/ACCESSORIES"/>
    <n v="77"/>
    <s v="75mm(h) X 1000mm(w) 90 degree horizontal elbow, 450 radius                       "/>
    <x v="0"/>
    <x v="0"/>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213"/>
    <n v="142"/>
    <x v="0"/>
    <x v="1"/>
    <x v="1"/>
    <x v="1"/>
    <x v="5"/>
    <s v="B02"/>
    <s v="HEAVY DUTY GALVANIZED STEEL CABLE LADDER RACK/TRAY FITTINGS/ACCESSORIES"/>
    <n v="77"/>
    <s v="75mm(h) X 1000mm(w) 90 degree horizontal elbow, 450 radius                       "/>
    <x v="1"/>
    <x v="1"/>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666"/>
    <n v="142"/>
    <x v="0"/>
    <x v="1"/>
    <x v="1"/>
    <x v="1"/>
    <x v="5"/>
    <s v="B02"/>
    <s v="HEAVY DUTY GALVANIZED STEEL CABLE LADDER RACK/TRAY FITTINGS/ACCESSORIES"/>
    <n v="77"/>
    <s v="75mm(h) X 1000mm(w) 90 degree horizontal elbow, 450 radius                       "/>
    <x v="2"/>
    <x v="2"/>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761"/>
    <n v="143"/>
    <x v="0"/>
    <x v="1"/>
    <x v="1"/>
    <x v="1"/>
    <x v="5"/>
    <s v="B02"/>
    <s v="HEAVY DUTY GALVANIZED STEEL CABLE LADDER RACK/TRAY FITTINGS/ACCESSORIES"/>
    <n v="78"/>
    <s v="75mm(h) X 1000mm(w) horizontal tee, 450 radius                       "/>
    <x v="0"/>
    <x v="0"/>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214"/>
    <n v="143"/>
    <x v="0"/>
    <x v="1"/>
    <x v="1"/>
    <x v="1"/>
    <x v="5"/>
    <s v="B02"/>
    <s v="HEAVY DUTY GALVANIZED STEEL CABLE LADDER RACK/TRAY FITTINGS/ACCESSORIES"/>
    <n v="78"/>
    <s v="75mm(h) X 1000mm(w) horizontal tee, 450 radius                       "/>
    <x v="1"/>
    <x v="1"/>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667"/>
    <n v="143"/>
    <x v="0"/>
    <x v="1"/>
    <x v="1"/>
    <x v="1"/>
    <x v="5"/>
    <s v="B02"/>
    <s v="HEAVY DUTY GALVANIZED STEEL CABLE LADDER RACK/TRAY FITTINGS/ACCESSORIES"/>
    <n v="78"/>
    <s v="75mm(h) X 1000mm(w) horizontal tee, 450 radius                       "/>
    <x v="2"/>
    <x v="2"/>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762"/>
    <n v="144"/>
    <x v="0"/>
    <x v="1"/>
    <x v="1"/>
    <x v="1"/>
    <x v="5"/>
    <s v="B02"/>
    <s v="HEAVY DUTY GALVANIZED STEEL CABLE LADDER RACK/TRAY FITTINGS/ACCESSORIES"/>
    <n v="79"/>
    <s v="75mm(h) X 1000mm(w) horizontal cross, 450 radius                       "/>
    <x v="0"/>
    <x v="0"/>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215"/>
    <n v="144"/>
    <x v="0"/>
    <x v="1"/>
    <x v="1"/>
    <x v="1"/>
    <x v="5"/>
    <s v="B02"/>
    <s v="HEAVY DUTY GALVANIZED STEEL CABLE LADDER RACK/TRAY FITTINGS/ACCESSORIES"/>
    <n v="79"/>
    <s v="75mm(h) X 1000mm(w) horizontal cross, 450 radius                       "/>
    <x v="1"/>
    <x v="1"/>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668"/>
    <n v="144"/>
    <x v="0"/>
    <x v="1"/>
    <x v="1"/>
    <x v="1"/>
    <x v="5"/>
    <s v="B02"/>
    <s v="HEAVY DUTY GALVANIZED STEEL CABLE LADDER RACK/TRAY FITTINGS/ACCESSORIES"/>
    <n v="79"/>
    <s v="75mm(h) X 1000mm(w) horizontal cross, 450 radius                       "/>
    <x v="2"/>
    <x v="2"/>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763"/>
    <n v="145"/>
    <x v="0"/>
    <x v="1"/>
    <x v="1"/>
    <x v="1"/>
    <x v="5"/>
    <s v="B02"/>
    <s v="HEAVY DUTY GALVANIZED STEEL CABLE LADDER RACK/TRAY FITTINGS/ACCESSORIES"/>
    <n v="80"/>
    <s v="75mm(h) X 1000mm(w) 90 degree outside vertical elbow, 450 radius                       "/>
    <x v="0"/>
    <x v="0"/>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216"/>
    <n v="145"/>
    <x v="0"/>
    <x v="1"/>
    <x v="1"/>
    <x v="1"/>
    <x v="5"/>
    <s v="B02"/>
    <s v="HEAVY DUTY GALVANIZED STEEL CABLE LADDER RACK/TRAY FITTINGS/ACCESSORIES"/>
    <n v="80"/>
    <s v="75mm(h) X 1000mm(w) 90 degree outside vertical elbow, 450 radius                       "/>
    <x v="1"/>
    <x v="1"/>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669"/>
    <n v="145"/>
    <x v="0"/>
    <x v="1"/>
    <x v="1"/>
    <x v="1"/>
    <x v="5"/>
    <s v="B02"/>
    <s v="HEAVY DUTY GALVANIZED STEEL CABLE LADDER RACK/TRAY FITTINGS/ACCESSORIES"/>
    <n v="80"/>
    <s v="75mm(h) X 1000mm(w) 90 degree outside vertical elbow, 450 radius                       "/>
    <x v="2"/>
    <x v="2"/>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764"/>
    <n v="146"/>
    <x v="0"/>
    <x v="1"/>
    <x v="1"/>
    <x v="1"/>
    <x v="5"/>
    <s v="B02"/>
    <s v="HEAVY DUTY GALVANIZED STEEL CABLE LADDER RACK/TRAY FITTINGS/ACCESSORIES"/>
    <n v="81"/>
    <s v="75mm(h) X 1000mm(w) 90 degree inside vertical elbow, 450 radius                       "/>
    <x v="0"/>
    <x v="0"/>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217"/>
    <n v="146"/>
    <x v="0"/>
    <x v="1"/>
    <x v="1"/>
    <x v="1"/>
    <x v="5"/>
    <s v="B02"/>
    <s v="HEAVY DUTY GALVANIZED STEEL CABLE LADDER RACK/TRAY FITTINGS/ACCESSORIES"/>
    <n v="81"/>
    <s v="75mm(h) X 1000mm(w) 90 degree inside vertical elbow, 450 radius                       "/>
    <x v="1"/>
    <x v="1"/>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670"/>
    <n v="146"/>
    <x v="0"/>
    <x v="1"/>
    <x v="1"/>
    <x v="1"/>
    <x v="5"/>
    <s v="B02"/>
    <s v="HEAVY DUTY GALVANIZED STEEL CABLE LADDER RACK/TRAY FITTINGS/ACCESSORIES"/>
    <n v="81"/>
    <s v="75mm(h) X 1000mm(w) 90 degree inside vertical elbow, 450 radius                       "/>
    <x v="2"/>
    <x v="2"/>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765"/>
    <n v="147"/>
    <x v="0"/>
    <x v="1"/>
    <x v="1"/>
    <x v="1"/>
    <x v="5"/>
    <s v="B02"/>
    <s v="HEAVY DUTY GALVANIZED STEEL CABLE LADDER RACK/TRAY FITTINGS/ACCESSORIES"/>
    <n v="82"/>
    <s v="75mm(h) X 75mm(w) 90 degree horizontal elbow, 650 radius                       "/>
    <x v="0"/>
    <x v="0"/>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218"/>
    <n v="147"/>
    <x v="0"/>
    <x v="1"/>
    <x v="1"/>
    <x v="1"/>
    <x v="5"/>
    <s v="B02"/>
    <s v="HEAVY DUTY GALVANIZED STEEL CABLE LADDER RACK/TRAY FITTINGS/ACCESSORIES"/>
    <n v="82"/>
    <s v="75mm(h) X 75mm(w) 90 degree horizontal elbow, 650 radius                       "/>
    <x v="1"/>
    <x v="1"/>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671"/>
    <n v="147"/>
    <x v="0"/>
    <x v="1"/>
    <x v="1"/>
    <x v="1"/>
    <x v="5"/>
    <s v="B02"/>
    <s v="HEAVY DUTY GALVANIZED STEEL CABLE LADDER RACK/TRAY FITTINGS/ACCESSORIES"/>
    <n v="82"/>
    <s v="75mm(h) X 75mm(w) 90 degree horizontal elbow, 650 radius                       "/>
    <x v="2"/>
    <x v="2"/>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766"/>
    <n v="148"/>
    <x v="0"/>
    <x v="1"/>
    <x v="1"/>
    <x v="1"/>
    <x v="5"/>
    <s v="B02"/>
    <s v="HEAVY DUTY GALVANIZED STEEL CABLE LADDER RACK/TRAY FITTINGS/ACCESSORIES"/>
    <n v="83"/>
    <s v="75mm(h) X 75mm(w) horizontal tee, 650 radius                       "/>
    <x v="0"/>
    <x v="0"/>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219"/>
    <n v="148"/>
    <x v="0"/>
    <x v="1"/>
    <x v="1"/>
    <x v="1"/>
    <x v="5"/>
    <s v="B02"/>
    <s v="HEAVY DUTY GALVANIZED STEEL CABLE LADDER RACK/TRAY FITTINGS/ACCESSORIES"/>
    <n v="83"/>
    <s v="75mm(h) X 75mm(w) horizontal tee, 650 radius                       "/>
    <x v="1"/>
    <x v="1"/>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672"/>
    <n v="148"/>
    <x v="0"/>
    <x v="1"/>
    <x v="1"/>
    <x v="1"/>
    <x v="5"/>
    <s v="B02"/>
    <s v="HEAVY DUTY GALVANIZED STEEL CABLE LADDER RACK/TRAY FITTINGS/ACCESSORIES"/>
    <n v="83"/>
    <s v="75mm(h) X 75mm(w) horizontal tee, 650 radius                       "/>
    <x v="2"/>
    <x v="2"/>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767"/>
    <n v="149"/>
    <x v="0"/>
    <x v="1"/>
    <x v="1"/>
    <x v="1"/>
    <x v="5"/>
    <s v="B02"/>
    <s v="HEAVY DUTY GALVANIZED STEEL CABLE LADDER RACK/TRAY FITTINGS/ACCESSORIES"/>
    <n v="84"/>
    <s v="75mm(h) X 75mm(w) horizontal cross, 650 radius                       "/>
    <x v="0"/>
    <x v="0"/>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220"/>
    <n v="149"/>
    <x v="0"/>
    <x v="1"/>
    <x v="1"/>
    <x v="1"/>
    <x v="5"/>
    <s v="B02"/>
    <s v="HEAVY DUTY GALVANIZED STEEL CABLE LADDER RACK/TRAY FITTINGS/ACCESSORIES"/>
    <n v="84"/>
    <s v="75mm(h) X 75mm(w) horizontal cross, 650 radius                       "/>
    <x v="1"/>
    <x v="1"/>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673"/>
    <n v="149"/>
    <x v="0"/>
    <x v="1"/>
    <x v="1"/>
    <x v="1"/>
    <x v="5"/>
    <s v="B02"/>
    <s v="HEAVY DUTY GALVANIZED STEEL CABLE LADDER RACK/TRAY FITTINGS/ACCESSORIES"/>
    <n v="84"/>
    <s v="75mm(h) X 75mm(w) horizontal cross, 650 radius                       "/>
    <x v="2"/>
    <x v="2"/>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768"/>
    <n v="150"/>
    <x v="0"/>
    <x v="1"/>
    <x v="1"/>
    <x v="1"/>
    <x v="5"/>
    <s v="B02"/>
    <s v="HEAVY DUTY GALVANIZED STEEL CABLE LADDER RACK/TRAY FITTINGS/ACCESSORIES"/>
    <n v="85"/>
    <s v="75mm(h) X 75mm(w) 90 degree outside vertical elbow, 650 radius                       "/>
    <x v="0"/>
    <x v="0"/>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221"/>
    <n v="150"/>
    <x v="0"/>
    <x v="1"/>
    <x v="1"/>
    <x v="1"/>
    <x v="5"/>
    <s v="B02"/>
    <s v="HEAVY DUTY GALVANIZED STEEL CABLE LADDER RACK/TRAY FITTINGS/ACCESSORIES"/>
    <n v="85"/>
    <s v="75mm(h) X 75mm(w) 90 degree outside vertical elbow, 650 radius                       "/>
    <x v="1"/>
    <x v="1"/>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674"/>
    <n v="150"/>
    <x v="0"/>
    <x v="1"/>
    <x v="1"/>
    <x v="1"/>
    <x v="5"/>
    <s v="B02"/>
    <s v="HEAVY DUTY GALVANIZED STEEL CABLE LADDER RACK/TRAY FITTINGS/ACCESSORIES"/>
    <n v="85"/>
    <s v="75mm(h) X 75mm(w) 90 degree outside vertical elbow, 650 radius                       "/>
    <x v="2"/>
    <x v="2"/>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769"/>
    <n v="151"/>
    <x v="0"/>
    <x v="1"/>
    <x v="1"/>
    <x v="1"/>
    <x v="5"/>
    <s v="B02"/>
    <s v="HEAVY DUTY GALVANIZED STEEL CABLE LADDER RACK/TRAY FITTINGS/ACCESSORIES"/>
    <n v="86"/>
    <s v="75mm(h) X 75mm(w) 90 degree inside vertical elbow, 650 radius                       "/>
    <x v="0"/>
    <x v="0"/>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222"/>
    <n v="151"/>
    <x v="0"/>
    <x v="1"/>
    <x v="1"/>
    <x v="1"/>
    <x v="5"/>
    <s v="B02"/>
    <s v="HEAVY DUTY GALVANIZED STEEL CABLE LADDER RACK/TRAY FITTINGS/ACCESSORIES"/>
    <n v="86"/>
    <s v="75mm(h) X 75mm(w) 90 degree inside vertical elbow, 650 radius                       "/>
    <x v="1"/>
    <x v="1"/>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675"/>
    <n v="151"/>
    <x v="0"/>
    <x v="1"/>
    <x v="1"/>
    <x v="1"/>
    <x v="5"/>
    <s v="B02"/>
    <s v="HEAVY DUTY GALVANIZED STEEL CABLE LADDER RACK/TRAY FITTINGS/ACCESSORIES"/>
    <n v="86"/>
    <s v="75mm(h) X 75mm(w) 90 degree inside vertical elbow, 650 radius                       "/>
    <x v="2"/>
    <x v="2"/>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770"/>
    <n v="152"/>
    <x v="0"/>
    <x v="1"/>
    <x v="1"/>
    <x v="1"/>
    <x v="5"/>
    <s v="B02"/>
    <s v="HEAVY DUTY GALVANIZED STEEL CABLE LADDER RACK/TRAY FITTINGS/ACCESSORIES"/>
    <n v="87"/>
    <s v="75mm(h) X 100mm(w) 90 degree horizontal elbow, 650 radius                       "/>
    <x v="0"/>
    <x v="0"/>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223"/>
    <n v="152"/>
    <x v="0"/>
    <x v="1"/>
    <x v="1"/>
    <x v="1"/>
    <x v="5"/>
    <s v="B02"/>
    <s v="HEAVY DUTY GALVANIZED STEEL CABLE LADDER RACK/TRAY FITTINGS/ACCESSORIES"/>
    <n v="87"/>
    <s v="75mm(h) X 100mm(w) 90 degree horizontal elbow, 650 radius                       "/>
    <x v="1"/>
    <x v="1"/>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676"/>
    <n v="152"/>
    <x v="0"/>
    <x v="1"/>
    <x v="1"/>
    <x v="1"/>
    <x v="5"/>
    <s v="B02"/>
    <s v="HEAVY DUTY GALVANIZED STEEL CABLE LADDER RACK/TRAY FITTINGS/ACCESSORIES"/>
    <n v="87"/>
    <s v="75mm(h) X 100mm(w) 90 degree horizontal elbow, 650 radius                       "/>
    <x v="2"/>
    <x v="2"/>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771"/>
    <n v="153"/>
    <x v="0"/>
    <x v="1"/>
    <x v="1"/>
    <x v="1"/>
    <x v="5"/>
    <s v="B02"/>
    <s v="HEAVY DUTY GALVANIZED STEEL CABLE LADDER RACK/TRAY FITTINGS/ACCESSORIES"/>
    <n v="88"/>
    <s v="75mm(h) X 100mm(w) horizontal tee, 650 radius                       "/>
    <x v="0"/>
    <x v="0"/>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224"/>
    <n v="153"/>
    <x v="0"/>
    <x v="1"/>
    <x v="1"/>
    <x v="1"/>
    <x v="5"/>
    <s v="B02"/>
    <s v="HEAVY DUTY GALVANIZED STEEL CABLE LADDER RACK/TRAY FITTINGS/ACCESSORIES"/>
    <n v="88"/>
    <s v="75mm(h) X 100mm(w) horizontal tee, 650 radius                       "/>
    <x v="1"/>
    <x v="1"/>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677"/>
    <n v="153"/>
    <x v="0"/>
    <x v="1"/>
    <x v="1"/>
    <x v="1"/>
    <x v="5"/>
    <s v="B02"/>
    <s v="HEAVY DUTY GALVANIZED STEEL CABLE LADDER RACK/TRAY FITTINGS/ACCESSORIES"/>
    <n v="88"/>
    <s v="75mm(h) X 100mm(w) horizontal tee, 650 radius                       "/>
    <x v="2"/>
    <x v="2"/>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772"/>
    <n v="154"/>
    <x v="0"/>
    <x v="1"/>
    <x v="1"/>
    <x v="1"/>
    <x v="5"/>
    <s v="B02"/>
    <s v="HEAVY DUTY GALVANIZED STEEL CABLE LADDER RACK/TRAY FITTINGS/ACCESSORIES"/>
    <n v="89"/>
    <s v="75mm(h) X 100mm(w) horizontal cross, 650 radius                       "/>
    <x v="0"/>
    <x v="0"/>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225"/>
    <n v="154"/>
    <x v="0"/>
    <x v="1"/>
    <x v="1"/>
    <x v="1"/>
    <x v="5"/>
    <s v="B02"/>
    <s v="HEAVY DUTY GALVANIZED STEEL CABLE LADDER RACK/TRAY FITTINGS/ACCESSORIES"/>
    <n v="89"/>
    <s v="75mm(h) X 100mm(w) horizontal cross, 650 radius                       "/>
    <x v="1"/>
    <x v="1"/>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678"/>
    <n v="154"/>
    <x v="0"/>
    <x v="1"/>
    <x v="1"/>
    <x v="1"/>
    <x v="5"/>
    <s v="B02"/>
    <s v="HEAVY DUTY GALVANIZED STEEL CABLE LADDER RACK/TRAY FITTINGS/ACCESSORIES"/>
    <n v="89"/>
    <s v="75mm(h) X 100mm(w) horizontal cross, 650 radius                       "/>
    <x v="2"/>
    <x v="2"/>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773"/>
    <n v="155"/>
    <x v="0"/>
    <x v="1"/>
    <x v="1"/>
    <x v="1"/>
    <x v="5"/>
    <s v="B02"/>
    <s v="HEAVY DUTY GALVANIZED STEEL CABLE LADDER RACK/TRAY FITTINGS/ACCESSORIES"/>
    <n v="90"/>
    <s v="75mm(h) X 100mm(w) 90 degree outside vertical elbow, 650 radius                       "/>
    <x v="0"/>
    <x v="0"/>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226"/>
    <n v="155"/>
    <x v="0"/>
    <x v="1"/>
    <x v="1"/>
    <x v="1"/>
    <x v="5"/>
    <s v="B02"/>
    <s v="HEAVY DUTY GALVANIZED STEEL CABLE LADDER RACK/TRAY FITTINGS/ACCESSORIES"/>
    <n v="90"/>
    <s v="75mm(h) X 100mm(w) 90 degree outside vertical elbow, 650 radius                       "/>
    <x v="1"/>
    <x v="1"/>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679"/>
    <n v="155"/>
    <x v="0"/>
    <x v="1"/>
    <x v="1"/>
    <x v="1"/>
    <x v="5"/>
    <s v="B02"/>
    <s v="HEAVY DUTY GALVANIZED STEEL CABLE LADDER RACK/TRAY FITTINGS/ACCESSORIES"/>
    <n v="90"/>
    <s v="75mm(h) X 100mm(w) 90 degree outside vertical elbow, 650 radius                       "/>
    <x v="2"/>
    <x v="2"/>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774"/>
    <n v="156"/>
    <x v="0"/>
    <x v="1"/>
    <x v="1"/>
    <x v="1"/>
    <x v="5"/>
    <s v="B02"/>
    <s v="HEAVY DUTY GALVANIZED STEEL CABLE LADDER RACK/TRAY FITTINGS/ACCESSORIES"/>
    <n v="91"/>
    <s v="75mm(h) X 100mm(w) 90 degree inside vertical elbow, 650 radius                       "/>
    <x v="0"/>
    <x v="0"/>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227"/>
    <n v="156"/>
    <x v="0"/>
    <x v="1"/>
    <x v="1"/>
    <x v="1"/>
    <x v="5"/>
    <s v="B02"/>
    <s v="HEAVY DUTY GALVANIZED STEEL CABLE LADDER RACK/TRAY FITTINGS/ACCESSORIES"/>
    <n v="91"/>
    <s v="75mm(h) X 100mm(w) 90 degree inside vertical elbow, 650 radius                       "/>
    <x v="1"/>
    <x v="1"/>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680"/>
    <n v="156"/>
    <x v="0"/>
    <x v="1"/>
    <x v="1"/>
    <x v="1"/>
    <x v="5"/>
    <s v="B02"/>
    <s v="HEAVY DUTY GALVANIZED STEEL CABLE LADDER RACK/TRAY FITTINGS/ACCESSORIES"/>
    <n v="91"/>
    <s v="75mm(h) X 100mm(w) 90 degree inside vertical elbow, 650 radius                       "/>
    <x v="2"/>
    <x v="2"/>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775"/>
    <n v="157"/>
    <x v="0"/>
    <x v="1"/>
    <x v="1"/>
    <x v="1"/>
    <x v="5"/>
    <s v="B02"/>
    <s v="HEAVY DUTY GALVANIZED STEEL CABLE LADDER RACK/TRAY FITTINGS/ACCESSORIES"/>
    <n v="92"/>
    <s v="75mm(h) X 150mm(w) 90 degree horizontal elbow, 650 radius                       "/>
    <x v="0"/>
    <x v="0"/>
    <x v="1"/>
    <n v="380"/>
    <n v="70"/>
    <n v="70"/>
    <n v="70"/>
    <n v="70"/>
    <n v="70"/>
    <n v="70"/>
    <n v="80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228"/>
    <n v="157"/>
    <x v="0"/>
    <x v="1"/>
    <x v="1"/>
    <x v="1"/>
    <x v="5"/>
    <s v="B02"/>
    <s v="HEAVY DUTY GALVANIZED STEEL CABLE LADDER RACK/TRAY FITTINGS/ACCESSORIES"/>
    <n v="92"/>
    <s v="75mm(h) X 150mm(w) 90 degree horizontal elbow, 650 radius                       "/>
    <x v="1"/>
    <x v="1"/>
    <x v="1"/>
    <n v="380"/>
    <n v="70"/>
    <n v="70"/>
    <n v="70"/>
    <n v="70"/>
    <n v="70"/>
    <n v="70"/>
    <n v="80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681"/>
    <n v="157"/>
    <x v="0"/>
    <x v="1"/>
    <x v="1"/>
    <x v="1"/>
    <x v="5"/>
    <s v="B02"/>
    <s v="HEAVY DUTY GALVANIZED STEEL CABLE LADDER RACK/TRAY FITTINGS/ACCESSORIES"/>
    <n v="92"/>
    <s v="75mm(h) X 150mm(w) 90 degree horizontal elbow, 650 radius                       "/>
    <x v="2"/>
    <x v="2"/>
    <x v="1"/>
    <n v="380"/>
    <n v="70"/>
    <n v="70"/>
    <n v="70"/>
    <n v="70"/>
    <n v="70"/>
    <n v="70"/>
    <n v="80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776"/>
    <n v="158"/>
    <x v="0"/>
    <x v="1"/>
    <x v="1"/>
    <x v="1"/>
    <x v="5"/>
    <s v="B02"/>
    <s v="HEAVY DUTY GALVANIZED STEEL CABLE LADDER RACK/TRAY FITTINGS/ACCESSORIES"/>
    <n v="93"/>
    <s v="75mm(h) X 150mm(w) horizontal tee, 650 radius                       "/>
    <x v="0"/>
    <x v="0"/>
    <x v="1"/>
    <n v="420"/>
    <n v="80"/>
    <n v="80"/>
    <n v="80"/>
    <n v="80"/>
    <n v="80"/>
    <n v="80"/>
    <n v="90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229"/>
    <n v="158"/>
    <x v="0"/>
    <x v="1"/>
    <x v="1"/>
    <x v="1"/>
    <x v="5"/>
    <s v="B02"/>
    <s v="HEAVY DUTY GALVANIZED STEEL CABLE LADDER RACK/TRAY FITTINGS/ACCESSORIES"/>
    <n v="93"/>
    <s v="75mm(h) X 150mm(w) horizontal tee, 650 radius                       "/>
    <x v="1"/>
    <x v="1"/>
    <x v="1"/>
    <n v="420"/>
    <n v="80"/>
    <n v="80"/>
    <n v="80"/>
    <n v="80"/>
    <n v="80"/>
    <n v="80"/>
    <n v="90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682"/>
    <n v="158"/>
    <x v="0"/>
    <x v="1"/>
    <x v="1"/>
    <x v="1"/>
    <x v="5"/>
    <s v="B02"/>
    <s v="HEAVY DUTY GALVANIZED STEEL CABLE LADDER RACK/TRAY FITTINGS/ACCESSORIES"/>
    <n v="93"/>
    <s v="75mm(h) X 150mm(w) horizontal tee, 650 radius                       "/>
    <x v="2"/>
    <x v="2"/>
    <x v="1"/>
    <n v="420"/>
    <n v="80"/>
    <n v="80"/>
    <n v="80"/>
    <n v="80"/>
    <n v="80"/>
    <n v="80"/>
    <n v="90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777"/>
    <n v="159"/>
    <x v="0"/>
    <x v="1"/>
    <x v="1"/>
    <x v="1"/>
    <x v="5"/>
    <s v="B02"/>
    <s v="HEAVY DUTY GALVANIZED STEEL CABLE LADDER RACK/TRAY FITTINGS/ACCESSORIES"/>
    <n v="94"/>
    <s v="75mm(h) X 150mm(w) horizontal cross, 650 radius                       "/>
    <x v="0"/>
    <x v="0"/>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230"/>
    <n v="159"/>
    <x v="0"/>
    <x v="1"/>
    <x v="1"/>
    <x v="1"/>
    <x v="5"/>
    <s v="B02"/>
    <s v="HEAVY DUTY GALVANIZED STEEL CABLE LADDER RACK/TRAY FITTINGS/ACCESSORIES"/>
    <n v="94"/>
    <s v="75mm(h) X 150mm(w) horizontal cross, 650 radius                       "/>
    <x v="1"/>
    <x v="1"/>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683"/>
    <n v="159"/>
    <x v="0"/>
    <x v="1"/>
    <x v="1"/>
    <x v="1"/>
    <x v="5"/>
    <s v="B02"/>
    <s v="HEAVY DUTY GALVANIZED STEEL CABLE LADDER RACK/TRAY FITTINGS/ACCESSORIES"/>
    <n v="94"/>
    <s v="75mm(h) X 150mm(w) horizontal cross, 650 radius                       "/>
    <x v="2"/>
    <x v="2"/>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778"/>
    <n v="160"/>
    <x v="0"/>
    <x v="1"/>
    <x v="1"/>
    <x v="1"/>
    <x v="5"/>
    <s v="B02"/>
    <s v="HEAVY DUTY GALVANIZED STEEL CABLE LADDER RACK/TRAY FITTINGS/ACCESSORIES"/>
    <n v="95"/>
    <s v="75mm(h) X 150mm(w) 90 degree outside vertical elbow, 650 radius                       "/>
    <x v="0"/>
    <x v="0"/>
    <x v="1"/>
    <n v="600"/>
    <n v="110"/>
    <n v="110"/>
    <n v="110"/>
    <n v="110"/>
    <n v="110"/>
    <n v="110"/>
    <n v="126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231"/>
    <n v="160"/>
    <x v="0"/>
    <x v="1"/>
    <x v="1"/>
    <x v="1"/>
    <x v="5"/>
    <s v="B02"/>
    <s v="HEAVY DUTY GALVANIZED STEEL CABLE LADDER RACK/TRAY FITTINGS/ACCESSORIES"/>
    <n v="95"/>
    <s v="75mm(h) X 150mm(w) 90 degree outside vertical elbow, 650 radius                       "/>
    <x v="1"/>
    <x v="1"/>
    <x v="1"/>
    <n v="600"/>
    <n v="110"/>
    <n v="110"/>
    <n v="110"/>
    <n v="110"/>
    <n v="110"/>
    <n v="110"/>
    <n v="126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684"/>
    <n v="160"/>
    <x v="0"/>
    <x v="1"/>
    <x v="1"/>
    <x v="1"/>
    <x v="5"/>
    <s v="B02"/>
    <s v="HEAVY DUTY GALVANIZED STEEL CABLE LADDER RACK/TRAY FITTINGS/ACCESSORIES"/>
    <n v="95"/>
    <s v="75mm(h) X 150mm(w) 90 degree outside vertical elbow, 650 radius                       "/>
    <x v="2"/>
    <x v="2"/>
    <x v="1"/>
    <n v="600"/>
    <n v="110"/>
    <n v="110"/>
    <n v="110"/>
    <n v="110"/>
    <n v="110"/>
    <n v="110"/>
    <n v="126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779"/>
    <n v="161"/>
    <x v="0"/>
    <x v="1"/>
    <x v="1"/>
    <x v="1"/>
    <x v="5"/>
    <s v="B02"/>
    <s v="HEAVY DUTY GALVANIZED STEEL CABLE LADDER RACK/TRAY FITTINGS/ACCESSORIES"/>
    <n v="96"/>
    <s v="75mm(h) X 150mm(w) 90 degree inside vertical elbow, 650 radius                       "/>
    <x v="0"/>
    <x v="0"/>
    <x v="1"/>
    <n v="360"/>
    <n v="70"/>
    <n v="70"/>
    <n v="70"/>
    <n v="70"/>
    <n v="70"/>
    <n v="70"/>
    <n v="78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232"/>
    <n v="161"/>
    <x v="0"/>
    <x v="1"/>
    <x v="1"/>
    <x v="1"/>
    <x v="5"/>
    <s v="B02"/>
    <s v="HEAVY DUTY GALVANIZED STEEL CABLE LADDER RACK/TRAY FITTINGS/ACCESSORIES"/>
    <n v="96"/>
    <s v="75mm(h) X 150mm(w) 90 degree inside vertical elbow, 650 radius                       "/>
    <x v="1"/>
    <x v="1"/>
    <x v="1"/>
    <n v="360"/>
    <n v="70"/>
    <n v="70"/>
    <n v="70"/>
    <n v="70"/>
    <n v="70"/>
    <n v="70"/>
    <n v="78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685"/>
    <n v="161"/>
    <x v="0"/>
    <x v="1"/>
    <x v="1"/>
    <x v="1"/>
    <x v="5"/>
    <s v="B02"/>
    <s v="HEAVY DUTY GALVANIZED STEEL CABLE LADDER RACK/TRAY FITTINGS/ACCESSORIES"/>
    <n v="96"/>
    <s v="75mm(h) X 150mm(w) 90 degree inside vertical elbow, 650 radius                       "/>
    <x v="2"/>
    <x v="2"/>
    <x v="1"/>
    <n v="360"/>
    <n v="70"/>
    <n v="70"/>
    <n v="70"/>
    <n v="70"/>
    <n v="70"/>
    <n v="70"/>
    <n v="78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780"/>
    <n v="162"/>
    <x v="0"/>
    <x v="1"/>
    <x v="1"/>
    <x v="1"/>
    <x v="5"/>
    <s v="B02"/>
    <s v="HEAVY DUTY GALVANIZED STEEL CABLE LADDER RACK/TRAY FITTINGS/ACCESSORIES"/>
    <n v="97"/>
    <s v="75mm(h) X 200mm(w) 90 degree horizontal elbow, 650 radius                       "/>
    <x v="0"/>
    <x v="0"/>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233"/>
    <n v="162"/>
    <x v="0"/>
    <x v="1"/>
    <x v="1"/>
    <x v="1"/>
    <x v="5"/>
    <s v="B02"/>
    <s v="HEAVY DUTY GALVANIZED STEEL CABLE LADDER RACK/TRAY FITTINGS/ACCESSORIES"/>
    <n v="97"/>
    <s v="75mm(h) X 200mm(w) 90 degree horizontal elbow, 650 radius                       "/>
    <x v="1"/>
    <x v="1"/>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686"/>
    <n v="162"/>
    <x v="0"/>
    <x v="1"/>
    <x v="1"/>
    <x v="1"/>
    <x v="5"/>
    <s v="B02"/>
    <s v="HEAVY DUTY GALVANIZED STEEL CABLE LADDER RACK/TRAY FITTINGS/ACCESSORIES"/>
    <n v="97"/>
    <s v="75mm(h) X 200mm(w) 90 degree horizontal elbow, 650 radius                       "/>
    <x v="2"/>
    <x v="2"/>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781"/>
    <n v="163"/>
    <x v="0"/>
    <x v="1"/>
    <x v="1"/>
    <x v="1"/>
    <x v="5"/>
    <s v="B02"/>
    <s v="HEAVY DUTY GALVANIZED STEEL CABLE LADDER RACK/TRAY FITTINGS/ACCESSORIES"/>
    <n v="98"/>
    <s v="75mm(h) X 200mm(w) horizontal tee, 650 radius                       "/>
    <x v="0"/>
    <x v="0"/>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234"/>
    <n v="163"/>
    <x v="0"/>
    <x v="1"/>
    <x v="1"/>
    <x v="1"/>
    <x v="5"/>
    <s v="B02"/>
    <s v="HEAVY DUTY GALVANIZED STEEL CABLE LADDER RACK/TRAY FITTINGS/ACCESSORIES"/>
    <n v="98"/>
    <s v="75mm(h) X 200mm(w) horizontal tee, 650 radius                       "/>
    <x v="1"/>
    <x v="1"/>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687"/>
    <n v="163"/>
    <x v="0"/>
    <x v="1"/>
    <x v="1"/>
    <x v="1"/>
    <x v="5"/>
    <s v="B02"/>
    <s v="HEAVY DUTY GALVANIZED STEEL CABLE LADDER RACK/TRAY FITTINGS/ACCESSORIES"/>
    <n v="98"/>
    <s v="75mm(h) X 200mm(w) horizontal tee, 650 radius                       "/>
    <x v="2"/>
    <x v="2"/>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782"/>
    <n v="164"/>
    <x v="0"/>
    <x v="1"/>
    <x v="1"/>
    <x v="1"/>
    <x v="5"/>
    <s v="B02"/>
    <s v="HEAVY DUTY GALVANIZED STEEL CABLE LADDER RACK/TRAY FITTINGS/ACCESSORIES"/>
    <n v="99"/>
    <s v="75mm(h) X 200mm(w) horizontal cross, 650 radius                       "/>
    <x v="0"/>
    <x v="0"/>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235"/>
    <n v="164"/>
    <x v="0"/>
    <x v="1"/>
    <x v="1"/>
    <x v="1"/>
    <x v="5"/>
    <s v="B02"/>
    <s v="HEAVY DUTY GALVANIZED STEEL CABLE LADDER RACK/TRAY FITTINGS/ACCESSORIES"/>
    <n v="99"/>
    <s v="75mm(h) X 200mm(w) horizontal cross, 650 radius                       "/>
    <x v="1"/>
    <x v="1"/>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688"/>
    <n v="164"/>
    <x v="0"/>
    <x v="1"/>
    <x v="1"/>
    <x v="1"/>
    <x v="5"/>
    <s v="B02"/>
    <s v="HEAVY DUTY GALVANIZED STEEL CABLE LADDER RACK/TRAY FITTINGS/ACCESSORIES"/>
    <n v="99"/>
    <s v="75mm(h) X 200mm(w) horizontal cross, 650 radius                       "/>
    <x v="2"/>
    <x v="2"/>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783"/>
    <n v="165"/>
    <x v="0"/>
    <x v="1"/>
    <x v="1"/>
    <x v="1"/>
    <x v="5"/>
    <s v="B02"/>
    <s v="HEAVY DUTY GALVANIZED STEEL CABLE LADDER RACK/TRAY FITTINGS/ACCESSORIES"/>
    <n v="100"/>
    <s v="75mm(h) X 200mm(w) 90 degree outside vertical elbow, 650 radius                       "/>
    <x v="0"/>
    <x v="0"/>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236"/>
    <n v="165"/>
    <x v="0"/>
    <x v="1"/>
    <x v="1"/>
    <x v="1"/>
    <x v="5"/>
    <s v="B02"/>
    <s v="HEAVY DUTY GALVANIZED STEEL CABLE LADDER RACK/TRAY FITTINGS/ACCESSORIES"/>
    <n v="100"/>
    <s v="75mm(h) X 200mm(w) 90 degree outside vertical elbow, 650 radius                       "/>
    <x v="1"/>
    <x v="1"/>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689"/>
    <n v="165"/>
    <x v="0"/>
    <x v="1"/>
    <x v="1"/>
    <x v="1"/>
    <x v="5"/>
    <s v="B02"/>
    <s v="HEAVY DUTY GALVANIZED STEEL CABLE LADDER RACK/TRAY FITTINGS/ACCESSORIES"/>
    <n v="100"/>
    <s v="75mm(h) X 200mm(w) 90 degree outside vertical elbow, 650 radius                       "/>
    <x v="2"/>
    <x v="2"/>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784"/>
    <n v="166"/>
    <x v="0"/>
    <x v="1"/>
    <x v="1"/>
    <x v="1"/>
    <x v="5"/>
    <s v="B02"/>
    <s v="HEAVY DUTY GALVANIZED STEEL CABLE LADDER RACK/TRAY FITTINGS/ACCESSORIES"/>
    <n v="101"/>
    <s v="75mm(h) X 200mm(w) 90 degree inside vertical elbow, 650 radius                       "/>
    <x v="0"/>
    <x v="0"/>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237"/>
    <n v="166"/>
    <x v="0"/>
    <x v="1"/>
    <x v="1"/>
    <x v="1"/>
    <x v="5"/>
    <s v="B02"/>
    <s v="HEAVY DUTY GALVANIZED STEEL CABLE LADDER RACK/TRAY FITTINGS/ACCESSORIES"/>
    <n v="101"/>
    <s v="75mm(h) X 200mm(w) 90 degree inside vertical elbow, 650 radius                       "/>
    <x v="1"/>
    <x v="1"/>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690"/>
    <n v="166"/>
    <x v="0"/>
    <x v="1"/>
    <x v="1"/>
    <x v="1"/>
    <x v="5"/>
    <s v="B02"/>
    <s v="HEAVY DUTY GALVANIZED STEEL CABLE LADDER RACK/TRAY FITTINGS/ACCESSORIES"/>
    <n v="101"/>
    <s v="75mm(h) X 200mm(w) 90 degree inside vertical elbow, 650 radius                       "/>
    <x v="2"/>
    <x v="2"/>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785"/>
    <n v="167"/>
    <x v="0"/>
    <x v="1"/>
    <x v="1"/>
    <x v="1"/>
    <x v="5"/>
    <s v="B02"/>
    <s v="HEAVY DUTY GALVANIZED STEEL CABLE LADDER RACK/TRAY FITTINGS/ACCESSORIES"/>
    <n v="102"/>
    <s v="75mm(h) X 300mm(w) 90 degree horizontal elbow, 650 radius                       "/>
    <x v="0"/>
    <x v="0"/>
    <x v="1"/>
    <n v="120"/>
    <n v="130"/>
    <n v="130"/>
    <n v="130"/>
    <n v="130"/>
    <n v="130"/>
    <n v="130"/>
    <n v="90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238"/>
    <n v="167"/>
    <x v="0"/>
    <x v="1"/>
    <x v="1"/>
    <x v="1"/>
    <x v="5"/>
    <s v="B02"/>
    <s v="HEAVY DUTY GALVANIZED STEEL CABLE LADDER RACK/TRAY FITTINGS/ACCESSORIES"/>
    <n v="102"/>
    <s v="75mm(h) X 300mm(w) 90 degree horizontal elbow, 650 radius                       "/>
    <x v="1"/>
    <x v="1"/>
    <x v="1"/>
    <n v="120"/>
    <n v="130"/>
    <n v="130"/>
    <n v="130"/>
    <n v="130"/>
    <n v="130"/>
    <n v="130"/>
    <n v="90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691"/>
    <n v="167"/>
    <x v="0"/>
    <x v="1"/>
    <x v="1"/>
    <x v="1"/>
    <x v="5"/>
    <s v="B02"/>
    <s v="HEAVY DUTY GALVANIZED STEEL CABLE LADDER RACK/TRAY FITTINGS/ACCESSORIES"/>
    <n v="102"/>
    <s v="75mm(h) X 300mm(w) 90 degree horizontal elbow, 650 radius                       "/>
    <x v="2"/>
    <x v="2"/>
    <x v="1"/>
    <n v="120"/>
    <n v="130"/>
    <n v="130"/>
    <n v="130"/>
    <n v="130"/>
    <n v="130"/>
    <n v="130"/>
    <n v="90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786"/>
    <n v="168"/>
    <x v="0"/>
    <x v="1"/>
    <x v="1"/>
    <x v="1"/>
    <x v="5"/>
    <s v="B02"/>
    <s v="HEAVY DUTY GALVANIZED STEEL CABLE LADDER RACK/TRAY FITTINGS/ACCESSORIES"/>
    <n v="103"/>
    <s v="75mm(h) X 300mm(w) horizontal tee, 650 radius                       "/>
    <x v="0"/>
    <x v="0"/>
    <x v="1"/>
    <n v="140"/>
    <n v="140"/>
    <n v="140"/>
    <n v="140"/>
    <n v="140"/>
    <n v="140"/>
    <n v="140"/>
    <n v="98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239"/>
    <n v="168"/>
    <x v="0"/>
    <x v="1"/>
    <x v="1"/>
    <x v="1"/>
    <x v="5"/>
    <s v="B02"/>
    <s v="HEAVY DUTY GALVANIZED STEEL CABLE LADDER RACK/TRAY FITTINGS/ACCESSORIES"/>
    <n v="103"/>
    <s v="75mm(h) X 300mm(w) horizontal tee, 650 radius                       "/>
    <x v="1"/>
    <x v="1"/>
    <x v="1"/>
    <n v="140"/>
    <n v="140"/>
    <n v="140"/>
    <n v="140"/>
    <n v="140"/>
    <n v="140"/>
    <n v="140"/>
    <n v="98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692"/>
    <n v="168"/>
    <x v="0"/>
    <x v="1"/>
    <x v="1"/>
    <x v="1"/>
    <x v="5"/>
    <s v="B02"/>
    <s v="HEAVY DUTY GALVANIZED STEEL CABLE LADDER RACK/TRAY FITTINGS/ACCESSORIES"/>
    <n v="103"/>
    <s v="75mm(h) X 300mm(w) horizontal tee, 650 radius                       "/>
    <x v="2"/>
    <x v="2"/>
    <x v="1"/>
    <n v="140"/>
    <n v="140"/>
    <n v="140"/>
    <n v="140"/>
    <n v="140"/>
    <n v="140"/>
    <n v="140"/>
    <n v="98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787"/>
    <n v="169"/>
    <x v="0"/>
    <x v="1"/>
    <x v="1"/>
    <x v="1"/>
    <x v="5"/>
    <s v="B02"/>
    <s v="HEAVY DUTY GALVANIZED STEEL CABLE LADDER RACK/TRAY FITTINGS/ACCESSORIES"/>
    <n v="1"/>
    <s v="75mm(h) X 300mm(w) horizontal cross, 650 radius                       "/>
    <x v="0"/>
    <x v="0"/>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240"/>
    <n v="169"/>
    <x v="0"/>
    <x v="1"/>
    <x v="1"/>
    <x v="1"/>
    <x v="5"/>
    <s v="B02"/>
    <s v="HEAVY DUTY GALVANIZED STEEL CABLE LADDER RACK/TRAY FITTINGS/ACCESSORIES"/>
    <n v="1"/>
    <s v="75mm(h) X 300mm(w) horizontal cross, 650 radius                       "/>
    <x v="1"/>
    <x v="1"/>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693"/>
    <n v="169"/>
    <x v="0"/>
    <x v="1"/>
    <x v="1"/>
    <x v="1"/>
    <x v="5"/>
    <s v="B02"/>
    <s v="HEAVY DUTY GALVANIZED STEEL CABLE LADDER RACK/TRAY FITTINGS/ACCESSORIES"/>
    <n v="1"/>
    <s v="75mm(h) X 300mm(w) horizontal cross, 650 radius                       "/>
    <x v="2"/>
    <x v="2"/>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788"/>
    <n v="170"/>
    <x v="0"/>
    <x v="1"/>
    <x v="1"/>
    <x v="1"/>
    <x v="5"/>
    <s v="B02"/>
    <s v="HEAVY DUTY GALVANIZED STEEL CABLE LADDER RACK/TRAY FITTINGS/ACCESSORIES"/>
    <n v="105"/>
    <s v="75mm(h) X 300mm(w) 90 degree outside vertical elbow, 650 radius                       "/>
    <x v="0"/>
    <x v="0"/>
    <x v="1"/>
    <n v="200"/>
    <n v="200"/>
    <n v="200"/>
    <n v="200"/>
    <n v="200"/>
    <n v="200"/>
    <n v="200"/>
    <n v="140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241"/>
    <n v="170"/>
    <x v="0"/>
    <x v="1"/>
    <x v="1"/>
    <x v="1"/>
    <x v="5"/>
    <s v="B02"/>
    <s v="HEAVY DUTY GALVANIZED STEEL CABLE LADDER RACK/TRAY FITTINGS/ACCESSORIES"/>
    <n v="105"/>
    <s v="75mm(h) X 300mm(w) 90 degree outside vertical elbow, 650 radius                       "/>
    <x v="1"/>
    <x v="1"/>
    <x v="1"/>
    <n v="200"/>
    <n v="200"/>
    <n v="200"/>
    <n v="200"/>
    <n v="200"/>
    <n v="200"/>
    <n v="200"/>
    <n v="140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694"/>
    <n v="170"/>
    <x v="0"/>
    <x v="1"/>
    <x v="1"/>
    <x v="1"/>
    <x v="5"/>
    <s v="B02"/>
    <s v="HEAVY DUTY GALVANIZED STEEL CABLE LADDER RACK/TRAY FITTINGS/ACCESSORIES"/>
    <n v="105"/>
    <s v="75mm(h) X 300mm(w) 90 degree outside vertical elbow, 650 radius                       "/>
    <x v="2"/>
    <x v="2"/>
    <x v="1"/>
    <n v="200"/>
    <n v="200"/>
    <n v="200"/>
    <n v="200"/>
    <n v="200"/>
    <n v="200"/>
    <n v="200"/>
    <n v="140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789"/>
    <n v="171"/>
    <x v="0"/>
    <x v="1"/>
    <x v="1"/>
    <x v="1"/>
    <x v="5"/>
    <s v="B02"/>
    <s v="HEAVY DUTY GALVANIZED STEEL CABLE LADDER RACK/TRAY FITTINGS/ACCESSORIES"/>
    <n v="106"/>
    <s v="75mm(h) X 300mm(w) 90 degree inside vertical elbow, 650 radius                       "/>
    <x v="0"/>
    <x v="0"/>
    <x v="1"/>
    <n v="120"/>
    <n v="120"/>
    <n v="120"/>
    <n v="120"/>
    <n v="120"/>
    <n v="120"/>
    <n v="120"/>
    <n v="84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242"/>
    <n v="171"/>
    <x v="0"/>
    <x v="1"/>
    <x v="1"/>
    <x v="1"/>
    <x v="5"/>
    <s v="B02"/>
    <s v="HEAVY DUTY GALVANIZED STEEL CABLE LADDER RACK/TRAY FITTINGS/ACCESSORIES"/>
    <n v="106"/>
    <s v="75mm(h) X 300mm(w) 90 degree inside vertical elbow, 650 radius                       "/>
    <x v="1"/>
    <x v="1"/>
    <x v="1"/>
    <n v="120"/>
    <n v="120"/>
    <n v="120"/>
    <n v="120"/>
    <n v="120"/>
    <n v="120"/>
    <n v="120"/>
    <n v="84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695"/>
    <n v="171"/>
    <x v="0"/>
    <x v="1"/>
    <x v="1"/>
    <x v="1"/>
    <x v="5"/>
    <s v="B02"/>
    <s v="HEAVY DUTY GALVANIZED STEEL CABLE LADDER RACK/TRAY FITTINGS/ACCESSORIES"/>
    <n v="106"/>
    <s v="75mm(h) X 300mm(w) 90 degree inside vertical elbow, 650 radius                       "/>
    <x v="2"/>
    <x v="2"/>
    <x v="1"/>
    <n v="120"/>
    <n v="120"/>
    <n v="120"/>
    <n v="120"/>
    <n v="120"/>
    <n v="120"/>
    <n v="120"/>
    <n v="84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790"/>
    <n v="172"/>
    <x v="0"/>
    <x v="1"/>
    <x v="1"/>
    <x v="1"/>
    <x v="5"/>
    <s v="B02"/>
    <s v="HEAVY DUTY GALVANIZED STEEL CABLE LADDER RACK/TRAY FITTINGS/ACCESSORIES"/>
    <n v="107"/>
    <s v="75mm(h) X 400mm(w) 90 degree horizontal elbow, 650 radius                       "/>
    <x v="0"/>
    <x v="0"/>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243"/>
    <n v="172"/>
    <x v="0"/>
    <x v="1"/>
    <x v="1"/>
    <x v="1"/>
    <x v="5"/>
    <s v="B02"/>
    <s v="HEAVY DUTY GALVANIZED STEEL CABLE LADDER RACK/TRAY FITTINGS/ACCESSORIES"/>
    <n v="107"/>
    <s v="75mm(h) X 400mm(w) 90 degree horizontal elbow, 650 radius                       "/>
    <x v="1"/>
    <x v="1"/>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696"/>
    <n v="172"/>
    <x v="0"/>
    <x v="1"/>
    <x v="1"/>
    <x v="1"/>
    <x v="5"/>
    <s v="B02"/>
    <s v="HEAVY DUTY GALVANIZED STEEL CABLE LADDER RACK/TRAY FITTINGS/ACCESSORIES"/>
    <n v="107"/>
    <s v="75mm(h) X 400mm(w) 90 degree horizontal elbow, 650 radius                       "/>
    <x v="2"/>
    <x v="2"/>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791"/>
    <n v="173"/>
    <x v="0"/>
    <x v="1"/>
    <x v="1"/>
    <x v="1"/>
    <x v="5"/>
    <s v="B02"/>
    <s v="HEAVY DUTY GALVANIZED STEEL CABLE LADDER RACK/TRAY FITTINGS/ACCESSORIES"/>
    <n v="108"/>
    <s v="75mm(h) X 400mm(w) horizontal tee, 650 radius                       "/>
    <x v="0"/>
    <x v="0"/>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244"/>
    <n v="173"/>
    <x v="0"/>
    <x v="1"/>
    <x v="1"/>
    <x v="1"/>
    <x v="5"/>
    <s v="B02"/>
    <s v="HEAVY DUTY GALVANIZED STEEL CABLE LADDER RACK/TRAY FITTINGS/ACCESSORIES"/>
    <n v="108"/>
    <s v="75mm(h) X 400mm(w) horizontal tee, 650 radius                       "/>
    <x v="1"/>
    <x v="1"/>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697"/>
    <n v="173"/>
    <x v="0"/>
    <x v="1"/>
    <x v="1"/>
    <x v="1"/>
    <x v="5"/>
    <s v="B02"/>
    <s v="HEAVY DUTY GALVANIZED STEEL CABLE LADDER RACK/TRAY FITTINGS/ACCESSORIES"/>
    <n v="108"/>
    <s v="75mm(h) X 400mm(w) horizontal tee, 650 radius                       "/>
    <x v="2"/>
    <x v="2"/>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792"/>
    <n v="174"/>
    <x v="0"/>
    <x v="1"/>
    <x v="1"/>
    <x v="1"/>
    <x v="5"/>
    <s v="B02"/>
    <s v="HEAVY DUTY GALVANIZED STEEL CABLE LADDER RACK/TRAY FITTINGS/ACCESSORIES"/>
    <n v="109"/>
    <s v="75mm(h) X 400mm(w) horizontal cross, 650 radius                       "/>
    <x v="0"/>
    <x v="0"/>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245"/>
    <n v="174"/>
    <x v="0"/>
    <x v="1"/>
    <x v="1"/>
    <x v="1"/>
    <x v="5"/>
    <s v="B02"/>
    <s v="HEAVY DUTY GALVANIZED STEEL CABLE LADDER RACK/TRAY FITTINGS/ACCESSORIES"/>
    <n v="109"/>
    <s v="75mm(h) X 400mm(w) horizontal cross, 650 radius                       "/>
    <x v="1"/>
    <x v="1"/>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698"/>
    <n v="174"/>
    <x v="0"/>
    <x v="1"/>
    <x v="1"/>
    <x v="1"/>
    <x v="5"/>
    <s v="B02"/>
    <s v="HEAVY DUTY GALVANIZED STEEL CABLE LADDER RACK/TRAY FITTINGS/ACCESSORIES"/>
    <n v="109"/>
    <s v="75mm(h) X 400mm(w) horizontal cross, 650 radius                       "/>
    <x v="2"/>
    <x v="2"/>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793"/>
    <n v="175"/>
    <x v="0"/>
    <x v="1"/>
    <x v="1"/>
    <x v="1"/>
    <x v="5"/>
    <s v="B02"/>
    <s v="HEAVY DUTY GALVANIZED STEEL CABLE LADDER RACK/TRAY FITTINGS/ACCESSORIES"/>
    <n v="110"/>
    <s v="75mm(h) X 400mm(w) 90 degree outside vertical elbow, 650 radius                       "/>
    <x v="0"/>
    <x v="0"/>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246"/>
    <n v="175"/>
    <x v="0"/>
    <x v="1"/>
    <x v="1"/>
    <x v="1"/>
    <x v="5"/>
    <s v="B02"/>
    <s v="HEAVY DUTY GALVANIZED STEEL CABLE LADDER RACK/TRAY FITTINGS/ACCESSORIES"/>
    <n v="110"/>
    <s v="75mm(h) X 400mm(w) 90 degree outside vertical elbow, 650 radius                       "/>
    <x v="1"/>
    <x v="1"/>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699"/>
    <n v="175"/>
    <x v="0"/>
    <x v="1"/>
    <x v="1"/>
    <x v="1"/>
    <x v="5"/>
    <s v="B02"/>
    <s v="HEAVY DUTY GALVANIZED STEEL CABLE LADDER RACK/TRAY FITTINGS/ACCESSORIES"/>
    <n v="110"/>
    <s v="75mm(h) X 400mm(w) 90 degree outside vertical elbow, 650 radius                       "/>
    <x v="2"/>
    <x v="2"/>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794"/>
    <n v="176"/>
    <x v="0"/>
    <x v="1"/>
    <x v="1"/>
    <x v="1"/>
    <x v="5"/>
    <s v="B02"/>
    <s v="HEAVY DUTY GALVANIZED STEEL CABLE LADDER RACK/TRAY FITTINGS/ACCESSORIES"/>
    <n v="111"/>
    <s v="75mm(h) X 400mm(w) 90 degree inside vertical elbow, 650 radius                       "/>
    <x v="0"/>
    <x v="0"/>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247"/>
    <n v="176"/>
    <x v="0"/>
    <x v="1"/>
    <x v="1"/>
    <x v="1"/>
    <x v="5"/>
    <s v="B02"/>
    <s v="HEAVY DUTY GALVANIZED STEEL CABLE LADDER RACK/TRAY FITTINGS/ACCESSORIES"/>
    <n v="111"/>
    <s v="75mm(h) X 400mm(w) 90 degree inside vertical elbow, 650 radius                       "/>
    <x v="1"/>
    <x v="1"/>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700"/>
    <n v="176"/>
    <x v="0"/>
    <x v="1"/>
    <x v="1"/>
    <x v="1"/>
    <x v="5"/>
    <s v="B02"/>
    <s v="HEAVY DUTY GALVANIZED STEEL CABLE LADDER RACK/TRAY FITTINGS/ACCESSORIES"/>
    <n v="111"/>
    <s v="75mm(h) X 400mm(w) 90 degree inside vertical elbow, 650 radius                       "/>
    <x v="2"/>
    <x v="2"/>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795"/>
    <n v="177"/>
    <x v="0"/>
    <x v="1"/>
    <x v="1"/>
    <x v="1"/>
    <x v="5"/>
    <s v="B02"/>
    <s v="HEAVY DUTY GALVANIZED STEEL CABLE LADDER RACK/TRAY FITTINGS/ACCESSORIES"/>
    <n v="112"/>
    <s v="75mm(h) X 500mm(w) 90 degree horizontal elbow, 650 radius                       "/>
    <x v="0"/>
    <x v="0"/>
    <x v="1"/>
    <n v="10"/>
    <n v="20"/>
    <n v="20"/>
    <n v="20"/>
    <n v="20"/>
    <n v="20"/>
    <n v="20"/>
    <n v="13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248"/>
    <n v="177"/>
    <x v="0"/>
    <x v="1"/>
    <x v="1"/>
    <x v="1"/>
    <x v="5"/>
    <s v="B02"/>
    <s v="HEAVY DUTY GALVANIZED STEEL CABLE LADDER RACK/TRAY FITTINGS/ACCESSORIES"/>
    <n v="112"/>
    <s v="75mm(h) X 500mm(w) 90 degree horizontal elbow, 650 radius                       "/>
    <x v="1"/>
    <x v="1"/>
    <x v="1"/>
    <n v="10"/>
    <n v="20"/>
    <n v="20"/>
    <n v="20"/>
    <n v="20"/>
    <n v="20"/>
    <n v="20"/>
    <n v="13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701"/>
    <n v="177"/>
    <x v="0"/>
    <x v="1"/>
    <x v="1"/>
    <x v="1"/>
    <x v="5"/>
    <s v="B02"/>
    <s v="HEAVY DUTY GALVANIZED STEEL CABLE LADDER RACK/TRAY FITTINGS/ACCESSORIES"/>
    <n v="112"/>
    <s v="75mm(h) X 500mm(w) 90 degree horizontal elbow, 650 radius                       "/>
    <x v="2"/>
    <x v="2"/>
    <x v="1"/>
    <n v="10"/>
    <n v="20"/>
    <n v="20"/>
    <n v="20"/>
    <n v="20"/>
    <n v="20"/>
    <n v="20"/>
    <n v="13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796"/>
    <n v="178"/>
    <x v="0"/>
    <x v="1"/>
    <x v="1"/>
    <x v="1"/>
    <x v="5"/>
    <s v="B02"/>
    <s v="HEAVY DUTY GALVANIZED STEEL CABLE LADDER RACK/TRAY FITTINGS/ACCESSORIES"/>
    <n v="113"/>
    <s v="75mm(h) X 500mm(w) horizontal tee, 650 radius                       "/>
    <x v="0"/>
    <x v="0"/>
    <x v="1"/>
    <n v="10"/>
    <n v="30"/>
    <n v="30"/>
    <n v="30"/>
    <n v="30"/>
    <n v="30"/>
    <n v="30"/>
    <n v="19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249"/>
    <n v="178"/>
    <x v="0"/>
    <x v="1"/>
    <x v="1"/>
    <x v="1"/>
    <x v="5"/>
    <s v="B02"/>
    <s v="HEAVY DUTY GALVANIZED STEEL CABLE LADDER RACK/TRAY FITTINGS/ACCESSORIES"/>
    <n v="113"/>
    <s v="75mm(h) X 500mm(w) horizontal tee, 650 radius                       "/>
    <x v="1"/>
    <x v="1"/>
    <x v="1"/>
    <n v="10"/>
    <n v="30"/>
    <n v="30"/>
    <n v="30"/>
    <n v="30"/>
    <n v="30"/>
    <n v="30"/>
    <n v="19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702"/>
    <n v="178"/>
    <x v="0"/>
    <x v="1"/>
    <x v="1"/>
    <x v="1"/>
    <x v="5"/>
    <s v="B02"/>
    <s v="HEAVY DUTY GALVANIZED STEEL CABLE LADDER RACK/TRAY FITTINGS/ACCESSORIES"/>
    <n v="113"/>
    <s v="75mm(h) X 500mm(w) horizontal tee, 650 radius                       "/>
    <x v="2"/>
    <x v="2"/>
    <x v="1"/>
    <n v="10"/>
    <n v="30"/>
    <n v="30"/>
    <n v="30"/>
    <n v="30"/>
    <n v="30"/>
    <n v="30"/>
    <n v="19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797"/>
    <n v="179"/>
    <x v="0"/>
    <x v="1"/>
    <x v="1"/>
    <x v="1"/>
    <x v="5"/>
    <s v="B02"/>
    <s v="HEAVY DUTY GALVANIZED STEEL CABLE LADDER RACK/TRAY FITTINGS/ACCESSORIES"/>
    <n v="114"/>
    <s v="75mm(h) X 500mm(w) horizontal cross, 650 radius                       "/>
    <x v="0"/>
    <x v="0"/>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250"/>
    <n v="179"/>
    <x v="0"/>
    <x v="1"/>
    <x v="1"/>
    <x v="1"/>
    <x v="5"/>
    <s v="B02"/>
    <s v="HEAVY DUTY GALVANIZED STEEL CABLE LADDER RACK/TRAY FITTINGS/ACCESSORIES"/>
    <n v="114"/>
    <s v="75mm(h) X 500mm(w) horizontal cross, 650 radius                       "/>
    <x v="1"/>
    <x v="1"/>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703"/>
    <n v="179"/>
    <x v="0"/>
    <x v="1"/>
    <x v="1"/>
    <x v="1"/>
    <x v="5"/>
    <s v="B02"/>
    <s v="HEAVY DUTY GALVANIZED STEEL CABLE LADDER RACK/TRAY FITTINGS/ACCESSORIES"/>
    <n v="114"/>
    <s v="75mm(h) X 500mm(w) horizontal cross, 650 radius                       "/>
    <x v="2"/>
    <x v="2"/>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798"/>
    <n v="180"/>
    <x v="0"/>
    <x v="1"/>
    <x v="1"/>
    <x v="1"/>
    <x v="5"/>
    <s v="B02"/>
    <s v="HEAVY DUTY GALVANIZED STEEL CABLE LADDER RACK/TRAY FITTINGS/ACCESSORIES"/>
    <n v="115"/>
    <s v="75mm(h) X 500mm(w) 90 degree outside vertical elbow, 650 radius                       "/>
    <x v="0"/>
    <x v="0"/>
    <x v="1"/>
    <n v="20"/>
    <n v="40"/>
    <n v="40"/>
    <n v="40"/>
    <n v="40"/>
    <n v="40"/>
    <n v="40"/>
    <n v="26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251"/>
    <n v="180"/>
    <x v="0"/>
    <x v="1"/>
    <x v="1"/>
    <x v="1"/>
    <x v="5"/>
    <s v="B02"/>
    <s v="HEAVY DUTY GALVANIZED STEEL CABLE LADDER RACK/TRAY FITTINGS/ACCESSORIES"/>
    <n v="115"/>
    <s v="75mm(h) X 500mm(w) 90 degree outside vertical elbow, 650 radius                       "/>
    <x v="1"/>
    <x v="1"/>
    <x v="1"/>
    <n v="20"/>
    <n v="40"/>
    <n v="40"/>
    <n v="40"/>
    <n v="40"/>
    <n v="40"/>
    <n v="40"/>
    <n v="26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704"/>
    <n v="180"/>
    <x v="0"/>
    <x v="1"/>
    <x v="1"/>
    <x v="1"/>
    <x v="5"/>
    <s v="B02"/>
    <s v="HEAVY DUTY GALVANIZED STEEL CABLE LADDER RACK/TRAY FITTINGS/ACCESSORIES"/>
    <n v="115"/>
    <s v="75mm(h) X 500mm(w) 90 degree outside vertical elbow, 650 radius                       "/>
    <x v="2"/>
    <x v="2"/>
    <x v="1"/>
    <n v="20"/>
    <n v="40"/>
    <n v="40"/>
    <n v="40"/>
    <n v="40"/>
    <n v="40"/>
    <n v="40"/>
    <n v="26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799"/>
    <n v="181"/>
    <x v="0"/>
    <x v="1"/>
    <x v="1"/>
    <x v="1"/>
    <x v="5"/>
    <s v="B02"/>
    <s v="HEAVY DUTY GALVANIZED STEEL CABLE LADDER RACK/TRAY FITTINGS/ACCESSORIES"/>
    <n v="116"/>
    <s v="75mm(h) X 500mm(w) 90 degree inside vertical elbow, 650 radius                       "/>
    <x v="0"/>
    <x v="0"/>
    <x v="1"/>
    <n v="10"/>
    <n v="20"/>
    <n v="20"/>
    <n v="20"/>
    <n v="20"/>
    <n v="20"/>
    <n v="20"/>
    <n v="13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252"/>
    <n v="181"/>
    <x v="0"/>
    <x v="1"/>
    <x v="1"/>
    <x v="1"/>
    <x v="5"/>
    <s v="B02"/>
    <s v="HEAVY DUTY GALVANIZED STEEL CABLE LADDER RACK/TRAY FITTINGS/ACCESSORIES"/>
    <n v="116"/>
    <s v="75mm(h) X 500mm(w) 90 degree inside vertical elbow, 650 radius                       "/>
    <x v="1"/>
    <x v="1"/>
    <x v="1"/>
    <n v="10"/>
    <n v="20"/>
    <n v="20"/>
    <n v="20"/>
    <n v="20"/>
    <n v="20"/>
    <n v="20"/>
    <n v="13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705"/>
    <n v="181"/>
    <x v="0"/>
    <x v="1"/>
    <x v="1"/>
    <x v="1"/>
    <x v="5"/>
    <s v="B02"/>
    <s v="HEAVY DUTY GALVANIZED STEEL CABLE LADDER RACK/TRAY FITTINGS/ACCESSORIES"/>
    <n v="116"/>
    <s v="75mm(h) X 500mm(w) 90 degree inside vertical elbow, 650 radius                       "/>
    <x v="2"/>
    <x v="2"/>
    <x v="1"/>
    <n v="10"/>
    <n v="20"/>
    <n v="20"/>
    <n v="20"/>
    <n v="20"/>
    <n v="20"/>
    <n v="20"/>
    <n v="13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800"/>
    <n v="182"/>
    <x v="0"/>
    <x v="1"/>
    <x v="1"/>
    <x v="1"/>
    <x v="5"/>
    <s v="B02"/>
    <s v="HEAVY DUTY GALVANIZED STEEL CABLE LADDER RACK/TRAY FITTINGS/ACCESSORIES"/>
    <n v="117"/>
    <s v="75mm(h) X 600mm(w) 90 degree horizontal elbow, 650 radius                       "/>
    <x v="0"/>
    <x v="0"/>
    <x v="1"/>
    <n v="480"/>
    <n v="280"/>
    <n v="280"/>
    <n v="280"/>
    <n v="280"/>
    <n v="280"/>
    <n v="280"/>
    <n v="216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253"/>
    <n v="182"/>
    <x v="0"/>
    <x v="1"/>
    <x v="1"/>
    <x v="1"/>
    <x v="5"/>
    <s v="B02"/>
    <s v="HEAVY DUTY GALVANIZED STEEL CABLE LADDER RACK/TRAY FITTINGS/ACCESSORIES"/>
    <n v="117"/>
    <s v="75mm(h) X 600mm(w) 90 degree horizontal elbow, 650 radius                       "/>
    <x v="1"/>
    <x v="1"/>
    <x v="1"/>
    <n v="480"/>
    <n v="280"/>
    <n v="280"/>
    <n v="280"/>
    <n v="280"/>
    <n v="280"/>
    <n v="280"/>
    <n v="216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706"/>
    <n v="182"/>
    <x v="0"/>
    <x v="1"/>
    <x v="1"/>
    <x v="1"/>
    <x v="5"/>
    <s v="B02"/>
    <s v="HEAVY DUTY GALVANIZED STEEL CABLE LADDER RACK/TRAY FITTINGS/ACCESSORIES"/>
    <n v="117"/>
    <s v="75mm(h) X 600mm(w) 90 degree horizontal elbow, 650 radius                       "/>
    <x v="2"/>
    <x v="2"/>
    <x v="1"/>
    <n v="480"/>
    <n v="280"/>
    <n v="280"/>
    <n v="280"/>
    <n v="280"/>
    <n v="280"/>
    <n v="280"/>
    <n v="216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801"/>
    <n v="183"/>
    <x v="0"/>
    <x v="1"/>
    <x v="1"/>
    <x v="1"/>
    <x v="5"/>
    <s v="B02"/>
    <s v="HEAVY DUTY GALVANIZED STEEL CABLE LADDER RACK/TRAY FITTINGS/ACCESSORIES"/>
    <n v="118"/>
    <s v="75mm(h) X 600mm(w) horizontal tee, 650 radius                       "/>
    <x v="0"/>
    <x v="0"/>
    <x v="1"/>
    <n v="530"/>
    <n v="290"/>
    <n v="290"/>
    <n v="290"/>
    <n v="290"/>
    <n v="290"/>
    <n v="290"/>
    <n v="227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254"/>
    <n v="183"/>
    <x v="0"/>
    <x v="1"/>
    <x v="1"/>
    <x v="1"/>
    <x v="5"/>
    <s v="B02"/>
    <s v="HEAVY DUTY GALVANIZED STEEL CABLE LADDER RACK/TRAY FITTINGS/ACCESSORIES"/>
    <n v="118"/>
    <s v="75mm(h) X 600mm(w) horizontal tee, 650 radius                       "/>
    <x v="1"/>
    <x v="1"/>
    <x v="1"/>
    <n v="530"/>
    <n v="290"/>
    <n v="290"/>
    <n v="290"/>
    <n v="290"/>
    <n v="290"/>
    <n v="290"/>
    <n v="227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707"/>
    <n v="183"/>
    <x v="0"/>
    <x v="1"/>
    <x v="1"/>
    <x v="1"/>
    <x v="5"/>
    <s v="B02"/>
    <s v="HEAVY DUTY GALVANIZED STEEL CABLE LADDER RACK/TRAY FITTINGS/ACCESSORIES"/>
    <n v="118"/>
    <s v="75mm(h) X 600mm(w) horizontal tee, 650 radius                       "/>
    <x v="2"/>
    <x v="2"/>
    <x v="1"/>
    <n v="530"/>
    <n v="290"/>
    <n v="290"/>
    <n v="290"/>
    <n v="290"/>
    <n v="290"/>
    <n v="290"/>
    <n v="227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802"/>
    <n v="184"/>
    <x v="0"/>
    <x v="1"/>
    <x v="1"/>
    <x v="1"/>
    <x v="5"/>
    <s v="B02"/>
    <s v="HEAVY DUTY GALVANIZED STEEL CABLE LADDER RACK/TRAY FITTINGS/ACCESSORIES"/>
    <n v="119"/>
    <s v="75mm(h) X 600mm(w) horizontal cross, 650 radius                       "/>
    <x v="0"/>
    <x v="0"/>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255"/>
    <n v="184"/>
    <x v="0"/>
    <x v="1"/>
    <x v="1"/>
    <x v="1"/>
    <x v="5"/>
    <s v="B02"/>
    <s v="HEAVY DUTY GALVANIZED STEEL CABLE LADDER RACK/TRAY FITTINGS/ACCESSORIES"/>
    <n v="119"/>
    <s v="75mm(h) X 600mm(w) horizontal cross, 650 radius                       "/>
    <x v="1"/>
    <x v="1"/>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708"/>
    <n v="184"/>
    <x v="0"/>
    <x v="1"/>
    <x v="1"/>
    <x v="1"/>
    <x v="5"/>
    <s v="B02"/>
    <s v="HEAVY DUTY GALVANIZED STEEL CABLE LADDER RACK/TRAY FITTINGS/ACCESSORIES"/>
    <n v="119"/>
    <s v="75mm(h) X 600mm(w) horizontal cross, 650 radius                       "/>
    <x v="2"/>
    <x v="2"/>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803"/>
    <n v="185"/>
    <x v="0"/>
    <x v="1"/>
    <x v="1"/>
    <x v="1"/>
    <x v="5"/>
    <s v="B02"/>
    <s v="HEAVY DUTY GALVANIZED STEEL CABLE LADDER RACK/TRAY FITTINGS/ACCESSORIES"/>
    <n v="120"/>
    <s v="75mm(h) X 600mm(w) 90 degree outside vertical elbow, 650 radius                       "/>
    <x v="0"/>
    <x v="0"/>
    <x v="1"/>
    <n v="760"/>
    <n v="420"/>
    <n v="420"/>
    <n v="420"/>
    <n v="420"/>
    <n v="420"/>
    <n v="420"/>
    <n v="328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256"/>
    <n v="185"/>
    <x v="0"/>
    <x v="1"/>
    <x v="1"/>
    <x v="1"/>
    <x v="5"/>
    <s v="B02"/>
    <s v="HEAVY DUTY GALVANIZED STEEL CABLE LADDER RACK/TRAY FITTINGS/ACCESSORIES"/>
    <n v="120"/>
    <s v="75mm(h) X 600mm(w) 90 degree outside vertical elbow, 650 radius                       "/>
    <x v="1"/>
    <x v="1"/>
    <x v="1"/>
    <n v="760"/>
    <n v="420"/>
    <n v="420"/>
    <n v="420"/>
    <n v="420"/>
    <n v="420"/>
    <n v="420"/>
    <n v="328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709"/>
    <n v="185"/>
    <x v="0"/>
    <x v="1"/>
    <x v="1"/>
    <x v="1"/>
    <x v="5"/>
    <s v="B02"/>
    <s v="HEAVY DUTY GALVANIZED STEEL CABLE LADDER RACK/TRAY FITTINGS/ACCESSORIES"/>
    <n v="120"/>
    <s v="75mm(h) X 600mm(w) 90 degree outside vertical elbow, 650 radius                       "/>
    <x v="2"/>
    <x v="2"/>
    <x v="1"/>
    <n v="760"/>
    <n v="420"/>
    <n v="420"/>
    <n v="420"/>
    <n v="420"/>
    <n v="420"/>
    <n v="420"/>
    <n v="328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804"/>
    <n v="186"/>
    <x v="0"/>
    <x v="1"/>
    <x v="1"/>
    <x v="1"/>
    <x v="5"/>
    <s v="B02"/>
    <s v="HEAVY DUTY GALVANIZED STEEL CABLE LADDER RACK/TRAY FITTINGS/ACCESSORIES"/>
    <n v="121"/>
    <s v="75mm(h) X 600mm(w) 90 degree inside vertical elbow, 650 radius                       "/>
    <x v="0"/>
    <x v="0"/>
    <x v="1"/>
    <n v="460"/>
    <n v="250"/>
    <n v="250"/>
    <n v="250"/>
    <n v="250"/>
    <n v="250"/>
    <n v="250"/>
    <n v="196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257"/>
    <n v="186"/>
    <x v="0"/>
    <x v="1"/>
    <x v="1"/>
    <x v="1"/>
    <x v="5"/>
    <s v="B02"/>
    <s v="HEAVY DUTY GALVANIZED STEEL CABLE LADDER RACK/TRAY FITTINGS/ACCESSORIES"/>
    <n v="121"/>
    <s v="75mm(h) X 600mm(w) 90 degree inside vertical elbow, 650 radius                       "/>
    <x v="1"/>
    <x v="1"/>
    <x v="1"/>
    <n v="460"/>
    <n v="250"/>
    <n v="250"/>
    <n v="250"/>
    <n v="250"/>
    <n v="250"/>
    <n v="250"/>
    <n v="196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710"/>
    <n v="186"/>
    <x v="0"/>
    <x v="1"/>
    <x v="1"/>
    <x v="1"/>
    <x v="5"/>
    <s v="B02"/>
    <s v="HEAVY DUTY GALVANIZED STEEL CABLE LADDER RACK/TRAY FITTINGS/ACCESSORIES"/>
    <n v="121"/>
    <s v="75mm(h) X 600mm(w) 90 degree inside vertical elbow, 650 radius                       "/>
    <x v="2"/>
    <x v="2"/>
    <x v="1"/>
    <n v="460"/>
    <n v="250"/>
    <n v="250"/>
    <n v="250"/>
    <n v="250"/>
    <n v="250"/>
    <n v="250"/>
    <n v="196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805"/>
    <n v="187"/>
    <x v="0"/>
    <x v="1"/>
    <x v="1"/>
    <x v="1"/>
    <x v="5"/>
    <s v="B02"/>
    <s v="HEAVY DUTY GALVANIZED STEEL CABLE LADDER RACK/TRAY FITTINGS/ACCESSORIES"/>
    <n v="122"/>
    <s v="75mm(h) X 800mm(w) 90 degree horizontal elbow, 650 radius                       "/>
    <x v="0"/>
    <x v="0"/>
    <x v="1"/>
    <n v="770"/>
    <n v="570"/>
    <n v="570"/>
    <n v="570"/>
    <n v="570"/>
    <n v="570"/>
    <n v="570"/>
    <n v="419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258"/>
    <n v="187"/>
    <x v="0"/>
    <x v="1"/>
    <x v="1"/>
    <x v="1"/>
    <x v="5"/>
    <s v="B02"/>
    <s v="HEAVY DUTY GALVANIZED STEEL CABLE LADDER RACK/TRAY FITTINGS/ACCESSORIES"/>
    <n v="122"/>
    <s v="75mm(h) X 800mm(w) 90 degree horizontal elbow, 650 radius                       "/>
    <x v="1"/>
    <x v="1"/>
    <x v="1"/>
    <n v="770"/>
    <n v="570"/>
    <n v="570"/>
    <n v="570"/>
    <n v="570"/>
    <n v="570"/>
    <n v="570"/>
    <n v="419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711"/>
    <n v="187"/>
    <x v="0"/>
    <x v="1"/>
    <x v="1"/>
    <x v="1"/>
    <x v="5"/>
    <s v="B02"/>
    <s v="HEAVY DUTY GALVANIZED STEEL CABLE LADDER RACK/TRAY FITTINGS/ACCESSORIES"/>
    <n v="122"/>
    <s v="75mm(h) X 800mm(w) 90 degree horizontal elbow, 650 radius                       "/>
    <x v="2"/>
    <x v="2"/>
    <x v="1"/>
    <n v="770"/>
    <n v="570"/>
    <n v="570"/>
    <n v="570"/>
    <n v="570"/>
    <n v="570"/>
    <n v="570"/>
    <n v="419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806"/>
    <n v="188"/>
    <x v="0"/>
    <x v="1"/>
    <x v="1"/>
    <x v="1"/>
    <x v="5"/>
    <s v="B02"/>
    <s v="HEAVY DUTY GALVANIZED STEEL CABLE LADDER RACK/TRAY FITTINGS/ACCESSORIES"/>
    <n v="123"/>
    <s v="75mm(h) X 800mm(w) horizontal tee, 650 radius                       "/>
    <x v="0"/>
    <x v="0"/>
    <x v="1"/>
    <n v="340"/>
    <n v="350"/>
    <n v="350"/>
    <n v="350"/>
    <n v="350"/>
    <n v="350"/>
    <n v="350"/>
    <n v="244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259"/>
    <n v="188"/>
    <x v="0"/>
    <x v="1"/>
    <x v="1"/>
    <x v="1"/>
    <x v="5"/>
    <s v="B02"/>
    <s v="HEAVY DUTY GALVANIZED STEEL CABLE LADDER RACK/TRAY FITTINGS/ACCESSORIES"/>
    <n v="123"/>
    <s v="75mm(h) X 800mm(w) horizontal tee, 650 radius                       "/>
    <x v="1"/>
    <x v="1"/>
    <x v="1"/>
    <n v="340"/>
    <n v="350"/>
    <n v="350"/>
    <n v="350"/>
    <n v="350"/>
    <n v="350"/>
    <n v="350"/>
    <n v="244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712"/>
    <n v="188"/>
    <x v="0"/>
    <x v="1"/>
    <x v="1"/>
    <x v="1"/>
    <x v="5"/>
    <s v="B02"/>
    <s v="HEAVY DUTY GALVANIZED STEEL CABLE LADDER RACK/TRAY FITTINGS/ACCESSORIES"/>
    <n v="123"/>
    <s v="75mm(h) X 800mm(w) horizontal tee, 650 radius                       "/>
    <x v="2"/>
    <x v="2"/>
    <x v="1"/>
    <n v="340"/>
    <n v="350"/>
    <n v="350"/>
    <n v="350"/>
    <n v="350"/>
    <n v="350"/>
    <n v="350"/>
    <n v="244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807"/>
    <n v="189"/>
    <x v="0"/>
    <x v="1"/>
    <x v="1"/>
    <x v="1"/>
    <x v="5"/>
    <s v="B02"/>
    <s v="HEAVY DUTY GALVANIZED STEEL CABLE LADDER RACK/TRAY FITTINGS/ACCESSORIES"/>
    <n v="124"/>
    <s v="75mm(h) X 800mm(w) horizontal cross, 650 radius                       "/>
    <x v="0"/>
    <x v="0"/>
    <x v="1"/>
    <n v="10"/>
    <n v="10"/>
    <n v="10"/>
    <n v="10"/>
    <n v="10"/>
    <n v="10"/>
    <n v="10"/>
    <n v="7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260"/>
    <n v="189"/>
    <x v="0"/>
    <x v="1"/>
    <x v="1"/>
    <x v="1"/>
    <x v="5"/>
    <s v="B02"/>
    <s v="HEAVY DUTY GALVANIZED STEEL CABLE LADDER RACK/TRAY FITTINGS/ACCESSORIES"/>
    <n v="124"/>
    <s v="75mm(h) X 800mm(w) horizontal cross, 650 radius                       "/>
    <x v="1"/>
    <x v="1"/>
    <x v="1"/>
    <n v="10"/>
    <n v="10"/>
    <n v="10"/>
    <n v="10"/>
    <n v="10"/>
    <n v="10"/>
    <n v="10"/>
    <n v="7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713"/>
    <n v="189"/>
    <x v="0"/>
    <x v="1"/>
    <x v="1"/>
    <x v="1"/>
    <x v="5"/>
    <s v="B02"/>
    <s v="HEAVY DUTY GALVANIZED STEEL CABLE LADDER RACK/TRAY FITTINGS/ACCESSORIES"/>
    <n v="124"/>
    <s v="75mm(h) X 800mm(w) horizontal cross, 650 radius                       "/>
    <x v="2"/>
    <x v="2"/>
    <x v="1"/>
    <n v="10"/>
    <n v="10"/>
    <n v="10"/>
    <n v="10"/>
    <n v="10"/>
    <n v="10"/>
    <n v="10"/>
    <n v="7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808"/>
    <n v="190"/>
    <x v="0"/>
    <x v="1"/>
    <x v="1"/>
    <x v="1"/>
    <x v="5"/>
    <s v="B02"/>
    <s v="HEAVY DUTY GALVANIZED STEEL CABLE LADDER RACK/TRAY FITTINGS/ACCESSORIES"/>
    <n v="125"/>
    <s v="75mm(h) X 800mm(w) 90 degree outside vertical elbow, 650 radius                       "/>
    <x v="0"/>
    <x v="0"/>
    <x v="1"/>
    <n v="480"/>
    <n v="500"/>
    <n v="500"/>
    <n v="500"/>
    <n v="500"/>
    <n v="500"/>
    <n v="500"/>
    <n v="348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261"/>
    <n v="190"/>
    <x v="0"/>
    <x v="1"/>
    <x v="1"/>
    <x v="1"/>
    <x v="5"/>
    <s v="B02"/>
    <s v="HEAVY DUTY GALVANIZED STEEL CABLE LADDER RACK/TRAY FITTINGS/ACCESSORIES"/>
    <n v="125"/>
    <s v="75mm(h) X 800mm(w) 90 degree outside vertical elbow, 650 radius                       "/>
    <x v="1"/>
    <x v="1"/>
    <x v="1"/>
    <n v="480"/>
    <n v="500"/>
    <n v="500"/>
    <n v="500"/>
    <n v="500"/>
    <n v="500"/>
    <n v="500"/>
    <n v="348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714"/>
    <n v="190"/>
    <x v="0"/>
    <x v="1"/>
    <x v="1"/>
    <x v="1"/>
    <x v="5"/>
    <s v="B02"/>
    <s v="HEAVY DUTY GALVANIZED STEEL CABLE LADDER RACK/TRAY FITTINGS/ACCESSORIES"/>
    <n v="125"/>
    <s v="75mm(h) X 800mm(w) 90 degree outside vertical elbow, 650 radius                       "/>
    <x v="2"/>
    <x v="2"/>
    <x v="1"/>
    <n v="480"/>
    <n v="500"/>
    <n v="500"/>
    <n v="500"/>
    <n v="500"/>
    <n v="500"/>
    <n v="500"/>
    <n v="348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809"/>
    <n v="191"/>
    <x v="0"/>
    <x v="1"/>
    <x v="1"/>
    <x v="1"/>
    <x v="5"/>
    <s v="B02"/>
    <s v="HEAVY DUTY GALVANIZED STEEL CABLE LADDER RACK/TRAY FITTINGS/ACCESSORIES"/>
    <n v="126"/>
    <s v="75mm(h) X 800mm(w) 90 degree inside vertical elbow, 650 radius                       "/>
    <x v="0"/>
    <x v="0"/>
    <x v="1"/>
    <n v="290"/>
    <n v="300"/>
    <n v="300"/>
    <n v="300"/>
    <n v="300"/>
    <n v="300"/>
    <n v="300"/>
    <n v="209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262"/>
    <n v="191"/>
    <x v="0"/>
    <x v="1"/>
    <x v="1"/>
    <x v="1"/>
    <x v="5"/>
    <s v="B02"/>
    <s v="HEAVY DUTY GALVANIZED STEEL CABLE LADDER RACK/TRAY FITTINGS/ACCESSORIES"/>
    <n v="126"/>
    <s v="75mm(h) X 800mm(w) 90 degree inside vertical elbow, 650 radius                       "/>
    <x v="1"/>
    <x v="1"/>
    <x v="1"/>
    <n v="290"/>
    <n v="300"/>
    <n v="300"/>
    <n v="300"/>
    <n v="300"/>
    <n v="300"/>
    <n v="300"/>
    <n v="209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715"/>
    <n v="191"/>
    <x v="0"/>
    <x v="1"/>
    <x v="1"/>
    <x v="1"/>
    <x v="5"/>
    <s v="B02"/>
    <s v="HEAVY DUTY GALVANIZED STEEL CABLE LADDER RACK/TRAY FITTINGS/ACCESSORIES"/>
    <n v="126"/>
    <s v="75mm(h) X 800mm(w) 90 degree inside vertical elbow, 650 radius                       "/>
    <x v="2"/>
    <x v="2"/>
    <x v="1"/>
    <n v="290"/>
    <n v="300"/>
    <n v="300"/>
    <n v="300"/>
    <n v="300"/>
    <n v="300"/>
    <n v="300"/>
    <n v="209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810"/>
    <n v="192"/>
    <x v="0"/>
    <x v="1"/>
    <x v="1"/>
    <x v="1"/>
    <x v="5"/>
    <s v="B02"/>
    <s v="HEAVY DUTY GALVANIZED STEEL CABLE LADDER RACK/TRAY FITTINGS/ACCESSORIES"/>
    <n v="127"/>
    <s v="75mm(h) X 1000mm(w) 90 degree horizontal elbow, 650 radius                       "/>
    <x v="0"/>
    <x v="0"/>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263"/>
    <n v="192"/>
    <x v="0"/>
    <x v="1"/>
    <x v="1"/>
    <x v="1"/>
    <x v="5"/>
    <s v="B02"/>
    <s v="HEAVY DUTY GALVANIZED STEEL CABLE LADDER RACK/TRAY FITTINGS/ACCESSORIES"/>
    <n v="127"/>
    <s v="75mm(h) X 1000mm(w) 90 degree horizontal elbow, 650 radius                       "/>
    <x v="1"/>
    <x v="1"/>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716"/>
    <n v="192"/>
    <x v="0"/>
    <x v="1"/>
    <x v="1"/>
    <x v="1"/>
    <x v="5"/>
    <s v="B02"/>
    <s v="HEAVY DUTY GALVANIZED STEEL CABLE LADDER RACK/TRAY FITTINGS/ACCESSORIES"/>
    <n v="127"/>
    <s v="75mm(h) X 1000mm(w) 90 degree horizontal elbow, 650 radius                       "/>
    <x v="2"/>
    <x v="2"/>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811"/>
    <n v="193"/>
    <x v="0"/>
    <x v="1"/>
    <x v="1"/>
    <x v="1"/>
    <x v="5"/>
    <s v="B02"/>
    <s v="HEAVY DUTY GALVANIZED STEEL CABLE LADDER RACK/TRAY FITTINGS/ACCESSORIES"/>
    <n v="128"/>
    <s v="75mm(h) X 1000mm(w) horizontal tee, 650 radius                       "/>
    <x v="0"/>
    <x v="0"/>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264"/>
    <n v="193"/>
    <x v="0"/>
    <x v="1"/>
    <x v="1"/>
    <x v="1"/>
    <x v="5"/>
    <s v="B02"/>
    <s v="HEAVY DUTY GALVANIZED STEEL CABLE LADDER RACK/TRAY FITTINGS/ACCESSORIES"/>
    <n v="128"/>
    <s v="75mm(h) X 1000mm(w) horizontal tee, 650 radius                       "/>
    <x v="1"/>
    <x v="1"/>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717"/>
    <n v="193"/>
    <x v="0"/>
    <x v="1"/>
    <x v="1"/>
    <x v="1"/>
    <x v="5"/>
    <s v="B02"/>
    <s v="HEAVY DUTY GALVANIZED STEEL CABLE LADDER RACK/TRAY FITTINGS/ACCESSORIES"/>
    <n v="128"/>
    <s v="75mm(h) X 1000mm(w) horizontal tee, 650 radius                       "/>
    <x v="2"/>
    <x v="2"/>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812"/>
    <n v="194"/>
    <x v="0"/>
    <x v="1"/>
    <x v="1"/>
    <x v="1"/>
    <x v="5"/>
    <s v="B02"/>
    <s v="HEAVY DUTY GALVANIZED STEEL CABLE LADDER RACK/TRAY FITTINGS/ACCESSORIES"/>
    <n v="129"/>
    <s v="75mm(h) X 1000mm(w) horizontal cross, 650 radius                       "/>
    <x v="0"/>
    <x v="0"/>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265"/>
    <n v="194"/>
    <x v="0"/>
    <x v="1"/>
    <x v="1"/>
    <x v="1"/>
    <x v="5"/>
    <s v="B02"/>
    <s v="HEAVY DUTY GALVANIZED STEEL CABLE LADDER RACK/TRAY FITTINGS/ACCESSORIES"/>
    <n v="129"/>
    <s v="75mm(h) X 1000mm(w) horizontal cross, 650 radius                       "/>
    <x v="1"/>
    <x v="1"/>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718"/>
    <n v="194"/>
    <x v="0"/>
    <x v="1"/>
    <x v="1"/>
    <x v="1"/>
    <x v="5"/>
    <s v="B02"/>
    <s v="HEAVY DUTY GALVANIZED STEEL CABLE LADDER RACK/TRAY FITTINGS/ACCESSORIES"/>
    <n v="129"/>
    <s v="75mm(h) X 1000mm(w) horizontal cross, 650 radius                       "/>
    <x v="2"/>
    <x v="2"/>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813"/>
    <n v="195"/>
    <x v="0"/>
    <x v="1"/>
    <x v="1"/>
    <x v="1"/>
    <x v="5"/>
    <s v="B02"/>
    <s v="HEAVY DUTY GALVANIZED STEEL CABLE LADDER RACK/TRAY FITTINGS/ACCESSORIES"/>
    <n v="130"/>
    <s v="75mm(h) X 1000mm(w) 90 degree outside vertical elbow, 650 radius                       "/>
    <x v="0"/>
    <x v="0"/>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266"/>
    <n v="195"/>
    <x v="0"/>
    <x v="1"/>
    <x v="1"/>
    <x v="1"/>
    <x v="5"/>
    <s v="B02"/>
    <s v="HEAVY DUTY GALVANIZED STEEL CABLE LADDER RACK/TRAY FITTINGS/ACCESSORIES"/>
    <n v="130"/>
    <s v="75mm(h) X 1000mm(w) 90 degree outside vertical elbow, 650 radius                       "/>
    <x v="1"/>
    <x v="1"/>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719"/>
    <n v="195"/>
    <x v="0"/>
    <x v="1"/>
    <x v="1"/>
    <x v="1"/>
    <x v="5"/>
    <s v="B02"/>
    <s v="HEAVY DUTY GALVANIZED STEEL CABLE LADDER RACK/TRAY FITTINGS/ACCESSORIES"/>
    <n v="130"/>
    <s v="75mm(h) X 1000mm(w) 90 degree outside vertical elbow, 650 radius                       "/>
    <x v="2"/>
    <x v="2"/>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814"/>
    <n v="196"/>
    <x v="0"/>
    <x v="1"/>
    <x v="1"/>
    <x v="1"/>
    <x v="5"/>
    <s v="B02"/>
    <s v="HEAVY DUTY GALVANIZED STEEL CABLE LADDER RACK/TRAY FITTINGS/ACCESSORIES"/>
    <n v="131"/>
    <s v="75mm(h) X 1000mm(w) 90 degree inside vertical elbow, 650 radius                       "/>
    <x v="0"/>
    <x v="0"/>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267"/>
    <n v="196"/>
    <x v="0"/>
    <x v="1"/>
    <x v="1"/>
    <x v="1"/>
    <x v="5"/>
    <s v="B02"/>
    <s v="HEAVY DUTY GALVANIZED STEEL CABLE LADDER RACK/TRAY FITTINGS/ACCESSORIES"/>
    <n v="131"/>
    <s v="75mm(h) X 1000mm(w) 90 degree inside vertical elbow, 650 radius                       "/>
    <x v="1"/>
    <x v="1"/>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720"/>
    <n v="196"/>
    <x v="0"/>
    <x v="1"/>
    <x v="1"/>
    <x v="1"/>
    <x v="5"/>
    <s v="B02"/>
    <s v="HEAVY DUTY GALVANIZED STEEL CABLE LADDER RACK/TRAY FITTINGS/ACCESSORIES"/>
    <n v="131"/>
    <s v="75mm(h) X 1000mm(w) 90 degree inside vertical elbow, 650 radius                       "/>
    <x v="2"/>
    <x v="2"/>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815"/>
    <n v="197"/>
    <x v="0"/>
    <x v="1"/>
    <x v="1"/>
    <x v="1"/>
    <x v="5"/>
    <s v="B02"/>
    <s v="HEAVY DUTY GALVANIZED STEEL CABLE LADDER RACK/TRAY FITTINGS/ACCESSORIES"/>
    <n v="132"/>
    <s v="100mm(h) vertical adjustable splice plates                       "/>
    <x v="0"/>
    <x v="0"/>
    <x v="1"/>
    <n v="2"/>
    <n v="2"/>
    <n v="2"/>
    <n v="2"/>
    <n v="2"/>
    <n v="2"/>
    <n v="2"/>
    <n v="14"/>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268"/>
    <n v="197"/>
    <x v="0"/>
    <x v="1"/>
    <x v="1"/>
    <x v="1"/>
    <x v="5"/>
    <s v="B02"/>
    <s v="HEAVY DUTY GALVANIZED STEEL CABLE LADDER RACK/TRAY FITTINGS/ACCESSORIES"/>
    <n v="132"/>
    <s v="100mm(h) vertical adjustable splice plates                       "/>
    <x v="1"/>
    <x v="1"/>
    <x v="1"/>
    <n v="2"/>
    <n v="2"/>
    <n v="2"/>
    <n v="2"/>
    <n v="2"/>
    <n v="2"/>
    <n v="2"/>
    <n v="14"/>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721"/>
    <n v="197"/>
    <x v="0"/>
    <x v="1"/>
    <x v="1"/>
    <x v="1"/>
    <x v="5"/>
    <s v="B02"/>
    <s v="HEAVY DUTY GALVANIZED STEEL CABLE LADDER RACK/TRAY FITTINGS/ACCESSORIES"/>
    <n v="132"/>
    <s v="100mm(h) vertical adjustable splice plates                       "/>
    <x v="2"/>
    <x v="2"/>
    <x v="1"/>
    <n v="2"/>
    <n v="2"/>
    <n v="2"/>
    <n v="2"/>
    <n v="2"/>
    <n v="2"/>
    <n v="2"/>
    <n v="14"/>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816"/>
    <n v="198"/>
    <x v="0"/>
    <x v="1"/>
    <x v="1"/>
    <x v="1"/>
    <x v="5"/>
    <s v="B02"/>
    <s v="HEAVY DUTY GALVANIZED STEEL CABLE LADDER RACK/TRAY FITTINGS/ACCESSORIES"/>
    <n v="133"/>
    <s v="100mm(h) X 75mm(w) 90 degree horizontal elbow, 450 radius                       "/>
    <x v="0"/>
    <x v="0"/>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269"/>
    <n v="198"/>
    <x v="0"/>
    <x v="1"/>
    <x v="1"/>
    <x v="1"/>
    <x v="5"/>
    <s v="B02"/>
    <s v="HEAVY DUTY GALVANIZED STEEL CABLE LADDER RACK/TRAY FITTINGS/ACCESSORIES"/>
    <n v="133"/>
    <s v="100mm(h) X 75mm(w) 90 degree horizontal elbow, 450 radius                       "/>
    <x v="1"/>
    <x v="1"/>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722"/>
    <n v="198"/>
    <x v="0"/>
    <x v="1"/>
    <x v="1"/>
    <x v="1"/>
    <x v="5"/>
    <s v="B02"/>
    <s v="HEAVY DUTY GALVANIZED STEEL CABLE LADDER RACK/TRAY FITTINGS/ACCESSORIES"/>
    <n v="133"/>
    <s v="100mm(h) X 75mm(w) 90 degree horizontal elbow, 450 radius                       "/>
    <x v="2"/>
    <x v="2"/>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817"/>
    <n v="199"/>
    <x v="0"/>
    <x v="1"/>
    <x v="1"/>
    <x v="1"/>
    <x v="5"/>
    <s v="B02"/>
    <s v="HEAVY DUTY GALVANIZED STEEL CABLE LADDER RACK/TRAY FITTINGS/ACCESSORIES"/>
    <n v="134"/>
    <s v="100mm(h) X 75mm(w) horizontal tee, 450 radius                       "/>
    <x v="0"/>
    <x v="0"/>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270"/>
    <n v="199"/>
    <x v="0"/>
    <x v="1"/>
    <x v="1"/>
    <x v="1"/>
    <x v="5"/>
    <s v="B02"/>
    <s v="HEAVY DUTY GALVANIZED STEEL CABLE LADDER RACK/TRAY FITTINGS/ACCESSORIES"/>
    <n v="134"/>
    <s v="100mm(h) X 75mm(w) horizontal tee, 450 radius                       "/>
    <x v="1"/>
    <x v="1"/>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723"/>
    <n v="199"/>
    <x v="0"/>
    <x v="1"/>
    <x v="1"/>
    <x v="1"/>
    <x v="5"/>
    <s v="B02"/>
    <s v="HEAVY DUTY GALVANIZED STEEL CABLE LADDER RACK/TRAY FITTINGS/ACCESSORIES"/>
    <n v="134"/>
    <s v="100mm(h) X 75mm(w) horizontal tee, 450 radius                       "/>
    <x v="2"/>
    <x v="2"/>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818"/>
    <n v="200"/>
    <x v="0"/>
    <x v="1"/>
    <x v="1"/>
    <x v="1"/>
    <x v="5"/>
    <s v="B02"/>
    <s v="HEAVY DUTY GALVANIZED STEEL CABLE LADDER RACK/TRAY FITTINGS/ACCESSORIES"/>
    <n v="135"/>
    <s v="100mm(h) X 75mm(w) horizontal cross, 450 radius                       "/>
    <x v="0"/>
    <x v="0"/>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271"/>
    <n v="200"/>
    <x v="0"/>
    <x v="1"/>
    <x v="1"/>
    <x v="1"/>
    <x v="5"/>
    <s v="B02"/>
    <s v="HEAVY DUTY GALVANIZED STEEL CABLE LADDER RACK/TRAY FITTINGS/ACCESSORIES"/>
    <n v="135"/>
    <s v="100mm(h) X 75mm(w) horizontal cross, 450 radius                       "/>
    <x v="1"/>
    <x v="1"/>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724"/>
    <n v="200"/>
    <x v="0"/>
    <x v="1"/>
    <x v="1"/>
    <x v="1"/>
    <x v="5"/>
    <s v="B02"/>
    <s v="HEAVY DUTY GALVANIZED STEEL CABLE LADDER RACK/TRAY FITTINGS/ACCESSORIES"/>
    <n v="135"/>
    <s v="100mm(h) X 75mm(w) horizontal cross, 450 radius                       "/>
    <x v="2"/>
    <x v="2"/>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819"/>
    <n v="201"/>
    <x v="0"/>
    <x v="1"/>
    <x v="1"/>
    <x v="1"/>
    <x v="5"/>
    <s v="B02"/>
    <s v="HEAVY DUTY GALVANIZED STEEL CABLE LADDER RACK/TRAY FITTINGS/ACCESSORIES"/>
    <n v="136"/>
    <s v="100mm(h) X 75mm(w) 90 degree outside vertical elbow, 450 radius                       "/>
    <x v="0"/>
    <x v="0"/>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272"/>
    <n v="201"/>
    <x v="0"/>
    <x v="1"/>
    <x v="1"/>
    <x v="1"/>
    <x v="5"/>
    <s v="B02"/>
    <s v="HEAVY DUTY GALVANIZED STEEL CABLE LADDER RACK/TRAY FITTINGS/ACCESSORIES"/>
    <n v="136"/>
    <s v="100mm(h) X 75mm(w) 90 degree outside vertical elbow, 450 radius                       "/>
    <x v="1"/>
    <x v="1"/>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725"/>
    <n v="201"/>
    <x v="0"/>
    <x v="1"/>
    <x v="1"/>
    <x v="1"/>
    <x v="5"/>
    <s v="B02"/>
    <s v="HEAVY DUTY GALVANIZED STEEL CABLE LADDER RACK/TRAY FITTINGS/ACCESSORIES"/>
    <n v="136"/>
    <s v="100mm(h) X 75mm(w) 90 degree outside vertical elbow, 450 radius                       "/>
    <x v="2"/>
    <x v="2"/>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820"/>
    <n v="202"/>
    <x v="0"/>
    <x v="1"/>
    <x v="1"/>
    <x v="1"/>
    <x v="5"/>
    <s v="B02"/>
    <s v="HEAVY DUTY GALVANIZED STEEL CABLE LADDER RACK/TRAY FITTINGS/ACCESSORIES"/>
    <n v="137"/>
    <s v="100mm(h) X 75mm(w) 90 degree inside vertical elbow, 450 radius                       "/>
    <x v="0"/>
    <x v="0"/>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273"/>
    <n v="202"/>
    <x v="0"/>
    <x v="1"/>
    <x v="1"/>
    <x v="1"/>
    <x v="5"/>
    <s v="B02"/>
    <s v="HEAVY DUTY GALVANIZED STEEL CABLE LADDER RACK/TRAY FITTINGS/ACCESSORIES"/>
    <n v="137"/>
    <s v="100mm(h) X 75mm(w) 90 degree inside vertical elbow, 450 radius                       "/>
    <x v="1"/>
    <x v="1"/>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726"/>
    <n v="202"/>
    <x v="0"/>
    <x v="1"/>
    <x v="1"/>
    <x v="1"/>
    <x v="5"/>
    <s v="B02"/>
    <s v="HEAVY DUTY GALVANIZED STEEL CABLE LADDER RACK/TRAY FITTINGS/ACCESSORIES"/>
    <n v="137"/>
    <s v="100mm(h) X 75mm(w) 90 degree inside vertical elbow, 450 radius                       "/>
    <x v="2"/>
    <x v="2"/>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821"/>
    <n v="203"/>
    <x v="0"/>
    <x v="1"/>
    <x v="1"/>
    <x v="1"/>
    <x v="5"/>
    <s v="B02"/>
    <s v="HEAVY DUTY GALVANIZED STEEL CABLE LADDER RACK/TRAY FITTINGS/ACCESSORIES"/>
    <n v="138"/>
    <s v="100mm(h) X 100mm(w) 90 degree horizontal elbow, 450 radius                       "/>
    <x v="0"/>
    <x v="0"/>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274"/>
    <n v="203"/>
    <x v="0"/>
    <x v="1"/>
    <x v="1"/>
    <x v="1"/>
    <x v="5"/>
    <s v="B02"/>
    <s v="HEAVY DUTY GALVANIZED STEEL CABLE LADDER RACK/TRAY FITTINGS/ACCESSORIES"/>
    <n v="138"/>
    <s v="100mm(h) X 100mm(w) 90 degree horizontal elbow, 450 radius                       "/>
    <x v="1"/>
    <x v="1"/>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727"/>
    <n v="203"/>
    <x v="0"/>
    <x v="1"/>
    <x v="1"/>
    <x v="1"/>
    <x v="5"/>
    <s v="B02"/>
    <s v="HEAVY DUTY GALVANIZED STEEL CABLE LADDER RACK/TRAY FITTINGS/ACCESSORIES"/>
    <n v="138"/>
    <s v="100mm(h) X 100mm(w) 90 degree horizontal elbow, 450 radius                       "/>
    <x v="2"/>
    <x v="2"/>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822"/>
    <n v="204"/>
    <x v="0"/>
    <x v="1"/>
    <x v="1"/>
    <x v="1"/>
    <x v="5"/>
    <s v="B02"/>
    <s v="HEAVY DUTY GALVANIZED STEEL CABLE LADDER RACK/TRAY FITTINGS/ACCESSORIES"/>
    <n v="139"/>
    <s v="100mm(h) X 100mm(w) horizontal tee, 450 radius                       "/>
    <x v="0"/>
    <x v="0"/>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275"/>
    <n v="204"/>
    <x v="0"/>
    <x v="1"/>
    <x v="1"/>
    <x v="1"/>
    <x v="5"/>
    <s v="B02"/>
    <s v="HEAVY DUTY GALVANIZED STEEL CABLE LADDER RACK/TRAY FITTINGS/ACCESSORIES"/>
    <n v="139"/>
    <s v="100mm(h) X 100mm(w) horizontal tee, 450 radius                       "/>
    <x v="1"/>
    <x v="1"/>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728"/>
    <n v="204"/>
    <x v="0"/>
    <x v="1"/>
    <x v="1"/>
    <x v="1"/>
    <x v="5"/>
    <s v="B02"/>
    <s v="HEAVY DUTY GALVANIZED STEEL CABLE LADDER RACK/TRAY FITTINGS/ACCESSORIES"/>
    <n v="139"/>
    <s v="100mm(h) X 100mm(w) horizontal tee, 450 radius                       "/>
    <x v="2"/>
    <x v="2"/>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823"/>
    <n v="205"/>
    <x v="0"/>
    <x v="1"/>
    <x v="1"/>
    <x v="1"/>
    <x v="5"/>
    <s v="B02"/>
    <s v="HEAVY DUTY GALVANIZED STEEL CABLE LADDER RACK/TRAY FITTINGS/ACCESSORIES"/>
    <n v="140"/>
    <s v="100mm(h) X 100mm(w) horizontal cross, 450 radius                       "/>
    <x v="0"/>
    <x v="0"/>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276"/>
    <n v="205"/>
    <x v="0"/>
    <x v="1"/>
    <x v="1"/>
    <x v="1"/>
    <x v="5"/>
    <s v="B02"/>
    <s v="HEAVY DUTY GALVANIZED STEEL CABLE LADDER RACK/TRAY FITTINGS/ACCESSORIES"/>
    <n v="140"/>
    <s v="100mm(h) X 100mm(w) horizontal cross, 450 radius                       "/>
    <x v="1"/>
    <x v="1"/>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729"/>
    <n v="205"/>
    <x v="0"/>
    <x v="1"/>
    <x v="1"/>
    <x v="1"/>
    <x v="5"/>
    <s v="B02"/>
    <s v="HEAVY DUTY GALVANIZED STEEL CABLE LADDER RACK/TRAY FITTINGS/ACCESSORIES"/>
    <n v="140"/>
    <s v="100mm(h) X 100mm(w) horizontal cross, 450 radius                       "/>
    <x v="2"/>
    <x v="2"/>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824"/>
    <n v="206"/>
    <x v="0"/>
    <x v="1"/>
    <x v="1"/>
    <x v="1"/>
    <x v="5"/>
    <s v="B02"/>
    <s v="HEAVY DUTY GALVANIZED STEEL CABLE LADDER RACK/TRAY FITTINGS/ACCESSORIES"/>
    <n v="141"/>
    <s v="100mm(h) X 100mm(w) 90 degree outside vertical elbow, 450 radius                       "/>
    <x v="0"/>
    <x v="0"/>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277"/>
    <n v="206"/>
    <x v="0"/>
    <x v="1"/>
    <x v="1"/>
    <x v="1"/>
    <x v="5"/>
    <s v="B02"/>
    <s v="HEAVY DUTY GALVANIZED STEEL CABLE LADDER RACK/TRAY FITTINGS/ACCESSORIES"/>
    <n v="141"/>
    <s v="100mm(h) X 100mm(w) 90 degree outside vertical elbow, 450 radius                       "/>
    <x v="1"/>
    <x v="1"/>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730"/>
    <n v="206"/>
    <x v="0"/>
    <x v="1"/>
    <x v="1"/>
    <x v="1"/>
    <x v="5"/>
    <s v="B02"/>
    <s v="HEAVY DUTY GALVANIZED STEEL CABLE LADDER RACK/TRAY FITTINGS/ACCESSORIES"/>
    <n v="141"/>
    <s v="100mm(h) X 100mm(w) 90 degree outside vertical elbow, 450 radius                       "/>
    <x v="2"/>
    <x v="2"/>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825"/>
    <n v="207"/>
    <x v="0"/>
    <x v="1"/>
    <x v="1"/>
    <x v="1"/>
    <x v="5"/>
    <s v="B02"/>
    <s v="HEAVY DUTY GALVANIZED STEEL CABLE LADDER RACK/TRAY FITTINGS/ACCESSORIES"/>
    <n v="142"/>
    <s v="100mm(h) X 100mm(w) 90 degree inside vertical elbow, 450 radius                       "/>
    <x v="0"/>
    <x v="0"/>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278"/>
    <n v="207"/>
    <x v="0"/>
    <x v="1"/>
    <x v="1"/>
    <x v="1"/>
    <x v="5"/>
    <s v="B02"/>
    <s v="HEAVY DUTY GALVANIZED STEEL CABLE LADDER RACK/TRAY FITTINGS/ACCESSORIES"/>
    <n v="142"/>
    <s v="100mm(h) X 100mm(w) 90 degree inside vertical elbow, 450 radius                       "/>
    <x v="1"/>
    <x v="1"/>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731"/>
    <n v="207"/>
    <x v="0"/>
    <x v="1"/>
    <x v="1"/>
    <x v="1"/>
    <x v="5"/>
    <s v="B02"/>
    <s v="HEAVY DUTY GALVANIZED STEEL CABLE LADDER RACK/TRAY FITTINGS/ACCESSORIES"/>
    <n v="142"/>
    <s v="100mm(h) X 100mm(w) 90 degree inside vertical elbow, 450 radius                       "/>
    <x v="2"/>
    <x v="2"/>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826"/>
    <n v="208"/>
    <x v="0"/>
    <x v="1"/>
    <x v="1"/>
    <x v="1"/>
    <x v="5"/>
    <s v="B02"/>
    <s v="HEAVY DUTY GALVANIZED STEEL CABLE LADDER RACK/TRAY FITTINGS/ACCESSORIES"/>
    <n v="143"/>
    <s v="100mm(h) X 150mm(w) 90 degree horizontal elbow, 450 radius                       "/>
    <x v="0"/>
    <x v="0"/>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279"/>
    <n v="208"/>
    <x v="0"/>
    <x v="1"/>
    <x v="1"/>
    <x v="1"/>
    <x v="5"/>
    <s v="B02"/>
    <s v="HEAVY DUTY GALVANIZED STEEL CABLE LADDER RACK/TRAY FITTINGS/ACCESSORIES"/>
    <n v="143"/>
    <s v="100mm(h) X 150mm(w) 90 degree horizontal elbow, 450 radius                       "/>
    <x v="1"/>
    <x v="1"/>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732"/>
    <n v="208"/>
    <x v="0"/>
    <x v="1"/>
    <x v="1"/>
    <x v="1"/>
    <x v="5"/>
    <s v="B02"/>
    <s v="HEAVY DUTY GALVANIZED STEEL CABLE LADDER RACK/TRAY FITTINGS/ACCESSORIES"/>
    <n v="143"/>
    <s v="100mm(h) X 150mm(w) 90 degree horizontal elbow, 450 radius                       "/>
    <x v="2"/>
    <x v="2"/>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827"/>
    <n v="209"/>
    <x v="0"/>
    <x v="1"/>
    <x v="1"/>
    <x v="1"/>
    <x v="5"/>
    <s v="B02"/>
    <s v="HEAVY DUTY GALVANIZED STEEL CABLE LADDER RACK/TRAY FITTINGS/ACCESSORIES"/>
    <n v="144"/>
    <s v="100mm(h) X 150mm(w) horizontal tee, 450 radius                       "/>
    <x v="0"/>
    <x v="0"/>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280"/>
    <n v="209"/>
    <x v="0"/>
    <x v="1"/>
    <x v="1"/>
    <x v="1"/>
    <x v="5"/>
    <s v="B02"/>
    <s v="HEAVY DUTY GALVANIZED STEEL CABLE LADDER RACK/TRAY FITTINGS/ACCESSORIES"/>
    <n v="144"/>
    <s v="100mm(h) X 150mm(w) horizontal tee, 450 radius                       "/>
    <x v="1"/>
    <x v="1"/>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733"/>
    <n v="209"/>
    <x v="0"/>
    <x v="1"/>
    <x v="1"/>
    <x v="1"/>
    <x v="5"/>
    <s v="B02"/>
    <s v="HEAVY DUTY GALVANIZED STEEL CABLE LADDER RACK/TRAY FITTINGS/ACCESSORIES"/>
    <n v="144"/>
    <s v="100mm(h) X 150mm(w) horizontal tee, 450 radius                       "/>
    <x v="2"/>
    <x v="2"/>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828"/>
    <n v="210"/>
    <x v="0"/>
    <x v="1"/>
    <x v="1"/>
    <x v="1"/>
    <x v="5"/>
    <s v="B02"/>
    <s v="HEAVY DUTY GALVANIZED STEEL CABLE LADDER RACK/TRAY FITTINGS/ACCESSORIES"/>
    <n v="145"/>
    <s v="100mm(h) X 150mm(w) horizontal cross, 450 radius                       "/>
    <x v="0"/>
    <x v="0"/>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281"/>
    <n v="210"/>
    <x v="0"/>
    <x v="1"/>
    <x v="1"/>
    <x v="1"/>
    <x v="5"/>
    <s v="B02"/>
    <s v="HEAVY DUTY GALVANIZED STEEL CABLE LADDER RACK/TRAY FITTINGS/ACCESSORIES"/>
    <n v="145"/>
    <s v="100mm(h) X 150mm(w) horizontal cross, 450 radius                       "/>
    <x v="1"/>
    <x v="1"/>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734"/>
    <n v="210"/>
    <x v="0"/>
    <x v="1"/>
    <x v="1"/>
    <x v="1"/>
    <x v="5"/>
    <s v="B02"/>
    <s v="HEAVY DUTY GALVANIZED STEEL CABLE LADDER RACK/TRAY FITTINGS/ACCESSORIES"/>
    <n v="145"/>
    <s v="100mm(h) X 150mm(w) horizontal cross, 450 radius                       "/>
    <x v="2"/>
    <x v="2"/>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829"/>
    <n v="211"/>
    <x v="0"/>
    <x v="1"/>
    <x v="1"/>
    <x v="1"/>
    <x v="5"/>
    <s v="B02"/>
    <s v="HEAVY DUTY GALVANIZED STEEL CABLE LADDER RACK/TRAY FITTINGS/ACCESSORIES"/>
    <n v="146"/>
    <s v="100mm(h) X 150mm(w) 90 degree outside vertical elbow, 450 radius                       "/>
    <x v="0"/>
    <x v="0"/>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282"/>
    <n v="211"/>
    <x v="0"/>
    <x v="1"/>
    <x v="1"/>
    <x v="1"/>
    <x v="5"/>
    <s v="B02"/>
    <s v="HEAVY DUTY GALVANIZED STEEL CABLE LADDER RACK/TRAY FITTINGS/ACCESSORIES"/>
    <n v="146"/>
    <s v="100mm(h) X 150mm(w) 90 degree outside vertical elbow, 450 radius                       "/>
    <x v="1"/>
    <x v="1"/>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735"/>
    <n v="211"/>
    <x v="0"/>
    <x v="1"/>
    <x v="1"/>
    <x v="1"/>
    <x v="5"/>
    <s v="B02"/>
    <s v="HEAVY DUTY GALVANIZED STEEL CABLE LADDER RACK/TRAY FITTINGS/ACCESSORIES"/>
    <n v="146"/>
    <s v="100mm(h) X 150mm(w) 90 degree outside vertical elbow, 450 radius                       "/>
    <x v="2"/>
    <x v="2"/>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830"/>
    <n v="212"/>
    <x v="0"/>
    <x v="1"/>
    <x v="1"/>
    <x v="1"/>
    <x v="5"/>
    <s v="B02"/>
    <s v="HEAVY DUTY GALVANIZED STEEL CABLE LADDER RACK/TRAY FITTINGS/ACCESSORIES"/>
    <n v="147"/>
    <s v="100mm(h) X 150mm(w) 90 degree inside vertical elbow, 450 radius                       "/>
    <x v="0"/>
    <x v="0"/>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283"/>
    <n v="212"/>
    <x v="0"/>
    <x v="1"/>
    <x v="1"/>
    <x v="1"/>
    <x v="5"/>
    <s v="B02"/>
    <s v="HEAVY DUTY GALVANIZED STEEL CABLE LADDER RACK/TRAY FITTINGS/ACCESSORIES"/>
    <n v="147"/>
    <s v="100mm(h) X 150mm(w) 90 degree inside vertical elbow, 450 radius                       "/>
    <x v="1"/>
    <x v="1"/>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736"/>
    <n v="212"/>
    <x v="0"/>
    <x v="1"/>
    <x v="1"/>
    <x v="1"/>
    <x v="5"/>
    <s v="B02"/>
    <s v="HEAVY DUTY GALVANIZED STEEL CABLE LADDER RACK/TRAY FITTINGS/ACCESSORIES"/>
    <n v="147"/>
    <s v="100mm(h) X 150mm(w) 90 degree inside vertical elbow, 450 radius                       "/>
    <x v="2"/>
    <x v="2"/>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831"/>
    <n v="213"/>
    <x v="0"/>
    <x v="1"/>
    <x v="1"/>
    <x v="1"/>
    <x v="5"/>
    <s v="B02"/>
    <s v="HEAVY DUTY GALVANIZED STEEL CABLE LADDER RACK/TRAY FITTINGS/ACCESSORIES"/>
    <n v="148"/>
    <s v="100mm(h) X 200mm(w) 90 degree horizontal elbow, 450 radius                       "/>
    <x v="0"/>
    <x v="0"/>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284"/>
    <n v="213"/>
    <x v="0"/>
    <x v="1"/>
    <x v="1"/>
    <x v="1"/>
    <x v="5"/>
    <s v="B02"/>
    <s v="HEAVY DUTY GALVANIZED STEEL CABLE LADDER RACK/TRAY FITTINGS/ACCESSORIES"/>
    <n v="148"/>
    <s v="100mm(h) X 200mm(w) 90 degree horizontal elbow, 450 radius                       "/>
    <x v="1"/>
    <x v="1"/>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737"/>
    <n v="213"/>
    <x v="0"/>
    <x v="1"/>
    <x v="1"/>
    <x v="1"/>
    <x v="5"/>
    <s v="B02"/>
    <s v="HEAVY DUTY GALVANIZED STEEL CABLE LADDER RACK/TRAY FITTINGS/ACCESSORIES"/>
    <n v="148"/>
    <s v="100mm(h) X 200mm(w) 90 degree horizontal elbow, 450 radius                       "/>
    <x v="2"/>
    <x v="2"/>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832"/>
    <n v="214"/>
    <x v="0"/>
    <x v="1"/>
    <x v="1"/>
    <x v="1"/>
    <x v="5"/>
    <s v="B02"/>
    <s v="HEAVY DUTY GALVANIZED STEEL CABLE LADDER RACK/TRAY FITTINGS/ACCESSORIES"/>
    <n v="149"/>
    <s v="100mm(h) X 200mm(w) horizontal tee, 450 radius                       "/>
    <x v="0"/>
    <x v="0"/>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285"/>
    <n v="214"/>
    <x v="0"/>
    <x v="1"/>
    <x v="1"/>
    <x v="1"/>
    <x v="5"/>
    <s v="B02"/>
    <s v="HEAVY DUTY GALVANIZED STEEL CABLE LADDER RACK/TRAY FITTINGS/ACCESSORIES"/>
    <n v="149"/>
    <s v="100mm(h) X 200mm(w) horizontal tee, 450 radius                       "/>
    <x v="1"/>
    <x v="1"/>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738"/>
    <n v="214"/>
    <x v="0"/>
    <x v="1"/>
    <x v="1"/>
    <x v="1"/>
    <x v="5"/>
    <s v="B02"/>
    <s v="HEAVY DUTY GALVANIZED STEEL CABLE LADDER RACK/TRAY FITTINGS/ACCESSORIES"/>
    <n v="149"/>
    <s v="100mm(h) X 200mm(w) horizontal tee, 450 radius                       "/>
    <x v="2"/>
    <x v="2"/>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833"/>
    <n v="215"/>
    <x v="0"/>
    <x v="1"/>
    <x v="1"/>
    <x v="1"/>
    <x v="5"/>
    <s v="B02"/>
    <s v="HEAVY DUTY GALVANIZED STEEL CABLE LADDER RACK/TRAY FITTINGS/ACCESSORIES"/>
    <n v="150"/>
    <s v="100mm(h) X 200mm(w) horizontal cross, 450 radius                       "/>
    <x v="0"/>
    <x v="0"/>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286"/>
    <n v="215"/>
    <x v="0"/>
    <x v="1"/>
    <x v="1"/>
    <x v="1"/>
    <x v="5"/>
    <s v="B02"/>
    <s v="HEAVY DUTY GALVANIZED STEEL CABLE LADDER RACK/TRAY FITTINGS/ACCESSORIES"/>
    <n v="150"/>
    <s v="100mm(h) X 200mm(w) horizontal cross, 450 radius                       "/>
    <x v="1"/>
    <x v="1"/>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739"/>
    <n v="215"/>
    <x v="0"/>
    <x v="1"/>
    <x v="1"/>
    <x v="1"/>
    <x v="5"/>
    <s v="B02"/>
    <s v="HEAVY DUTY GALVANIZED STEEL CABLE LADDER RACK/TRAY FITTINGS/ACCESSORIES"/>
    <n v="150"/>
    <s v="100mm(h) X 200mm(w) horizontal cross, 450 radius                       "/>
    <x v="2"/>
    <x v="2"/>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834"/>
    <n v="216"/>
    <x v="0"/>
    <x v="1"/>
    <x v="1"/>
    <x v="1"/>
    <x v="5"/>
    <s v="B02"/>
    <s v="HEAVY DUTY GALVANIZED STEEL CABLE LADDER RACK/TRAY FITTINGS/ACCESSORIES"/>
    <n v="151"/>
    <s v="100mm(h) X 200mm(w) 90 degree outside vertical elbow, 450 radius                       "/>
    <x v="0"/>
    <x v="0"/>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287"/>
    <n v="216"/>
    <x v="0"/>
    <x v="1"/>
    <x v="1"/>
    <x v="1"/>
    <x v="5"/>
    <s v="B02"/>
    <s v="HEAVY DUTY GALVANIZED STEEL CABLE LADDER RACK/TRAY FITTINGS/ACCESSORIES"/>
    <n v="151"/>
    <s v="100mm(h) X 200mm(w) 90 degree outside vertical elbow, 450 radius                       "/>
    <x v="1"/>
    <x v="1"/>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740"/>
    <n v="216"/>
    <x v="0"/>
    <x v="1"/>
    <x v="1"/>
    <x v="1"/>
    <x v="5"/>
    <s v="B02"/>
    <s v="HEAVY DUTY GALVANIZED STEEL CABLE LADDER RACK/TRAY FITTINGS/ACCESSORIES"/>
    <n v="151"/>
    <s v="100mm(h) X 200mm(w) 90 degree outside vertical elbow, 450 radius                       "/>
    <x v="2"/>
    <x v="2"/>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835"/>
    <n v="217"/>
    <x v="0"/>
    <x v="1"/>
    <x v="1"/>
    <x v="1"/>
    <x v="5"/>
    <s v="B02"/>
    <s v="HEAVY DUTY GALVANIZED STEEL CABLE LADDER RACK/TRAY FITTINGS/ACCESSORIES"/>
    <n v="152"/>
    <s v="100mm(h) X 200mm(w) 90 degree inside vertical elbow, 450 radius                       "/>
    <x v="0"/>
    <x v="0"/>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288"/>
    <n v="217"/>
    <x v="0"/>
    <x v="1"/>
    <x v="1"/>
    <x v="1"/>
    <x v="5"/>
    <s v="B02"/>
    <s v="HEAVY DUTY GALVANIZED STEEL CABLE LADDER RACK/TRAY FITTINGS/ACCESSORIES"/>
    <n v="152"/>
    <s v="100mm(h) X 200mm(w) 90 degree inside vertical elbow, 450 radius                       "/>
    <x v="1"/>
    <x v="1"/>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741"/>
    <n v="217"/>
    <x v="0"/>
    <x v="1"/>
    <x v="1"/>
    <x v="1"/>
    <x v="5"/>
    <s v="B02"/>
    <s v="HEAVY DUTY GALVANIZED STEEL CABLE LADDER RACK/TRAY FITTINGS/ACCESSORIES"/>
    <n v="152"/>
    <s v="100mm(h) X 200mm(w) 90 degree inside vertical elbow, 450 radius                       "/>
    <x v="2"/>
    <x v="2"/>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836"/>
    <n v="218"/>
    <x v="0"/>
    <x v="1"/>
    <x v="1"/>
    <x v="1"/>
    <x v="5"/>
    <s v="B02"/>
    <s v="HEAVY DUTY GALVANIZED STEEL CABLE LADDER RACK/TRAY FITTINGS/ACCESSORIES"/>
    <n v="153"/>
    <s v="100mm(h) X 300mm(w) 90 degree horizontal elbow, 450 radius                       "/>
    <x v="0"/>
    <x v="0"/>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289"/>
    <n v="218"/>
    <x v="0"/>
    <x v="1"/>
    <x v="1"/>
    <x v="1"/>
    <x v="5"/>
    <s v="B02"/>
    <s v="HEAVY DUTY GALVANIZED STEEL CABLE LADDER RACK/TRAY FITTINGS/ACCESSORIES"/>
    <n v="153"/>
    <s v="100mm(h) X 300mm(w) 90 degree horizontal elbow, 450 radius                       "/>
    <x v="1"/>
    <x v="1"/>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742"/>
    <n v="218"/>
    <x v="0"/>
    <x v="1"/>
    <x v="1"/>
    <x v="1"/>
    <x v="5"/>
    <s v="B02"/>
    <s v="HEAVY DUTY GALVANIZED STEEL CABLE LADDER RACK/TRAY FITTINGS/ACCESSORIES"/>
    <n v="153"/>
    <s v="100mm(h) X 300mm(w) 90 degree horizontal elbow, 450 radius                       "/>
    <x v="2"/>
    <x v="2"/>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837"/>
    <n v="219"/>
    <x v="0"/>
    <x v="1"/>
    <x v="1"/>
    <x v="1"/>
    <x v="5"/>
    <s v="B02"/>
    <s v="HEAVY DUTY GALVANIZED STEEL CABLE LADDER RACK/TRAY FITTINGS/ACCESSORIES"/>
    <n v="154"/>
    <s v="100mm(h) X 300mm(w) horizontal tee, 450 radius                       "/>
    <x v="0"/>
    <x v="0"/>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290"/>
    <n v="219"/>
    <x v="0"/>
    <x v="1"/>
    <x v="1"/>
    <x v="1"/>
    <x v="5"/>
    <s v="B02"/>
    <s v="HEAVY DUTY GALVANIZED STEEL CABLE LADDER RACK/TRAY FITTINGS/ACCESSORIES"/>
    <n v="154"/>
    <s v="100mm(h) X 300mm(w) horizontal tee, 450 radius                       "/>
    <x v="1"/>
    <x v="1"/>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743"/>
    <n v="219"/>
    <x v="0"/>
    <x v="1"/>
    <x v="1"/>
    <x v="1"/>
    <x v="5"/>
    <s v="B02"/>
    <s v="HEAVY DUTY GALVANIZED STEEL CABLE LADDER RACK/TRAY FITTINGS/ACCESSORIES"/>
    <n v="154"/>
    <s v="100mm(h) X 300mm(w) horizontal tee, 450 radius                       "/>
    <x v="2"/>
    <x v="2"/>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838"/>
    <n v="220"/>
    <x v="0"/>
    <x v="1"/>
    <x v="1"/>
    <x v="1"/>
    <x v="5"/>
    <s v="B02"/>
    <s v="HEAVY DUTY GALVANIZED STEEL CABLE LADDER RACK/TRAY FITTINGS/ACCESSORIES"/>
    <n v="155"/>
    <s v="100mm(h) X 300mm(w) horizontal cross, 450 radius                       "/>
    <x v="0"/>
    <x v="0"/>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291"/>
    <n v="220"/>
    <x v="0"/>
    <x v="1"/>
    <x v="1"/>
    <x v="1"/>
    <x v="5"/>
    <s v="B02"/>
    <s v="HEAVY DUTY GALVANIZED STEEL CABLE LADDER RACK/TRAY FITTINGS/ACCESSORIES"/>
    <n v="155"/>
    <s v="100mm(h) X 300mm(w) horizontal cross, 450 radius                       "/>
    <x v="1"/>
    <x v="1"/>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744"/>
    <n v="220"/>
    <x v="0"/>
    <x v="1"/>
    <x v="1"/>
    <x v="1"/>
    <x v="5"/>
    <s v="B02"/>
    <s v="HEAVY DUTY GALVANIZED STEEL CABLE LADDER RACK/TRAY FITTINGS/ACCESSORIES"/>
    <n v="155"/>
    <s v="100mm(h) X 300mm(w) horizontal cross, 450 radius                       "/>
    <x v="2"/>
    <x v="2"/>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839"/>
    <n v="221"/>
    <x v="0"/>
    <x v="1"/>
    <x v="1"/>
    <x v="1"/>
    <x v="5"/>
    <s v="B02"/>
    <s v="HEAVY DUTY GALVANIZED STEEL CABLE LADDER RACK/TRAY FITTINGS/ACCESSORIES"/>
    <n v="156"/>
    <s v="100mm(h) X 300mm(w) 90 degree outside vertical elbow, 450 radius                       "/>
    <x v="0"/>
    <x v="0"/>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292"/>
    <n v="221"/>
    <x v="0"/>
    <x v="1"/>
    <x v="1"/>
    <x v="1"/>
    <x v="5"/>
    <s v="B02"/>
    <s v="HEAVY DUTY GALVANIZED STEEL CABLE LADDER RACK/TRAY FITTINGS/ACCESSORIES"/>
    <n v="156"/>
    <s v="100mm(h) X 300mm(w) 90 degree outside vertical elbow, 450 radius                       "/>
    <x v="1"/>
    <x v="1"/>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745"/>
    <n v="221"/>
    <x v="0"/>
    <x v="1"/>
    <x v="1"/>
    <x v="1"/>
    <x v="5"/>
    <s v="B02"/>
    <s v="HEAVY DUTY GALVANIZED STEEL CABLE LADDER RACK/TRAY FITTINGS/ACCESSORIES"/>
    <n v="156"/>
    <s v="100mm(h) X 300mm(w) 90 degree outside vertical elbow, 450 radius                       "/>
    <x v="2"/>
    <x v="2"/>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840"/>
    <n v="222"/>
    <x v="0"/>
    <x v="1"/>
    <x v="1"/>
    <x v="1"/>
    <x v="5"/>
    <s v="B02"/>
    <s v="HEAVY DUTY GALVANIZED STEEL CABLE LADDER RACK/TRAY FITTINGS/ACCESSORIES"/>
    <n v="157"/>
    <s v="100mm(h) X 300mm(w) 90 degree inside vertical elbow, 450 radius                       "/>
    <x v="0"/>
    <x v="0"/>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293"/>
    <n v="222"/>
    <x v="0"/>
    <x v="1"/>
    <x v="1"/>
    <x v="1"/>
    <x v="5"/>
    <s v="B02"/>
    <s v="HEAVY DUTY GALVANIZED STEEL CABLE LADDER RACK/TRAY FITTINGS/ACCESSORIES"/>
    <n v="157"/>
    <s v="100mm(h) X 300mm(w) 90 degree inside vertical elbow, 450 radius                       "/>
    <x v="1"/>
    <x v="1"/>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746"/>
    <n v="222"/>
    <x v="0"/>
    <x v="1"/>
    <x v="1"/>
    <x v="1"/>
    <x v="5"/>
    <s v="B02"/>
    <s v="HEAVY DUTY GALVANIZED STEEL CABLE LADDER RACK/TRAY FITTINGS/ACCESSORIES"/>
    <n v="157"/>
    <s v="100mm(h) X 300mm(w) 90 degree inside vertical elbow, 450 radius                       "/>
    <x v="2"/>
    <x v="2"/>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841"/>
    <n v="223"/>
    <x v="0"/>
    <x v="1"/>
    <x v="1"/>
    <x v="1"/>
    <x v="5"/>
    <s v="B02"/>
    <s v="HEAVY DUTY GALVANIZED STEEL CABLE LADDER RACK/TRAY FITTINGS/ACCESSORIES"/>
    <n v="158"/>
    <s v="100mm(h) X 400mm(w) 90 degree horizontal elbow, 450 radius                       "/>
    <x v="0"/>
    <x v="0"/>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294"/>
    <n v="223"/>
    <x v="0"/>
    <x v="1"/>
    <x v="1"/>
    <x v="1"/>
    <x v="5"/>
    <s v="B02"/>
    <s v="HEAVY DUTY GALVANIZED STEEL CABLE LADDER RACK/TRAY FITTINGS/ACCESSORIES"/>
    <n v="158"/>
    <s v="100mm(h) X 400mm(w) 90 degree horizontal elbow, 450 radius                       "/>
    <x v="1"/>
    <x v="1"/>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747"/>
    <n v="223"/>
    <x v="0"/>
    <x v="1"/>
    <x v="1"/>
    <x v="1"/>
    <x v="5"/>
    <s v="B02"/>
    <s v="HEAVY DUTY GALVANIZED STEEL CABLE LADDER RACK/TRAY FITTINGS/ACCESSORIES"/>
    <n v="158"/>
    <s v="100mm(h) X 400mm(w) 90 degree horizontal elbow, 450 radius                       "/>
    <x v="2"/>
    <x v="2"/>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842"/>
    <n v="224"/>
    <x v="0"/>
    <x v="1"/>
    <x v="1"/>
    <x v="1"/>
    <x v="5"/>
    <s v="B02"/>
    <s v="HEAVY DUTY GALVANIZED STEEL CABLE LADDER RACK/TRAY FITTINGS/ACCESSORIES"/>
    <n v="159"/>
    <s v="100mm(h) X 400mm(w) horizontal tee, 450 radius                       "/>
    <x v="0"/>
    <x v="0"/>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295"/>
    <n v="224"/>
    <x v="0"/>
    <x v="1"/>
    <x v="1"/>
    <x v="1"/>
    <x v="5"/>
    <s v="B02"/>
    <s v="HEAVY DUTY GALVANIZED STEEL CABLE LADDER RACK/TRAY FITTINGS/ACCESSORIES"/>
    <n v="159"/>
    <s v="100mm(h) X 400mm(w) horizontal tee, 450 radius                       "/>
    <x v="1"/>
    <x v="1"/>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748"/>
    <n v="224"/>
    <x v="0"/>
    <x v="1"/>
    <x v="1"/>
    <x v="1"/>
    <x v="5"/>
    <s v="B02"/>
    <s v="HEAVY DUTY GALVANIZED STEEL CABLE LADDER RACK/TRAY FITTINGS/ACCESSORIES"/>
    <n v="159"/>
    <s v="100mm(h) X 400mm(w) horizontal tee, 450 radius                       "/>
    <x v="2"/>
    <x v="2"/>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843"/>
    <n v="225"/>
    <x v="0"/>
    <x v="1"/>
    <x v="1"/>
    <x v="1"/>
    <x v="5"/>
    <s v="B02"/>
    <s v="HEAVY DUTY GALVANIZED STEEL CABLE LADDER RACK/TRAY FITTINGS/ACCESSORIES"/>
    <n v="160"/>
    <s v="100mm(h) X 400mm(w) horizontal cross, 450 radius                       "/>
    <x v="0"/>
    <x v="0"/>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296"/>
    <n v="225"/>
    <x v="0"/>
    <x v="1"/>
    <x v="1"/>
    <x v="1"/>
    <x v="5"/>
    <s v="B02"/>
    <s v="HEAVY DUTY GALVANIZED STEEL CABLE LADDER RACK/TRAY FITTINGS/ACCESSORIES"/>
    <n v="160"/>
    <s v="100mm(h) X 400mm(w) horizontal cross, 450 radius                       "/>
    <x v="1"/>
    <x v="1"/>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749"/>
    <n v="225"/>
    <x v="0"/>
    <x v="1"/>
    <x v="1"/>
    <x v="1"/>
    <x v="5"/>
    <s v="B02"/>
    <s v="HEAVY DUTY GALVANIZED STEEL CABLE LADDER RACK/TRAY FITTINGS/ACCESSORIES"/>
    <n v="160"/>
    <s v="100mm(h) X 400mm(w) horizontal cross, 450 radius                       "/>
    <x v="2"/>
    <x v="2"/>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844"/>
    <n v="226"/>
    <x v="0"/>
    <x v="1"/>
    <x v="1"/>
    <x v="1"/>
    <x v="5"/>
    <s v="B02"/>
    <s v="HEAVY DUTY GALVANIZED STEEL CABLE LADDER RACK/TRAY FITTINGS/ACCESSORIES"/>
    <n v="161"/>
    <s v="100mm(h) X 400mm(w) 90 degree outside vertical elbow, 450 radius                       "/>
    <x v="0"/>
    <x v="0"/>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297"/>
    <n v="226"/>
    <x v="0"/>
    <x v="1"/>
    <x v="1"/>
    <x v="1"/>
    <x v="5"/>
    <s v="B02"/>
    <s v="HEAVY DUTY GALVANIZED STEEL CABLE LADDER RACK/TRAY FITTINGS/ACCESSORIES"/>
    <n v="161"/>
    <s v="100mm(h) X 400mm(w) 90 degree outside vertical elbow, 450 radius                       "/>
    <x v="1"/>
    <x v="1"/>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750"/>
    <n v="226"/>
    <x v="0"/>
    <x v="1"/>
    <x v="1"/>
    <x v="1"/>
    <x v="5"/>
    <s v="B02"/>
    <s v="HEAVY DUTY GALVANIZED STEEL CABLE LADDER RACK/TRAY FITTINGS/ACCESSORIES"/>
    <n v="161"/>
    <s v="100mm(h) X 400mm(w) 90 degree outside vertical elbow, 450 radius                       "/>
    <x v="2"/>
    <x v="2"/>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845"/>
    <n v="227"/>
    <x v="0"/>
    <x v="1"/>
    <x v="1"/>
    <x v="1"/>
    <x v="5"/>
    <s v="B02"/>
    <s v="HEAVY DUTY GALVANIZED STEEL CABLE LADDER RACK/TRAY FITTINGS/ACCESSORIES"/>
    <n v="162"/>
    <s v="100mm(h) X 400mm(w) 90 degree inside vertical elbow, 450 radius                       "/>
    <x v="0"/>
    <x v="0"/>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298"/>
    <n v="227"/>
    <x v="0"/>
    <x v="1"/>
    <x v="1"/>
    <x v="1"/>
    <x v="5"/>
    <s v="B02"/>
    <s v="HEAVY DUTY GALVANIZED STEEL CABLE LADDER RACK/TRAY FITTINGS/ACCESSORIES"/>
    <n v="162"/>
    <s v="100mm(h) X 400mm(w) 90 degree inside vertical elbow, 450 radius                       "/>
    <x v="1"/>
    <x v="1"/>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751"/>
    <n v="227"/>
    <x v="0"/>
    <x v="1"/>
    <x v="1"/>
    <x v="1"/>
    <x v="5"/>
    <s v="B02"/>
    <s v="HEAVY DUTY GALVANIZED STEEL CABLE LADDER RACK/TRAY FITTINGS/ACCESSORIES"/>
    <n v="162"/>
    <s v="100mm(h) X 400mm(w) 90 degree inside vertical elbow, 450 radius                       "/>
    <x v="2"/>
    <x v="2"/>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846"/>
    <n v="228"/>
    <x v="0"/>
    <x v="1"/>
    <x v="1"/>
    <x v="1"/>
    <x v="5"/>
    <s v="B02"/>
    <s v="HEAVY DUTY GALVANIZED STEEL CABLE LADDER RACK/TRAY FITTINGS/ACCESSORIES"/>
    <n v="163"/>
    <s v="100mm(h) X 500mm(w) 90 degree horizontal elbow, 450 radius                       "/>
    <x v="0"/>
    <x v="0"/>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299"/>
    <n v="228"/>
    <x v="0"/>
    <x v="1"/>
    <x v="1"/>
    <x v="1"/>
    <x v="5"/>
    <s v="B02"/>
    <s v="HEAVY DUTY GALVANIZED STEEL CABLE LADDER RACK/TRAY FITTINGS/ACCESSORIES"/>
    <n v="163"/>
    <s v="100mm(h) X 500mm(w) 90 degree horizontal elbow, 450 radius                       "/>
    <x v="1"/>
    <x v="1"/>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752"/>
    <n v="228"/>
    <x v="0"/>
    <x v="1"/>
    <x v="1"/>
    <x v="1"/>
    <x v="5"/>
    <s v="B02"/>
    <s v="HEAVY DUTY GALVANIZED STEEL CABLE LADDER RACK/TRAY FITTINGS/ACCESSORIES"/>
    <n v="163"/>
    <s v="100mm(h) X 500mm(w) 90 degree horizontal elbow, 450 radius                       "/>
    <x v="2"/>
    <x v="2"/>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847"/>
    <n v="229"/>
    <x v="0"/>
    <x v="1"/>
    <x v="1"/>
    <x v="1"/>
    <x v="5"/>
    <s v="B02"/>
    <s v="HEAVY DUTY GALVANIZED STEEL CABLE LADDER RACK/TRAY FITTINGS/ACCESSORIES"/>
    <n v="164"/>
    <s v="100mm(h) X 500mm(w) horizontal tee, 450 radius                       "/>
    <x v="0"/>
    <x v="0"/>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300"/>
    <n v="229"/>
    <x v="0"/>
    <x v="1"/>
    <x v="1"/>
    <x v="1"/>
    <x v="5"/>
    <s v="B02"/>
    <s v="HEAVY DUTY GALVANIZED STEEL CABLE LADDER RACK/TRAY FITTINGS/ACCESSORIES"/>
    <n v="164"/>
    <s v="100mm(h) X 500mm(w) horizontal tee, 450 radius                       "/>
    <x v="1"/>
    <x v="1"/>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753"/>
    <n v="229"/>
    <x v="0"/>
    <x v="1"/>
    <x v="1"/>
    <x v="1"/>
    <x v="5"/>
    <s v="B02"/>
    <s v="HEAVY DUTY GALVANIZED STEEL CABLE LADDER RACK/TRAY FITTINGS/ACCESSORIES"/>
    <n v="164"/>
    <s v="100mm(h) X 500mm(w) horizontal tee, 450 radius                       "/>
    <x v="2"/>
    <x v="2"/>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848"/>
    <n v="230"/>
    <x v="0"/>
    <x v="1"/>
    <x v="1"/>
    <x v="1"/>
    <x v="5"/>
    <s v="B02"/>
    <s v="HEAVY DUTY GALVANIZED STEEL CABLE LADDER RACK/TRAY FITTINGS/ACCESSORIES"/>
    <n v="165"/>
    <s v="100mm(h) X 500mm(w) horizontal cross, 450 radius                       "/>
    <x v="0"/>
    <x v="0"/>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301"/>
    <n v="230"/>
    <x v="0"/>
    <x v="1"/>
    <x v="1"/>
    <x v="1"/>
    <x v="5"/>
    <s v="B02"/>
    <s v="HEAVY DUTY GALVANIZED STEEL CABLE LADDER RACK/TRAY FITTINGS/ACCESSORIES"/>
    <n v="165"/>
    <s v="100mm(h) X 500mm(w) horizontal cross, 450 radius                       "/>
    <x v="1"/>
    <x v="1"/>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754"/>
    <n v="230"/>
    <x v="0"/>
    <x v="1"/>
    <x v="1"/>
    <x v="1"/>
    <x v="5"/>
    <s v="B02"/>
    <s v="HEAVY DUTY GALVANIZED STEEL CABLE LADDER RACK/TRAY FITTINGS/ACCESSORIES"/>
    <n v="165"/>
    <s v="100mm(h) X 500mm(w) horizontal cross, 450 radius                       "/>
    <x v="2"/>
    <x v="2"/>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849"/>
    <n v="231"/>
    <x v="0"/>
    <x v="1"/>
    <x v="1"/>
    <x v="1"/>
    <x v="5"/>
    <s v="B02"/>
    <s v="HEAVY DUTY GALVANIZED STEEL CABLE LADDER RACK/TRAY FITTINGS/ACCESSORIES"/>
    <n v="166"/>
    <s v="100mm(h) X 500mm(w) 90 degree outside vertical elbow, 450 radius                       "/>
    <x v="0"/>
    <x v="0"/>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302"/>
    <n v="231"/>
    <x v="0"/>
    <x v="1"/>
    <x v="1"/>
    <x v="1"/>
    <x v="5"/>
    <s v="B02"/>
    <s v="HEAVY DUTY GALVANIZED STEEL CABLE LADDER RACK/TRAY FITTINGS/ACCESSORIES"/>
    <n v="166"/>
    <s v="100mm(h) X 500mm(w) 90 degree outside vertical elbow, 450 radius                       "/>
    <x v="1"/>
    <x v="1"/>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755"/>
    <n v="231"/>
    <x v="0"/>
    <x v="1"/>
    <x v="1"/>
    <x v="1"/>
    <x v="5"/>
    <s v="B02"/>
    <s v="HEAVY DUTY GALVANIZED STEEL CABLE LADDER RACK/TRAY FITTINGS/ACCESSORIES"/>
    <n v="166"/>
    <s v="100mm(h) X 500mm(w) 90 degree outside vertical elbow, 450 radius                       "/>
    <x v="2"/>
    <x v="2"/>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850"/>
    <n v="232"/>
    <x v="0"/>
    <x v="1"/>
    <x v="1"/>
    <x v="1"/>
    <x v="5"/>
    <s v="B02"/>
    <s v="HEAVY DUTY GALVANIZED STEEL CABLE LADDER RACK/TRAY FITTINGS/ACCESSORIES"/>
    <n v="167"/>
    <s v="100mm(h) X 500mm(w) 90 degree inside vertical elbow, 450 radius                       "/>
    <x v="0"/>
    <x v="0"/>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303"/>
    <n v="232"/>
    <x v="0"/>
    <x v="1"/>
    <x v="1"/>
    <x v="1"/>
    <x v="5"/>
    <s v="B02"/>
    <s v="HEAVY DUTY GALVANIZED STEEL CABLE LADDER RACK/TRAY FITTINGS/ACCESSORIES"/>
    <n v="167"/>
    <s v="100mm(h) X 500mm(w) 90 degree inside vertical elbow, 450 radius                       "/>
    <x v="1"/>
    <x v="1"/>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756"/>
    <n v="232"/>
    <x v="0"/>
    <x v="1"/>
    <x v="1"/>
    <x v="1"/>
    <x v="5"/>
    <s v="B02"/>
    <s v="HEAVY DUTY GALVANIZED STEEL CABLE LADDER RACK/TRAY FITTINGS/ACCESSORIES"/>
    <n v="167"/>
    <s v="100mm(h) X 500mm(w) 90 degree inside vertical elbow, 450 radius                       "/>
    <x v="2"/>
    <x v="2"/>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851"/>
    <n v="233"/>
    <x v="0"/>
    <x v="1"/>
    <x v="1"/>
    <x v="1"/>
    <x v="5"/>
    <s v="B02"/>
    <s v="HEAVY DUTY GALVANIZED STEEL CABLE LADDER RACK/TRAY FITTINGS/ACCESSORIES"/>
    <n v="168"/>
    <s v="100mm(h) X 600mm(w) 90 degree horizontal elbow, 450 radius                       "/>
    <x v="0"/>
    <x v="0"/>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304"/>
    <n v="233"/>
    <x v="0"/>
    <x v="1"/>
    <x v="1"/>
    <x v="1"/>
    <x v="5"/>
    <s v="B02"/>
    <s v="HEAVY DUTY GALVANIZED STEEL CABLE LADDER RACK/TRAY FITTINGS/ACCESSORIES"/>
    <n v="168"/>
    <s v="100mm(h) X 600mm(w) 90 degree horizontal elbow, 450 radius                       "/>
    <x v="1"/>
    <x v="1"/>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757"/>
    <n v="233"/>
    <x v="0"/>
    <x v="1"/>
    <x v="1"/>
    <x v="1"/>
    <x v="5"/>
    <s v="B02"/>
    <s v="HEAVY DUTY GALVANIZED STEEL CABLE LADDER RACK/TRAY FITTINGS/ACCESSORIES"/>
    <n v="168"/>
    <s v="100mm(h) X 600mm(w) 90 degree horizontal elbow, 450 radius                       "/>
    <x v="2"/>
    <x v="2"/>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852"/>
    <n v="234"/>
    <x v="0"/>
    <x v="1"/>
    <x v="1"/>
    <x v="1"/>
    <x v="5"/>
    <s v="B02"/>
    <s v="HEAVY DUTY GALVANIZED STEEL CABLE LADDER RACK/TRAY FITTINGS/ACCESSORIES"/>
    <n v="169"/>
    <s v="100mm(h) X 600mm(w) horizontal tee, 450 radius                       "/>
    <x v="0"/>
    <x v="0"/>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305"/>
    <n v="234"/>
    <x v="0"/>
    <x v="1"/>
    <x v="1"/>
    <x v="1"/>
    <x v="5"/>
    <s v="B02"/>
    <s v="HEAVY DUTY GALVANIZED STEEL CABLE LADDER RACK/TRAY FITTINGS/ACCESSORIES"/>
    <n v="169"/>
    <s v="100mm(h) X 600mm(w) horizontal tee, 450 radius                       "/>
    <x v="1"/>
    <x v="1"/>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758"/>
    <n v="234"/>
    <x v="0"/>
    <x v="1"/>
    <x v="1"/>
    <x v="1"/>
    <x v="5"/>
    <s v="B02"/>
    <s v="HEAVY DUTY GALVANIZED STEEL CABLE LADDER RACK/TRAY FITTINGS/ACCESSORIES"/>
    <n v="169"/>
    <s v="100mm(h) X 600mm(w) horizontal tee, 450 radius                       "/>
    <x v="2"/>
    <x v="2"/>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853"/>
    <n v="235"/>
    <x v="0"/>
    <x v="1"/>
    <x v="1"/>
    <x v="1"/>
    <x v="5"/>
    <s v="B02"/>
    <s v="HEAVY DUTY GALVANIZED STEEL CABLE LADDER RACK/TRAY FITTINGS/ACCESSORIES"/>
    <n v="170"/>
    <s v="100mm(h) X 600mm(w) horizontal cross, 450 radius                       "/>
    <x v="0"/>
    <x v="0"/>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306"/>
    <n v="235"/>
    <x v="0"/>
    <x v="1"/>
    <x v="1"/>
    <x v="1"/>
    <x v="5"/>
    <s v="B02"/>
    <s v="HEAVY DUTY GALVANIZED STEEL CABLE LADDER RACK/TRAY FITTINGS/ACCESSORIES"/>
    <n v="170"/>
    <s v="100mm(h) X 600mm(w) horizontal cross, 450 radius                       "/>
    <x v="1"/>
    <x v="1"/>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759"/>
    <n v="235"/>
    <x v="0"/>
    <x v="1"/>
    <x v="1"/>
    <x v="1"/>
    <x v="5"/>
    <s v="B02"/>
    <s v="HEAVY DUTY GALVANIZED STEEL CABLE LADDER RACK/TRAY FITTINGS/ACCESSORIES"/>
    <n v="170"/>
    <s v="100mm(h) X 600mm(w) horizontal cross, 450 radius                       "/>
    <x v="2"/>
    <x v="2"/>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854"/>
    <n v="236"/>
    <x v="0"/>
    <x v="1"/>
    <x v="1"/>
    <x v="1"/>
    <x v="5"/>
    <s v="B02"/>
    <s v="HEAVY DUTY GALVANIZED STEEL CABLE LADDER RACK/TRAY FITTINGS/ACCESSORIES"/>
    <n v="171"/>
    <s v="100mm(h) X 600mm(w) 90 degree outside vertical elbow, 450 radius                       "/>
    <x v="0"/>
    <x v="0"/>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307"/>
    <n v="236"/>
    <x v="0"/>
    <x v="1"/>
    <x v="1"/>
    <x v="1"/>
    <x v="5"/>
    <s v="B02"/>
    <s v="HEAVY DUTY GALVANIZED STEEL CABLE LADDER RACK/TRAY FITTINGS/ACCESSORIES"/>
    <n v="171"/>
    <s v="100mm(h) X 600mm(w) 90 degree outside vertical elbow, 450 radius                       "/>
    <x v="1"/>
    <x v="1"/>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760"/>
    <n v="236"/>
    <x v="0"/>
    <x v="1"/>
    <x v="1"/>
    <x v="1"/>
    <x v="5"/>
    <s v="B02"/>
    <s v="HEAVY DUTY GALVANIZED STEEL CABLE LADDER RACK/TRAY FITTINGS/ACCESSORIES"/>
    <n v="171"/>
    <s v="100mm(h) X 600mm(w) 90 degree outside vertical elbow, 450 radius                       "/>
    <x v="2"/>
    <x v="2"/>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855"/>
    <n v="237"/>
    <x v="0"/>
    <x v="1"/>
    <x v="1"/>
    <x v="1"/>
    <x v="5"/>
    <s v="B02"/>
    <s v="HEAVY DUTY GALVANIZED STEEL CABLE LADDER RACK/TRAY FITTINGS/ACCESSORIES"/>
    <n v="172"/>
    <s v="100mm(h) X 600mm(w) 90 degree inside vertical elbow, 450 radius                       "/>
    <x v="0"/>
    <x v="0"/>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308"/>
    <n v="237"/>
    <x v="0"/>
    <x v="1"/>
    <x v="1"/>
    <x v="1"/>
    <x v="5"/>
    <s v="B02"/>
    <s v="HEAVY DUTY GALVANIZED STEEL CABLE LADDER RACK/TRAY FITTINGS/ACCESSORIES"/>
    <n v="172"/>
    <s v="100mm(h) X 600mm(w) 90 degree inside vertical elbow, 450 radius                       "/>
    <x v="1"/>
    <x v="1"/>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761"/>
    <n v="237"/>
    <x v="0"/>
    <x v="1"/>
    <x v="1"/>
    <x v="1"/>
    <x v="5"/>
    <s v="B02"/>
    <s v="HEAVY DUTY GALVANIZED STEEL CABLE LADDER RACK/TRAY FITTINGS/ACCESSORIES"/>
    <n v="172"/>
    <s v="100mm(h) X 600mm(w) 90 degree inside vertical elbow, 450 radius                       "/>
    <x v="2"/>
    <x v="2"/>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856"/>
    <n v="238"/>
    <x v="0"/>
    <x v="1"/>
    <x v="1"/>
    <x v="1"/>
    <x v="5"/>
    <s v="B02"/>
    <s v="HEAVY DUTY GALVANIZED STEEL CABLE LADDER RACK/TRAY FITTINGS/ACCESSORIES"/>
    <n v="173"/>
    <s v="100mm(h) X 800mm(w) 90 degree horizontal elbow, 450 radius                       "/>
    <x v="0"/>
    <x v="0"/>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309"/>
    <n v="238"/>
    <x v="0"/>
    <x v="1"/>
    <x v="1"/>
    <x v="1"/>
    <x v="5"/>
    <s v="B02"/>
    <s v="HEAVY DUTY GALVANIZED STEEL CABLE LADDER RACK/TRAY FITTINGS/ACCESSORIES"/>
    <n v="173"/>
    <s v="100mm(h) X 800mm(w) 90 degree horizontal elbow, 450 radius                       "/>
    <x v="1"/>
    <x v="1"/>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762"/>
    <n v="238"/>
    <x v="0"/>
    <x v="1"/>
    <x v="1"/>
    <x v="1"/>
    <x v="5"/>
    <s v="B02"/>
    <s v="HEAVY DUTY GALVANIZED STEEL CABLE LADDER RACK/TRAY FITTINGS/ACCESSORIES"/>
    <n v="173"/>
    <s v="100mm(h) X 800mm(w) 90 degree horizontal elbow, 450 radius                       "/>
    <x v="2"/>
    <x v="2"/>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857"/>
    <n v="239"/>
    <x v="0"/>
    <x v="1"/>
    <x v="1"/>
    <x v="1"/>
    <x v="5"/>
    <s v="B02"/>
    <s v="HEAVY DUTY GALVANIZED STEEL CABLE LADDER RACK/TRAY FITTINGS/ACCESSORIES"/>
    <n v="174"/>
    <s v="100mm(h) X 800mm(w) horizontal tee, 450 radius                       "/>
    <x v="0"/>
    <x v="0"/>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310"/>
    <n v="239"/>
    <x v="0"/>
    <x v="1"/>
    <x v="1"/>
    <x v="1"/>
    <x v="5"/>
    <s v="B02"/>
    <s v="HEAVY DUTY GALVANIZED STEEL CABLE LADDER RACK/TRAY FITTINGS/ACCESSORIES"/>
    <n v="174"/>
    <s v="100mm(h) X 800mm(w) horizontal tee, 450 radius                       "/>
    <x v="1"/>
    <x v="1"/>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763"/>
    <n v="239"/>
    <x v="0"/>
    <x v="1"/>
    <x v="1"/>
    <x v="1"/>
    <x v="5"/>
    <s v="B02"/>
    <s v="HEAVY DUTY GALVANIZED STEEL CABLE LADDER RACK/TRAY FITTINGS/ACCESSORIES"/>
    <n v="174"/>
    <s v="100mm(h) X 800mm(w) horizontal tee, 450 radius                       "/>
    <x v="2"/>
    <x v="2"/>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858"/>
    <n v="240"/>
    <x v="0"/>
    <x v="1"/>
    <x v="1"/>
    <x v="1"/>
    <x v="5"/>
    <s v="B02"/>
    <s v="HEAVY DUTY GALVANIZED STEEL CABLE LADDER RACK/TRAY FITTINGS/ACCESSORIES"/>
    <n v="175"/>
    <s v="100mm(h) X 800mm(w) horizontal cross, 450 radius                       "/>
    <x v="0"/>
    <x v="0"/>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311"/>
    <n v="240"/>
    <x v="0"/>
    <x v="1"/>
    <x v="1"/>
    <x v="1"/>
    <x v="5"/>
    <s v="B02"/>
    <s v="HEAVY DUTY GALVANIZED STEEL CABLE LADDER RACK/TRAY FITTINGS/ACCESSORIES"/>
    <n v="175"/>
    <s v="100mm(h) X 800mm(w) horizontal cross, 450 radius                       "/>
    <x v="1"/>
    <x v="1"/>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764"/>
    <n v="240"/>
    <x v="0"/>
    <x v="1"/>
    <x v="1"/>
    <x v="1"/>
    <x v="5"/>
    <s v="B02"/>
    <s v="HEAVY DUTY GALVANIZED STEEL CABLE LADDER RACK/TRAY FITTINGS/ACCESSORIES"/>
    <n v="175"/>
    <s v="100mm(h) X 800mm(w) horizontal cross, 450 radius                       "/>
    <x v="2"/>
    <x v="2"/>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859"/>
    <n v="241"/>
    <x v="0"/>
    <x v="1"/>
    <x v="1"/>
    <x v="1"/>
    <x v="5"/>
    <s v="B02"/>
    <s v="HEAVY DUTY GALVANIZED STEEL CABLE LADDER RACK/TRAY FITTINGS/ACCESSORIES"/>
    <n v="176"/>
    <s v="100mm(h) X 800mm(w) 90 degree outside vertical elbow, 450 radius                       "/>
    <x v="0"/>
    <x v="0"/>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312"/>
    <n v="241"/>
    <x v="0"/>
    <x v="1"/>
    <x v="1"/>
    <x v="1"/>
    <x v="5"/>
    <s v="B02"/>
    <s v="HEAVY DUTY GALVANIZED STEEL CABLE LADDER RACK/TRAY FITTINGS/ACCESSORIES"/>
    <n v="176"/>
    <s v="100mm(h) X 800mm(w) 90 degree outside vertical elbow, 450 radius                       "/>
    <x v="1"/>
    <x v="1"/>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765"/>
    <n v="241"/>
    <x v="0"/>
    <x v="1"/>
    <x v="1"/>
    <x v="1"/>
    <x v="5"/>
    <s v="B02"/>
    <s v="HEAVY DUTY GALVANIZED STEEL CABLE LADDER RACK/TRAY FITTINGS/ACCESSORIES"/>
    <n v="176"/>
    <s v="100mm(h) X 800mm(w) 90 degree outside vertical elbow, 450 radius                       "/>
    <x v="2"/>
    <x v="2"/>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860"/>
    <n v="242"/>
    <x v="0"/>
    <x v="1"/>
    <x v="1"/>
    <x v="1"/>
    <x v="5"/>
    <s v="B02"/>
    <s v="HEAVY DUTY GALVANIZED STEEL CABLE LADDER RACK/TRAY FITTINGS/ACCESSORIES"/>
    <n v="177"/>
    <s v="100mm(h) X 800mm(w) 90 degree inside vertical elbow, 450 radius                       "/>
    <x v="0"/>
    <x v="0"/>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313"/>
    <n v="242"/>
    <x v="0"/>
    <x v="1"/>
    <x v="1"/>
    <x v="1"/>
    <x v="5"/>
    <s v="B02"/>
    <s v="HEAVY DUTY GALVANIZED STEEL CABLE LADDER RACK/TRAY FITTINGS/ACCESSORIES"/>
    <n v="177"/>
    <s v="100mm(h) X 800mm(w) 90 degree inside vertical elbow, 450 radius                       "/>
    <x v="1"/>
    <x v="1"/>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766"/>
    <n v="242"/>
    <x v="0"/>
    <x v="1"/>
    <x v="1"/>
    <x v="1"/>
    <x v="5"/>
    <s v="B02"/>
    <s v="HEAVY DUTY GALVANIZED STEEL CABLE LADDER RACK/TRAY FITTINGS/ACCESSORIES"/>
    <n v="177"/>
    <s v="100mm(h) X 800mm(w) 90 degree inside vertical elbow, 450 radius                       "/>
    <x v="2"/>
    <x v="2"/>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861"/>
    <n v="243"/>
    <x v="0"/>
    <x v="1"/>
    <x v="1"/>
    <x v="1"/>
    <x v="5"/>
    <s v="B02"/>
    <s v="HEAVY DUTY GALVANIZED STEEL CABLE LADDER RACK/TRAY FITTINGS/ACCESSORIES"/>
    <n v="178"/>
    <s v="100mm(h) X 1000mm(w) 90 degree horizontal elbow, 450 radius                       "/>
    <x v="0"/>
    <x v="0"/>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314"/>
    <n v="243"/>
    <x v="0"/>
    <x v="1"/>
    <x v="1"/>
    <x v="1"/>
    <x v="5"/>
    <s v="B02"/>
    <s v="HEAVY DUTY GALVANIZED STEEL CABLE LADDER RACK/TRAY FITTINGS/ACCESSORIES"/>
    <n v="178"/>
    <s v="100mm(h) X 1000mm(w) 90 degree horizontal elbow, 450 radius                       "/>
    <x v="1"/>
    <x v="1"/>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767"/>
    <n v="243"/>
    <x v="0"/>
    <x v="1"/>
    <x v="1"/>
    <x v="1"/>
    <x v="5"/>
    <s v="B02"/>
    <s v="HEAVY DUTY GALVANIZED STEEL CABLE LADDER RACK/TRAY FITTINGS/ACCESSORIES"/>
    <n v="178"/>
    <s v="100mm(h) X 1000mm(w) 90 degree horizontal elbow, 450 radius                       "/>
    <x v="2"/>
    <x v="2"/>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862"/>
    <n v="244"/>
    <x v="0"/>
    <x v="1"/>
    <x v="1"/>
    <x v="1"/>
    <x v="5"/>
    <s v="B02"/>
    <s v="HEAVY DUTY GALVANIZED STEEL CABLE LADDER RACK/TRAY FITTINGS/ACCESSORIES"/>
    <n v="179"/>
    <s v="100mm(h) X 1000mm(w) horizontal tee, 450 radius                       "/>
    <x v="0"/>
    <x v="0"/>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315"/>
    <n v="244"/>
    <x v="0"/>
    <x v="1"/>
    <x v="1"/>
    <x v="1"/>
    <x v="5"/>
    <s v="B02"/>
    <s v="HEAVY DUTY GALVANIZED STEEL CABLE LADDER RACK/TRAY FITTINGS/ACCESSORIES"/>
    <n v="179"/>
    <s v="100mm(h) X 1000mm(w) horizontal tee, 450 radius                       "/>
    <x v="1"/>
    <x v="1"/>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768"/>
    <n v="244"/>
    <x v="0"/>
    <x v="1"/>
    <x v="1"/>
    <x v="1"/>
    <x v="5"/>
    <s v="B02"/>
    <s v="HEAVY DUTY GALVANIZED STEEL CABLE LADDER RACK/TRAY FITTINGS/ACCESSORIES"/>
    <n v="179"/>
    <s v="100mm(h) X 1000mm(w) horizontal tee, 450 radius                       "/>
    <x v="2"/>
    <x v="2"/>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863"/>
    <n v="245"/>
    <x v="0"/>
    <x v="1"/>
    <x v="1"/>
    <x v="1"/>
    <x v="5"/>
    <s v="B02"/>
    <s v="HEAVY DUTY GALVANIZED STEEL CABLE LADDER RACK/TRAY FITTINGS/ACCESSORIES"/>
    <n v="180"/>
    <s v="100mm(h) X 1000mm(w) horizontal cross, 450 radius                       "/>
    <x v="0"/>
    <x v="0"/>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316"/>
    <n v="245"/>
    <x v="0"/>
    <x v="1"/>
    <x v="1"/>
    <x v="1"/>
    <x v="5"/>
    <s v="B02"/>
    <s v="HEAVY DUTY GALVANIZED STEEL CABLE LADDER RACK/TRAY FITTINGS/ACCESSORIES"/>
    <n v="180"/>
    <s v="100mm(h) X 1000mm(w) horizontal cross, 450 radius                       "/>
    <x v="1"/>
    <x v="1"/>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769"/>
    <n v="245"/>
    <x v="0"/>
    <x v="1"/>
    <x v="1"/>
    <x v="1"/>
    <x v="5"/>
    <s v="B02"/>
    <s v="HEAVY DUTY GALVANIZED STEEL CABLE LADDER RACK/TRAY FITTINGS/ACCESSORIES"/>
    <n v="180"/>
    <s v="100mm(h) X 1000mm(w) horizontal cross, 450 radius                       "/>
    <x v="2"/>
    <x v="2"/>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864"/>
    <n v="246"/>
    <x v="0"/>
    <x v="1"/>
    <x v="1"/>
    <x v="1"/>
    <x v="5"/>
    <s v="B02"/>
    <s v="HEAVY DUTY GALVANIZED STEEL CABLE LADDER RACK/TRAY FITTINGS/ACCESSORIES"/>
    <n v="181"/>
    <s v="100mm(h) X 1000mm(w) 90 degree outside vertical elbow, 450 radius                       "/>
    <x v="0"/>
    <x v="0"/>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317"/>
    <n v="246"/>
    <x v="0"/>
    <x v="1"/>
    <x v="1"/>
    <x v="1"/>
    <x v="5"/>
    <s v="B02"/>
    <s v="HEAVY DUTY GALVANIZED STEEL CABLE LADDER RACK/TRAY FITTINGS/ACCESSORIES"/>
    <n v="181"/>
    <s v="100mm(h) X 1000mm(w) 90 degree outside vertical elbow, 450 radius                       "/>
    <x v="1"/>
    <x v="1"/>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770"/>
    <n v="246"/>
    <x v="0"/>
    <x v="1"/>
    <x v="1"/>
    <x v="1"/>
    <x v="5"/>
    <s v="B02"/>
    <s v="HEAVY DUTY GALVANIZED STEEL CABLE LADDER RACK/TRAY FITTINGS/ACCESSORIES"/>
    <n v="181"/>
    <s v="100mm(h) X 1000mm(w) 90 degree outside vertical elbow, 450 radius                       "/>
    <x v="2"/>
    <x v="2"/>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865"/>
    <n v="247"/>
    <x v="0"/>
    <x v="1"/>
    <x v="1"/>
    <x v="1"/>
    <x v="5"/>
    <s v="B02"/>
    <s v="HEAVY DUTY GALVANIZED STEEL CABLE LADDER RACK/TRAY FITTINGS/ACCESSORIES"/>
    <n v="182"/>
    <s v="100mm(h) X 1000mm(w) 90 degree inside vertical elbow, 450 radius                       "/>
    <x v="0"/>
    <x v="0"/>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318"/>
    <n v="247"/>
    <x v="0"/>
    <x v="1"/>
    <x v="1"/>
    <x v="1"/>
    <x v="5"/>
    <s v="B02"/>
    <s v="HEAVY DUTY GALVANIZED STEEL CABLE LADDER RACK/TRAY FITTINGS/ACCESSORIES"/>
    <n v="182"/>
    <s v="100mm(h) X 1000mm(w) 90 degree inside vertical elbow, 450 radius                       "/>
    <x v="1"/>
    <x v="1"/>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771"/>
    <n v="247"/>
    <x v="0"/>
    <x v="1"/>
    <x v="1"/>
    <x v="1"/>
    <x v="5"/>
    <s v="B02"/>
    <s v="HEAVY DUTY GALVANIZED STEEL CABLE LADDER RACK/TRAY FITTINGS/ACCESSORIES"/>
    <n v="182"/>
    <s v="100mm(h) X 1000mm(w) 90 degree inside vertical elbow, 450 radius                       "/>
    <x v="2"/>
    <x v="2"/>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866"/>
    <n v="248"/>
    <x v="0"/>
    <x v="1"/>
    <x v="1"/>
    <x v="1"/>
    <x v="5"/>
    <s v="B02"/>
    <s v="HEAVY DUTY GALVANIZED STEEL CABLE LADDER RACK/TRAY FITTINGS/ACCESSORIES"/>
    <n v="183"/>
    <s v="100mm(h) X 75mm(w) 90 degree horizontal elbow, 650 radius                       "/>
    <x v="0"/>
    <x v="0"/>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319"/>
    <n v="248"/>
    <x v="0"/>
    <x v="1"/>
    <x v="1"/>
    <x v="1"/>
    <x v="5"/>
    <s v="B02"/>
    <s v="HEAVY DUTY GALVANIZED STEEL CABLE LADDER RACK/TRAY FITTINGS/ACCESSORIES"/>
    <n v="183"/>
    <s v="100mm(h) X 75mm(w) 90 degree horizontal elbow, 650 radius                       "/>
    <x v="1"/>
    <x v="1"/>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772"/>
    <n v="248"/>
    <x v="0"/>
    <x v="1"/>
    <x v="1"/>
    <x v="1"/>
    <x v="5"/>
    <s v="B02"/>
    <s v="HEAVY DUTY GALVANIZED STEEL CABLE LADDER RACK/TRAY FITTINGS/ACCESSORIES"/>
    <n v="183"/>
    <s v="100mm(h) X 75mm(w) 90 degree horizontal elbow, 650 radius                       "/>
    <x v="2"/>
    <x v="2"/>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867"/>
    <n v="249"/>
    <x v="0"/>
    <x v="1"/>
    <x v="1"/>
    <x v="1"/>
    <x v="5"/>
    <s v="B02"/>
    <s v="HEAVY DUTY GALVANIZED STEEL CABLE LADDER RACK/TRAY FITTINGS/ACCESSORIES"/>
    <n v="184"/>
    <s v="100mm(h) X 75mm(w) horizontal tee, 650 radius                       "/>
    <x v="0"/>
    <x v="0"/>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320"/>
    <n v="249"/>
    <x v="0"/>
    <x v="1"/>
    <x v="1"/>
    <x v="1"/>
    <x v="5"/>
    <s v="B02"/>
    <s v="HEAVY DUTY GALVANIZED STEEL CABLE LADDER RACK/TRAY FITTINGS/ACCESSORIES"/>
    <n v="184"/>
    <s v="100mm(h) X 75mm(w) horizontal tee, 650 radius                       "/>
    <x v="1"/>
    <x v="1"/>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773"/>
    <n v="249"/>
    <x v="0"/>
    <x v="1"/>
    <x v="1"/>
    <x v="1"/>
    <x v="5"/>
    <s v="B02"/>
    <s v="HEAVY DUTY GALVANIZED STEEL CABLE LADDER RACK/TRAY FITTINGS/ACCESSORIES"/>
    <n v="184"/>
    <s v="100mm(h) X 75mm(w) horizontal tee, 650 radius                       "/>
    <x v="2"/>
    <x v="2"/>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868"/>
    <n v="250"/>
    <x v="0"/>
    <x v="1"/>
    <x v="1"/>
    <x v="1"/>
    <x v="5"/>
    <s v="B02"/>
    <s v="HEAVY DUTY GALVANIZED STEEL CABLE LADDER RACK/TRAY FITTINGS/ACCESSORIES"/>
    <n v="185"/>
    <s v="100mm(h) X 75mm(w) horizontal cross, 650 radius                       "/>
    <x v="0"/>
    <x v="0"/>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321"/>
    <n v="250"/>
    <x v="0"/>
    <x v="1"/>
    <x v="1"/>
    <x v="1"/>
    <x v="5"/>
    <s v="B02"/>
    <s v="HEAVY DUTY GALVANIZED STEEL CABLE LADDER RACK/TRAY FITTINGS/ACCESSORIES"/>
    <n v="185"/>
    <s v="100mm(h) X 75mm(w) horizontal cross, 650 radius                       "/>
    <x v="1"/>
    <x v="1"/>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774"/>
    <n v="250"/>
    <x v="0"/>
    <x v="1"/>
    <x v="1"/>
    <x v="1"/>
    <x v="5"/>
    <s v="B02"/>
    <s v="HEAVY DUTY GALVANIZED STEEL CABLE LADDER RACK/TRAY FITTINGS/ACCESSORIES"/>
    <n v="185"/>
    <s v="100mm(h) X 75mm(w) horizontal cross, 650 radius                       "/>
    <x v="2"/>
    <x v="2"/>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869"/>
    <n v="251"/>
    <x v="0"/>
    <x v="1"/>
    <x v="1"/>
    <x v="1"/>
    <x v="5"/>
    <s v="B02"/>
    <s v="HEAVY DUTY GALVANIZED STEEL CABLE LADDER RACK/TRAY FITTINGS/ACCESSORIES"/>
    <n v="186"/>
    <s v="100mm(h) X 75mm(w) 90 degree outside vertical elbow, 650 radius                       "/>
    <x v="0"/>
    <x v="0"/>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322"/>
    <n v="251"/>
    <x v="0"/>
    <x v="1"/>
    <x v="1"/>
    <x v="1"/>
    <x v="5"/>
    <s v="B02"/>
    <s v="HEAVY DUTY GALVANIZED STEEL CABLE LADDER RACK/TRAY FITTINGS/ACCESSORIES"/>
    <n v="186"/>
    <s v="100mm(h) X 75mm(w) 90 degree outside vertical elbow, 650 radius                       "/>
    <x v="1"/>
    <x v="1"/>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775"/>
    <n v="251"/>
    <x v="0"/>
    <x v="1"/>
    <x v="1"/>
    <x v="1"/>
    <x v="5"/>
    <s v="B02"/>
    <s v="HEAVY DUTY GALVANIZED STEEL CABLE LADDER RACK/TRAY FITTINGS/ACCESSORIES"/>
    <n v="186"/>
    <s v="100mm(h) X 75mm(w) 90 degree outside vertical elbow, 650 radius                       "/>
    <x v="2"/>
    <x v="2"/>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870"/>
    <n v="252"/>
    <x v="0"/>
    <x v="1"/>
    <x v="1"/>
    <x v="1"/>
    <x v="5"/>
    <s v="B02"/>
    <s v="HEAVY DUTY GALVANIZED STEEL CABLE LADDER RACK/TRAY FITTINGS/ACCESSORIES"/>
    <n v="187"/>
    <s v="100mm(h) X 75mm(w) 90 degree inside vertical elbow, 650 radius                       "/>
    <x v="0"/>
    <x v="0"/>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323"/>
    <n v="252"/>
    <x v="0"/>
    <x v="1"/>
    <x v="1"/>
    <x v="1"/>
    <x v="5"/>
    <s v="B02"/>
    <s v="HEAVY DUTY GALVANIZED STEEL CABLE LADDER RACK/TRAY FITTINGS/ACCESSORIES"/>
    <n v="187"/>
    <s v="100mm(h) X 75mm(w) 90 degree inside vertical elbow, 650 radius                       "/>
    <x v="1"/>
    <x v="1"/>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776"/>
    <n v="252"/>
    <x v="0"/>
    <x v="1"/>
    <x v="1"/>
    <x v="1"/>
    <x v="5"/>
    <s v="B02"/>
    <s v="HEAVY DUTY GALVANIZED STEEL CABLE LADDER RACK/TRAY FITTINGS/ACCESSORIES"/>
    <n v="187"/>
    <s v="100mm(h) X 75mm(w) 90 degree inside vertical elbow, 650 radius                       "/>
    <x v="2"/>
    <x v="2"/>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871"/>
    <n v="253"/>
    <x v="0"/>
    <x v="1"/>
    <x v="1"/>
    <x v="1"/>
    <x v="5"/>
    <s v="B02"/>
    <s v="HEAVY DUTY GALVANIZED STEEL CABLE LADDER RACK/TRAY FITTINGS/ACCESSORIES"/>
    <n v="188"/>
    <s v="100mm(h) X 100mm(w) 90 degree horizontal elbow, 650 radius                       "/>
    <x v="0"/>
    <x v="0"/>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324"/>
    <n v="253"/>
    <x v="0"/>
    <x v="1"/>
    <x v="1"/>
    <x v="1"/>
    <x v="5"/>
    <s v="B02"/>
    <s v="HEAVY DUTY GALVANIZED STEEL CABLE LADDER RACK/TRAY FITTINGS/ACCESSORIES"/>
    <n v="188"/>
    <s v="100mm(h) X 100mm(w) 90 degree horizontal elbow, 650 radius                       "/>
    <x v="1"/>
    <x v="1"/>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777"/>
    <n v="253"/>
    <x v="0"/>
    <x v="1"/>
    <x v="1"/>
    <x v="1"/>
    <x v="5"/>
    <s v="B02"/>
    <s v="HEAVY DUTY GALVANIZED STEEL CABLE LADDER RACK/TRAY FITTINGS/ACCESSORIES"/>
    <n v="188"/>
    <s v="100mm(h) X 100mm(w) 90 degree horizontal elbow, 650 radius                       "/>
    <x v="2"/>
    <x v="2"/>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872"/>
    <n v="254"/>
    <x v="0"/>
    <x v="1"/>
    <x v="1"/>
    <x v="1"/>
    <x v="5"/>
    <s v="B02"/>
    <s v="HEAVY DUTY GALVANIZED STEEL CABLE LADDER RACK/TRAY FITTINGS/ACCESSORIES"/>
    <n v="189"/>
    <s v="100mm(h) X 100mm(w) horizontal tee, 650 radius                       "/>
    <x v="0"/>
    <x v="0"/>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325"/>
    <n v="254"/>
    <x v="0"/>
    <x v="1"/>
    <x v="1"/>
    <x v="1"/>
    <x v="5"/>
    <s v="B02"/>
    <s v="HEAVY DUTY GALVANIZED STEEL CABLE LADDER RACK/TRAY FITTINGS/ACCESSORIES"/>
    <n v="189"/>
    <s v="100mm(h) X 100mm(w) horizontal tee, 650 radius                       "/>
    <x v="1"/>
    <x v="1"/>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778"/>
    <n v="254"/>
    <x v="0"/>
    <x v="1"/>
    <x v="1"/>
    <x v="1"/>
    <x v="5"/>
    <s v="B02"/>
    <s v="HEAVY DUTY GALVANIZED STEEL CABLE LADDER RACK/TRAY FITTINGS/ACCESSORIES"/>
    <n v="189"/>
    <s v="100mm(h) X 100mm(w) horizontal tee, 650 radius                       "/>
    <x v="2"/>
    <x v="2"/>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873"/>
    <n v="255"/>
    <x v="0"/>
    <x v="1"/>
    <x v="1"/>
    <x v="1"/>
    <x v="5"/>
    <s v="B02"/>
    <s v="HEAVY DUTY GALVANIZED STEEL CABLE LADDER RACK/TRAY FITTINGS/ACCESSORIES"/>
    <n v="190"/>
    <s v="100mm(h) X 100mm(w) horizontal cross, 650 radius                       "/>
    <x v="0"/>
    <x v="0"/>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326"/>
    <n v="255"/>
    <x v="0"/>
    <x v="1"/>
    <x v="1"/>
    <x v="1"/>
    <x v="5"/>
    <s v="B02"/>
    <s v="HEAVY DUTY GALVANIZED STEEL CABLE LADDER RACK/TRAY FITTINGS/ACCESSORIES"/>
    <n v="190"/>
    <s v="100mm(h) X 100mm(w) horizontal cross, 650 radius                       "/>
    <x v="1"/>
    <x v="1"/>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779"/>
    <n v="255"/>
    <x v="0"/>
    <x v="1"/>
    <x v="1"/>
    <x v="1"/>
    <x v="5"/>
    <s v="B02"/>
    <s v="HEAVY DUTY GALVANIZED STEEL CABLE LADDER RACK/TRAY FITTINGS/ACCESSORIES"/>
    <n v="190"/>
    <s v="100mm(h) X 100mm(w) horizontal cross, 650 radius                       "/>
    <x v="2"/>
    <x v="2"/>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874"/>
    <n v="256"/>
    <x v="0"/>
    <x v="1"/>
    <x v="1"/>
    <x v="1"/>
    <x v="5"/>
    <s v="B02"/>
    <s v="HEAVY DUTY GALVANIZED STEEL CABLE LADDER RACK/TRAY FITTINGS/ACCESSORIES"/>
    <n v="191"/>
    <s v="100mm(h) X 100mm(w) 90 degree outside vertical elbow, 650 radius                       "/>
    <x v="0"/>
    <x v="0"/>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327"/>
    <n v="256"/>
    <x v="0"/>
    <x v="1"/>
    <x v="1"/>
    <x v="1"/>
    <x v="5"/>
    <s v="B02"/>
    <s v="HEAVY DUTY GALVANIZED STEEL CABLE LADDER RACK/TRAY FITTINGS/ACCESSORIES"/>
    <n v="191"/>
    <s v="100mm(h) X 100mm(w) 90 degree outside vertical elbow, 650 radius                       "/>
    <x v="1"/>
    <x v="1"/>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780"/>
    <n v="256"/>
    <x v="0"/>
    <x v="1"/>
    <x v="1"/>
    <x v="1"/>
    <x v="5"/>
    <s v="B02"/>
    <s v="HEAVY DUTY GALVANIZED STEEL CABLE LADDER RACK/TRAY FITTINGS/ACCESSORIES"/>
    <n v="191"/>
    <s v="100mm(h) X 100mm(w) 90 degree outside vertical elbow, 650 radius                       "/>
    <x v="2"/>
    <x v="2"/>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875"/>
    <n v="257"/>
    <x v="0"/>
    <x v="1"/>
    <x v="1"/>
    <x v="1"/>
    <x v="5"/>
    <s v="B02"/>
    <s v="HEAVY DUTY GALVANIZED STEEL CABLE LADDER RACK/TRAY FITTINGS/ACCESSORIES"/>
    <n v="192"/>
    <s v="100mm(h) X 100mm(w) 90 degree inside vertical elbow, 650 radius                       "/>
    <x v="0"/>
    <x v="0"/>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328"/>
    <n v="257"/>
    <x v="0"/>
    <x v="1"/>
    <x v="1"/>
    <x v="1"/>
    <x v="5"/>
    <s v="B02"/>
    <s v="HEAVY DUTY GALVANIZED STEEL CABLE LADDER RACK/TRAY FITTINGS/ACCESSORIES"/>
    <n v="192"/>
    <s v="100mm(h) X 100mm(w) 90 degree inside vertical elbow, 650 radius                       "/>
    <x v="1"/>
    <x v="1"/>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781"/>
    <n v="257"/>
    <x v="0"/>
    <x v="1"/>
    <x v="1"/>
    <x v="1"/>
    <x v="5"/>
    <s v="B02"/>
    <s v="HEAVY DUTY GALVANIZED STEEL CABLE LADDER RACK/TRAY FITTINGS/ACCESSORIES"/>
    <n v="192"/>
    <s v="100mm(h) X 100mm(w) 90 degree inside vertical elbow, 650 radius                       "/>
    <x v="2"/>
    <x v="2"/>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876"/>
    <n v="258"/>
    <x v="0"/>
    <x v="1"/>
    <x v="1"/>
    <x v="1"/>
    <x v="5"/>
    <s v="B02"/>
    <s v="HEAVY DUTY GALVANIZED STEEL CABLE LADDER RACK/TRAY FITTINGS/ACCESSORIES"/>
    <n v="193"/>
    <s v="100mm(h) X 150mm(w) 90 degree horizontal elbow, 650 radius                       "/>
    <x v="0"/>
    <x v="0"/>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329"/>
    <n v="258"/>
    <x v="0"/>
    <x v="1"/>
    <x v="1"/>
    <x v="1"/>
    <x v="5"/>
    <s v="B02"/>
    <s v="HEAVY DUTY GALVANIZED STEEL CABLE LADDER RACK/TRAY FITTINGS/ACCESSORIES"/>
    <n v="193"/>
    <s v="100mm(h) X 150mm(w) 90 degree horizontal elbow, 650 radius                       "/>
    <x v="1"/>
    <x v="1"/>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782"/>
    <n v="258"/>
    <x v="0"/>
    <x v="1"/>
    <x v="1"/>
    <x v="1"/>
    <x v="5"/>
    <s v="B02"/>
    <s v="HEAVY DUTY GALVANIZED STEEL CABLE LADDER RACK/TRAY FITTINGS/ACCESSORIES"/>
    <n v="193"/>
    <s v="100mm(h) X 150mm(w) 90 degree horizontal elbow, 650 radius                       "/>
    <x v="2"/>
    <x v="2"/>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877"/>
    <n v="259"/>
    <x v="0"/>
    <x v="1"/>
    <x v="1"/>
    <x v="1"/>
    <x v="5"/>
    <s v="B02"/>
    <s v="HEAVY DUTY GALVANIZED STEEL CABLE LADDER RACK/TRAY FITTINGS/ACCESSORIES"/>
    <n v="194"/>
    <s v="100mm(h) X 150mm(w) horizontal tee, 650 radius                       "/>
    <x v="0"/>
    <x v="0"/>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330"/>
    <n v="259"/>
    <x v="0"/>
    <x v="1"/>
    <x v="1"/>
    <x v="1"/>
    <x v="5"/>
    <s v="B02"/>
    <s v="HEAVY DUTY GALVANIZED STEEL CABLE LADDER RACK/TRAY FITTINGS/ACCESSORIES"/>
    <n v="194"/>
    <s v="100mm(h) X 150mm(w) horizontal tee, 650 radius                       "/>
    <x v="1"/>
    <x v="1"/>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783"/>
    <n v="259"/>
    <x v="0"/>
    <x v="1"/>
    <x v="1"/>
    <x v="1"/>
    <x v="5"/>
    <s v="B02"/>
    <s v="HEAVY DUTY GALVANIZED STEEL CABLE LADDER RACK/TRAY FITTINGS/ACCESSORIES"/>
    <n v="194"/>
    <s v="100mm(h) X 150mm(w) horizontal tee, 650 radius                       "/>
    <x v="2"/>
    <x v="2"/>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878"/>
    <n v="260"/>
    <x v="0"/>
    <x v="1"/>
    <x v="1"/>
    <x v="1"/>
    <x v="5"/>
    <s v="B02"/>
    <s v="HEAVY DUTY GALVANIZED STEEL CABLE LADDER RACK/TRAY FITTINGS/ACCESSORIES"/>
    <n v="195"/>
    <s v="100mm(h) X 150mm(w) horizontal cross, 650 radius                       "/>
    <x v="0"/>
    <x v="0"/>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331"/>
    <n v="260"/>
    <x v="0"/>
    <x v="1"/>
    <x v="1"/>
    <x v="1"/>
    <x v="5"/>
    <s v="B02"/>
    <s v="HEAVY DUTY GALVANIZED STEEL CABLE LADDER RACK/TRAY FITTINGS/ACCESSORIES"/>
    <n v="195"/>
    <s v="100mm(h) X 150mm(w) horizontal cross, 650 radius                       "/>
    <x v="1"/>
    <x v="1"/>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784"/>
    <n v="260"/>
    <x v="0"/>
    <x v="1"/>
    <x v="1"/>
    <x v="1"/>
    <x v="5"/>
    <s v="B02"/>
    <s v="HEAVY DUTY GALVANIZED STEEL CABLE LADDER RACK/TRAY FITTINGS/ACCESSORIES"/>
    <n v="195"/>
    <s v="100mm(h) X 150mm(w) horizontal cross, 650 radius                       "/>
    <x v="2"/>
    <x v="2"/>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879"/>
    <n v="261"/>
    <x v="0"/>
    <x v="1"/>
    <x v="1"/>
    <x v="1"/>
    <x v="5"/>
    <s v="B02"/>
    <s v="HEAVY DUTY GALVANIZED STEEL CABLE LADDER RACK/TRAY FITTINGS/ACCESSORIES"/>
    <n v="196"/>
    <s v="100mm(h) X 150mm(w) 90 degree outside vertical elbow, 650 radius                       "/>
    <x v="0"/>
    <x v="0"/>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332"/>
    <n v="261"/>
    <x v="0"/>
    <x v="1"/>
    <x v="1"/>
    <x v="1"/>
    <x v="5"/>
    <s v="B02"/>
    <s v="HEAVY DUTY GALVANIZED STEEL CABLE LADDER RACK/TRAY FITTINGS/ACCESSORIES"/>
    <n v="196"/>
    <s v="100mm(h) X 150mm(w) 90 degree outside vertical elbow, 650 radius                       "/>
    <x v="1"/>
    <x v="1"/>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785"/>
    <n v="261"/>
    <x v="0"/>
    <x v="1"/>
    <x v="1"/>
    <x v="1"/>
    <x v="5"/>
    <s v="B02"/>
    <s v="HEAVY DUTY GALVANIZED STEEL CABLE LADDER RACK/TRAY FITTINGS/ACCESSORIES"/>
    <n v="196"/>
    <s v="100mm(h) X 150mm(w) 90 degree outside vertical elbow, 650 radius                       "/>
    <x v="2"/>
    <x v="2"/>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880"/>
    <n v="262"/>
    <x v="0"/>
    <x v="1"/>
    <x v="1"/>
    <x v="1"/>
    <x v="5"/>
    <s v="B02"/>
    <s v="HEAVY DUTY GALVANIZED STEEL CABLE LADDER RACK/TRAY FITTINGS/ACCESSORIES"/>
    <n v="197"/>
    <s v="100mm(h) X 150mm(w) 90 degree inside vertical elbow, 650 radius                       "/>
    <x v="0"/>
    <x v="0"/>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333"/>
    <n v="262"/>
    <x v="0"/>
    <x v="1"/>
    <x v="1"/>
    <x v="1"/>
    <x v="5"/>
    <s v="B02"/>
    <s v="HEAVY DUTY GALVANIZED STEEL CABLE LADDER RACK/TRAY FITTINGS/ACCESSORIES"/>
    <n v="197"/>
    <s v="100mm(h) X 150mm(w) 90 degree inside vertical elbow, 650 radius                       "/>
    <x v="1"/>
    <x v="1"/>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786"/>
    <n v="262"/>
    <x v="0"/>
    <x v="1"/>
    <x v="1"/>
    <x v="1"/>
    <x v="5"/>
    <s v="B02"/>
    <s v="HEAVY DUTY GALVANIZED STEEL CABLE LADDER RACK/TRAY FITTINGS/ACCESSORIES"/>
    <n v="197"/>
    <s v="100mm(h) X 150mm(w) 90 degree inside vertical elbow, 650 radius                       "/>
    <x v="2"/>
    <x v="2"/>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881"/>
    <n v="263"/>
    <x v="0"/>
    <x v="1"/>
    <x v="1"/>
    <x v="1"/>
    <x v="5"/>
    <s v="B02"/>
    <s v="HEAVY DUTY GALVANIZED STEEL CABLE LADDER RACK/TRAY FITTINGS/ACCESSORIES"/>
    <n v="198"/>
    <s v="100mm(h) X 200mm(w) 90 degree horizontal elbow, 650 radius                       "/>
    <x v="0"/>
    <x v="0"/>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334"/>
    <n v="263"/>
    <x v="0"/>
    <x v="1"/>
    <x v="1"/>
    <x v="1"/>
    <x v="5"/>
    <s v="B02"/>
    <s v="HEAVY DUTY GALVANIZED STEEL CABLE LADDER RACK/TRAY FITTINGS/ACCESSORIES"/>
    <n v="198"/>
    <s v="100mm(h) X 200mm(w) 90 degree horizontal elbow, 650 radius                       "/>
    <x v="1"/>
    <x v="1"/>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787"/>
    <n v="263"/>
    <x v="0"/>
    <x v="1"/>
    <x v="1"/>
    <x v="1"/>
    <x v="5"/>
    <s v="B02"/>
    <s v="HEAVY DUTY GALVANIZED STEEL CABLE LADDER RACK/TRAY FITTINGS/ACCESSORIES"/>
    <n v="198"/>
    <s v="100mm(h) X 200mm(w) 90 degree horizontal elbow, 650 radius                       "/>
    <x v="2"/>
    <x v="2"/>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882"/>
    <n v="264"/>
    <x v="0"/>
    <x v="1"/>
    <x v="1"/>
    <x v="1"/>
    <x v="5"/>
    <s v="B02"/>
    <s v="HEAVY DUTY GALVANIZED STEEL CABLE LADDER RACK/TRAY FITTINGS/ACCESSORIES"/>
    <n v="199"/>
    <s v="100mm(h) X 200mm(w) horizontal tee, 650 radius                       "/>
    <x v="0"/>
    <x v="0"/>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335"/>
    <n v="264"/>
    <x v="0"/>
    <x v="1"/>
    <x v="1"/>
    <x v="1"/>
    <x v="5"/>
    <s v="B02"/>
    <s v="HEAVY DUTY GALVANIZED STEEL CABLE LADDER RACK/TRAY FITTINGS/ACCESSORIES"/>
    <n v="199"/>
    <s v="100mm(h) X 200mm(w) horizontal tee, 650 radius                       "/>
    <x v="1"/>
    <x v="1"/>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788"/>
    <n v="264"/>
    <x v="0"/>
    <x v="1"/>
    <x v="1"/>
    <x v="1"/>
    <x v="5"/>
    <s v="B02"/>
    <s v="HEAVY DUTY GALVANIZED STEEL CABLE LADDER RACK/TRAY FITTINGS/ACCESSORIES"/>
    <n v="199"/>
    <s v="100mm(h) X 200mm(w) horizontal tee, 650 radius                       "/>
    <x v="2"/>
    <x v="2"/>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883"/>
    <n v="265"/>
    <x v="0"/>
    <x v="1"/>
    <x v="1"/>
    <x v="1"/>
    <x v="5"/>
    <s v="B02"/>
    <s v="HEAVY DUTY GALVANIZED STEEL CABLE LADDER RACK/TRAY FITTINGS/ACCESSORIES"/>
    <n v="200"/>
    <s v="100mm(h) X 200mm(w) horizontal cross, 650 radius                       "/>
    <x v="0"/>
    <x v="0"/>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336"/>
    <n v="265"/>
    <x v="0"/>
    <x v="1"/>
    <x v="1"/>
    <x v="1"/>
    <x v="5"/>
    <s v="B02"/>
    <s v="HEAVY DUTY GALVANIZED STEEL CABLE LADDER RACK/TRAY FITTINGS/ACCESSORIES"/>
    <n v="200"/>
    <s v="100mm(h) X 200mm(w) horizontal cross, 650 radius                       "/>
    <x v="1"/>
    <x v="1"/>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789"/>
    <n v="265"/>
    <x v="0"/>
    <x v="1"/>
    <x v="1"/>
    <x v="1"/>
    <x v="5"/>
    <s v="B02"/>
    <s v="HEAVY DUTY GALVANIZED STEEL CABLE LADDER RACK/TRAY FITTINGS/ACCESSORIES"/>
    <n v="200"/>
    <s v="100mm(h) X 200mm(w) horizontal cross, 650 radius                       "/>
    <x v="2"/>
    <x v="2"/>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884"/>
    <n v="266"/>
    <x v="0"/>
    <x v="1"/>
    <x v="1"/>
    <x v="1"/>
    <x v="5"/>
    <s v="B02"/>
    <s v="HEAVY DUTY GALVANIZED STEEL CABLE LADDER RACK/TRAY FITTINGS/ACCESSORIES"/>
    <n v="201"/>
    <s v="100mm(h) X 200mm(w) 90 degree outside vertical elbow, 650 radius                       "/>
    <x v="0"/>
    <x v="0"/>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337"/>
    <n v="266"/>
    <x v="0"/>
    <x v="1"/>
    <x v="1"/>
    <x v="1"/>
    <x v="5"/>
    <s v="B02"/>
    <s v="HEAVY DUTY GALVANIZED STEEL CABLE LADDER RACK/TRAY FITTINGS/ACCESSORIES"/>
    <n v="201"/>
    <s v="100mm(h) X 200mm(w) 90 degree outside vertical elbow, 650 radius                       "/>
    <x v="1"/>
    <x v="1"/>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790"/>
    <n v="266"/>
    <x v="0"/>
    <x v="1"/>
    <x v="1"/>
    <x v="1"/>
    <x v="5"/>
    <s v="B02"/>
    <s v="HEAVY DUTY GALVANIZED STEEL CABLE LADDER RACK/TRAY FITTINGS/ACCESSORIES"/>
    <n v="201"/>
    <s v="100mm(h) X 200mm(w) 90 degree outside vertical elbow, 650 radius                       "/>
    <x v="2"/>
    <x v="2"/>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885"/>
    <n v="267"/>
    <x v="0"/>
    <x v="1"/>
    <x v="1"/>
    <x v="1"/>
    <x v="5"/>
    <s v="B02"/>
    <s v="HEAVY DUTY GALVANIZED STEEL CABLE LADDER RACK/TRAY FITTINGS/ACCESSORIES"/>
    <n v="202"/>
    <s v="100mm(h) X 200mm(w) 90 degree inside vertical elbow, 650 radius                       "/>
    <x v="0"/>
    <x v="0"/>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338"/>
    <n v="267"/>
    <x v="0"/>
    <x v="1"/>
    <x v="1"/>
    <x v="1"/>
    <x v="5"/>
    <s v="B02"/>
    <s v="HEAVY DUTY GALVANIZED STEEL CABLE LADDER RACK/TRAY FITTINGS/ACCESSORIES"/>
    <n v="202"/>
    <s v="100mm(h) X 200mm(w) 90 degree inside vertical elbow, 650 radius                       "/>
    <x v="1"/>
    <x v="1"/>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791"/>
    <n v="267"/>
    <x v="0"/>
    <x v="1"/>
    <x v="1"/>
    <x v="1"/>
    <x v="5"/>
    <s v="B02"/>
    <s v="HEAVY DUTY GALVANIZED STEEL CABLE LADDER RACK/TRAY FITTINGS/ACCESSORIES"/>
    <n v="202"/>
    <s v="100mm(h) X 200mm(w) 90 degree inside vertical elbow, 650 radius                       "/>
    <x v="2"/>
    <x v="2"/>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886"/>
    <n v="268"/>
    <x v="0"/>
    <x v="1"/>
    <x v="1"/>
    <x v="1"/>
    <x v="5"/>
    <s v="B02"/>
    <s v="HEAVY DUTY GALVANIZED STEEL CABLE LADDER RACK/TRAY FITTINGS/ACCESSORIES"/>
    <n v="203"/>
    <s v="100mm(h) X 300mm(w) 90 degree horizontal elbow, 650 radius                       "/>
    <x v="0"/>
    <x v="0"/>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339"/>
    <n v="268"/>
    <x v="0"/>
    <x v="1"/>
    <x v="1"/>
    <x v="1"/>
    <x v="5"/>
    <s v="B02"/>
    <s v="HEAVY DUTY GALVANIZED STEEL CABLE LADDER RACK/TRAY FITTINGS/ACCESSORIES"/>
    <n v="203"/>
    <s v="100mm(h) X 300mm(w) 90 degree horizontal elbow, 650 radius                       "/>
    <x v="1"/>
    <x v="1"/>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792"/>
    <n v="268"/>
    <x v="0"/>
    <x v="1"/>
    <x v="1"/>
    <x v="1"/>
    <x v="5"/>
    <s v="B02"/>
    <s v="HEAVY DUTY GALVANIZED STEEL CABLE LADDER RACK/TRAY FITTINGS/ACCESSORIES"/>
    <n v="203"/>
    <s v="100mm(h) X 300mm(w) 90 degree horizontal elbow, 650 radius                       "/>
    <x v="2"/>
    <x v="2"/>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887"/>
    <n v="269"/>
    <x v="0"/>
    <x v="1"/>
    <x v="1"/>
    <x v="1"/>
    <x v="5"/>
    <s v="B02"/>
    <s v="HEAVY DUTY GALVANIZED STEEL CABLE LADDER RACK/TRAY FITTINGS/ACCESSORIES"/>
    <n v="204"/>
    <s v="100mm(h) X 300mm(w) horizontal tee, 650 radius                       "/>
    <x v="0"/>
    <x v="0"/>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340"/>
    <n v="269"/>
    <x v="0"/>
    <x v="1"/>
    <x v="1"/>
    <x v="1"/>
    <x v="5"/>
    <s v="B02"/>
    <s v="HEAVY DUTY GALVANIZED STEEL CABLE LADDER RACK/TRAY FITTINGS/ACCESSORIES"/>
    <n v="204"/>
    <s v="100mm(h) X 300mm(w) horizontal tee, 650 radius                       "/>
    <x v="1"/>
    <x v="1"/>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793"/>
    <n v="269"/>
    <x v="0"/>
    <x v="1"/>
    <x v="1"/>
    <x v="1"/>
    <x v="5"/>
    <s v="B02"/>
    <s v="HEAVY DUTY GALVANIZED STEEL CABLE LADDER RACK/TRAY FITTINGS/ACCESSORIES"/>
    <n v="204"/>
    <s v="100mm(h) X 300mm(w) horizontal tee, 650 radius                       "/>
    <x v="2"/>
    <x v="2"/>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888"/>
    <n v="270"/>
    <x v="0"/>
    <x v="1"/>
    <x v="1"/>
    <x v="1"/>
    <x v="5"/>
    <s v="B02"/>
    <s v="HEAVY DUTY GALVANIZED STEEL CABLE LADDER RACK/TRAY FITTINGS/ACCESSORIES"/>
    <n v="205"/>
    <s v="100mm(h) X 300mm(w) horizontal cross, 650 radius                       "/>
    <x v="0"/>
    <x v="0"/>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341"/>
    <n v="270"/>
    <x v="0"/>
    <x v="1"/>
    <x v="1"/>
    <x v="1"/>
    <x v="5"/>
    <s v="B02"/>
    <s v="HEAVY DUTY GALVANIZED STEEL CABLE LADDER RACK/TRAY FITTINGS/ACCESSORIES"/>
    <n v="205"/>
    <s v="100mm(h) X 300mm(w) horizontal cross, 650 radius                       "/>
    <x v="1"/>
    <x v="1"/>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794"/>
    <n v="270"/>
    <x v="0"/>
    <x v="1"/>
    <x v="1"/>
    <x v="1"/>
    <x v="5"/>
    <s v="B02"/>
    <s v="HEAVY DUTY GALVANIZED STEEL CABLE LADDER RACK/TRAY FITTINGS/ACCESSORIES"/>
    <n v="205"/>
    <s v="100mm(h) X 300mm(w) horizontal cross, 650 radius                       "/>
    <x v="2"/>
    <x v="2"/>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889"/>
    <n v="271"/>
    <x v="0"/>
    <x v="1"/>
    <x v="1"/>
    <x v="1"/>
    <x v="5"/>
    <s v="B02"/>
    <s v="HEAVY DUTY GALVANIZED STEEL CABLE LADDER RACK/TRAY FITTINGS/ACCESSORIES"/>
    <n v="206"/>
    <s v="100mm(h) X 300mm(w) 90 degree outside vertical elbow, 650 radius                       "/>
    <x v="0"/>
    <x v="0"/>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342"/>
    <n v="271"/>
    <x v="0"/>
    <x v="1"/>
    <x v="1"/>
    <x v="1"/>
    <x v="5"/>
    <s v="B02"/>
    <s v="HEAVY DUTY GALVANIZED STEEL CABLE LADDER RACK/TRAY FITTINGS/ACCESSORIES"/>
    <n v="206"/>
    <s v="100mm(h) X 300mm(w) 90 degree outside vertical elbow, 650 radius                       "/>
    <x v="1"/>
    <x v="1"/>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795"/>
    <n v="271"/>
    <x v="0"/>
    <x v="1"/>
    <x v="1"/>
    <x v="1"/>
    <x v="5"/>
    <s v="B02"/>
    <s v="HEAVY DUTY GALVANIZED STEEL CABLE LADDER RACK/TRAY FITTINGS/ACCESSORIES"/>
    <n v="206"/>
    <s v="100mm(h) X 300mm(w) 90 degree outside vertical elbow, 650 radius                       "/>
    <x v="2"/>
    <x v="2"/>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890"/>
    <n v="272"/>
    <x v="0"/>
    <x v="1"/>
    <x v="1"/>
    <x v="1"/>
    <x v="5"/>
    <s v="B02"/>
    <s v="HEAVY DUTY GALVANIZED STEEL CABLE LADDER RACK/TRAY FITTINGS/ACCESSORIES"/>
    <n v="207"/>
    <s v="100mm(h) X 300mm(w) 90 degree inside vertical elbow, 650 radius                       "/>
    <x v="0"/>
    <x v="0"/>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343"/>
    <n v="272"/>
    <x v="0"/>
    <x v="1"/>
    <x v="1"/>
    <x v="1"/>
    <x v="5"/>
    <s v="B02"/>
    <s v="HEAVY DUTY GALVANIZED STEEL CABLE LADDER RACK/TRAY FITTINGS/ACCESSORIES"/>
    <n v="207"/>
    <s v="100mm(h) X 300mm(w) 90 degree inside vertical elbow, 650 radius                       "/>
    <x v="1"/>
    <x v="1"/>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796"/>
    <n v="272"/>
    <x v="0"/>
    <x v="1"/>
    <x v="1"/>
    <x v="1"/>
    <x v="5"/>
    <s v="B02"/>
    <s v="HEAVY DUTY GALVANIZED STEEL CABLE LADDER RACK/TRAY FITTINGS/ACCESSORIES"/>
    <n v="207"/>
    <s v="100mm(h) X 300mm(w) 90 degree inside vertical elbow, 650 radius                       "/>
    <x v="2"/>
    <x v="2"/>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891"/>
    <n v="273"/>
    <x v="0"/>
    <x v="1"/>
    <x v="1"/>
    <x v="1"/>
    <x v="5"/>
    <s v="B02"/>
    <s v="HEAVY DUTY GALVANIZED STEEL CABLE LADDER RACK/TRAY FITTINGS/ACCESSORIES"/>
    <n v="208"/>
    <s v="100mm(h) X 400mm(w) 90 degree horizontal elbow, 650 radius                       "/>
    <x v="0"/>
    <x v="0"/>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344"/>
    <n v="273"/>
    <x v="0"/>
    <x v="1"/>
    <x v="1"/>
    <x v="1"/>
    <x v="5"/>
    <s v="B02"/>
    <s v="HEAVY DUTY GALVANIZED STEEL CABLE LADDER RACK/TRAY FITTINGS/ACCESSORIES"/>
    <n v="208"/>
    <s v="100mm(h) X 400mm(w) 90 degree horizontal elbow, 650 radius                       "/>
    <x v="1"/>
    <x v="1"/>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797"/>
    <n v="273"/>
    <x v="0"/>
    <x v="1"/>
    <x v="1"/>
    <x v="1"/>
    <x v="5"/>
    <s v="B02"/>
    <s v="HEAVY DUTY GALVANIZED STEEL CABLE LADDER RACK/TRAY FITTINGS/ACCESSORIES"/>
    <n v="208"/>
    <s v="100mm(h) X 400mm(w) 90 degree horizontal elbow, 650 radius                       "/>
    <x v="2"/>
    <x v="2"/>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892"/>
    <n v="274"/>
    <x v="0"/>
    <x v="1"/>
    <x v="1"/>
    <x v="1"/>
    <x v="5"/>
    <s v="B02"/>
    <s v="HEAVY DUTY GALVANIZED STEEL CABLE LADDER RACK/TRAY FITTINGS/ACCESSORIES"/>
    <n v="209"/>
    <s v="100mm(h) X 400mm(w) horizontal tee, 650 radius                       "/>
    <x v="0"/>
    <x v="0"/>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345"/>
    <n v="274"/>
    <x v="0"/>
    <x v="1"/>
    <x v="1"/>
    <x v="1"/>
    <x v="5"/>
    <s v="B02"/>
    <s v="HEAVY DUTY GALVANIZED STEEL CABLE LADDER RACK/TRAY FITTINGS/ACCESSORIES"/>
    <n v="209"/>
    <s v="100mm(h) X 400mm(w) horizontal tee, 650 radius                       "/>
    <x v="1"/>
    <x v="1"/>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798"/>
    <n v="274"/>
    <x v="0"/>
    <x v="1"/>
    <x v="1"/>
    <x v="1"/>
    <x v="5"/>
    <s v="B02"/>
    <s v="HEAVY DUTY GALVANIZED STEEL CABLE LADDER RACK/TRAY FITTINGS/ACCESSORIES"/>
    <n v="209"/>
    <s v="100mm(h) X 400mm(w) horizontal tee, 650 radius                       "/>
    <x v="2"/>
    <x v="2"/>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893"/>
    <n v="275"/>
    <x v="0"/>
    <x v="1"/>
    <x v="1"/>
    <x v="1"/>
    <x v="5"/>
    <s v="B02"/>
    <s v="HEAVY DUTY GALVANIZED STEEL CABLE LADDER RACK/TRAY FITTINGS/ACCESSORIES"/>
    <n v="210"/>
    <s v="100mm(h) X 400mm(w) horizontal cross, 650 radius                       "/>
    <x v="0"/>
    <x v="0"/>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346"/>
    <n v="275"/>
    <x v="0"/>
    <x v="1"/>
    <x v="1"/>
    <x v="1"/>
    <x v="5"/>
    <s v="B02"/>
    <s v="HEAVY DUTY GALVANIZED STEEL CABLE LADDER RACK/TRAY FITTINGS/ACCESSORIES"/>
    <n v="210"/>
    <s v="100mm(h) X 400mm(w) horizontal cross, 650 radius                       "/>
    <x v="1"/>
    <x v="1"/>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799"/>
    <n v="275"/>
    <x v="0"/>
    <x v="1"/>
    <x v="1"/>
    <x v="1"/>
    <x v="5"/>
    <s v="B02"/>
    <s v="HEAVY DUTY GALVANIZED STEEL CABLE LADDER RACK/TRAY FITTINGS/ACCESSORIES"/>
    <n v="210"/>
    <s v="100mm(h) X 400mm(w) horizontal cross, 650 radius                       "/>
    <x v="2"/>
    <x v="2"/>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894"/>
    <n v="276"/>
    <x v="0"/>
    <x v="1"/>
    <x v="1"/>
    <x v="1"/>
    <x v="5"/>
    <s v="B02"/>
    <s v="HEAVY DUTY GALVANIZED STEEL CABLE LADDER RACK/TRAY FITTINGS/ACCESSORIES"/>
    <n v="211"/>
    <s v="100mm(h) X 400mm(w) 90 degree outside vertical elbow, 650 radius                       "/>
    <x v="0"/>
    <x v="0"/>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347"/>
    <n v="276"/>
    <x v="0"/>
    <x v="1"/>
    <x v="1"/>
    <x v="1"/>
    <x v="5"/>
    <s v="B02"/>
    <s v="HEAVY DUTY GALVANIZED STEEL CABLE LADDER RACK/TRAY FITTINGS/ACCESSORIES"/>
    <n v="211"/>
    <s v="100mm(h) X 400mm(w) 90 degree outside vertical elbow, 650 radius                       "/>
    <x v="1"/>
    <x v="1"/>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800"/>
    <n v="276"/>
    <x v="0"/>
    <x v="1"/>
    <x v="1"/>
    <x v="1"/>
    <x v="5"/>
    <s v="B02"/>
    <s v="HEAVY DUTY GALVANIZED STEEL CABLE LADDER RACK/TRAY FITTINGS/ACCESSORIES"/>
    <n v="211"/>
    <s v="100mm(h) X 400mm(w) 90 degree outside vertical elbow, 650 radius                       "/>
    <x v="2"/>
    <x v="2"/>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895"/>
    <n v="277"/>
    <x v="0"/>
    <x v="1"/>
    <x v="1"/>
    <x v="1"/>
    <x v="5"/>
    <s v="B02"/>
    <s v="HEAVY DUTY GALVANIZED STEEL CABLE LADDER RACK/TRAY FITTINGS/ACCESSORIES"/>
    <n v="212"/>
    <s v="100mm(h) X 400mm(w) 90 degree inside vertical elbow, 650 radius                       "/>
    <x v="0"/>
    <x v="0"/>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348"/>
    <n v="277"/>
    <x v="0"/>
    <x v="1"/>
    <x v="1"/>
    <x v="1"/>
    <x v="5"/>
    <s v="B02"/>
    <s v="HEAVY DUTY GALVANIZED STEEL CABLE LADDER RACK/TRAY FITTINGS/ACCESSORIES"/>
    <n v="212"/>
    <s v="100mm(h) X 400mm(w) 90 degree inside vertical elbow, 650 radius                       "/>
    <x v="1"/>
    <x v="1"/>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801"/>
    <n v="277"/>
    <x v="0"/>
    <x v="1"/>
    <x v="1"/>
    <x v="1"/>
    <x v="5"/>
    <s v="B02"/>
    <s v="HEAVY DUTY GALVANIZED STEEL CABLE LADDER RACK/TRAY FITTINGS/ACCESSORIES"/>
    <n v="212"/>
    <s v="100mm(h) X 400mm(w) 90 degree inside vertical elbow, 650 radius                       "/>
    <x v="2"/>
    <x v="2"/>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896"/>
    <n v="278"/>
    <x v="0"/>
    <x v="1"/>
    <x v="1"/>
    <x v="1"/>
    <x v="5"/>
    <s v="B02"/>
    <s v="HEAVY DUTY GALVANIZED STEEL CABLE LADDER RACK/TRAY FITTINGS/ACCESSORIES"/>
    <n v="213"/>
    <s v="100mm(h) X 500mm(w) 90 degree horizontal elbow, 650 radius                       "/>
    <x v="0"/>
    <x v="0"/>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349"/>
    <n v="278"/>
    <x v="0"/>
    <x v="1"/>
    <x v="1"/>
    <x v="1"/>
    <x v="5"/>
    <s v="B02"/>
    <s v="HEAVY DUTY GALVANIZED STEEL CABLE LADDER RACK/TRAY FITTINGS/ACCESSORIES"/>
    <n v="213"/>
    <s v="100mm(h) X 500mm(w) 90 degree horizontal elbow, 650 radius                       "/>
    <x v="1"/>
    <x v="1"/>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802"/>
    <n v="278"/>
    <x v="0"/>
    <x v="1"/>
    <x v="1"/>
    <x v="1"/>
    <x v="5"/>
    <s v="B02"/>
    <s v="HEAVY DUTY GALVANIZED STEEL CABLE LADDER RACK/TRAY FITTINGS/ACCESSORIES"/>
    <n v="213"/>
    <s v="100mm(h) X 500mm(w) 90 degree horizontal elbow, 650 radius                       "/>
    <x v="2"/>
    <x v="2"/>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897"/>
    <n v="279"/>
    <x v="0"/>
    <x v="1"/>
    <x v="1"/>
    <x v="1"/>
    <x v="5"/>
    <s v="B02"/>
    <s v="HEAVY DUTY GALVANIZED STEEL CABLE LADDER RACK/TRAY FITTINGS/ACCESSORIES"/>
    <n v="214"/>
    <s v="100mm(h) X 500mm(w) horizontal tee, 650 radius                       "/>
    <x v="0"/>
    <x v="0"/>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350"/>
    <n v="279"/>
    <x v="0"/>
    <x v="1"/>
    <x v="1"/>
    <x v="1"/>
    <x v="5"/>
    <s v="B02"/>
    <s v="HEAVY DUTY GALVANIZED STEEL CABLE LADDER RACK/TRAY FITTINGS/ACCESSORIES"/>
    <n v="214"/>
    <s v="100mm(h) X 500mm(w) horizontal tee, 650 radius                       "/>
    <x v="1"/>
    <x v="1"/>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803"/>
    <n v="279"/>
    <x v="0"/>
    <x v="1"/>
    <x v="1"/>
    <x v="1"/>
    <x v="5"/>
    <s v="B02"/>
    <s v="HEAVY DUTY GALVANIZED STEEL CABLE LADDER RACK/TRAY FITTINGS/ACCESSORIES"/>
    <n v="214"/>
    <s v="100mm(h) X 500mm(w) horizontal tee, 650 radius                       "/>
    <x v="2"/>
    <x v="2"/>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898"/>
    <n v="280"/>
    <x v="0"/>
    <x v="1"/>
    <x v="1"/>
    <x v="1"/>
    <x v="5"/>
    <s v="B02"/>
    <s v="HEAVY DUTY GALVANIZED STEEL CABLE LADDER RACK/TRAY FITTINGS/ACCESSORIES"/>
    <n v="215"/>
    <s v="100mm(h) X 500mm(w) horizontal cross, 650 radius                       "/>
    <x v="0"/>
    <x v="0"/>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351"/>
    <n v="280"/>
    <x v="0"/>
    <x v="1"/>
    <x v="1"/>
    <x v="1"/>
    <x v="5"/>
    <s v="B02"/>
    <s v="HEAVY DUTY GALVANIZED STEEL CABLE LADDER RACK/TRAY FITTINGS/ACCESSORIES"/>
    <n v="215"/>
    <s v="100mm(h) X 500mm(w) horizontal cross, 650 radius                       "/>
    <x v="1"/>
    <x v="1"/>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804"/>
    <n v="280"/>
    <x v="0"/>
    <x v="1"/>
    <x v="1"/>
    <x v="1"/>
    <x v="5"/>
    <s v="B02"/>
    <s v="HEAVY DUTY GALVANIZED STEEL CABLE LADDER RACK/TRAY FITTINGS/ACCESSORIES"/>
    <n v="215"/>
    <s v="100mm(h) X 500mm(w) horizontal cross, 650 radius                       "/>
    <x v="2"/>
    <x v="2"/>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899"/>
    <n v="281"/>
    <x v="0"/>
    <x v="1"/>
    <x v="1"/>
    <x v="1"/>
    <x v="5"/>
    <s v="B02"/>
    <s v="HEAVY DUTY GALVANIZED STEEL CABLE LADDER RACK/TRAY FITTINGS/ACCESSORIES"/>
    <n v="216"/>
    <s v="100mm(h) X 500mm(w) 90 degree outside vertical elbow, 650 radius                       "/>
    <x v="0"/>
    <x v="0"/>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352"/>
    <n v="281"/>
    <x v="0"/>
    <x v="1"/>
    <x v="1"/>
    <x v="1"/>
    <x v="5"/>
    <s v="B02"/>
    <s v="HEAVY DUTY GALVANIZED STEEL CABLE LADDER RACK/TRAY FITTINGS/ACCESSORIES"/>
    <n v="216"/>
    <s v="100mm(h) X 500mm(w) 90 degree outside vertical elbow, 650 radius                       "/>
    <x v="1"/>
    <x v="1"/>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805"/>
    <n v="281"/>
    <x v="0"/>
    <x v="1"/>
    <x v="1"/>
    <x v="1"/>
    <x v="5"/>
    <s v="B02"/>
    <s v="HEAVY DUTY GALVANIZED STEEL CABLE LADDER RACK/TRAY FITTINGS/ACCESSORIES"/>
    <n v="216"/>
    <s v="100mm(h) X 500mm(w) 90 degree outside vertical elbow, 650 radius                       "/>
    <x v="2"/>
    <x v="2"/>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900"/>
    <n v="282"/>
    <x v="0"/>
    <x v="1"/>
    <x v="1"/>
    <x v="1"/>
    <x v="5"/>
    <s v="B02"/>
    <s v="HEAVY DUTY GALVANIZED STEEL CABLE LADDER RACK/TRAY FITTINGS/ACCESSORIES"/>
    <n v="217"/>
    <s v="100mm(h) X 500mm(w) 90 degree inside vertical elbow, 650 radius                       "/>
    <x v="0"/>
    <x v="0"/>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353"/>
    <n v="282"/>
    <x v="0"/>
    <x v="1"/>
    <x v="1"/>
    <x v="1"/>
    <x v="5"/>
    <s v="B02"/>
    <s v="HEAVY DUTY GALVANIZED STEEL CABLE LADDER RACK/TRAY FITTINGS/ACCESSORIES"/>
    <n v="217"/>
    <s v="100mm(h) X 500mm(w) 90 degree inside vertical elbow, 650 radius                       "/>
    <x v="1"/>
    <x v="1"/>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806"/>
    <n v="282"/>
    <x v="0"/>
    <x v="1"/>
    <x v="1"/>
    <x v="1"/>
    <x v="5"/>
    <s v="B02"/>
    <s v="HEAVY DUTY GALVANIZED STEEL CABLE LADDER RACK/TRAY FITTINGS/ACCESSORIES"/>
    <n v="217"/>
    <s v="100mm(h) X 500mm(w) 90 degree inside vertical elbow, 650 radius                       "/>
    <x v="2"/>
    <x v="2"/>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901"/>
    <n v="283"/>
    <x v="0"/>
    <x v="1"/>
    <x v="1"/>
    <x v="1"/>
    <x v="5"/>
    <s v="B02"/>
    <s v="HEAVY DUTY GALVANIZED STEEL CABLE LADDER RACK/TRAY FITTINGS/ACCESSORIES"/>
    <n v="218"/>
    <s v="100mm(h) X 600mm(w) 90 degree horizontal elbow, 650 radius                       "/>
    <x v="0"/>
    <x v="0"/>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354"/>
    <n v="283"/>
    <x v="0"/>
    <x v="1"/>
    <x v="1"/>
    <x v="1"/>
    <x v="5"/>
    <s v="B02"/>
    <s v="HEAVY DUTY GALVANIZED STEEL CABLE LADDER RACK/TRAY FITTINGS/ACCESSORIES"/>
    <n v="218"/>
    <s v="100mm(h) X 600mm(w) 90 degree horizontal elbow, 650 radius                       "/>
    <x v="1"/>
    <x v="1"/>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807"/>
    <n v="283"/>
    <x v="0"/>
    <x v="1"/>
    <x v="1"/>
    <x v="1"/>
    <x v="5"/>
    <s v="B02"/>
    <s v="HEAVY DUTY GALVANIZED STEEL CABLE LADDER RACK/TRAY FITTINGS/ACCESSORIES"/>
    <n v="218"/>
    <s v="100mm(h) X 600mm(w) 90 degree horizontal elbow, 650 radius                       "/>
    <x v="2"/>
    <x v="2"/>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902"/>
    <n v="284"/>
    <x v="0"/>
    <x v="1"/>
    <x v="1"/>
    <x v="1"/>
    <x v="5"/>
    <s v="B02"/>
    <s v="HEAVY DUTY GALVANIZED STEEL CABLE LADDER RACK/TRAY FITTINGS/ACCESSORIES"/>
    <n v="219"/>
    <s v="100mm(h) X 600mm(w) horizontal tee, 650 radius                       "/>
    <x v="0"/>
    <x v="0"/>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355"/>
    <n v="284"/>
    <x v="0"/>
    <x v="1"/>
    <x v="1"/>
    <x v="1"/>
    <x v="5"/>
    <s v="B02"/>
    <s v="HEAVY DUTY GALVANIZED STEEL CABLE LADDER RACK/TRAY FITTINGS/ACCESSORIES"/>
    <n v="219"/>
    <s v="100mm(h) X 600mm(w) horizontal tee, 650 radius                       "/>
    <x v="1"/>
    <x v="1"/>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808"/>
    <n v="284"/>
    <x v="0"/>
    <x v="1"/>
    <x v="1"/>
    <x v="1"/>
    <x v="5"/>
    <s v="B02"/>
    <s v="HEAVY DUTY GALVANIZED STEEL CABLE LADDER RACK/TRAY FITTINGS/ACCESSORIES"/>
    <n v="219"/>
    <s v="100mm(h) X 600mm(w) horizontal tee, 650 radius                       "/>
    <x v="2"/>
    <x v="2"/>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903"/>
    <n v="285"/>
    <x v="0"/>
    <x v="1"/>
    <x v="1"/>
    <x v="1"/>
    <x v="5"/>
    <s v="B02"/>
    <s v="HEAVY DUTY GALVANIZED STEEL CABLE LADDER RACK/TRAY FITTINGS/ACCESSORIES"/>
    <n v="220"/>
    <s v="100mm(h) X 600mm(w) horizontal cross, 650 radius                       "/>
    <x v="0"/>
    <x v="0"/>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356"/>
    <n v="285"/>
    <x v="0"/>
    <x v="1"/>
    <x v="1"/>
    <x v="1"/>
    <x v="5"/>
    <s v="B02"/>
    <s v="HEAVY DUTY GALVANIZED STEEL CABLE LADDER RACK/TRAY FITTINGS/ACCESSORIES"/>
    <n v="220"/>
    <s v="100mm(h) X 600mm(w) horizontal cross, 650 radius                       "/>
    <x v="1"/>
    <x v="1"/>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809"/>
    <n v="285"/>
    <x v="0"/>
    <x v="1"/>
    <x v="1"/>
    <x v="1"/>
    <x v="5"/>
    <s v="B02"/>
    <s v="HEAVY DUTY GALVANIZED STEEL CABLE LADDER RACK/TRAY FITTINGS/ACCESSORIES"/>
    <n v="220"/>
    <s v="100mm(h) X 600mm(w) horizontal cross, 650 radius                       "/>
    <x v="2"/>
    <x v="2"/>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904"/>
    <n v="286"/>
    <x v="0"/>
    <x v="1"/>
    <x v="1"/>
    <x v="1"/>
    <x v="5"/>
    <s v="B02"/>
    <s v="HEAVY DUTY GALVANIZED STEEL CABLE LADDER RACK/TRAY FITTINGS/ACCESSORIES"/>
    <n v="221"/>
    <s v="100mm(h) X 600mm(w) 90 degree outside vertical elbow, 650 radius                       "/>
    <x v="0"/>
    <x v="0"/>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357"/>
    <n v="286"/>
    <x v="0"/>
    <x v="1"/>
    <x v="1"/>
    <x v="1"/>
    <x v="5"/>
    <s v="B02"/>
    <s v="HEAVY DUTY GALVANIZED STEEL CABLE LADDER RACK/TRAY FITTINGS/ACCESSORIES"/>
    <n v="221"/>
    <s v="100mm(h) X 600mm(w) 90 degree outside vertical elbow, 650 radius                       "/>
    <x v="1"/>
    <x v="1"/>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810"/>
    <n v="286"/>
    <x v="0"/>
    <x v="1"/>
    <x v="1"/>
    <x v="1"/>
    <x v="5"/>
    <s v="B02"/>
    <s v="HEAVY DUTY GALVANIZED STEEL CABLE LADDER RACK/TRAY FITTINGS/ACCESSORIES"/>
    <n v="221"/>
    <s v="100mm(h) X 600mm(w) 90 degree outside vertical elbow, 650 radius                       "/>
    <x v="2"/>
    <x v="2"/>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905"/>
    <n v="287"/>
    <x v="0"/>
    <x v="1"/>
    <x v="1"/>
    <x v="1"/>
    <x v="5"/>
    <s v="B02"/>
    <s v="HEAVY DUTY GALVANIZED STEEL CABLE LADDER RACK/TRAY FITTINGS/ACCESSORIES"/>
    <n v="222"/>
    <s v="100mm(h) X 600mm(w) 90 degree inside vertical elbow, 650 radius                       "/>
    <x v="0"/>
    <x v="0"/>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358"/>
    <n v="287"/>
    <x v="0"/>
    <x v="1"/>
    <x v="1"/>
    <x v="1"/>
    <x v="5"/>
    <s v="B02"/>
    <s v="HEAVY DUTY GALVANIZED STEEL CABLE LADDER RACK/TRAY FITTINGS/ACCESSORIES"/>
    <n v="222"/>
    <s v="100mm(h) X 600mm(w) 90 degree inside vertical elbow, 650 radius                       "/>
    <x v="1"/>
    <x v="1"/>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811"/>
    <n v="287"/>
    <x v="0"/>
    <x v="1"/>
    <x v="1"/>
    <x v="1"/>
    <x v="5"/>
    <s v="B02"/>
    <s v="HEAVY DUTY GALVANIZED STEEL CABLE LADDER RACK/TRAY FITTINGS/ACCESSORIES"/>
    <n v="222"/>
    <s v="100mm(h) X 600mm(w) 90 degree inside vertical elbow, 650 radius                       "/>
    <x v="2"/>
    <x v="2"/>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906"/>
    <n v="288"/>
    <x v="0"/>
    <x v="1"/>
    <x v="1"/>
    <x v="1"/>
    <x v="5"/>
    <s v="B02"/>
    <s v="HEAVY DUTY GALVANIZED STEEL CABLE LADDER RACK/TRAY FITTINGS/ACCESSORIES"/>
    <n v="223"/>
    <s v="100mm(h) X 800mm(w) 90 degree horizontal elbow, 650 radius                       "/>
    <x v="0"/>
    <x v="0"/>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359"/>
    <n v="288"/>
    <x v="0"/>
    <x v="1"/>
    <x v="1"/>
    <x v="1"/>
    <x v="5"/>
    <s v="B02"/>
    <s v="HEAVY DUTY GALVANIZED STEEL CABLE LADDER RACK/TRAY FITTINGS/ACCESSORIES"/>
    <n v="223"/>
    <s v="100mm(h) X 800mm(w) 90 degree horizontal elbow, 650 radius                       "/>
    <x v="1"/>
    <x v="1"/>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812"/>
    <n v="288"/>
    <x v="0"/>
    <x v="1"/>
    <x v="1"/>
    <x v="1"/>
    <x v="5"/>
    <s v="B02"/>
    <s v="HEAVY DUTY GALVANIZED STEEL CABLE LADDER RACK/TRAY FITTINGS/ACCESSORIES"/>
    <n v="223"/>
    <s v="100mm(h) X 800mm(w) 90 degree horizontal elbow, 650 radius                       "/>
    <x v="2"/>
    <x v="2"/>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907"/>
    <n v="289"/>
    <x v="0"/>
    <x v="1"/>
    <x v="1"/>
    <x v="1"/>
    <x v="5"/>
    <s v="B02"/>
    <s v="HEAVY DUTY GALVANIZED STEEL CABLE LADDER RACK/TRAY FITTINGS/ACCESSORIES"/>
    <n v="224"/>
    <s v="100mm(h) X 800mm(w) horizontal tee, 650 radius                       "/>
    <x v="0"/>
    <x v="0"/>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360"/>
    <n v="289"/>
    <x v="0"/>
    <x v="1"/>
    <x v="1"/>
    <x v="1"/>
    <x v="5"/>
    <s v="B02"/>
    <s v="HEAVY DUTY GALVANIZED STEEL CABLE LADDER RACK/TRAY FITTINGS/ACCESSORIES"/>
    <n v="224"/>
    <s v="100mm(h) X 800mm(w) horizontal tee, 650 radius                       "/>
    <x v="1"/>
    <x v="1"/>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813"/>
    <n v="289"/>
    <x v="0"/>
    <x v="1"/>
    <x v="1"/>
    <x v="1"/>
    <x v="5"/>
    <s v="B02"/>
    <s v="HEAVY DUTY GALVANIZED STEEL CABLE LADDER RACK/TRAY FITTINGS/ACCESSORIES"/>
    <n v="224"/>
    <s v="100mm(h) X 800mm(w) horizontal tee, 650 radius                       "/>
    <x v="2"/>
    <x v="2"/>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908"/>
    <n v="290"/>
    <x v="0"/>
    <x v="1"/>
    <x v="1"/>
    <x v="1"/>
    <x v="5"/>
    <s v="B02"/>
    <s v="HEAVY DUTY GALVANIZED STEEL CABLE LADDER RACK/TRAY FITTINGS/ACCESSORIES"/>
    <n v="225"/>
    <s v="100mm(h) X 800mm(w) horizontal cross, 650 radius                       "/>
    <x v="0"/>
    <x v="0"/>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361"/>
    <n v="290"/>
    <x v="0"/>
    <x v="1"/>
    <x v="1"/>
    <x v="1"/>
    <x v="5"/>
    <s v="B02"/>
    <s v="HEAVY DUTY GALVANIZED STEEL CABLE LADDER RACK/TRAY FITTINGS/ACCESSORIES"/>
    <n v="225"/>
    <s v="100mm(h) X 800mm(w) horizontal cross, 650 radius                       "/>
    <x v="1"/>
    <x v="1"/>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814"/>
    <n v="290"/>
    <x v="0"/>
    <x v="1"/>
    <x v="1"/>
    <x v="1"/>
    <x v="5"/>
    <s v="B02"/>
    <s v="HEAVY DUTY GALVANIZED STEEL CABLE LADDER RACK/TRAY FITTINGS/ACCESSORIES"/>
    <n v="225"/>
    <s v="100mm(h) X 800mm(w) horizontal cross, 650 radius                       "/>
    <x v="2"/>
    <x v="2"/>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909"/>
    <n v="291"/>
    <x v="0"/>
    <x v="1"/>
    <x v="1"/>
    <x v="1"/>
    <x v="5"/>
    <s v="B02"/>
    <s v="HEAVY DUTY GALVANIZED STEEL CABLE LADDER RACK/TRAY FITTINGS/ACCESSORIES"/>
    <n v="226"/>
    <s v="100mm(h) X 800mm(w) 90 degree outside vertical elbow, 650 radius                       "/>
    <x v="0"/>
    <x v="0"/>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362"/>
    <n v="291"/>
    <x v="0"/>
    <x v="1"/>
    <x v="1"/>
    <x v="1"/>
    <x v="5"/>
    <s v="B02"/>
    <s v="HEAVY DUTY GALVANIZED STEEL CABLE LADDER RACK/TRAY FITTINGS/ACCESSORIES"/>
    <n v="226"/>
    <s v="100mm(h) X 800mm(w) 90 degree outside vertical elbow, 650 radius                       "/>
    <x v="1"/>
    <x v="1"/>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815"/>
    <n v="291"/>
    <x v="0"/>
    <x v="1"/>
    <x v="1"/>
    <x v="1"/>
    <x v="5"/>
    <s v="B02"/>
    <s v="HEAVY DUTY GALVANIZED STEEL CABLE LADDER RACK/TRAY FITTINGS/ACCESSORIES"/>
    <n v="226"/>
    <s v="100mm(h) X 800mm(w) 90 degree outside vertical elbow, 650 radius                       "/>
    <x v="2"/>
    <x v="2"/>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910"/>
    <n v="292"/>
    <x v="0"/>
    <x v="1"/>
    <x v="1"/>
    <x v="1"/>
    <x v="5"/>
    <s v="B02"/>
    <s v="HEAVY DUTY GALVANIZED STEEL CABLE LADDER RACK/TRAY FITTINGS/ACCESSORIES"/>
    <n v="227"/>
    <s v="100mm(h) X 800mm(w) 90 degree inside vertical elbow, 650 radius                       "/>
    <x v="0"/>
    <x v="0"/>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363"/>
    <n v="292"/>
    <x v="0"/>
    <x v="1"/>
    <x v="1"/>
    <x v="1"/>
    <x v="5"/>
    <s v="B02"/>
    <s v="HEAVY DUTY GALVANIZED STEEL CABLE LADDER RACK/TRAY FITTINGS/ACCESSORIES"/>
    <n v="227"/>
    <s v="100mm(h) X 800mm(w) 90 degree inside vertical elbow, 650 radius                       "/>
    <x v="1"/>
    <x v="1"/>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816"/>
    <n v="292"/>
    <x v="0"/>
    <x v="1"/>
    <x v="1"/>
    <x v="1"/>
    <x v="5"/>
    <s v="B02"/>
    <s v="HEAVY DUTY GALVANIZED STEEL CABLE LADDER RACK/TRAY FITTINGS/ACCESSORIES"/>
    <n v="227"/>
    <s v="100mm(h) X 800mm(w) 90 degree inside vertical elbow, 650 radius                       "/>
    <x v="2"/>
    <x v="2"/>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911"/>
    <n v="293"/>
    <x v="0"/>
    <x v="1"/>
    <x v="1"/>
    <x v="1"/>
    <x v="5"/>
    <s v="B02"/>
    <s v="HEAVY DUTY GALVANIZED STEEL CABLE LADDER RACK/TRAY FITTINGS/ACCESSORIES"/>
    <n v="228"/>
    <s v="100mm(h) X 1000mm(w) 90 degree horizontal elbow, 650 radius                       "/>
    <x v="0"/>
    <x v="0"/>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364"/>
    <n v="293"/>
    <x v="0"/>
    <x v="1"/>
    <x v="1"/>
    <x v="1"/>
    <x v="5"/>
    <s v="B02"/>
    <s v="HEAVY DUTY GALVANIZED STEEL CABLE LADDER RACK/TRAY FITTINGS/ACCESSORIES"/>
    <n v="228"/>
    <s v="100mm(h) X 1000mm(w) 90 degree horizontal elbow, 650 radius                       "/>
    <x v="1"/>
    <x v="1"/>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817"/>
    <n v="293"/>
    <x v="0"/>
    <x v="1"/>
    <x v="1"/>
    <x v="1"/>
    <x v="5"/>
    <s v="B02"/>
    <s v="HEAVY DUTY GALVANIZED STEEL CABLE LADDER RACK/TRAY FITTINGS/ACCESSORIES"/>
    <n v="228"/>
    <s v="100mm(h) X 1000mm(w) 90 degree horizontal elbow, 650 radius                       "/>
    <x v="2"/>
    <x v="2"/>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912"/>
    <n v="294"/>
    <x v="0"/>
    <x v="1"/>
    <x v="1"/>
    <x v="1"/>
    <x v="5"/>
    <s v="B02"/>
    <s v="HEAVY DUTY GALVANIZED STEEL CABLE LADDER RACK/TRAY FITTINGS/ACCESSORIES"/>
    <n v="229"/>
    <s v="100mm(h) X 1000mm(w) horizontal tee, 650 radius                       "/>
    <x v="0"/>
    <x v="0"/>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365"/>
    <n v="294"/>
    <x v="0"/>
    <x v="1"/>
    <x v="1"/>
    <x v="1"/>
    <x v="5"/>
    <s v="B02"/>
    <s v="HEAVY DUTY GALVANIZED STEEL CABLE LADDER RACK/TRAY FITTINGS/ACCESSORIES"/>
    <n v="229"/>
    <s v="100mm(h) X 1000mm(w) horizontal tee, 650 radius                       "/>
    <x v="1"/>
    <x v="1"/>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818"/>
    <n v="294"/>
    <x v="0"/>
    <x v="1"/>
    <x v="1"/>
    <x v="1"/>
    <x v="5"/>
    <s v="B02"/>
    <s v="HEAVY DUTY GALVANIZED STEEL CABLE LADDER RACK/TRAY FITTINGS/ACCESSORIES"/>
    <n v="229"/>
    <s v="100mm(h) X 1000mm(w) horizontal tee, 650 radius                       "/>
    <x v="2"/>
    <x v="2"/>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913"/>
    <n v="295"/>
    <x v="0"/>
    <x v="1"/>
    <x v="1"/>
    <x v="1"/>
    <x v="5"/>
    <s v="B02"/>
    <s v="HEAVY DUTY GALVANIZED STEEL CABLE LADDER RACK/TRAY FITTINGS/ACCESSORIES"/>
    <n v="230"/>
    <s v="100mm(h) X 1000mm(w) horizontal cross, 650 radius                       "/>
    <x v="0"/>
    <x v="0"/>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366"/>
    <n v="295"/>
    <x v="0"/>
    <x v="1"/>
    <x v="1"/>
    <x v="1"/>
    <x v="5"/>
    <s v="B02"/>
    <s v="HEAVY DUTY GALVANIZED STEEL CABLE LADDER RACK/TRAY FITTINGS/ACCESSORIES"/>
    <n v="230"/>
    <s v="100mm(h) X 1000mm(w) horizontal cross, 650 radius                       "/>
    <x v="1"/>
    <x v="1"/>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819"/>
    <n v="295"/>
    <x v="0"/>
    <x v="1"/>
    <x v="1"/>
    <x v="1"/>
    <x v="5"/>
    <s v="B02"/>
    <s v="HEAVY DUTY GALVANIZED STEEL CABLE LADDER RACK/TRAY FITTINGS/ACCESSORIES"/>
    <n v="230"/>
    <s v="100mm(h) X 1000mm(w) horizontal cross, 650 radius                       "/>
    <x v="2"/>
    <x v="2"/>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914"/>
    <n v="296"/>
    <x v="0"/>
    <x v="1"/>
    <x v="1"/>
    <x v="1"/>
    <x v="5"/>
    <s v="B02"/>
    <s v="HEAVY DUTY GALVANIZED STEEL CABLE LADDER RACK/TRAY FITTINGS/ACCESSORIES"/>
    <n v="231"/>
    <s v="100mm(h) X 1000mm(w) 90 degree outside vertical elbow, 650 radius                       "/>
    <x v="0"/>
    <x v="0"/>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367"/>
    <n v="296"/>
    <x v="0"/>
    <x v="1"/>
    <x v="1"/>
    <x v="1"/>
    <x v="5"/>
    <s v="B02"/>
    <s v="HEAVY DUTY GALVANIZED STEEL CABLE LADDER RACK/TRAY FITTINGS/ACCESSORIES"/>
    <n v="231"/>
    <s v="100mm(h) X 1000mm(w) 90 degree outside vertical elbow, 650 radius                       "/>
    <x v="1"/>
    <x v="1"/>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820"/>
    <n v="296"/>
    <x v="0"/>
    <x v="1"/>
    <x v="1"/>
    <x v="1"/>
    <x v="5"/>
    <s v="B02"/>
    <s v="HEAVY DUTY GALVANIZED STEEL CABLE LADDER RACK/TRAY FITTINGS/ACCESSORIES"/>
    <n v="231"/>
    <s v="100mm(h) X 1000mm(w) 90 degree outside vertical elbow, 650 radius                       "/>
    <x v="2"/>
    <x v="2"/>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915"/>
    <n v="297"/>
    <x v="0"/>
    <x v="1"/>
    <x v="1"/>
    <x v="1"/>
    <x v="5"/>
    <s v="B02"/>
    <s v="HEAVY DUTY GALVANIZED STEEL CABLE LADDER RACK/TRAY FITTINGS/ACCESSORIES"/>
    <n v="232"/>
    <s v="100mm(h) X 1000mm(w) 90 degree inside vertical elbow, 650 radius                       "/>
    <x v="0"/>
    <x v="0"/>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368"/>
    <n v="297"/>
    <x v="0"/>
    <x v="1"/>
    <x v="1"/>
    <x v="1"/>
    <x v="5"/>
    <s v="B02"/>
    <s v="HEAVY DUTY GALVANIZED STEEL CABLE LADDER RACK/TRAY FITTINGS/ACCESSORIES"/>
    <n v="232"/>
    <s v="100mm(h) X 1000mm(w) 90 degree inside vertical elbow, 650 radius                       "/>
    <x v="1"/>
    <x v="1"/>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821"/>
    <n v="297"/>
    <x v="0"/>
    <x v="1"/>
    <x v="1"/>
    <x v="1"/>
    <x v="5"/>
    <s v="B02"/>
    <s v="HEAVY DUTY GALVANIZED STEEL CABLE LADDER RACK/TRAY FITTINGS/ACCESSORIES"/>
    <n v="232"/>
    <s v="100mm(h) X 1000mm(w) 90 degree inside vertical elbow, 650 radius                       "/>
    <x v="2"/>
    <x v="2"/>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916"/>
    <n v="298"/>
    <x v="0"/>
    <x v="1"/>
    <x v="1"/>
    <x v="1"/>
    <x v="5"/>
    <s v="B02"/>
    <s v="HEAVY DUTY GALVANIZED STEEL CABLE LADDER RACK/TRAY FITTINGS/ACCESSORIES"/>
    <n v="233"/>
    <s v="150mm(h) vertical adjustable splice plates                       "/>
    <x v="0"/>
    <x v="0"/>
    <x v="1"/>
    <n v="2"/>
    <n v="2"/>
    <n v="2"/>
    <n v="2"/>
    <n v="2"/>
    <n v="2"/>
    <n v="2"/>
    <n v="14"/>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369"/>
    <n v="298"/>
    <x v="0"/>
    <x v="1"/>
    <x v="1"/>
    <x v="1"/>
    <x v="5"/>
    <s v="B02"/>
    <s v="HEAVY DUTY GALVANIZED STEEL CABLE LADDER RACK/TRAY FITTINGS/ACCESSORIES"/>
    <n v="233"/>
    <s v="150mm(h) vertical adjustable splice plates                       "/>
    <x v="1"/>
    <x v="1"/>
    <x v="1"/>
    <n v="2"/>
    <n v="2"/>
    <n v="2"/>
    <n v="2"/>
    <n v="2"/>
    <n v="2"/>
    <n v="2"/>
    <n v="14"/>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822"/>
    <n v="298"/>
    <x v="0"/>
    <x v="1"/>
    <x v="1"/>
    <x v="1"/>
    <x v="5"/>
    <s v="B02"/>
    <s v="HEAVY DUTY GALVANIZED STEEL CABLE LADDER RACK/TRAY FITTINGS/ACCESSORIES"/>
    <n v="233"/>
    <s v="150mm(h) vertical adjustable splice plates                       "/>
    <x v="2"/>
    <x v="2"/>
    <x v="1"/>
    <n v="2"/>
    <n v="2"/>
    <n v="2"/>
    <n v="2"/>
    <n v="2"/>
    <n v="2"/>
    <n v="2"/>
    <n v="14"/>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917"/>
    <n v="299"/>
    <x v="0"/>
    <x v="1"/>
    <x v="1"/>
    <x v="1"/>
    <x v="5"/>
    <s v="B02"/>
    <s v="HEAVY DUTY GALVANIZED STEEL CABLE LADDER RACK/TRAY FITTINGS/ACCESSORIES"/>
    <n v="234"/>
    <s v="150mm(h) X 75mm(w) 90 degree horizontal elbow, 450 radius                       "/>
    <x v="0"/>
    <x v="0"/>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370"/>
    <n v="299"/>
    <x v="0"/>
    <x v="1"/>
    <x v="1"/>
    <x v="1"/>
    <x v="5"/>
    <s v="B02"/>
    <s v="HEAVY DUTY GALVANIZED STEEL CABLE LADDER RACK/TRAY FITTINGS/ACCESSORIES"/>
    <n v="234"/>
    <s v="150mm(h) X 75mm(w) 90 degree horizontal elbow, 450 radius                       "/>
    <x v="1"/>
    <x v="1"/>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823"/>
    <n v="299"/>
    <x v="0"/>
    <x v="1"/>
    <x v="1"/>
    <x v="1"/>
    <x v="5"/>
    <s v="B02"/>
    <s v="HEAVY DUTY GALVANIZED STEEL CABLE LADDER RACK/TRAY FITTINGS/ACCESSORIES"/>
    <n v="234"/>
    <s v="150mm(h) X 75mm(w) 90 degree horizontal elbow, 450 radius                       "/>
    <x v="2"/>
    <x v="2"/>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918"/>
    <n v="300"/>
    <x v="0"/>
    <x v="1"/>
    <x v="1"/>
    <x v="1"/>
    <x v="5"/>
    <s v="B02"/>
    <s v="HEAVY DUTY GALVANIZED STEEL CABLE LADDER RACK/TRAY FITTINGS/ACCESSORIES"/>
    <n v="235"/>
    <s v="150mm(h) X 75mm(w) horizontal tee, 450 radius                       "/>
    <x v="0"/>
    <x v="0"/>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371"/>
    <n v="300"/>
    <x v="0"/>
    <x v="1"/>
    <x v="1"/>
    <x v="1"/>
    <x v="5"/>
    <s v="B02"/>
    <s v="HEAVY DUTY GALVANIZED STEEL CABLE LADDER RACK/TRAY FITTINGS/ACCESSORIES"/>
    <n v="235"/>
    <s v="150mm(h) X 75mm(w) horizontal tee, 450 radius                       "/>
    <x v="1"/>
    <x v="1"/>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824"/>
    <n v="300"/>
    <x v="0"/>
    <x v="1"/>
    <x v="1"/>
    <x v="1"/>
    <x v="5"/>
    <s v="B02"/>
    <s v="HEAVY DUTY GALVANIZED STEEL CABLE LADDER RACK/TRAY FITTINGS/ACCESSORIES"/>
    <n v="235"/>
    <s v="150mm(h) X 75mm(w) horizontal tee, 450 radius                       "/>
    <x v="2"/>
    <x v="2"/>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919"/>
    <n v="301"/>
    <x v="0"/>
    <x v="1"/>
    <x v="1"/>
    <x v="1"/>
    <x v="5"/>
    <s v="B02"/>
    <s v="HEAVY DUTY GALVANIZED STEEL CABLE LADDER RACK/TRAY FITTINGS/ACCESSORIES"/>
    <n v="236"/>
    <s v="150mm(h) X 75mm(w) horizontal cross, 450 radius                       "/>
    <x v="0"/>
    <x v="0"/>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372"/>
    <n v="301"/>
    <x v="0"/>
    <x v="1"/>
    <x v="1"/>
    <x v="1"/>
    <x v="5"/>
    <s v="B02"/>
    <s v="HEAVY DUTY GALVANIZED STEEL CABLE LADDER RACK/TRAY FITTINGS/ACCESSORIES"/>
    <n v="236"/>
    <s v="150mm(h) X 75mm(w) horizontal cross, 450 radius                       "/>
    <x v="1"/>
    <x v="1"/>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825"/>
    <n v="301"/>
    <x v="0"/>
    <x v="1"/>
    <x v="1"/>
    <x v="1"/>
    <x v="5"/>
    <s v="B02"/>
    <s v="HEAVY DUTY GALVANIZED STEEL CABLE LADDER RACK/TRAY FITTINGS/ACCESSORIES"/>
    <n v="236"/>
    <s v="150mm(h) X 75mm(w) horizontal cross, 450 radius                       "/>
    <x v="2"/>
    <x v="2"/>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920"/>
    <n v="302"/>
    <x v="0"/>
    <x v="1"/>
    <x v="1"/>
    <x v="1"/>
    <x v="5"/>
    <s v="B02"/>
    <s v="HEAVY DUTY GALVANIZED STEEL CABLE LADDER RACK/TRAY FITTINGS/ACCESSORIES"/>
    <n v="237"/>
    <s v="150mm(h) X 75mm(w) 90 degree outside vertical elbow, 450 radius                       "/>
    <x v="0"/>
    <x v="0"/>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373"/>
    <n v="302"/>
    <x v="0"/>
    <x v="1"/>
    <x v="1"/>
    <x v="1"/>
    <x v="5"/>
    <s v="B02"/>
    <s v="HEAVY DUTY GALVANIZED STEEL CABLE LADDER RACK/TRAY FITTINGS/ACCESSORIES"/>
    <n v="237"/>
    <s v="150mm(h) X 75mm(w) 90 degree outside vertical elbow, 450 radius                       "/>
    <x v="1"/>
    <x v="1"/>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826"/>
    <n v="302"/>
    <x v="0"/>
    <x v="1"/>
    <x v="1"/>
    <x v="1"/>
    <x v="5"/>
    <s v="B02"/>
    <s v="HEAVY DUTY GALVANIZED STEEL CABLE LADDER RACK/TRAY FITTINGS/ACCESSORIES"/>
    <n v="237"/>
    <s v="150mm(h) X 75mm(w) 90 degree outside vertical elbow, 450 radius                       "/>
    <x v="2"/>
    <x v="2"/>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921"/>
    <n v="303"/>
    <x v="0"/>
    <x v="1"/>
    <x v="1"/>
    <x v="1"/>
    <x v="5"/>
    <s v="B02"/>
    <s v="HEAVY DUTY GALVANIZED STEEL CABLE LADDER RACK/TRAY FITTINGS/ACCESSORIES"/>
    <n v="238"/>
    <s v="150mm(h) X 75mm(w) 90 degree inside vertical elbow, 450 radius                       "/>
    <x v="0"/>
    <x v="0"/>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374"/>
    <n v="303"/>
    <x v="0"/>
    <x v="1"/>
    <x v="1"/>
    <x v="1"/>
    <x v="5"/>
    <s v="B02"/>
    <s v="HEAVY DUTY GALVANIZED STEEL CABLE LADDER RACK/TRAY FITTINGS/ACCESSORIES"/>
    <n v="238"/>
    <s v="150mm(h) X 75mm(w) 90 degree inside vertical elbow, 450 radius                       "/>
    <x v="1"/>
    <x v="1"/>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827"/>
    <n v="303"/>
    <x v="0"/>
    <x v="1"/>
    <x v="1"/>
    <x v="1"/>
    <x v="5"/>
    <s v="B02"/>
    <s v="HEAVY DUTY GALVANIZED STEEL CABLE LADDER RACK/TRAY FITTINGS/ACCESSORIES"/>
    <n v="238"/>
    <s v="150mm(h) X 75mm(w) 90 degree inside vertical elbow, 450 radius                       "/>
    <x v="2"/>
    <x v="2"/>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922"/>
    <n v="304"/>
    <x v="0"/>
    <x v="1"/>
    <x v="1"/>
    <x v="1"/>
    <x v="5"/>
    <s v="B02"/>
    <s v="HEAVY DUTY GALVANIZED STEEL CABLE LADDER RACK/TRAY FITTINGS/ACCESSORIES"/>
    <n v="239"/>
    <s v="150mm(h) X 100mm(w) 90 degree horizontal elbow, 450 radius                       "/>
    <x v="0"/>
    <x v="0"/>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375"/>
    <n v="304"/>
    <x v="0"/>
    <x v="1"/>
    <x v="1"/>
    <x v="1"/>
    <x v="5"/>
    <s v="B02"/>
    <s v="HEAVY DUTY GALVANIZED STEEL CABLE LADDER RACK/TRAY FITTINGS/ACCESSORIES"/>
    <n v="239"/>
    <s v="150mm(h) X 100mm(w) 90 degree horizontal elbow, 450 radius                       "/>
    <x v="1"/>
    <x v="1"/>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828"/>
    <n v="304"/>
    <x v="0"/>
    <x v="1"/>
    <x v="1"/>
    <x v="1"/>
    <x v="5"/>
    <s v="B02"/>
    <s v="HEAVY DUTY GALVANIZED STEEL CABLE LADDER RACK/TRAY FITTINGS/ACCESSORIES"/>
    <n v="239"/>
    <s v="150mm(h) X 100mm(w) 90 degree horizontal elbow, 450 radius                       "/>
    <x v="2"/>
    <x v="2"/>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923"/>
    <n v="305"/>
    <x v="0"/>
    <x v="1"/>
    <x v="1"/>
    <x v="1"/>
    <x v="5"/>
    <s v="B02"/>
    <s v="HEAVY DUTY GALVANIZED STEEL CABLE LADDER RACK/TRAY FITTINGS/ACCESSORIES"/>
    <n v="240"/>
    <s v="150mm(h) X 100mm(w) horizontal tee, 450 radius                       "/>
    <x v="0"/>
    <x v="0"/>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376"/>
    <n v="305"/>
    <x v="0"/>
    <x v="1"/>
    <x v="1"/>
    <x v="1"/>
    <x v="5"/>
    <s v="B02"/>
    <s v="HEAVY DUTY GALVANIZED STEEL CABLE LADDER RACK/TRAY FITTINGS/ACCESSORIES"/>
    <n v="240"/>
    <s v="150mm(h) X 100mm(w) horizontal tee, 450 radius                       "/>
    <x v="1"/>
    <x v="1"/>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829"/>
    <n v="305"/>
    <x v="0"/>
    <x v="1"/>
    <x v="1"/>
    <x v="1"/>
    <x v="5"/>
    <s v="B02"/>
    <s v="HEAVY DUTY GALVANIZED STEEL CABLE LADDER RACK/TRAY FITTINGS/ACCESSORIES"/>
    <n v="240"/>
    <s v="150mm(h) X 100mm(w) horizontal tee, 450 radius                       "/>
    <x v="2"/>
    <x v="2"/>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924"/>
    <n v="306"/>
    <x v="0"/>
    <x v="1"/>
    <x v="1"/>
    <x v="1"/>
    <x v="5"/>
    <s v="B02"/>
    <s v="HEAVY DUTY GALVANIZED STEEL CABLE LADDER RACK/TRAY FITTINGS/ACCESSORIES"/>
    <n v="241"/>
    <s v="150mm(h) X 100mm(w) horizontal cross, 450 radius                       "/>
    <x v="0"/>
    <x v="0"/>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377"/>
    <n v="306"/>
    <x v="0"/>
    <x v="1"/>
    <x v="1"/>
    <x v="1"/>
    <x v="5"/>
    <s v="B02"/>
    <s v="HEAVY DUTY GALVANIZED STEEL CABLE LADDER RACK/TRAY FITTINGS/ACCESSORIES"/>
    <n v="241"/>
    <s v="150mm(h) X 100mm(w) horizontal cross, 450 radius                       "/>
    <x v="1"/>
    <x v="1"/>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830"/>
    <n v="306"/>
    <x v="0"/>
    <x v="1"/>
    <x v="1"/>
    <x v="1"/>
    <x v="5"/>
    <s v="B02"/>
    <s v="HEAVY DUTY GALVANIZED STEEL CABLE LADDER RACK/TRAY FITTINGS/ACCESSORIES"/>
    <n v="241"/>
    <s v="150mm(h) X 100mm(w) horizontal cross, 450 radius                       "/>
    <x v="2"/>
    <x v="2"/>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925"/>
    <n v="307"/>
    <x v="0"/>
    <x v="1"/>
    <x v="1"/>
    <x v="1"/>
    <x v="5"/>
    <s v="B02"/>
    <s v="HEAVY DUTY GALVANIZED STEEL CABLE LADDER RACK/TRAY FITTINGS/ACCESSORIES"/>
    <n v="242"/>
    <s v="150mm(h) X 100mm(w) 90 degree outside vertical elbow, 450 radius                       "/>
    <x v="0"/>
    <x v="0"/>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378"/>
    <n v="307"/>
    <x v="0"/>
    <x v="1"/>
    <x v="1"/>
    <x v="1"/>
    <x v="5"/>
    <s v="B02"/>
    <s v="HEAVY DUTY GALVANIZED STEEL CABLE LADDER RACK/TRAY FITTINGS/ACCESSORIES"/>
    <n v="242"/>
    <s v="150mm(h) X 100mm(w) 90 degree outside vertical elbow, 450 radius                       "/>
    <x v="1"/>
    <x v="1"/>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831"/>
    <n v="307"/>
    <x v="0"/>
    <x v="1"/>
    <x v="1"/>
    <x v="1"/>
    <x v="5"/>
    <s v="B02"/>
    <s v="HEAVY DUTY GALVANIZED STEEL CABLE LADDER RACK/TRAY FITTINGS/ACCESSORIES"/>
    <n v="242"/>
    <s v="150mm(h) X 100mm(w) 90 degree outside vertical elbow, 450 radius                       "/>
    <x v="2"/>
    <x v="2"/>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926"/>
    <n v="308"/>
    <x v="0"/>
    <x v="1"/>
    <x v="1"/>
    <x v="1"/>
    <x v="5"/>
    <s v="B02"/>
    <s v="HEAVY DUTY GALVANIZED STEEL CABLE LADDER RACK/TRAY FITTINGS/ACCESSORIES"/>
    <n v="243"/>
    <s v="150mm(h) X 100mm(w) 90 degree inside vertical elbow, 450 radius                       "/>
    <x v="0"/>
    <x v="0"/>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379"/>
    <n v="308"/>
    <x v="0"/>
    <x v="1"/>
    <x v="1"/>
    <x v="1"/>
    <x v="5"/>
    <s v="B02"/>
    <s v="HEAVY DUTY GALVANIZED STEEL CABLE LADDER RACK/TRAY FITTINGS/ACCESSORIES"/>
    <n v="243"/>
    <s v="150mm(h) X 100mm(w) 90 degree inside vertical elbow, 450 radius                       "/>
    <x v="1"/>
    <x v="1"/>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832"/>
    <n v="308"/>
    <x v="0"/>
    <x v="1"/>
    <x v="1"/>
    <x v="1"/>
    <x v="5"/>
    <s v="B02"/>
    <s v="HEAVY DUTY GALVANIZED STEEL CABLE LADDER RACK/TRAY FITTINGS/ACCESSORIES"/>
    <n v="243"/>
    <s v="150mm(h) X 100mm(w) 90 degree inside vertical elbow, 450 radius                       "/>
    <x v="2"/>
    <x v="2"/>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927"/>
    <n v="309"/>
    <x v="0"/>
    <x v="1"/>
    <x v="1"/>
    <x v="1"/>
    <x v="5"/>
    <s v="B02"/>
    <s v="HEAVY DUTY GALVANIZED STEEL CABLE LADDER RACK/TRAY FITTINGS/ACCESSORIES"/>
    <n v="244"/>
    <s v="150mm(h) X 150mm(w) 90 degree horizontal elbow, 450 radius                       "/>
    <x v="0"/>
    <x v="0"/>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380"/>
    <n v="309"/>
    <x v="0"/>
    <x v="1"/>
    <x v="1"/>
    <x v="1"/>
    <x v="5"/>
    <s v="B02"/>
    <s v="HEAVY DUTY GALVANIZED STEEL CABLE LADDER RACK/TRAY FITTINGS/ACCESSORIES"/>
    <n v="244"/>
    <s v="150mm(h) X 150mm(w) 90 degree horizontal elbow, 450 radius                       "/>
    <x v="1"/>
    <x v="1"/>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833"/>
    <n v="309"/>
    <x v="0"/>
    <x v="1"/>
    <x v="1"/>
    <x v="1"/>
    <x v="5"/>
    <s v="B02"/>
    <s v="HEAVY DUTY GALVANIZED STEEL CABLE LADDER RACK/TRAY FITTINGS/ACCESSORIES"/>
    <n v="244"/>
    <s v="150mm(h) X 150mm(w) 90 degree horizontal elbow, 450 radius                       "/>
    <x v="2"/>
    <x v="2"/>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928"/>
    <n v="310"/>
    <x v="0"/>
    <x v="1"/>
    <x v="1"/>
    <x v="1"/>
    <x v="5"/>
    <s v="B02"/>
    <s v="HEAVY DUTY GALVANIZED STEEL CABLE LADDER RACK/TRAY FITTINGS/ACCESSORIES"/>
    <n v="245"/>
    <s v="150mm(h) X 150mm(w) horizontal tee, 450 radius                       "/>
    <x v="0"/>
    <x v="0"/>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381"/>
    <n v="310"/>
    <x v="0"/>
    <x v="1"/>
    <x v="1"/>
    <x v="1"/>
    <x v="5"/>
    <s v="B02"/>
    <s v="HEAVY DUTY GALVANIZED STEEL CABLE LADDER RACK/TRAY FITTINGS/ACCESSORIES"/>
    <n v="245"/>
    <s v="150mm(h) X 150mm(w) horizontal tee, 450 radius                       "/>
    <x v="1"/>
    <x v="1"/>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834"/>
    <n v="310"/>
    <x v="0"/>
    <x v="1"/>
    <x v="1"/>
    <x v="1"/>
    <x v="5"/>
    <s v="B02"/>
    <s v="HEAVY DUTY GALVANIZED STEEL CABLE LADDER RACK/TRAY FITTINGS/ACCESSORIES"/>
    <n v="245"/>
    <s v="150mm(h) X 150mm(w) horizontal tee, 450 radius                       "/>
    <x v="2"/>
    <x v="2"/>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929"/>
    <n v="311"/>
    <x v="0"/>
    <x v="1"/>
    <x v="1"/>
    <x v="1"/>
    <x v="5"/>
    <s v="B02"/>
    <s v="HEAVY DUTY GALVANIZED STEEL CABLE LADDER RACK/TRAY FITTINGS/ACCESSORIES"/>
    <n v="246"/>
    <s v="150mm(h) X 150mm(w) horizontal cross, 450 radius                       "/>
    <x v="0"/>
    <x v="0"/>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382"/>
    <n v="311"/>
    <x v="0"/>
    <x v="1"/>
    <x v="1"/>
    <x v="1"/>
    <x v="5"/>
    <s v="B02"/>
    <s v="HEAVY DUTY GALVANIZED STEEL CABLE LADDER RACK/TRAY FITTINGS/ACCESSORIES"/>
    <n v="246"/>
    <s v="150mm(h) X 150mm(w) horizontal cross, 450 radius                       "/>
    <x v="1"/>
    <x v="1"/>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835"/>
    <n v="311"/>
    <x v="0"/>
    <x v="1"/>
    <x v="1"/>
    <x v="1"/>
    <x v="5"/>
    <s v="B02"/>
    <s v="HEAVY DUTY GALVANIZED STEEL CABLE LADDER RACK/TRAY FITTINGS/ACCESSORIES"/>
    <n v="246"/>
    <s v="150mm(h) X 150mm(w) horizontal cross, 450 radius                       "/>
    <x v="2"/>
    <x v="2"/>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930"/>
    <n v="312"/>
    <x v="0"/>
    <x v="1"/>
    <x v="1"/>
    <x v="1"/>
    <x v="5"/>
    <s v="B02"/>
    <s v="HEAVY DUTY GALVANIZED STEEL CABLE LADDER RACK/TRAY FITTINGS/ACCESSORIES"/>
    <n v="247"/>
    <s v="150mm(h) X 150mm(w) 90 degree outside vertical elbow, 450 radius                       "/>
    <x v="0"/>
    <x v="0"/>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383"/>
    <n v="312"/>
    <x v="0"/>
    <x v="1"/>
    <x v="1"/>
    <x v="1"/>
    <x v="5"/>
    <s v="B02"/>
    <s v="HEAVY DUTY GALVANIZED STEEL CABLE LADDER RACK/TRAY FITTINGS/ACCESSORIES"/>
    <n v="247"/>
    <s v="150mm(h) X 150mm(w) 90 degree outside vertical elbow, 450 radius                       "/>
    <x v="1"/>
    <x v="1"/>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836"/>
    <n v="312"/>
    <x v="0"/>
    <x v="1"/>
    <x v="1"/>
    <x v="1"/>
    <x v="5"/>
    <s v="B02"/>
    <s v="HEAVY DUTY GALVANIZED STEEL CABLE LADDER RACK/TRAY FITTINGS/ACCESSORIES"/>
    <n v="247"/>
    <s v="150mm(h) X 150mm(w) 90 degree outside vertical elbow, 450 radius                       "/>
    <x v="2"/>
    <x v="2"/>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931"/>
    <n v="313"/>
    <x v="0"/>
    <x v="1"/>
    <x v="1"/>
    <x v="1"/>
    <x v="5"/>
    <s v="B02"/>
    <s v="HEAVY DUTY GALVANIZED STEEL CABLE LADDER RACK/TRAY FITTINGS/ACCESSORIES"/>
    <n v="248"/>
    <s v="150mm(h) X 150mm(w) 90 degree inside vertical elbow, 450 radius                       "/>
    <x v="0"/>
    <x v="0"/>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384"/>
    <n v="313"/>
    <x v="0"/>
    <x v="1"/>
    <x v="1"/>
    <x v="1"/>
    <x v="5"/>
    <s v="B02"/>
    <s v="HEAVY DUTY GALVANIZED STEEL CABLE LADDER RACK/TRAY FITTINGS/ACCESSORIES"/>
    <n v="248"/>
    <s v="150mm(h) X 150mm(w) 90 degree inside vertical elbow, 450 radius                       "/>
    <x v="1"/>
    <x v="1"/>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837"/>
    <n v="313"/>
    <x v="0"/>
    <x v="1"/>
    <x v="1"/>
    <x v="1"/>
    <x v="5"/>
    <s v="B02"/>
    <s v="HEAVY DUTY GALVANIZED STEEL CABLE LADDER RACK/TRAY FITTINGS/ACCESSORIES"/>
    <n v="248"/>
    <s v="150mm(h) X 150mm(w) 90 degree inside vertical elbow, 450 radius                       "/>
    <x v="2"/>
    <x v="2"/>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932"/>
    <n v="314"/>
    <x v="0"/>
    <x v="1"/>
    <x v="1"/>
    <x v="1"/>
    <x v="5"/>
    <s v="B02"/>
    <s v="HEAVY DUTY GALVANIZED STEEL CABLE LADDER RACK/TRAY FITTINGS/ACCESSORIES"/>
    <n v="249"/>
    <s v="150mm(h) X 200mm(w) 90 degree horizontal elbow, 450 radius                       "/>
    <x v="0"/>
    <x v="0"/>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385"/>
    <n v="314"/>
    <x v="0"/>
    <x v="1"/>
    <x v="1"/>
    <x v="1"/>
    <x v="5"/>
    <s v="B02"/>
    <s v="HEAVY DUTY GALVANIZED STEEL CABLE LADDER RACK/TRAY FITTINGS/ACCESSORIES"/>
    <n v="249"/>
    <s v="150mm(h) X 200mm(w) 90 degree horizontal elbow, 450 radius                       "/>
    <x v="1"/>
    <x v="1"/>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838"/>
    <n v="314"/>
    <x v="0"/>
    <x v="1"/>
    <x v="1"/>
    <x v="1"/>
    <x v="5"/>
    <s v="B02"/>
    <s v="HEAVY DUTY GALVANIZED STEEL CABLE LADDER RACK/TRAY FITTINGS/ACCESSORIES"/>
    <n v="249"/>
    <s v="150mm(h) X 200mm(w) 90 degree horizontal elbow, 450 radius                       "/>
    <x v="2"/>
    <x v="2"/>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933"/>
    <n v="315"/>
    <x v="0"/>
    <x v="1"/>
    <x v="1"/>
    <x v="1"/>
    <x v="5"/>
    <s v="B02"/>
    <s v="HEAVY DUTY GALVANIZED STEEL CABLE LADDER RACK/TRAY FITTINGS/ACCESSORIES"/>
    <n v="250"/>
    <s v="150mm(h) X 200mm(w) horizontal tee, 450 radius                       "/>
    <x v="0"/>
    <x v="0"/>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386"/>
    <n v="315"/>
    <x v="0"/>
    <x v="1"/>
    <x v="1"/>
    <x v="1"/>
    <x v="5"/>
    <s v="B02"/>
    <s v="HEAVY DUTY GALVANIZED STEEL CABLE LADDER RACK/TRAY FITTINGS/ACCESSORIES"/>
    <n v="250"/>
    <s v="150mm(h) X 200mm(w) horizontal tee, 450 radius                       "/>
    <x v="1"/>
    <x v="1"/>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839"/>
    <n v="315"/>
    <x v="0"/>
    <x v="1"/>
    <x v="1"/>
    <x v="1"/>
    <x v="5"/>
    <s v="B02"/>
    <s v="HEAVY DUTY GALVANIZED STEEL CABLE LADDER RACK/TRAY FITTINGS/ACCESSORIES"/>
    <n v="250"/>
    <s v="150mm(h) X 200mm(w) horizontal tee, 450 radius                       "/>
    <x v="2"/>
    <x v="2"/>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934"/>
    <n v="316"/>
    <x v="0"/>
    <x v="1"/>
    <x v="1"/>
    <x v="1"/>
    <x v="5"/>
    <s v="B02"/>
    <s v="HEAVY DUTY GALVANIZED STEEL CABLE LADDER RACK/TRAY FITTINGS/ACCESSORIES"/>
    <n v="251"/>
    <s v="150mm(h) X 200mm(w) horizontal cross, 450 radius                       "/>
    <x v="0"/>
    <x v="0"/>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387"/>
    <n v="316"/>
    <x v="0"/>
    <x v="1"/>
    <x v="1"/>
    <x v="1"/>
    <x v="5"/>
    <s v="B02"/>
    <s v="HEAVY DUTY GALVANIZED STEEL CABLE LADDER RACK/TRAY FITTINGS/ACCESSORIES"/>
    <n v="251"/>
    <s v="150mm(h) X 200mm(w) horizontal cross, 450 radius                       "/>
    <x v="1"/>
    <x v="1"/>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840"/>
    <n v="316"/>
    <x v="0"/>
    <x v="1"/>
    <x v="1"/>
    <x v="1"/>
    <x v="5"/>
    <s v="B02"/>
    <s v="HEAVY DUTY GALVANIZED STEEL CABLE LADDER RACK/TRAY FITTINGS/ACCESSORIES"/>
    <n v="251"/>
    <s v="150mm(h) X 200mm(w) horizontal cross, 450 radius                       "/>
    <x v="2"/>
    <x v="2"/>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935"/>
    <n v="317"/>
    <x v="0"/>
    <x v="1"/>
    <x v="1"/>
    <x v="1"/>
    <x v="5"/>
    <s v="B02"/>
    <s v="HEAVY DUTY GALVANIZED STEEL CABLE LADDER RACK/TRAY FITTINGS/ACCESSORIES"/>
    <n v="252"/>
    <s v="150mm(h) X 200mm(w) 90 degree outside vertical elbow, 450 radius                       "/>
    <x v="0"/>
    <x v="0"/>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388"/>
    <n v="317"/>
    <x v="0"/>
    <x v="1"/>
    <x v="1"/>
    <x v="1"/>
    <x v="5"/>
    <s v="B02"/>
    <s v="HEAVY DUTY GALVANIZED STEEL CABLE LADDER RACK/TRAY FITTINGS/ACCESSORIES"/>
    <n v="252"/>
    <s v="150mm(h) X 200mm(w) 90 degree outside vertical elbow, 450 radius                       "/>
    <x v="1"/>
    <x v="1"/>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841"/>
    <n v="317"/>
    <x v="0"/>
    <x v="1"/>
    <x v="1"/>
    <x v="1"/>
    <x v="5"/>
    <s v="B02"/>
    <s v="HEAVY DUTY GALVANIZED STEEL CABLE LADDER RACK/TRAY FITTINGS/ACCESSORIES"/>
    <n v="252"/>
    <s v="150mm(h) X 200mm(w) 90 degree outside vertical elbow, 450 radius                       "/>
    <x v="2"/>
    <x v="2"/>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936"/>
    <n v="318"/>
    <x v="0"/>
    <x v="1"/>
    <x v="1"/>
    <x v="1"/>
    <x v="5"/>
    <s v="B02"/>
    <s v="HEAVY DUTY GALVANIZED STEEL CABLE LADDER RACK/TRAY FITTINGS/ACCESSORIES"/>
    <n v="253"/>
    <s v="150mm(h) X 200mm(w) 90 degree inside vertical elbow, 450 radius                       "/>
    <x v="0"/>
    <x v="0"/>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389"/>
    <n v="318"/>
    <x v="0"/>
    <x v="1"/>
    <x v="1"/>
    <x v="1"/>
    <x v="5"/>
    <s v="B02"/>
    <s v="HEAVY DUTY GALVANIZED STEEL CABLE LADDER RACK/TRAY FITTINGS/ACCESSORIES"/>
    <n v="253"/>
    <s v="150mm(h) X 200mm(w) 90 degree inside vertical elbow, 450 radius                       "/>
    <x v="1"/>
    <x v="1"/>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842"/>
    <n v="318"/>
    <x v="0"/>
    <x v="1"/>
    <x v="1"/>
    <x v="1"/>
    <x v="5"/>
    <s v="B02"/>
    <s v="HEAVY DUTY GALVANIZED STEEL CABLE LADDER RACK/TRAY FITTINGS/ACCESSORIES"/>
    <n v="253"/>
    <s v="150mm(h) X 200mm(w) 90 degree inside vertical elbow, 450 radius                       "/>
    <x v="2"/>
    <x v="2"/>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937"/>
    <n v="319"/>
    <x v="0"/>
    <x v="1"/>
    <x v="1"/>
    <x v="1"/>
    <x v="5"/>
    <s v="B02"/>
    <s v="HEAVY DUTY GALVANIZED STEEL CABLE LADDER RACK/TRAY FITTINGS/ACCESSORIES"/>
    <n v="254"/>
    <s v="150mm(h) X 300mm(w) 90 degree horizontal elbow, 450 radius                       "/>
    <x v="0"/>
    <x v="0"/>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390"/>
    <n v="319"/>
    <x v="0"/>
    <x v="1"/>
    <x v="1"/>
    <x v="1"/>
    <x v="5"/>
    <s v="B02"/>
    <s v="HEAVY DUTY GALVANIZED STEEL CABLE LADDER RACK/TRAY FITTINGS/ACCESSORIES"/>
    <n v="254"/>
    <s v="150mm(h) X 300mm(w) 90 degree horizontal elbow, 450 radius                       "/>
    <x v="1"/>
    <x v="1"/>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843"/>
    <n v="319"/>
    <x v="0"/>
    <x v="1"/>
    <x v="1"/>
    <x v="1"/>
    <x v="5"/>
    <s v="B02"/>
    <s v="HEAVY DUTY GALVANIZED STEEL CABLE LADDER RACK/TRAY FITTINGS/ACCESSORIES"/>
    <n v="254"/>
    <s v="150mm(h) X 300mm(w) 90 degree horizontal elbow, 450 radius                       "/>
    <x v="2"/>
    <x v="2"/>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938"/>
    <n v="320"/>
    <x v="0"/>
    <x v="1"/>
    <x v="1"/>
    <x v="1"/>
    <x v="5"/>
    <s v="B02"/>
    <s v="HEAVY DUTY GALVANIZED STEEL CABLE LADDER RACK/TRAY FITTINGS/ACCESSORIES"/>
    <n v="255"/>
    <s v="150mm(h) X 300mm(w) horizontal tee, 450 radius                       "/>
    <x v="0"/>
    <x v="0"/>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391"/>
    <n v="320"/>
    <x v="0"/>
    <x v="1"/>
    <x v="1"/>
    <x v="1"/>
    <x v="5"/>
    <s v="B02"/>
    <s v="HEAVY DUTY GALVANIZED STEEL CABLE LADDER RACK/TRAY FITTINGS/ACCESSORIES"/>
    <n v="255"/>
    <s v="150mm(h) X 300mm(w) horizontal tee, 450 radius                       "/>
    <x v="1"/>
    <x v="1"/>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844"/>
    <n v="320"/>
    <x v="0"/>
    <x v="1"/>
    <x v="1"/>
    <x v="1"/>
    <x v="5"/>
    <s v="B02"/>
    <s v="HEAVY DUTY GALVANIZED STEEL CABLE LADDER RACK/TRAY FITTINGS/ACCESSORIES"/>
    <n v="255"/>
    <s v="150mm(h) X 300mm(w) horizontal tee, 450 radius                       "/>
    <x v="2"/>
    <x v="2"/>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939"/>
    <n v="321"/>
    <x v="0"/>
    <x v="1"/>
    <x v="1"/>
    <x v="1"/>
    <x v="5"/>
    <s v="B02"/>
    <s v="HEAVY DUTY GALVANIZED STEEL CABLE LADDER RACK/TRAY FITTINGS/ACCESSORIES"/>
    <n v="256"/>
    <s v="150mm(h) X 300mm(w) horizontal cross, 450 radius                       "/>
    <x v="0"/>
    <x v="0"/>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392"/>
    <n v="321"/>
    <x v="0"/>
    <x v="1"/>
    <x v="1"/>
    <x v="1"/>
    <x v="5"/>
    <s v="B02"/>
    <s v="HEAVY DUTY GALVANIZED STEEL CABLE LADDER RACK/TRAY FITTINGS/ACCESSORIES"/>
    <n v="256"/>
    <s v="150mm(h) X 300mm(w) horizontal cross, 450 radius                       "/>
    <x v="1"/>
    <x v="1"/>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845"/>
    <n v="321"/>
    <x v="0"/>
    <x v="1"/>
    <x v="1"/>
    <x v="1"/>
    <x v="5"/>
    <s v="B02"/>
    <s v="HEAVY DUTY GALVANIZED STEEL CABLE LADDER RACK/TRAY FITTINGS/ACCESSORIES"/>
    <n v="256"/>
    <s v="150mm(h) X 300mm(w) horizontal cross, 450 radius                       "/>
    <x v="2"/>
    <x v="2"/>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940"/>
    <n v="322"/>
    <x v="0"/>
    <x v="1"/>
    <x v="1"/>
    <x v="1"/>
    <x v="5"/>
    <s v="B02"/>
    <s v="HEAVY DUTY GALVANIZED STEEL CABLE LADDER RACK/TRAY FITTINGS/ACCESSORIES"/>
    <n v="257"/>
    <s v="150mm(h) X 300mm(w) 90 degree outside vertical elbow, 450 radius                       "/>
    <x v="0"/>
    <x v="0"/>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393"/>
    <n v="322"/>
    <x v="0"/>
    <x v="1"/>
    <x v="1"/>
    <x v="1"/>
    <x v="5"/>
    <s v="B02"/>
    <s v="HEAVY DUTY GALVANIZED STEEL CABLE LADDER RACK/TRAY FITTINGS/ACCESSORIES"/>
    <n v="257"/>
    <s v="150mm(h) X 300mm(w) 90 degree outside vertical elbow, 450 radius                       "/>
    <x v="1"/>
    <x v="1"/>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846"/>
    <n v="322"/>
    <x v="0"/>
    <x v="1"/>
    <x v="1"/>
    <x v="1"/>
    <x v="5"/>
    <s v="B02"/>
    <s v="HEAVY DUTY GALVANIZED STEEL CABLE LADDER RACK/TRAY FITTINGS/ACCESSORIES"/>
    <n v="257"/>
    <s v="150mm(h) X 300mm(w) 90 degree outside vertical elbow, 450 radius                       "/>
    <x v="2"/>
    <x v="2"/>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941"/>
    <n v="323"/>
    <x v="0"/>
    <x v="1"/>
    <x v="1"/>
    <x v="1"/>
    <x v="5"/>
    <s v="B02"/>
    <s v="HEAVY DUTY GALVANIZED STEEL CABLE LADDER RACK/TRAY FITTINGS/ACCESSORIES"/>
    <n v="258"/>
    <s v="150mm(h) X 300mm(w) 90 degree inside vertical elbow, 450 radius                       "/>
    <x v="0"/>
    <x v="0"/>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394"/>
    <n v="323"/>
    <x v="0"/>
    <x v="1"/>
    <x v="1"/>
    <x v="1"/>
    <x v="5"/>
    <s v="B02"/>
    <s v="HEAVY DUTY GALVANIZED STEEL CABLE LADDER RACK/TRAY FITTINGS/ACCESSORIES"/>
    <n v="258"/>
    <s v="150mm(h) X 300mm(w) 90 degree inside vertical elbow, 450 radius                       "/>
    <x v="1"/>
    <x v="1"/>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847"/>
    <n v="323"/>
    <x v="0"/>
    <x v="1"/>
    <x v="1"/>
    <x v="1"/>
    <x v="5"/>
    <s v="B02"/>
    <s v="HEAVY DUTY GALVANIZED STEEL CABLE LADDER RACK/TRAY FITTINGS/ACCESSORIES"/>
    <n v="258"/>
    <s v="150mm(h) X 300mm(w) 90 degree inside vertical elbow, 450 radius                       "/>
    <x v="2"/>
    <x v="2"/>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942"/>
    <n v="324"/>
    <x v="0"/>
    <x v="1"/>
    <x v="1"/>
    <x v="1"/>
    <x v="5"/>
    <s v="B02"/>
    <s v="HEAVY DUTY GALVANIZED STEEL CABLE LADDER RACK/TRAY FITTINGS/ACCESSORIES"/>
    <n v="259"/>
    <s v="150mm(h) X 400mm(w) 90 degree horizontal elbow, 450 radius                       "/>
    <x v="0"/>
    <x v="0"/>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395"/>
    <n v="324"/>
    <x v="0"/>
    <x v="1"/>
    <x v="1"/>
    <x v="1"/>
    <x v="5"/>
    <s v="B02"/>
    <s v="HEAVY DUTY GALVANIZED STEEL CABLE LADDER RACK/TRAY FITTINGS/ACCESSORIES"/>
    <n v="259"/>
    <s v="150mm(h) X 400mm(w) 90 degree horizontal elbow, 450 radius                       "/>
    <x v="1"/>
    <x v="1"/>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848"/>
    <n v="324"/>
    <x v="0"/>
    <x v="1"/>
    <x v="1"/>
    <x v="1"/>
    <x v="5"/>
    <s v="B02"/>
    <s v="HEAVY DUTY GALVANIZED STEEL CABLE LADDER RACK/TRAY FITTINGS/ACCESSORIES"/>
    <n v="259"/>
    <s v="150mm(h) X 400mm(w) 90 degree horizontal elbow, 450 radius                       "/>
    <x v="2"/>
    <x v="2"/>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943"/>
    <n v="325"/>
    <x v="0"/>
    <x v="1"/>
    <x v="1"/>
    <x v="1"/>
    <x v="5"/>
    <s v="B02"/>
    <s v="HEAVY DUTY GALVANIZED STEEL CABLE LADDER RACK/TRAY FITTINGS/ACCESSORIES"/>
    <n v="260"/>
    <s v="150mm(h) X 400mm(w) horizontal tee, 450 radius                       "/>
    <x v="0"/>
    <x v="0"/>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396"/>
    <n v="325"/>
    <x v="0"/>
    <x v="1"/>
    <x v="1"/>
    <x v="1"/>
    <x v="5"/>
    <s v="B02"/>
    <s v="HEAVY DUTY GALVANIZED STEEL CABLE LADDER RACK/TRAY FITTINGS/ACCESSORIES"/>
    <n v="260"/>
    <s v="150mm(h) X 400mm(w) horizontal tee, 450 radius                       "/>
    <x v="1"/>
    <x v="1"/>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849"/>
    <n v="325"/>
    <x v="0"/>
    <x v="1"/>
    <x v="1"/>
    <x v="1"/>
    <x v="5"/>
    <s v="B02"/>
    <s v="HEAVY DUTY GALVANIZED STEEL CABLE LADDER RACK/TRAY FITTINGS/ACCESSORIES"/>
    <n v="260"/>
    <s v="150mm(h) X 400mm(w) horizontal tee, 450 radius                       "/>
    <x v="2"/>
    <x v="2"/>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944"/>
    <n v="326"/>
    <x v="0"/>
    <x v="1"/>
    <x v="1"/>
    <x v="1"/>
    <x v="5"/>
    <s v="B02"/>
    <s v="HEAVY DUTY GALVANIZED STEEL CABLE LADDER RACK/TRAY FITTINGS/ACCESSORIES"/>
    <n v="261"/>
    <s v="150mm(h) X 400mm(w) horizontal cross, 450 radius                       "/>
    <x v="0"/>
    <x v="0"/>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397"/>
    <n v="326"/>
    <x v="0"/>
    <x v="1"/>
    <x v="1"/>
    <x v="1"/>
    <x v="5"/>
    <s v="B02"/>
    <s v="HEAVY DUTY GALVANIZED STEEL CABLE LADDER RACK/TRAY FITTINGS/ACCESSORIES"/>
    <n v="261"/>
    <s v="150mm(h) X 400mm(w) horizontal cross, 450 radius                       "/>
    <x v="1"/>
    <x v="1"/>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850"/>
    <n v="326"/>
    <x v="0"/>
    <x v="1"/>
    <x v="1"/>
    <x v="1"/>
    <x v="5"/>
    <s v="B02"/>
    <s v="HEAVY DUTY GALVANIZED STEEL CABLE LADDER RACK/TRAY FITTINGS/ACCESSORIES"/>
    <n v="261"/>
    <s v="150mm(h) X 400mm(w) horizontal cross, 450 radius                       "/>
    <x v="2"/>
    <x v="2"/>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945"/>
    <n v="327"/>
    <x v="0"/>
    <x v="1"/>
    <x v="1"/>
    <x v="1"/>
    <x v="5"/>
    <s v="B02"/>
    <s v="HEAVY DUTY GALVANIZED STEEL CABLE LADDER RACK/TRAY FITTINGS/ACCESSORIES"/>
    <n v="262"/>
    <s v="150mm(h) X 400mm(w) 90 degree outside vertical elbow, 450 radius                       "/>
    <x v="0"/>
    <x v="0"/>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398"/>
    <n v="327"/>
    <x v="0"/>
    <x v="1"/>
    <x v="1"/>
    <x v="1"/>
    <x v="5"/>
    <s v="B02"/>
    <s v="HEAVY DUTY GALVANIZED STEEL CABLE LADDER RACK/TRAY FITTINGS/ACCESSORIES"/>
    <n v="262"/>
    <s v="150mm(h) X 400mm(w) 90 degree outside vertical elbow, 450 radius                       "/>
    <x v="1"/>
    <x v="1"/>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851"/>
    <n v="327"/>
    <x v="0"/>
    <x v="1"/>
    <x v="1"/>
    <x v="1"/>
    <x v="5"/>
    <s v="B02"/>
    <s v="HEAVY DUTY GALVANIZED STEEL CABLE LADDER RACK/TRAY FITTINGS/ACCESSORIES"/>
    <n v="262"/>
    <s v="150mm(h) X 400mm(w) 90 degree outside vertical elbow, 450 radius                       "/>
    <x v="2"/>
    <x v="2"/>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946"/>
    <n v="328"/>
    <x v="0"/>
    <x v="1"/>
    <x v="1"/>
    <x v="1"/>
    <x v="5"/>
    <s v="B02"/>
    <s v="HEAVY DUTY GALVANIZED STEEL CABLE LADDER RACK/TRAY FITTINGS/ACCESSORIES"/>
    <n v="263"/>
    <s v="150mm(h) X 400mm(w) 90 degree inside vertical elbow, 450 radius                       "/>
    <x v="0"/>
    <x v="0"/>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399"/>
    <n v="328"/>
    <x v="0"/>
    <x v="1"/>
    <x v="1"/>
    <x v="1"/>
    <x v="5"/>
    <s v="B02"/>
    <s v="HEAVY DUTY GALVANIZED STEEL CABLE LADDER RACK/TRAY FITTINGS/ACCESSORIES"/>
    <n v="263"/>
    <s v="150mm(h) X 400mm(w) 90 degree inside vertical elbow, 450 radius                       "/>
    <x v="1"/>
    <x v="1"/>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852"/>
    <n v="328"/>
    <x v="0"/>
    <x v="1"/>
    <x v="1"/>
    <x v="1"/>
    <x v="5"/>
    <s v="B02"/>
    <s v="HEAVY DUTY GALVANIZED STEEL CABLE LADDER RACK/TRAY FITTINGS/ACCESSORIES"/>
    <n v="263"/>
    <s v="150mm(h) X 400mm(w) 90 degree inside vertical elbow, 450 radius                       "/>
    <x v="2"/>
    <x v="2"/>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947"/>
    <n v="329"/>
    <x v="0"/>
    <x v="1"/>
    <x v="1"/>
    <x v="1"/>
    <x v="5"/>
    <s v="B02"/>
    <s v="HEAVY DUTY GALVANIZED STEEL CABLE LADDER RACK/TRAY FITTINGS/ACCESSORIES"/>
    <n v="264"/>
    <s v="150mm(h) X 500mm(w) 90 degree horizontal elbow, 450 radius                       "/>
    <x v="0"/>
    <x v="0"/>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400"/>
    <n v="329"/>
    <x v="0"/>
    <x v="1"/>
    <x v="1"/>
    <x v="1"/>
    <x v="5"/>
    <s v="B02"/>
    <s v="HEAVY DUTY GALVANIZED STEEL CABLE LADDER RACK/TRAY FITTINGS/ACCESSORIES"/>
    <n v="264"/>
    <s v="150mm(h) X 500mm(w) 90 degree horizontal elbow, 450 radius                       "/>
    <x v="1"/>
    <x v="1"/>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853"/>
    <n v="329"/>
    <x v="0"/>
    <x v="1"/>
    <x v="1"/>
    <x v="1"/>
    <x v="5"/>
    <s v="B02"/>
    <s v="HEAVY DUTY GALVANIZED STEEL CABLE LADDER RACK/TRAY FITTINGS/ACCESSORIES"/>
    <n v="264"/>
    <s v="150mm(h) X 500mm(w) 90 degree horizontal elbow, 450 radius                       "/>
    <x v="2"/>
    <x v="2"/>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948"/>
    <n v="330"/>
    <x v="0"/>
    <x v="1"/>
    <x v="1"/>
    <x v="1"/>
    <x v="5"/>
    <s v="B02"/>
    <s v="HEAVY DUTY GALVANIZED STEEL CABLE LADDER RACK/TRAY FITTINGS/ACCESSORIES"/>
    <n v="265"/>
    <s v="150mm(h) X 500mm(w) horizontal tee, 450 radius                       "/>
    <x v="0"/>
    <x v="0"/>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401"/>
    <n v="330"/>
    <x v="0"/>
    <x v="1"/>
    <x v="1"/>
    <x v="1"/>
    <x v="5"/>
    <s v="B02"/>
    <s v="HEAVY DUTY GALVANIZED STEEL CABLE LADDER RACK/TRAY FITTINGS/ACCESSORIES"/>
    <n v="265"/>
    <s v="150mm(h) X 500mm(w) horizontal tee, 450 radius                       "/>
    <x v="1"/>
    <x v="1"/>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854"/>
    <n v="330"/>
    <x v="0"/>
    <x v="1"/>
    <x v="1"/>
    <x v="1"/>
    <x v="5"/>
    <s v="B02"/>
    <s v="HEAVY DUTY GALVANIZED STEEL CABLE LADDER RACK/TRAY FITTINGS/ACCESSORIES"/>
    <n v="265"/>
    <s v="150mm(h) X 500mm(w) horizontal tee, 450 radius                       "/>
    <x v="2"/>
    <x v="2"/>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949"/>
    <n v="331"/>
    <x v="0"/>
    <x v="1"/>
    <x v="1"/>
    <x v="1"/>
    <x v="5"/>
    <s v="B02"/>
    <s v="HEAVY DUTY GALVANIZED STEEL CABLE LADDER RACK/TRAY FITTINGS/ACCESSORIES"/>
    <n v="266"/>
    <s v="150mm(h) X 500mm(w) horizontal cross, 450 radius                       "/>
    <x v="0"/>
    <x v="0"/>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402"/>
    <n v="331"/>
    <x v="0"/>
    <x v="1"/>
    <x v="1"/>
    <x v="1"/>
    <x v="5"/>
    <s v="B02"/>
    <s v="HEAVY DUTY GALVANIZED STEEL CABLE LADDER RACK/TRAY FITTINGS/ACCESSORIES"/>
    <n v="266"/>
    <s v="150mm(h) X 500mm(w) horizontal cross, 450 radius                       "/>
    <x v="1"/>
    <x v="1"/>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855"/>
    <n v="331"/>
    <x v="0"/>
    <x v="1"/>
    <x v="1"/>
    <x v="1"/>
    <x v="5"/>
    <s v="B02"/>
    <s v="HEAVY DUTY GALVANIZED STEEL CABLE LADDER RACK/TRAY FITTINGS/ACCESSORIES"/>
    <n v="266"/>
    <s v="150mm(h) X 500mm(w) horizontal cross, 450 radius                       "/>
    <x v="2"/>
    <x v="2"/>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950"/>
    <n v="332"/>
    <x v="0"/>
    <x v="1"/>
    <x v="1"/>
    <x v="1"/>
    <x v="5"/>
    <s v="B02"/>
    <s v="HEAVY DUTY GALVANIZED STEEL CABLE LADDER RACK/TRAY FITTINGS/ACCESSORIES"/>
    <n v="267"/>
    <s v="150mm(h) X 500mm(w) 90 degree outside vertical elbow, 450 radius                       "/>
    <x v="0"/>
    <x v="0"/>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403"/>
    <n v="332"/>
    <x v="0"/>
    <x v="1"/>
    <x v="1"/>
    <x v="1"/>
    <x v="5"/>
    <s v="B02"/>
    <s v="HEAVY DUTY GALVANIZED STEEL CABLE LADDER RACK/TRAY FITTINGS/ACCESSORIES"/>
    <n v="267"/>
    <s v="150mm(h) X 500mm(w) 90 degree outside vertical elbow, 450 radius                       "/>
    <x v="1"/>
    <x v="1"/>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856"/>
    <n v="332"/>
    <x v="0"/>
    <x v="1"/>
    <x v="1"/>
    <x v="1"/>
    <x v="5"/>
    <s v="B02"/>
    <s v="HEAVY DUTY GALVANIZED STEEL CABLE LADDER RACK/TRAY FITTINGS/ACCESSORIES"/>
    <n v="267"/>
    <s v="150mm(h) X 500mm(w) 90 degree outside vertical elbow, 450 radius                       "/>
    <x v="2"/>
    <x v="2"/>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951"/>
    <n v="333"/>
    <x v="0"/>
    <x v="1"/>
    <x v="1"/>
    <x v="1"/>
    <x v="5"/>
    <s v="B02"/>
    <s v="HEAVY DUTY GALVANIZED STEEL CABLE LADDER RACK/TRAY FITTINGS/ACCESSORIES"/>
    <n v="268"/>
    <s v="150mm(h) X 500mm(w) 90 degree inside vertical elbow, 450 radius                       "/>
    <x v="0"/>
    <x v="0"/>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404"/>
    <n v="333"/>
    <x v="0"/>
    <x v="1"/>
    <x v="1"/>
    <x v="1"/>
    <x v="5"/>
    <s v="B02"/>
    <s v="HEAVY DUTY GALVANIZED STEEL CABLE LADDER RACK/TRAY FITTINGS/ACCESSORIES"/>
    <n v="268"/>
    <s v="150mm(h) X 500mm(w) 90 degree inside vertical elbow, 450 radius                       "/>
    <x v="1"/>
    <x v="1"/>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857"/>
    <n v="333"/>
    <x v="0"/>
    <x v="1"/>
    <x v="1"/>
    <x v="1"/>
    <x v="5"/>
    <s v="B02"/>
    <s v="HEAVY DUTY GALVANIZED STEEL CABLE LADDER RACK/TRAY FITTINGS/ACCESSORIES"/>
    <n v="268"/>
    <s v="150mm(h) X 500mm(w) 90 degree inside vertical elbow, 450 radius                       "/>
    <x v="2"/>
    <x v="2"/>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952"/>
    <n v="334"/>
    <x v="0"/>
    <x v="1"/>
    <x v="1"/>
    <x v="1"/>
    <x v="5"/>
    <s v="B02"/>
    <s v="HEAVY DUTY GALVANIZED STEEL CABLE LADDER RACK/TRAY FITTINGS/ACCESSORIES"/>
    <n v="269"/>
    <s v="150mm(h) X 600mm(w) 90 degree horizontal elbow, 450 radius                       "/>
    <x v="0"/>
    <x v="0"/>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405"/>
    <n v="334"/>
    <x v="0"/>
    <x v="1"/>
    <x v="1"/>
    <x v="1"/>
    <x v="5"/>
    <s v="B02"/>
    <s v="HEAVY DUTY GALVANIZED STEEL CABLE LADDER RACK/TRAY FITTINGS/ACCESSORIES"/>
    <n v="269"/>
    <s v="150mm(h) X 600mm(w) 90 degree horizontal elbow, 450 radius                       "/>
    <x v="1"/>
    <x v="1"/>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858"/>
    <n v="334"/>
    <x v="0"/>
    <x v="1"/>
    <x v="1"/>
    <x v="1"/>
    <x v="5"/>
    <s v="B02"/>
    <s v="HEAVY DUTY GALVANIZED STEEL CABLE LADDER RACK/TRAY FITTINGS/ACCESSORIES"/>
    <n v="269"/>
    <s v="150mm(h) X 600mm(w) 90 degree horizontal elbow, 450 radius                       "/>
    <x v="2"/>
    <x v="2"/>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953"/>
    <n v="335"/>
    <x v="0"/>
    <x v="1"/>
    <x v="1"/>
    <x v="1"/>
    <x v="5"/>
    <s v="B02"/>
    <s v="HEAVY DUTY GALVANIZED STEEL CABLE LADDER RACK/TRAY FITTINGS/ACCESSORIES"/>
    <n v="270"/>
    <s v="150mm(h) X 600mm(w) horizontal tee, 450 radius                       "/>
    <x v="0"/>
    <x v="0"/>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406"/>
    <n v="335"/>
    <x v="0"/>
    <x v="1"/>
    <x v="1"/>
    <x v="1"/>
    <x v="5"/>
    <s v="B02"/>
    <s v="HEAVY DUTY GALVANIZED STEEL CABLE LADDER RACK/TRAY FITTINGS/ACCESSORIES"/>
    <n v="270"/>
    <s v="150mm(h) X 600mm(w) horizontal tee, 450 radius                       "/>
    <x v="1"/>
    <x v="1"/>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859"/>
    <n v="335"/>
    <x v="0"/>
    <x v="1"/>
    <x v="1"/>
    <x v="1"/>
    <x v="5"/>
    <s v="B02"/>
    <s v="HEAVY DUTY GALVANIZED STEEL CABLE LADDER RACK/TRAY FITTINGS/ACCESSORIES"/>
    <n v="270"/>
    <s v="150mm(h) X 600mm(w) horizontal tee, 450 radius                       "/>
    <x v="2"/>
    <x v="2"/>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954"/>
    <n v="336"/>
    <x v="0"/>
    <x v="1"/>
    <x v="1"/>
    <x v="1"/>
    <x v="5"/>
    <s v="B02"/>
    <s v="HEAVY DUTY GALVANIZED STEEL CABLE LADDER RACK/TRAY FITTINGS/ACCESSORIES"/>
    <n v="271"/>
    <s v="150mm(h) X 600mm(w) horizontal cross, 450 radius                       "/>
    <x v="0"/>
    <x v="0"/>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407"/>
    <n v="336"/>
    <x v="0"/>
    <x v="1"/>
    <x v="1"/>
    <x v="1"/>
    <x v="5"/>
    <s v="B02"/>
    <s v="HEAVY DUTY GALVANIZED STEEL CABLE LADDER RACK/TRAY FITTINGS/ACCESSORIES"/>
    <n v="271"/>
    <s v="150mm(h) X 600mm(w) horizontal cross, 450 radius                       "/>
    <x v="1"/>
    <x v="1"/>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860"/>
    <n v="336"/>
    <x v="0"/>
    <x v="1"/>
    <x v="1"/>
    <x v="1"/>
    <x v="5"/>
    <s v="B02"/>
    <s v="HEAVY DUTY GALVANIZED STEEL CABLE LADDER RACK/TRAY FITTINGS/ACCESSORIES"/>
    <n v="271"/>
    <s v="150mm(h) X 600mm(w) horizontal cross, 450 radius                       "/>
    <x v="2"/>
    <x v="2"/>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955"/>
    <n v="337"/>
    <x v="0"/>
    <x v="1"/>
    <x v="1"/>
    <x v="1"/>
    <x v="5"/>
    <s v="B02"/>
    <s v="HEAVY DUTY GALVANIZED STEEL CABLE LADDER RACK/TRAY FITTINGS/ACCESSORIES"/>
    <n v="272"/>
    <s v="150mm(h) X 600mm(w) 90 degree outside vertical elbow, 450 radius                       "/>
    <x v="0"/>
    <x v="0"/>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408"/>
    <n v="337"/>
    <x v="0"/>
    <x v="1"/>
    <x v="1"/>
    <x v="1"/>
    <x v="5"/>
    <s v="B02"/>
    <s v="HEAVY DUTY GALVANIZED STEEL CABLE LADDER RACK/TRAY FITTINGS/ACCESSORIES"/>
    <n v="272"/>
    <s v="150mm(h) X 600mm(w) 90 degree outside vertical elbow, 450 radius                       "/>
    <x v="1"/>
    <x v="1"/>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861"/>
    <n v="337"/>
    <x v="0"/>
    <x v="1"/>
    <x v="1"/>
    <x v="1"/>
    <x v="5"/>
    <s v="B02"/>
    <s v="HEAVY DUTY GALVANIZED STEEL CABLE LADDER RACK/TRAY FITTINGS/ACCESSORIES"/>
    <n v="272"/>
    <s v="150mm(h) X 600mm(w) 90 degree outside vertical elbow, 450 radius                       "/>
    <x v="2"/>
    <x v="2"/>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956"/>
    <n v="338"/>
    <x v="0"/>
    <x v="1"/>
    <x v="1"/>
    <x v="1"/>
    <x v="5"/>
    <s v="B02"/>
    <s v="HEAVY DUTY GALVANIZED STEEL CABLE LADDER RACK/TRAY FITTINGS/ACCESSORIES"/>
    <n v="273"/>
    <s v="150mm(h) X 600mm(w) 90 degree inside vertical elbow, 450 radius                       "/>
    <x v="0"/>
    <x v="0"/>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409"/>
    <n v="338"/>
    <x v="0"/>
    <x v="1"/>
    <x v="1"/>
    <x v="1"/>
    <x v="5"/>
    <s v="B02"/>
    <s v="HEAVY DUTY GALVANIZED STEEL CABLE LADDER RACK/TRAY FITTINGS/ACCESSORIES"/>
    <n v="273"/>
    <s v="150mm(h) X 600mm(w) 90 degree inside vertical elbow, 450 radius                       "/>
    <x v="1"/>
    <x v="1"/>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862"/>
    <n v="338"/>
    <x v="0"/>
    <x v="1"/>
    <x v="1"/>
    <x v="1"/>
    <x v="5"/>
    <s v="B02"/>
    <s v="HEAVY DUTY GALVANIZED STEEL CABLE LADDER RACK/TRAY FITTINGS/ACCESSORIES"/>
    <n v="273"/>
    <s v="150mm(h) X 600mm(w) 90 degree inside vertical elbow, 450 radius                       "/>
    <x v="2"/>
    <x v="2"/>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957"/>
    <n v="339"/>
    <x v="0"/>
    <x v="1"/>
    <x v="1"/>
    <x v="1"/>
    <x v="5"/>
    <s v="B02"/>
    <s v="HEAVY DUTY GALVANIZED STEEL CABLE LADDER RACK/TRAY FITTINGS/ACCESSORIES"/>
    <n v="274"/>
    <s v="150mm(h) X 800mm(w) 90 degree horizontal elbow, 450 radius                       "/>
    <x v="0"/>
    <x v="0"/>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410"/>
    <n v="339"/>
    <x v="0"/>
    <x v="1"/>
    <x v="1"/>
    <x v="1"/>
    <x v="5"/>
    <s v="B02"/>
    <s v="HEAVY DUTY GALVANIZED STEEL CABLE LADDER RACK/TRAY FITTINGS/ACCESSORIES"/>
    <n v="274"/>
    <s v="150mm(h) X 800mm(w) 90 degree horizontal elbow, 450 radius                       "/>
    <x v="1"/>
    <x v="1"/>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863"/>
    <n v="339"/>
    <x v="0"/>
    <x v="1"/>
    <x v="1"/>
    <x v="1"/>
    <x v="5"/>
    <s v="B02"/>
    <s v="HEAVY DUTY GALVANIZED STEEL CABLE LADDER RACK/TRAY FITTINGS/ACCESSORIES"/>
    <n v="274"/>
    <s v="150mm(h) X 800mm(w) 90 degree horizontal elbow, 450 radius                       "/>
    <x v="2"/>
    <x v="2"/>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958"/>
    <n v="340"/>
    <x v="0"/>
    <x v="1"/>
    <x v="1"/>
    <x v="1"/>
    <x v="5"/>
    <s v="B02"/>
    <s v="HEAVY DUTY GALVANIZED STEEL CABLE LADDER RACK/TRAY FITTINGS/ACCESSORIES"/>
    <n v="275"/>
    <s v="150mm(h) X 800mm(w) horizontal tee, 450 radius                       "/>
    <x v="0"/>
    <x v="0"/>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411"/>
    <n v="340"/>
    <x v="0"/>
    <x v="1"/>
    <x v="1"/>
    <x v="1"/>
    <x v="5"/>
    <s v="B02"/>
    <s v="HEAVY DUTY GALVANIZED STEEL CABLE LADDER RACK/TRAY FITTINGS/ACCESSORIES"/>
    <n v="275"/>
    <s v="150mm(h) X 800mm(w) horizontal tee, 450 radius                       "/>
    <x v="1"/>
    <x v="1"/>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864"/>
    <n v="340"/>
    <x v="0"/>
    <x v="1"/>
    <x v="1"/>
    <x v="1"/>
    <x v="5"/>
    <s v="B02"/>
    <s v="HEAVY DUTY GALVANIZED STEEL CABLE LADDER RACK/TRAY FITTINGS/ACCESSORIES"/>
    <n v="275"/>
    <s v="150mm(h) X 800mm(w) horizontal tee, 450 radius                       "/>
    <x v="2"/>
    <x v="2"/>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959"/>
    <n v="341"/>
    <x v="0"/>
    <x v="1"/>
    <x v="1"/>
    <x v="1"/>
    <x v="5"/>
    <s v="B02"/>
    <s v="HEAVY DUTY GALVANIZED STEEL CABLE LADDER RACK/TRAY FITTINGS/ACCESSORIES"/>
    <n v="276"/>
    <s v="150mm(h) X 800mm(w) horizontal cross, 450 radius                       "/>
    <x v="0"/>
    <x v="0"/>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412"/>
    <n v="341"/>
    <x v="0"/>
    <x v="1"/>
    <x v="1"/>
    <x v="1"/>
    <x v="5"/>
    <s v="B02"/>
    <s v="HEAVY DUTY GALVANIZED STEEL CABLE LADDER RACK/TRAY FITTINGS/ACCESSORIES"/>
    <n v="276"/>
    <s v="150mm(h) X 800mm(w) horizontal cross, 450 radius                       "/>
    <x v="1"/>
    <x v="1"/>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865"/>
    <n v="341"/>
    <x v="0"/>
    <x v="1"/>
    <x v="1"/>
    <x v="1"/>
    <x v="5"/>
    <s v="B02"/>
    <s v="HEAVY DUTY GALVANIZED STEEL CABLE LADDER RACK/TRAY FITTINGS/ACCESSORIES"/>
    <n v="276"/>
    <s v="150mm(h) X 800mm(w) horizontal cross, 450 radius                       "/>
    <x v="2"/>
    <x v="2"/>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960"/>
    <n v="342"/>
    <x v="0"/>
    <x v="1"/>
    <x v="1"/>
    <x v="1"/>
    <x v="5"/>
    <s v="B02"/>
    <s v="HEAVY DUTY GALVANIZED STEEL CABLE LADDER RACK/TRAY FITTINGS/ACCESSORIES"/>
    <n v="277"/>
    <s v="150mm(h) X 800mm(w) 90 degree outside vertical elbow, 450 radius                       "/>
    <x v="0"/>
    <x v="0"/>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413"/>
    <n v="342"/>
    <x v="0"/>
    <x v="1"/>
    <x v="1"/>
    <x v="1"/>
    <x v="5"/>
    <s v="B02"/>
    <s v="HEAVY DUTY GALVANIZED STEEL CABLE LADDER RACK/TRAY FITTINGS/ACCESSORIES"/>
    <n v="277"/>
    <s v="150mm(h) X 800mm(w) 90 degree outside vertical elbow, 450 radius                       "/>
    <x v="1"/>
    <x v="1"/>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866"/>
    <n v="342"/>
    <x v="0"/>
    <x v="1"/>
    <x v="1"/>
    <x v="1"/>
    <x v="5"/>
    <s v="B02"/>
    <s v="HEAVY DUTY GALVANIZED STEEL CABLE LADDER RACK/TRAY FITTINGS/ACCESSORIES"/>
    <n v="277"/>
    <s v="150mm(h) X 800mm(w) 90 degree outside vertical elbow, 450 radius                       "/>
    <x v="2"/>
    <x v="2"/>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961"/>
    <n v="343"/>
    <x v="0"/>
    <x v="1"/>
    <x v="1"/>
    <x v="1"/>
    <x v="5"/>
    <s v="B02"/>
    <s v="HEAVY DUTY GALVANIZED STEEL CABLE LADDER RACK/TRAY FITTINGS/ACCESSORIES"/>
    <n v="278"/>
    <s v="150mm(h) X 800mm(w) 90 degree inside vertical elbow, 450 radius                       "/>
    <x v="0"/>
    <x v="0"/>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414"/>
    <n v="343"/>
    <x v="0"/>
    <x v="1"/>
    <x v="1"/>
    <x v="1"/>
    <x v="5"/>
    <s v="B02"/>
    <s v="HEAVY DUTY GALVANIZED STEEL CABLE LADDER RACK/TRAY FITTINGS/ACCESSORIES"/>
    <n v="278"/>
    <s v="150mm(h) X 800mm(w) 90 degree inside vertical elbow, 450 radius                       "/>
    <x v="1"/>
    <x v="1"/>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867"/>
    <n v="343"/>
    <x v="0"/>
    <x v="1"/>
    <x v="1"/>
    <x v="1"/>
    <x v="5"/>
    <s v="B02"/>
    <s v="HEAVY DUTY GALVANIZED STEEL CABLE LADDER RACK/TRAY FITTINGS/ACCESSORIES"/>
    <n v="278"/>
    <s v="150mm(h) X 800mm(w) 90 degree inside vertical elbow, 450 radius                       "/>
    <x v="2"/>
    <x v="2"/>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962"/>
    <n v="344"/>
    <x v="0"/>
    <x v="1"/>
    <x v="1"/>
    <x v="1"/>
    <x v="5"/>
    <s v="B02"/>
    <s v="HEAVY DUTY GALVANIZED STEEL CABLE LADDER RACK/TRAY FITTINGS/ACCESSORIES"/>
    <n v="279"/>
    <s v="150mm(h) X 1000mm(w) 90 degree horizontal elbow, 450 radius                       "/>
    <x v="0"/>
    <x v="0"/>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415"/>
    <n v="344"/>
    <x v="0"/>
    <x v="1"/>
    <x v="1"/>
    <x v="1"/>
    <x v="5"/>
    <s v="B02"/>
    <s v="HEAVY DUTY GALVANIZED STEEL CABLE LADDER RACK/TRAY FITTINGS/ACCESSORIES"/>
    <n v="279"/>
    <s v="150mm(h) X 1000mm(w) 90 degree horizontal elbow, 450 radius                       "/>
    <x v="1"/>
    <x v="1"/>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868"/>
    <n v="344"/>
    <x v="0"/>
    <x v="1"/>
    <x v="1"/>
    <x v="1"/>
    <x v="5"/>
    <s v="B02"/>
    <s v="HEAVY DUTY GALVANIZED STEEL CABLE LADDER RACK/TRAY FITTINGS/ACCESSORIES"/>
    <n v="279"/>
    <s v="150mm(h) X 1000mm(w) 90 degree horizontal elbow, 450 radius                       "/>
    <x v="2"/>
    <x v="2"/>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963"/>
    <n v="345"/>
    <x v="0"/>
    <x v="1"/>
    <x v="1"/>
    <x v="1"/>
    <x v="5"/>
    <s v="B02"/>
    <s v="HEAVY DUTY GALVANIZED STEEL CABLE LADDER RACK/TRAY FITTINGS/ACCESSORIES"/>
    <n v="280"/>
    <s v="150mm(h) X 1000mm(w) horizontal tee, 450 radius                       "/>
    <x v="0"/>
    <x v="0"/>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416"/>
    <n v="345"/>
    <x v="0"/>
    <x v="1"/>
    <x v="1"/>
    <x v="1"/>
    <x v="5"/>
    <s v="B02"/>
    <s v="HEAVY DUTY GALVANIZED STEEL CABLE LADDER RACK/TRAY FITTINGS/ACCESSORIES"/>
    <n v="280"/>
    <s v="150mm(h) X 1000mm(w) horizontal tee, 450 radius                       "/>
    <x v="1"/>
    <x v="1"/>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869"/>
    <n v="345"/>
    <x v="0"/>
    <x v="1"/>
    <x v="1"/>
    <x v="1"/>
    <x v="5"/>
    <s v="B02"/>
    <s v="HEAVY DUTY GALVANIZED STEEL CABLE LADDER RACK/TRAY FITTINGS/ACCESSORIES"/>
    <n v="280"/>
    <s v="150mm(h) X 1000mm(w) horizontal tee, 450 radius                       "/>
    <x v="2"/>
    <x v="2"/>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964"/>
    <n v="346"/>
    <x v="0"/>
    <x v="1"/>
    <x v="1"/>
    <x v="1"/>
    <x v="5"/>
    <s v="B02"/>
    <s v="HEAVY DUTY GALVANIZED STEEL CABLE LADDER RACK/TRAY FITTINGS/ACCESSORIES"/>
    <n v="281"/>
    <s v="150mm(h) X 1000mm(w) horizontal cross, 450 radius                       "/>
    <x v="0"/>
    <x v="0"/>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417"/>
    <n v="346"/>
    <x v="0"/>
    <x v="1"/>
    <x v="1"/>
    <x v="1"/>
    <x v="5"/>
    <s v="B02"/>
    <s v="HEAVY DUTY GALVANIZED STEEL CABLE LADDER RACK/TRAY FITTINGS/ACCESSORIES"/>
    <n v="281"/>
    <s v="150mm(h) X 1000mm(w) horizontal cross, 450 radius                       "/>
    <x v="1"/>
    <x v="1"/>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870"/>
    <n v="346"/>
    <x v="0"/>
    <x v="1"/>
    <x v="1"/>
    <x v="1"/>
    <x v="5"/>
    <s v="B02"/>
    <s v="HEAVY DUTY GALVANIZED STEEL CABLE LADDER RACK/TRAY FITTINGS/ACCESSORIES"/>
    <n v="281"/>
    <s v="150mm(h) X 1000mm(w) horizontal cross, 450 radius                       "/>
    <x v="2"/>
    <x v="2"/>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965"/>
    <n v="347"/>
    <x v="0"/>
    <x v="1"/>
    <x v="1"/>
    <x v="1"/>
    <x v="5"/>
    <s v="B02"/>
    <s v="HEAVY DUTY GALVANIZED STEEL CABLE LADDER RACK/TRAY FITTINGS/ACCESSORIES"/>
    <n v="282"/>
    <s v="150mm(h) X 1000mm(w) 90 degree outside vertical elbow, 450 radius                       "/>
    <x v="0"/>
    <x v="0"/>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418"/>
    <n v="347"/>
    <x v="0"/>
    <x v="1"/>
    <x v="1"/>
    <x v="1"/>
    <x v="5"/>
    <s v="B02"/>
    <s v="HEAVY DUTY GALVANIZED STEEL CABLE LADDER RACK/TRAY FITTINGS/ACCESSORIES"/>
    <n v="282"/>
    <s v="150mm(h) X 1000mm(w) 90 degree outside vertical elbow, 450 radius                       "/>
    <x v="1"/>
    <x v="1"/>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871"/>
    <n v="347"/>
    <x v="0"/>
    <x v="1"/>
    <x v="1"/>
    <x v="1"/>
    <x v="5"/>
    <s v="B02"/>
    <s v="HEAVY DUTY GALVANIZED STEEL CABLE LADDER RACK/TRAY FITTINGS/ACCESSORIES"/>
    <n v="282"/>
    <s v="150mm(h) X 1000mm(w) 90 degree outside vertical elbow, 450 radius                       "/>
    <x v="2"/>
    <x v="2"/>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966"/>
    <n v="348"/>
    <x v="0"/>
    <x v="1"/>
    <x v="1"/>
    <x v="1"/>
    <x v="5"/>
    <s v="B02"/>
    <s v="HEAVY DUTY GALVANIZED STEEL CABLE LADDER RACK/TRAY FITTINGS/ACCESSORIES"/>
    <n v="283"/>
    <s v="150mm(h) X 1000mm(w) 90 degree inside vertical elbow, 450 radius                       "/>
    <x v="0"/>
    <x v="0"/>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419"/>
    <n v="348"/>
    <x v="0"/>
    <x v="1"/>
    <x v="1"/>
    <x v="1"/>
    <x v="5"/>
    <s v="B02"/>
    <s v="HEAVY DUTY GALVANIZED STEEL CABLE LADDER RACK/TRAY FITTINGS/ACCESSORIES"/>
    <n v="283"/>
    <s v="150mm(h) X 1000mm(w) 90 degree inside vertical elbow, 450 radius                       "/>
    <x v="1"/>
    <x v="1"/>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872"/>
    <n v="348"/>
    <x v="0"/>
    <x v="1"/>
    <x v="1"/>
    <x v="1"/>
    <x v="5"/>
    <s v="B02"/>
    <s v="HEAVY DUTY GALVANIZED STEEL CABLE LADDER RACK/TRAY FITTINGS/ACCESSORIES"/>
    <n v="283"/>
    <s v="150mm(h) X 1000mm(w) 90 degree inside vertical elbow, 450 radius                       "/>
    <x v="2"/>
    <x v="2"/>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967"/>
    <n v="349"/>
    <x v="0"/>
    <x v="1"/>
    <x v="1"/>
    <x v="1"/>
    <x v="5"/>
    <s v="B02"/>
    <s v="HEAVY DUTY GALVANIZED STEEL CABLE LADDER RACK/TRAY FITTINGS/ACCESSORIES"/>
    <n v="284"/>
    <s v="150mm(h) X 75mm(w) 90 degree horizontal elbow, 650 radius                       "/>
    <x v="0"/>
    <x v="0"/>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420"/>
    <n v="349"/>
    <x v="0"/>
    <x v="1"/>
    <x v="1"/>
    <x v="1"/>
    <x v="5"/>
    <s v="B02"/>
    <s v="HEAVY DUTY GALVANIZED STEEL CABLE LADDER RACK/TRAY FITTINGS/ACCESSORIES"/>
    <n v="284"/>
    <s v="150mm(h) X 75mm(w) 90 degree horizontal elbow, 650 radius                       "/>
    <x v="1"/>
    <x v="1"/>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873"/>
    <n v="349"/>
    <x v="0"/>
    <x v="1"/>
    <x v="1"/>
    <x v="1"/>
    <x v="5"/>
    <s v="B02"/>
    <s v="HEAVY DUTY GALVANIZED STEEL CABLE LADDER RACK/TRAY FITTINGS/ACCESSORIES"/>
    <n v="284"/>
    <s v="150mm(h) X 75mm(w) 90 degree horizontal elbow, 650 radius                       "/>
    <x v="2"/>
    <x v="2"/>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968"/>
    <n v="350"/>
    <x v="0"/>
    <x v="1"/>
    <x v="1"/>
    <x v="1"/>
    <x v="5"/>
    <s v="B02"/>
    <s v="HEAVY DUTY GALVANIZED STEEL CABLE LADDER RACK/TRAY FITTINGS/ACCESSORIES"/>
    <n v="285"/>
    <s v="150mm(h) X 75mm(w) horizontal tee, 650 radius                       "/>
    <x v="0"/>
    <x v="0"/>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421"/>
    <n v="350"/>
    <x v="0"/>
    <x v="1"/>
    <x v="1"/>
    <x v="1"/>
    <x v="5"/>
    <s v="B02"/>
    <s v="HEAVY DUTY GALVANIZED STEEL CABLE LADDER RACK/TRAY FITTINGS/ACCESSORIES"/>
    <n v="285"/>
    <s v="150mm(h) X 75mm(w) horizontal tee, 650 radius                       "/>
    <x v="1"/>
    <x v="1"/>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874"/>
    <n v="350"/>
    <x v="0"/>
    <x v="1"/>
    <x v="1"/>
    <x v="1"/>
    <x v="5"/>
    <s v="B02"/>
    <s v="HEAVY DUTY GALVANIZED STEEL CABLE LADDER RACK/TRAY FITTINGS/ACCESSORIES"/>
    <n v="285"/>
    <s v="150mm(h) X 75mm(w) horizontal tee, 650 radius                       "/>
    <x v="2"/>
    <x v="2"/>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969"/>
    <n v="351"/>
    <x v="0"/>
    <x v="1"/>
    <x v="1"/>
    <x v="1"/>
    <x v="5"/>
    <s v="B02"/>
    <s v="HEAVY DUTY GALVANIZED STEEL CABLE LADDER RACK/TRAY FITTINGS/ACCESSORIES"/>
    <n v="286"/>
    <s v="150mm(h) X 75mm(w) horizontal cross, 650 radius                       "/>
    <x v="0"/>
    <x v="0"/>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422"/>
    <n v="351"/>
    <x v="0"/>
    <x v="1"/>
    <x v="1"/>
    <x v="1"/>
    <x v="5"/>
    <s v="B02"/>
    <s v="HEAVY DUTY GALVANIZED STEEL CABLE LADDER RACK/TRAY FITTINGS/ACCESSORIES"/>
    <n v="286"/>
    <s v="150mm(h) X 75mm(w) horizontal cross, 650 radius                       "/>
    <x v="1"/>
    <x v="1"/>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875"/>
    <n v="351"/>
    <x v="0"/>
    <x v="1"/>
    <x v="1"/>
    <x v="1"/>
    <x v="5"/>
    <s v="B02"/>
    <s v="HEAVY DUTY GALVANIZED STEEL CABLE LADDER RACK/TRAY FITTINGS/ACCESSORIES"/>
    <n v="286"/>
    <s v="150mm(h) X 75mm(w) horizontal cross, 650 radius                       "/>
    <x v="2"/>
    <x v="2"/>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970"/>
    <n v="352"/>
    <x v="0"/>
    <x v="1"/>
    <x v="1"/>
    <x v="1"/>
    <x v="5"/>
    <s v="B02"/>
    <s v="HEAVY DUTY GALVANIZED STEEL CABLE LADDER RACK/TRAY FITTINGS/ACCESSORIES"/>
    <n v="287"/>
    <s v="150mm(h) X 75mm(w) 90 degree outside vertical elbow, 650 radius                       "/>
    <x v="0"/>
    <x v="0"/>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423"/>
    <n v="352"/>
    <x v="0"/>
    <x v="1"/>
    <x v="1"/>
    <x v="1"/>
    <x v="5"/>
    <s v="B02"/>
    <s v="HEAVY DUTY GALVANIZED STEEL CABLE LADDER RACK/TRAY FITTINGS/ACCESSORIES"/>
    <n v="287"/>
    <s v="150mm(h) X 75mm(w) 90 degree outside vertical elbow, 650 radius                       "/>
    <x v="1"/>
    <x v="1"/>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876"/>
    <n v="352"/>
    <x v="0"/>
    <x v="1"/>
    <x v="1"/>
    <x v="1"/>
    <x v="5"/>
    <s v="B02"/>
    <s v="HEAVY DUTY GALVANIZED STEEL CABLE LADDER RACK/TRAY FITTINGS/ACCESSORIES"/>
    <n v="287"/>
    <s v="150mm(h) X 75mm(w) 90 degree outside vertical elbow, 650 radius                       "/>
    <x v="2"/>
    <x v="2"/>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971"/>
    <n v="353"/>
    <x v="0"/>
    <x v="1"/>
    <x v="1"/>
    <x v="1"/>
    <x v="5"/>
    <s v="B02"/>
    <s v="HEAVY DUTY GALVANIZED STEEL CABLE LADDER RACK/TRAY FITTINGS/ACCESSORIES"/>
    <n v="288"/>
    <s v="150mm(h) X 75mm(w) 90 degree inside vertical elbow, 650 radius                       "/>
    <x v="0"/>
    <x v="0"/>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424"/>
    <n v="353"/>
    <x v="0"/>
    <x v="1"/>
    <x v="1"/>
    <x v="1"/>
    <x v="5"/>
    <s v="B02"/>
    <s v="HEAVY DUTY GALVANIZED STEEL CABLE LADDER RACK/TRAY FITTINGS/ACCESSORIES"/>
    <n v="288"/>
    <s v="150mm(h) X 75mm(w) 90 degree inside vertical elbow, 650 radius                       "/>
    <x v="1"/>
    <x v="1"/>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877"/>
    <n v="353"/>
    <x v="0"/>
    <x v="1"/>
    <x v="1"/>
    <x v="1"/>
    <x v="5"/>
    <s v="B02"/>
    <s v="HEAVY DUTY GALVANIZED STEEL CABLE LADDER RACK/TRAY FITTINGS/ACCESSORIES"/>
    <n v="288"/>
    <s v="150mm(h) X 75mm(w) 90 degree inside vertical elbow, 650 radius                       "/>
    <x v="2"/>
    <x v="2"/>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972"/>
    <n v="354"/>
    <x v="0"/>
    <x v="1"/>
    <x v="1"/>
    <x v="1"/>
    <x v="5"/>
    <s v="B02"/>
    <s v="HEAVY DUTY GALVANIZED STEEL CABLE LADDER RACK/TRAY FITTINGS/ACCESSORIES"/>
    <n v="289"/>
    <s v="150mm(h) X 100mm(w) 90 degree horizontal elbow, 650 radius                       "/>
    <x v="0"/>
    <x v="0"/>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425"/>
    <n v="354"/>
    <x v="0"/>
    <x v="1"/>
    <x v="1"/>
    <x v="1"/>
    <x v="5"/>
    <s v="B02"/>
    <s v="HEAVY DUTY GALVANIZED STEEL CABLE LADDER RACK/TRAY FITTINGS/ACCESSORIES"/>
    <n v="289"/>
    <s v="150mm(h) X 100mm(w) 90 degree horizontal elbow, 650 radius                       "/>
    <x v="1"/>
    <x v="1"/>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878"/>
    <n v="354"/>
    <x v="0"/>
    <x v="1"/>
    <x v="1"/>
    <x v="1"/>
    <x v="5"/>
    <s v="B02"/>
    <s v="HEAVY DUTY GALVANIZED STEEL CABLE LADDER RACK/TRAY FITTINGS/ACCESSORIES"/>
    <n v="289"/>
    <s v="150mm(h) X 100mm(w) 90 degree horizontal elbow, 650 radius                       "/>
    <x v="2"/>
    <x v="2"/>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973"/>
    <n v="355"/>
    <x v="0"/>
    <x v="1"/>
    <x v="1"/>
    <x v="1"/>
    <x v="5"/>
    <s v="B02"/>
    <s v="HEAVY DUTY GALVANIZED STEEL CABLE LADDER RACK/TRAY FITTINGS/ACCESSORIES"/>
    <n v="290"/>
    <s v="150mm(h) X 100mm(w) horizontal tee, 650 radius                       "/>
    <x v="0"/>
    <x v="0"/>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426"/>
    <n v="355"/>
    <x v="0"/>
    <x v="1"/>
    <x v="1"/>
    <x v="1"/>
    <x v="5"/>
    <s v="B02"/>
    <s v="HEAVY DUTY GALVANIZED STEEL CABLE LADDER RACK/TRAY FITTINGS/ACCESSORIES"/>
    <n v="290"/>
    <s v="150mm(h) X 100mm(w) horizontal tee, 650 radius                       "/>
    <x v="1"/>
    <x v="1"/>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879"/>
    <n v="355"/>
    <x v="0"/>
    <x v="1"/>
    <x v="1"/>
    <x v="1"/>
    <x v="5"/>
    <s v="B02"/>
    <s v="HEAVY DUTY GALVANIZED STEEL CABLE LADDER RACK/TRAY FITTINGS/ACCESSORIES"/>
    <n v="290"/>
    <s v="150mm(h) X 100mm(w) horizontal tee, 650 radius                       "/>
    <x v="2"/>
    <x v="2"/>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974"/>
    <n v="356"/>
    <x v="0"/>
    <x v="1"/>
    <x v="1"/>
    <x v="1"/>
    <x v="5"/>
    <s v="B02"/>
    <s v="HEAVY DUTY GALVANIZED STEEL CABLE LADDER RACK/TRAY FITTINGS/ACCESSORIES"/>
    <n v="291"/>
    <s v="150mm(h) X 100mm(w) horizontal cross, 650 radius                       "/>
    <x v="0"/>
    <x v="0"/>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427"/>
    <n v="356"/>
    <x v="0"/>
    <x v="1"/>
    <x v="1"/>
    <x v="1"/>
    <x v="5"/>
    <s v="B02"/>
    <s v="HEAVY DUTY GALVANIZED STEEL CABLE LADDER RACK/TRAY FITTINGS/ACCESSORIES"/>
    <n v="291"/>
    <s v="150mm(h) X 100mm(w) horizontal cross, 650 radius                       "/>
    <x v="1"/>
    <x v="1"/>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880"/>
    <n v="356"/>
    <x v="0"/>
    <x v="1"/>
    <x v="1"/>
    <x v="1"/>
    <x v="5"/>
    <s v="B02"/>
    <s v="HEAVY DUTY GALVANIZED STEEL CABLE LADDER RACK/TRAY FITTINGS/ACCESSORIES"/>
    <n v="291"/>
    <s v="150mm(h) X 100mm(w) horizontal cross, 650 radius                       "/>
    <x v="2"/>
    <x v="2"/>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975"/>
    <n v="357"/>
    <x v="0"/>
    <x v="1"/>
    <x v="1"/>
    <x v="1"/>
    <x v="5"/>
    <s v="B02"/>
    <s v="HEAVY DUTY GALVANIZED STEEL CABLE LADDER RACK/TRAY FITTINGS/ACCESSORIES"/>
    <n v="292"/>
    <s v="150mm(h) X 100mm(w) 90 degree outside vertical elbow, 650 radius                       "/>
    <x v="0"/>
    <x v="0"/>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428"/>
    <n v="357"/>
    <x v="0"/>
    <x v="1"/>
    <x v="1"/>
    <x v="1"/>
    <x v="5"/>
    <s v="B02"/>
    <s v="HEAVY DUTY GALVANIZED STEEL CABLE LADDER RACK/TRAY FITTINGS/ACCESSORIES"/>
    <n v="292"/>
    <s v="150mm(h) X 100mm(w) 90 degree outside vertical elbow, 650 radius                       "/>
    <x v="1"/>
    <x v="1"/>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881"/>
    <n v="357"/>
    <x v="0"/>
    <x v="1"/>
    <x v="1"/>
    <x v="1"/>
    <x v="5"/>
    <s v="B02"/>
    <s v="HEAVY DUTY GALVANIZED STEEL CABLE LADDER RACK/TRAY FITTINGS/ACCESSORIES"/>
    <n v="292"/>
    <s v="150mm(h) X 100mm(w) 90 degree outside vertical elbow, 650 radius                       "/>
    <x v="2"/>
    <x v="2"/>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976"/>
    <n v="358"/>
    <x v="0"/>
    <x v="1"/>
    <x v="1"/>
    <x v="1"/>
    <x v="5"/>
    <s v="B02"/>
    <s v="HEAVY DUTY GALVANIZED STEEL CABLE LADDER RACK/TRAY FITTINGS/ACCESSORIES"/>
    <n v="293"/>
    <s v="150mm(h) X 100mm(w) 90 degree inside vertical elbow, 650 radius                       "/>
    <x v="0"/>
    <x v="0"/>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429"/>
    <n v="358"/>
    <x v="0"/>
    <x v="1"/>
    <x v="1"/>
    <x v="1"/>
    <x v="5"/>
    <s v="B02"/>
    <s v="HEAVY DUTY GALVANIZED STEEL CABLE LADDER RACK/TRAY FITTINGS/ACCESSORIES"/>
    <n v="293"/>
    <s v="150mm(h) X 100mm(w) 90 degree inside vertical elbow, 650 radius                       "/>
    <x v="1"/>
    <x v="1"/>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882"/>
    <n v="358"/>
    <x v="0"/>
    <x v="1"/>
    <x v="1"/>
    <x v="1"/>
    <x v="5"/>
    <s v="B02"/>
    <s v="HEAVY DUTY GALVANIZED STEEL CABLE LADDER RACK/TRAY FITTINGS/ACCESSORIES"/>
    <n v="293"/>
    <s v="150mm(h) X 100mm(w) 90 degree inside vertical elbow, 650 radius                       "/>
    <x v="2"/>
    <x v="2"/>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977"/>
    <n v="359"/>
    <x v="0"/>
    <x v="1"/>
    <x v="1"/>
    <x v="1"/>
    <x v="5"/>
    <s v="B02"/>
    <s v="HEAVY DUTY GALVANIZED STEEL CABLE LADDER RACK/TRAY FITTINGS/ACCESSORIES"/>
    <n v="294"/>
    <s v="150mm(h) X 150mm(w) 90 degree horizontal elbow, 650 radius                       "/>
    <x v="0"/>
    <x v="0"/>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430"/>
    <n v="359"/>
    <x v="0"/>
    <x v="1"/>
    <x v="1"/>
    <x v="1"/>
    <x v="5"/>
    <s v="B02"/>
    <s v="HEAVY DUTY GALVANIZED STEEL CABLE LADDER RACK/TRAY FITTINGS/ACCESSORIES"/>
    <n v="294"/>
    <s v="150mm(h) X 150mm(w) 90 degree horizontal elbow, 650 radius                       "/>
    <x v="1"/>
    <x v="1"/>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883"/>
    <n v="359"/>
    <x v="0"/>
    <x v="1"/>
    <x v="1"/>
    <x v="1"/>
    <x v="5"/>
    <s v="B02"/>
    <s v="HEAVY DUTY GALVANIZED STEEL CABLE LADDER RACK/TRAY FITTINGS/ACCESSORIES"/>
    <n v="294"/>
    <s v="150mm(h) X 150mm(w) 90 degree horizontal elbow, 650 radius                       "/>
    <x v="2"/>
    <x v="2"/>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978"/>
    <n v="360"/>
    <x v="0"/>
    <x v="1"/>
    <x v="1"/>
    <x v="1"/>
    <x v="5"/>
    <s v="B02"/>
    <s v="HEAVY DUTY GALVANIZED STEEL CABLE LADDER RACK/TRAY FITTINGS/ACCESSORIES"/>
    <n v="295"/>
    <s v="150mm(h) X 150mm(w) horizontal tee, 650 radius                       "/>
    <x v="0"/>
    <x v="0"/>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431"/>
    <n v="360"/>
    <x v="0"/>
    <x v="1"/>
    <x v="1"/>
    <x v="1"/>
    <x v="5"/>
    <s v="B02"/>
    <s v="HEAVY DUTY GALVANIZED STEEL CABLE LADDER RACK/TRAY FITTINGS/ACCESSORIES"/>
    <n v="295"/>
    <s v="150mm(h) X 150mm(w) horizontal tee, 650 radius                       "/>
    <x v="1"/>
    <x v="1"/>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884"/>
    <n v="360"/>
    <x v="0"/>
    <x v="1"/>
    <x v="1"/>
    <x v="1"/>
    <x v="5"/>
    <s v="B02"/>
    <s v="HEAVY DUTY GALVANIZED STEEL CABLE LADDER RACK/TRAY FITTINGS/ACCESSORIES"/>
    <n v="295"/>
    <s v="150mm(h) X 150mm(w) horizontal tee, 650 radius                       "/>
    <x v="2"/>
    <x v="2"/>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979"/>
    <n v="361"/>
    <x v="0"/>
    <x v="1"/>
    <x v="1"/>
    <x v="1"/>
    <x v="5"/>
    <s v="B02"/>
    <s v="HEAVY DUTY GALVANIZED STEEL CABLE LADDER RACK/TRAY FITTINGS/ACCESSORIES"/>
    <n v="296"/>
    <s v="150mm(h) X 150mm(w) horizontal cross, 650 radius                       "/>
    <x v="0"/>
    <x v="0"/>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432"/>
    <n v="361"/>
    <x v="0"/>
    <x v="1"/>
    <x v="1"/>
    <x v="1"/>
    <x v="5"/>
    <s v="B02"/>
    <s v="HEAVY DUTY GALVANIZED STEEL CABLE LADDER RACK/TRAY FITTINGS/ACCESSORIES"/>
    <n v="296"/>
    <s v="150mm(h) X 150mm(w) horizontal cross, 650 radius                       "/>
    <x v="1"/>
    <x v="1"/>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885"/>
    <n v="361"/>
    <x v="0"/>
    <x v="1"/>
    <x v="1"/>
    <x v="1"/>
    <x v="5"/>
    <s v="B02"/>
    <s v="HEAVY DUTY GALVANIZED STEEL CABLE LADDER RACK/TRAY FITTINGS/ACCESSORIES"/>
    <n v="296"/>
    <s v="150mm(h) X 150mm(w) horizontal cross, 650 radius                       "/>
    <x v="2"/>
    <x v="2"/>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980"/>
    <n v="362"/>
    <x v="0"/>
    <x v="1"/>
    <x v="1"/>
    <x v="1"/>
    <x v="5"/>
    <s v="B02"/>
    <s v="HEAVY DUTY GALVANIZED STEEL CABLE LADDER RACK/TRAY FITTINGS/ACCESSORIES"/>
    <n v="297"/>
    <s v="150mm(h) X 150mm(w) 90 degree outside vertical elbow, 650 radius                       "/>
    <x v="0"/>
    <x v="0"/>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433"/>
    <n v="362"/>
    <x v="0"/>
    <x v="1"/>
    <x v="1"/>
    <x v="1"/>
    <x v="5"/>
    <s v="B02"/>
    <s v="HEAVY DUTY GALVANIZED STEEL CABLE LADDER RACK/TRAY FITTINGS/ACCESSORIES"/>
    <n v="297"/>
    <s v="150mm(h) X 150mm(w) 90 degree outside vertical elbow, 650 radius                       "/>
    <x v="1"/>
    <x v="1"/>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886"/>
    <n v="362"/>
    <x v="0"/>
    <x v="1"/>
    <x v="1"/>
    <x v="1"/>
    <x v="5"/>
    <s v="B02"/>
    <s v="HEAVY DUTY GALVANIZED STEEL CABLE LADDER RACK/TRAY FITTINGS/ACCESSORIES"/>
    <n v="297"/>
    <s v="150mm(h) X 150mm(w) 90 degree outside vertical elbow, 650 radius                       "/>
    <x v="2"/>
    <x v="2"/>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981"/>
    <n v="363"/>
    <x v="0"/>
    <x v="1"/>
    <x v="1"/>
    <x v="1"/>
    <x v="5"/>
    <s v="B02"/>
    <s v="HEAVY DUTY GALVANIZED STEEL CABLE LADDER RACK/TRAY FITTINGS/ACCESSORIES"/>
    <n v="298"/>
    <s v="150mm(h) X 150mm(w) 90 degree inside vertical elbow, 650 radius                       "/>
    <x v="0"/>
    <x v="0"/>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434"/>
    <n v="363"/>
    <x v="0"/>
    <x v="1"/>
    <x v="1"/>
    <x v="1"/>
    <x v="5"/>
    <s v="B02"/>
    <s v="HEAVY DUTY GALVANIZED STEEL CABLE LADDER RACK/TRAY FITTINGS/ACCESSORIES"/>
    <n v="298"/>
    <s v="150mm(h) X 150mm(w) 90 degree inside vertical elbow, 650 radius                       "/>
    <x v="1"/>
    <x v="1"/>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887"/>
    <n v="363"/>
    <x v="0"/>
    <x v="1"/>
    <x v="1"/>
    <x v="1"/>
    <x v="5"/>
    <s v="B02"/>
    <s v="HEAVY DUTY GALVANIZED STEEL CABLE LADDER RACK/TRAY FITTINGS/ACCESSORIES"/>
    <n v="298"/>
    <s v="150mm(h) X 150mm(w) 90 degree inside vertical elbow, 650 radius                       "/>
    <x v="2"/>
    <x v="2"/>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982"/>
    <n v="364"/>
    <x v="0"/>
    <x v="1"/>
    <x v="1"/>
    <x v="1"/>
    <x v="5"/>
    <s v="B02"/>
    <s v="HEAVY DUTY GALVANIZED STEEL CABLE LADDER RACK/TRAY FITTINGS/ACCESSORIES"/>
    <n v="299"/>
    <s v="150mm(h) X 200mm(w) 90 degree horizontal elbow, 650 radius                       "/>
    <x v="0"/>
    <x v="0"/>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435"/>
    <n v="364"/>
    <x v="0"/>
    <x v="1"/>
    <x v="1"/>
    <x v="1"/>
    <x v="5"/>
    <s v="B02"/>
    <s v="HEAVY DUTY GALVANIZED STEEL CABLE LADDER RACK/TRAY FITTINGS/ACCESSORIES"/>
    <n v="299"/>
    <s v="150mm(h) X 200mm(w) 90 degree horizontal elbow, 650 radius                       "/>
    <x v="1"/>
    <x v="1"/>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888"/>
    <n v="364"/>
    <x v="0"/>
    <x v="1"/>
    <x v="1"/>
    <x v="1"/>
    <x v="5"/>
    <s v="B02"/>
    <s v="HEAVY DUTY GALVANIZED STEEL CABLE LADDER RACK/TRAY FITTINGS/ACCESSORIES"/>
    <n v="299"/>
    <s v="150mm(h) X 200mm(w) 90 degree horizontal elbow, 650 radius                       "/>
    <x v="2"/>
    <x v="2"/>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983"/>
    <n v="365"/>
    <x v="0"/>
    <x v="1"/>
    <x v="1"/>
    <x v="1"/>
    <x v="5"/>
    <s v="B02"/>
    <s v="HEAVY DUTY GALVANIZED STEEL CABLE LADDER RACK/TRAY FITTINGS/ACCESSORIES"/>
    <n v="300"/>
    <s v="150mm(h) X 200mm(w) horizontal tee, 650 radius                       "/>
    <x v="0"/>
    <x v="0"/>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436"/>
    <n v="365"/>
    <x v="0"/>
    <x v="1"/>
    <x v="1"/>
    <x v="1"/>
    <x v="5"/>
    <s v="B02"/>
    <s v="HEAVY DUTY GALVANIZED STEEL CABLE LADDER RACK/TRAY FITTINGS/ACCESSORIES"/>
    <n v="300"/>
    <s v="150mm(h) X 200mm(w) horizontal tee, 650 radius                       "/>
    <x v="1"/>
    <x v="1"/>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889"/>
    <n v="365"/>
    <x v="0"/>
    <x v="1"/>
    <x v="1"/>
    <x v="1"/>
    <x v="5"/>
    <s v="B02"/>
    <s v="HEAVY DUTY GALVANIZED STEEL CABLE LADDER RACK/TRAY FITTINGS/ACCESSORIES"/>
    <n v="300"/>
    <s v="150mm(h) X 200mm(w) horizontal tee, 650 radius                       "/>
    <x v="2"/>
    <x v="2"/>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984"/>
    <n v="366"/>
    <x v="0"/>
    <x v="1"/>
    <x v="1"/>
    <x v="1"/>
    <x v="5"/>
    <s v="B02"/>
    <s v="HEAVY DUTY GALVANIZED STEEL CABLE LADDER RACK/TRAY FITTINGS/ACCESSORIES"/>
    <n v="301"/>
    <s v="150mm(h) X 200mm(w) horizontal cross, 650 radius                       "/>
    <x v="0"/>
    <x v="0"/>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437"/>
    <n v="366"/>
    <x v="0"/>
    <x v="1"/>
    <x v="1"/>
    <x v="1"/>
    <x v="5"/>
    <s v="B02"/>
    <s v="HEAVY DUTY GALVANIZED STEEL CABLE LADDER RACK/TRAY FITTINGS/ACCESSORIES"/>
    <n v="301"/>
    <s v="150mm(h) X 200mm(w) horizontal cross, 650 radius                       "/>
    <x v="1"/>
    <x v="1"/>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890"/>
    <n v="366"/>
    <x v="0"/>
    <x v="1"/>
    <x v="1"/>
    <x v="1"/>
    <x v="5"/>
    <s v="B02"/>
    <s v="HEAVY DUTY GALVANIZED STEEL CABLE LADDER RACK/TRAY FITTINGS/ACCESSORIES"/>
    <n v="301"/>
    <s v="150mm(h) X 200mm(w) horizontal cross, 650 radius                       "/>
    <x v="2"/>
    <x v="2"/>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985"/>
    <n v="367"/>
    <x v="0"/>
    <x v="1"/>
    <x v="1"/>
    <x v="1"/>
    <x v="5"/>
    <s v="B02"/>
    <s v="HEAVY DUTY GALVANIZED STEEL CABLE LADDER RACK/TRAY FITTINGS/ACCESSORIES"/>
    <n v="302"/>
    <s v="150mm(h) X 200mm(w) 90 degree outside vertical elbow, 650 radius                       "/>
    <x v="0"/>
    <x v="0"/>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438"/>
    <n v="367"/>
    <x v="0"/>
    <x v="1"/>
    <x v="1"/>
    <x v="1"/>
    <x v="5"/>
    <s v="B02"/>
    <s v="HEAVY DUTY GALVANIZED STEEL CABLE LADDER RACK/TRAY FITTINGS/ACCESSORIES"/>
    <n v="302"/>
    <s v="150mm(h) X 200mm(w) 90 degree outside vertical elbow, 650 radius                       "/>
    <x v="1"/>
    <x v="1"/>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891"/>
    <n v="367"/>
    <x v="0"/>
    <x v="1"/>
    <x v="1"/>
    <x v="1"/>
    <x v="5"/>
    <s v="B02"/>
    <s v="HEAVY DUTY GALVANIZED STEEL CABLE LADDER RACK/TRAY FITTINGS/ACCESSORIES"/>
    <n v="302"/>
    <s v="150mm(h) X 200mm(w) 90 degree outside vertical elbow, 650 radius                       "/>
    <x v="2"/>
    <x v="2"/>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986"/>
    <n v="368"/>
    <x v="0"/>
    <x v="1"/>
    <x v="1"/>
    <x v="1"/>
    <x v="5"/>
    <s v="B02"/>
    <s v="HEAVY DUTY GALVANIZED STEEL CABLE LADDER RACK/TRAY FITTINGS/ACCESSORIES"/>
    <n v="303"/>
    <s v="150mm(h) X 200mm(w) 90 degree inside vertical elbow, 650 radius                       "/>
    <x v="0"/>
    <x v="0"/>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439"/>
    <n v="368"/>
    <x v="0"/>
    <x v="1"/>
    <x v="1"/>
    <x v="1"/>
    <x v="5"/>
    <s v="B02"/>
    <s v="HEAVY DUTY GALVANIZED STEEL CABLE LADDER RACK/TRAY FITTINGS/ACCESSORIES"/>
    <n v="303"/>
    <s v="150mm(h) X 200mm(w) 90 degree inside vertical elbow, 650 radius                       "/>
    <x v="1"/>
    <x v="1"/>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892"/>
    <n v="368"/>
    <x v="0"/>
    <x v="1"/>
    <x v="1"/>
    <x v="1"/>
    <x v="5"/>
    <s v="B02"/>
    <s v="HEAVY DUTY GALVANIZED STEEL CABLE LADDER RACK/TRAY FITTINGS/ACCESSORIES"/>
    <n v="303"/>
    <s v="150mm(h) X 200mm(w) 90 degree inside vertical elbow, 650 radius                       "/>
    <x v="2"/>
    <x v="2"/>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987"/>
    <n v="369"/>
    <x v="0"/>
    <x v="1"/>
    <x v="1"/>
    <x v="1"/>
    <x v="5"/>
    <s v="B02"/>
    <s v="HEAVY DUTY GALVANIZED STEEL CABLE LADDER RACK/TRAY FITTINGS/ACCESSORIES"/>
    <n v="304"/>
    <s v="150mm(h) X 300mm(w) 90 degree horizontal elbow, 650 radius                       "/>
    <x v="0"/>
    <x v="0"/>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440"/>
    <n v="369"/>
    <x v="0"/>
    <x v="1"/>
    <x v="1"/>
    <x v="1"/>
    <x v="5"/>
    <s v="B02"/>
    <s v="HEAVY DUTY GALVANIZED STEEL CABLE LADDER RACK/TRAY FITTINGS/ACCESSORIES"/>
    <n v="304"/>
    <s v="150mm(h) X 300mm(w) 90 degree horizontal elbow, 650 radius                       "/>
    <x v="1"/>
    <x v="1"/>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893"/>
    <n v="369"/>
    <x v="0"/>
    <x v="1"/>
    <x v="1"/>
    <x v="1"/>
    <x v="5"/>
    <s v="B02"/>
    <s v="HEAVY DUTY GALVANIZED STEEL CABLE LADDER RACK/TRAY FITTINGS/ACCESSORIES"/>
    <n v="304"/>
    <s v="150mm(h) X 300mm(w) 90 degree horizontal elbow, 650 radius                       "/>
    <x v="2"/>
    <x v="2"/>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988"/>
    <n v="370"/>
    <x v="0"/>
    <x v="1"/>
    <x v="1"/>
    <x v="1"/>
    <x v="5"/>
    <s v="B02"/>
    <s v="HEAVY DUTY GALVANIZED STEEL CABLE LADDER RACK/TRAY FITTINGS/ACCESSORIES"/>
    <n v="305"/>
    <s v="150mm(h) X 300mm(w) horizontal tee, 650 radius                       "/>
    <x v="0"/>
    <x v="0"/>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441"/>
    <n v="370"/>
    <x v="0"/>
    <x v="1"/>
    <x v="1"/>
    <x v="1"/>
    <x v="5"/>
    <s v="B02"/>
    <s v="HEAVY DUTY GALVANIZED STEEL CABLE LADDER RACK/TRAY FITTINGS/ACCESSORIES"/>
    <n v="305"/>
    <s v="150mm(h) X 300mm(w) horizontal tee, 650 radius                       "/>
    <x v="1"/>
    <x v="1"/>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894"/>
    <n v="370"/>
    <x v="0"/>
    <x v="1"/>
    <x v="1"/>
    <x v="1"/>
    <x v="5"/>
    <s v="B02"/>
    <s v="HEAVY DUTY GALVANIZED STEEL CABLE LADDER RACK/TRAY FITTINGS/ACCESSORIES"/>
    <n v="305"/>
    <s v="150mm(h) X 300mm(w) horizontal tee, 650 radius                       "/>
    <x v="2"/>
    <x v="2"/>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989"/>
    <n v="371"/>
    <x v="0"/>
    <x v="1"/>
    <x v="1"/>
    <x v="1"/>
    <x v="5"/>
    <s v="B02"/>
    <s v="HEAVY DUTY GALVANIZED STEEL CABLE LADDER RACK/TRAY FITTINGS/ACCESSORIES"/>
    <n v="306"/>
    <s v="150mm(h) X 300mm(w) horizontal cross, 650 radius                       "/>
    <x v="0"/>
    <x v="0"/>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442"/>
    <n v="371"/>
    <x v="0"/>
    <x v="1"/>
    <x v="1"/>
    <x v="1"/>
    <x v="5"/>
    <s v="B02"/>
    <s v="HEAVY DUTY GALVANIZED STEEL CABLE LADDER RACK/TRAY FITTINGS/ACCESSORIES"/>
    <n v="306"/>
    <s v="150mm(h) X 300mm(w) horizontal cross, 650 radius                       "/>
    <x v="1"/>
    <x v="1"/>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895"/>
    <n v="371"/>
    <x v="0"/>
    <x v="1"/>
    <x v="1"/>
    <x v="1"/>
    <x v="5"/>
    <s v="B02"/>
    <s v="HEAVY DUTY GALVANIZED STEEL CABLE LADDER RACK/TRAY FITTINGS/ACCESSORIES"/>
    <n v="306"/>
    <s v="150mm(h) X 300mm(w) horizontal cross, 650 radius                       "/>
    <x v="2"/>
    <x v="2"/>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990"/>
    <n v="372"/>
    <x v="0"/>
    <x v="1"/>
    <x v="1"/>
    <x v="1"/>
    <x v="5"/>
    <s v="B02"/>
    <s v="HEAVY DUTY GALVANIZED STEEL CABLE LADDER RACK/TRAY FITTINGS/ACCESSORIES"/>
    <n v="307"/>
    <s v="150mm(h) X 300mm(w) 90 degree outside vertical elbow, 650 radius                       "/>
    <x v="0"/>
    <x v="0"/>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443"/>
    <n v="372"/>
    <x v="0"/>
    <x v="1"/>
    <x v="1"/>
    <x v="1"/>
    <x v="5"/>
    <s v="B02"/>
    <s v="HEAVY DUTY GALVANIZED STEEL CABLE LADDER RACK/TRAY FITTINGS/ACCESSORIES"/>
    <n v="307"/>
    <s v="150mm(h) X 300mm(w) 90 degree outside vertical elbow, 650 radius                       "/>
    <x v="1"/>
    <x v="1"/>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896"/>
    <n v="372"/>
    <x v="0"/>
    <x v="1"/>
    <x v="1"/>
    <x v="1"/>
    <x v="5"/>
    <s v="B02"/>
    <s v="HEAVY DUTY GALVANIZED STEEL CABLE LADDER RACK/TRAY FITTINGS/ACCESSORIES"/>
    <n v="307"/>
    <s v="150mm(h) X 300mm(w) 90 degree outside vertical elbow, 650 radius                       "/>
    <x v="2"/>
    <x v="2"/>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991"/>
    <n v="373"/>
    <x v="0"/>
    <x v="1"/>
    <x v="1"/>
    <x v="1"/>
    <x v="5"/>
    <s v="B02"/>
    <s v="HEAVY DUTY GALVANIZED STEEL CABLE LADDER RACK/TRAY FITTINGS/ACCESSORIES"/>
    <n v="308"/>
    <s v="150mm(h) X 300mm(w) 90 degree inside vertical elbow, 650 radius                       "/>
    <x v="0"/>
    <x v="0"/>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444"/>
    <n v="373"/>
    <x v="0"/>
    <x v="1"/>
    <x v="1"/>
    <x v="1"/>
    <x v="5"/>
    <s v="B02"/>
    <s v="HEAVY DUTY GALVANIZED STEEL CABLE LADDER RACK/TRAY FITTINGS/ACCESSORIES"/>
    <n v="308"/>
    <s v="150mm(h) X 300mm(w) 90 degree inside vertical elbow, 650 radius                       "/>
    <x v="1"/>
    <x v="1"/>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897"/>
    <n v="373"/>
    <x v="0"/>
    <x v="1"/>
    <x v="1"/>
    <x v="1"/>
    <x v="5"/>
    <s v="B02"/>
    <s v="HEAVY DUTY GALVANIZED STEEL CABLE LADDER RACK/TRAY FITTINGS/ACCESSORIES"/>
    <n v="308"/>
    <s v="150mm(h) X 300mm(w) 90 degree inside vertical elbow, 650 radius                       "/>
    <x v="2"/>
    <x v="2"/>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992"/>
    <n v="374"/>
    <x v="0"/>
    <x v="1"/>
    <x v="1"/>
    <x v="1"/>
    <x v="5"/>
    <s v="B02"/>
    <s v="HEAVY DUTY GALVANIZED STEEL CABLE LADDER RACK/TRAY FITTINGS/ACCESSORIES"/>
    <n v="309"/>
    <s v="150mm(h) X 400mm(w) 90 degree horizontal elbow, 650 radius                       "/>
    <x v="0"/>
    <x v="0"/>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445"/>
    <n v="374"/>
    <x v="0"/>
    <x v="1"/>
    <x v="1"/>
    <x v="1"/>
    <x v="5"/>
    <s v="B02"/>
    <s v="HEAVY DUTY GALVANIZED STEEL CABLE LADDER RACK/TRAY FITTINGS/ACCESSORIES"/>
    <n v="309"/>
    <s v="150mm(h) X 400mm(w) 90 degree horizontal elbow, 650 radius                       "/>
    <x v="1"/>
    <x v="1"/>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898"/>
    <n v="374"/>
    <x v="0"/>
    <x v="1"/>
    <x v="1"/>
    <x v="1"/>
    <x v="5"/>
    <s v="B02"/>
    <s v="HEAVY DUTY GALVANIZED STEEL CABLE LADDER RACK/TRAY FITTINGS/ACCESSORIES"/>
    <n v="309"/>
    <s v="150mm(h) X 400mm(w) 90 degree horizontal elbow, 650 radius                       "/>
    <x v="2"/>
    <x v="2"/>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993"/>
    <n v="375"/>
    <x v="0"/>
    <x v="1"/>
    <x v="1"/>
    <x v="1"/>
    <x v="5"/>
    <s v="B02"/>
    <s v="HEAVY DUTY GALVANIZED STEEL CABLE LADDER RACK/TRAY FITTINGS/ACCESSORIES"/>
    <n v="310"/>
    <s v="150mm(h) X 400mm(w) horizontal tee, 650 radius                       "/>
    <x v="0"/>
    <x v="0"/>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446"/>
    <n v="375"/>
    <x v="0"/>
    <x v="1"/>
    <x v="1"/>
    <x v="1"/>
    <x v="5"/>
    <s v="B02"/>
    <s v="HEAVY DUTY GALVANIZED STEEL CABLE LADDER RACK/TRAY FITTINGS/ACCESSORIES"/>
    <n v="310"/>
    <s v="150mm(h) X 400mm(w) horizontal tee, 650 radius                       "/>
    <x v="1"/>
    <x v="1"/>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899"/>
    <n v="375"/>
    <x v="0"/>
    <x v="1"/>
    <x v="1"/>
    <x v="1"/>
    <x v="5"/>
    <s v="B02"/>
    <s v="HEAVY DUTY GALVANIZED STEEL CABLE LADDER RACK/TRAY FITTINGS/ACCESSORIES"/>
    <n v="310"/>
    <s v="150mm(h) X 400mm(w) horizontal tee, 650 radius                       "/>
    <x v="2"/>
    <x v="2"/>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994"/>
    <n v="376"/>
    <x v="0"/>
    <x v="1"/>
    <x v="1"/>
    <x v="1"/>
    <x v="5"/>
    <s v="B02"/>
    <s v="HEAVY DUTY GALVANIZED STEEL CABLE LADDER RACK/TRAY FITTINGS/ACCESSORIES"/>
    <n v="311"/>
    <s v="150mm(h) X 400mm(w) horizontal cross, 650 radius                       "/>
    <x v="0"/>
    <x v="0"/>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447"/>
    <n v="376"/>
    <x v="0"/>
    <x v="1"/>
    <x v="1"/>
    <x v="1"/>
    <x v="5"/>
    <s v="B02"/>
    <s v="HEAVY DUTY GALVANIZED STEEL CABLE LADDER RACK/TRAY FITTINGS/ACCESSORIES"/>
    <n v="311"/>
    <s v="150mm(h) X 400mm(w) horizontal cross, 650 radius                       "/>
    <x v="1"/>
    <x v="1"/>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900"/>
    <n v="376"/>
    <x v="0"/>
    <x v="1"/>
    <x v="1"/>
    <x v="1"/>
    <x v="5"/>
    <s v="B02"/>
    <s v="HEAVY DUTY GALVANIZED STEEL CABLE LADDER RACK/TRAY FITTINGS/ACCESSORIES"/>
    <n v="311"/>
    <s v="150mm(h) X 400mm(w) horizontal cross, 650 radius                       "/>
    <x v="2"/>
    <x v="2"/>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995"/>
    <n v="377"/>
    <x v="0"/>
    <x v="1"/>
    <x v="1"/>
    <x v="1"/>
    <x v="5"/>
    <s v="B02"/>
    <s v="HEAVY DUTY GALVANIZED STEEL CABLE LADDER RACK/TRAY FITTINGS/ACCESSORIES"/>
    <n v="312"/>
    <s v="150mm(h) X 400mm(w) 90 degree outside vertical elbow, 650 radius                       "/>
    <x v="0"/>
    <x v="0"/>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448"/>
    <n v="377"/>
    <x v="0"/>
    <x v="1"/>
    <x v="1"/>
    <x v="1"/>
    <x v="5"/>
    <s v="B02"/>
    <s v="HEAVY DUTY GALVANIZED STEEL CABLE LADDER RACK/TRAY FITTINGS/ACCESSORIES"/>
    <n v="312"/>
    <s v="150mm(h) X 400mm(w) 90 degree outside vertical elbow, 650 radius                       "/>
    <x v="1"/>
    <x v="1"/>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901"/>
    <n v="377"/>
    <x v="0"/>
    <x v="1"/>
    <x v="1"/>
    <x v="1"/>
    <x v="5"/>
    <s v="B02"/>
    <s v="HEAVY DUTY GALVANIZED STEEL CABLE LADDER RACK/TRAY FITTINGS/ACCESSORIES"/>
    <n v="312"/>
    <s v="150mm(h) X 400mm(w) 90 degree outside vertical elbow, 650 radius                       "/>
    <x v="2"/>
    <x v="2"/>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996"/>
    <n v="378"/>
    <x v="0"/>
    <x v="1"/>
    <x v="1"/>
    <x v="1"/>
    <x v="5"/>
    <s v="B02"/>
    <s v="HEAVY DUTY GALVANIZED STEEL CABLE LADDER RACK/TRAY FITTINGS/ACCESSORIES"/>
    <n v="313"/>
    <s v="150mm(h) X 400mm(w) 90 degree inside vertical elbow, 650 radius                       "/>
    <x v="0"/>
    <x v="0"/>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449"/>
    <n v="378"/>
    <x v="0"/>
    <x v="1"/>
    <x v="1"/>
    <x v="1"/>
    <x v="5"/>
    <s v="B02"/>
    <s v="HEAVY DUTY GALVANIZED STEEL CABLE LADDER RACK/TRAY FITTINGS/ACCESSORIES"/>
    <n v="313"/>
    <s v="150mm(h) X 400mm(w) 90 degree inside vertical elbow, 650 radius                       "/>
    <x v="1"/>
    <x v="1"/>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902"/>
    <n v="378"/>
    <x v="0"/>
    <x v="1"/>
    <x v="1"/>
    <x v="1"/>
    <x v="5"/>
    <s v="B02"/>
    <s v="HEAVY DUTY GALVANIZED STEEL CABLE LADDER RACK/TRAY FITTINGS/ACCESSORIES"/>
    <n v="313"/>
    <s v="150mm(h) X 400mm(w) 90 degree inside vertical elbow, 650 radius                       "/>
    <x v="2"/>
    <x v="2"/>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997"/>
    <n v="379"/>
    <x v="0"/>
    <x v="1"/>
    <x v="1"/>
    <x v="1"/>
    <x v="5"/>
    <s v="B02"/>
    <s v="HEAVY DUTY GALVANIZED STEEL CABLE LADDER RACK/TRAY FITTINGS/ACCESSORIES"/>
    <n v="314"/>
    <s v="150mm(h) X 500mm(w) 90 degree horizontal elbow, 650 radius                       "/>
    <x v="0"/>
    <x v="0"/>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450"/>
    <n v="379"/>
    <x v="0"/>
    <x v="1"/>
    <x v="1"/>
    <x v="1"/>
    <x v="5"/>
    <s v="B02"/>
    <s v="HEAVY DUTY GALVANIZED STEEL CABLE LADDER RACK/TRAY FITTINGS/ACCESSORIES"/>
    <n v="314"/>
    <s v="150mm(h) X 500mm(w) 90 degree horizontal elbow, 650 radius                       "/>
    <x v="1"/>
    <x v="1"/>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903"/>
    <n v="379"/>
    <x v="0"/>
    <x v="1"/>
    <x v="1"/>
    <x v="1"/>
    <x v="5"/>
    <s v="B02"/>
    <s v="HEAVY DUTY GALVANIZED STEEL CABLE LADDER RACK/TRAY FITTINGS/ACCESSORIES"/>
    <n v="314"/>
    <s v="150mm(h) X 500mm(w) 90 degree horizontal elbow, 650 radius                       "/>
    <x v="2"/>
    <x v="2"/>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998"/>
    <n v="380"/>
    <x v="0"/>
    <x v="1"/>
    <x v="1"/>
    <x v="1"/>
    <x v="5"/>
    <s v="B02"/>
    <s v="HEAVY DUTY GALVANIZED STEEL CABLE LADDER RACK/TRAY FITTINGS/ACCESSORIES"/>
    <n v="315"/>
    <s v="150mm(h) X 500mm(w) horizontal tee, 650 radius                       "/>
    <x v="0"/>
    <x v="0"/>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451"/>
    <n v="380"/>
    <x v="0"/>
    <x v="1"/>
    <x v="1"/>
    <x v="1"/>
    <x v="5"/>
    <s v="B02"/>
    <s v="HEAVY DUTY GALVANIZED STEEL CABLE LADDER RACK/TRAY FITTINGS/ACCESSORIES"/>
    <n v="315"/>
    <s v="150mm(h) X 500mm(w) horizontal tee, 650 radius                       "/>
    <x v="1"/>
    <x v="1"/>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904"/>
    <n v="380"/>
    <x v="0"/>
    <x v="1"/>
    <x v="1"/>
    <x v="1"/>
    <x v="5"/>
    <s v="B02"/>
    <s v="HEAVY DUTY GALVANIZED STEEL CABLE LADDER RACK/TRAY FITTINGS/ACCESSORIES"/>
    <n v="315"/>
    <s v="150mm(h) X 500mm(w) horizontal tee, 650 radius                       "/>
    <x v="2"/>
    <x v="2"/>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999"/>
    <n v="381"/>
    <x v="0"/>
    <x v="1"/>
    <x v="1"/>
    <x v="1"/>
    <x v="5"/>
    <s v="B02"/>
    <s v="HEAVY DUTY GALVANIZED STEEL CABLE LADDER RACK/TRAY FITTINGS/ACCESSORIES"/>
    <n v="316"/>
    <s v="150mm(h) X 500mm(w) horizontal cross, 650 radius                       "/>
    <x v="0"/>
    <x v="0"/>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452"/>
    <n v="381"/>
    <x v="0"/>
    <x v="1"/>
    <x v="1"/>
    <x v="1"/>
    <x v="5"/>
    <s v="B02"/>
    <s v="HEAVY DUTY GALVANIZED STEEL CABLE LADDER RACK/TRAY FITTINGS/ACCESSORIES"/>
    <n v="316"/>
    <s v="150mm(h) X 500mm(w) horizontal cross, 650 radius                       "/>
    <x v="1"/>
    <x v="1"/>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905"/>
    <n v="381"/>
    <x v="0"/>
    <x v="1"/>
    <x v="1"/>
    <x v="1"/>
    <x v="5"/>
    <s v="B02"/>
    <s v="HEAVY DUTY GALVANIZED STEEL CABLE LADDER RACK/TRAY FITTINGS/ACCESSORIES"/>
    <n v="316"/>
    <s v="150mm(h) X 500mm(w) horizontal cross, 650 radius                       "/>
    <x v="2"/>
    <x v="2"/>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000"/>
    <n v="382"/>
    <x v="0"/>
    <x v="1"/>
    <x v="1"/>
    <x v="1"/>
    <x v="5"/>
    <s v="B02"/>
    <s v="HEAVY DUTY GALVANIZED STEEL CABLE LADDER RACK/TRAY FITTINGS/ACCESSORIES"/>
    <n v="317"/>
    <s v="150mm(h) X 500mm(w) 90 degree outside vertical elbow, 650 radius                       "/>
    <x v="0"/>
    <x v="0"/>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453"/>
    <n v="382"/>
    <x v="0"/>
    <x v="1"/>
    <x v="1"/>
    <x v="1"/>
    <x v="5"/>
    <s v="B02"/>
    <s v="HEAVY DUTY GALVANIZED STEEL CABLE LADDER RACK/TRAY FITTINGS/ACCESSORIES"/>
    <n v="317"/>
    <s v="150mm(h) X 500mm(w) 90 degree outside vertical elbow, 650 radius                       "/>
    <x v="1"/>
    <x v="1"/>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906"/>
    <n v="382"/>
    <x v="0"/>
    <x v="1"/>
    <x v="1"/>
    <x v="1"/>
    <x v="5"/>
    <s v="B02"/>
    <s v="HEAVY DUTY GALVANIZED STEEL CABLE LADDER RACK/TRAY FITTINGS/ACCESSORIES"/>
    <n v="317"/>
    <s v="150mm(h) X 500mm(w) 90 degree outside vertical elbow, 650 radius                       "/>
    <x v="2"/>
    <x v="2"/>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001"/>
    <n v="383"/>
    <x v="0"/>
    <x v="1"/>
    <x v="1"/>
    <x v="1"/>
    <x v="5"/>
    <s v="B02"/>
    <s v="HEAVY DUTY GALVANIZED STEEL CABLE LADDER RACK/TRAY FITTINGS/ACCESSORIES"/>
    <n v="318"/>
    <s v="150mm(h) X 500mm(w) 90 degree inside vertical elbow, 650 radius                       "/>
    <x v="0"/>
    <x v="0"/>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454"/>
    <n v="383"/>
    <x v="0"/>
    <x v="1"/>
    <x v="1"/>
    <x v="1"/>
    <x v="5"/>
    <s v="B02"/>
    <s v="HEAVY DUTY GALVANIZED STEEL CABLE LADDER RACK/TRAY FITTINGS/ACCESSORIES"/>
    <n v="318"/>
    <s v="150mm(h) X 500mm(w) 90 degree inside vertical elbow, 650 radius                       "/>
    <x v="1"/>
    <x v="1"/>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907"/>
    <n v="383"/>
    <x v="0"/>
    <x v="1"/>
    <x v="1"/>
    <x v="1"/>
    <x v="5"/>
    <s v="B02"/>
    <s v="HEAVY DUTY GALVANIZED STEEL CABLE LADDER RACK/TRAY FITTINGS/ACCESSORIES"/>
    <n v="318"/>
    <s v="150mm(h) X 500mm(w) 90 degree inside vertical elbow, 650 radius                       "/>
    <x v="2"/>
    <x v="2"/>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002"/>
    <n v="384"/>
    <x v="0"/>
    <x v="1"/>
    <x v="1"/>
    <x v="1"/>
    <x v="5"/>
    <s v="B02"/>
    <s v="HEAVY DUTY GALVANIZED STEEL CABLE LADDER RACK/TRAY FITTINGS/ACCESSORIES"/>
    <n v="319"/>
    <s v="150mm(h) X 600mm(w) 90 degree horizontal elbow, 650 radius                       "/>
    <x v="0"/>
    <x v="0"/>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455"/>
    <n v="384"/>
    <x v="0"/>
    <x v="1"/>
    <x v="1"/>
    <x v="1"/>
    <x v="5"/>
    <s v="B02"/>
    <s v="HEAVY DUTY GALVANIZED STEEL CABLE LADDER RACK/TRAY FITTINGS/ACCESSORIES"/>
    <n v="319"/>
    <s v="150mm(h) X 600mm(w) 90 degree horizontal elbow, 650 radius                       "/>
    <x v="1"/>
    <x v="1"/>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908"/>
    <n v="384"/>
    <x v="0"/>
    <x v="1"/>
    <x v="1"/>
    <x v="1"/>
    <x v="5"/>
    <s v="B02"/>
    <s v="HEAVY DUTY GALVANIZED STEEL CABLE LADDER RACK/TRAY FITTINGS/ACCESSORIES"/>
    <n v="319"/>
    <s v="150mm(h) X 600mm(w) 90 degree horizontal elbow, 650 radius                       "/>
    <x v="2"/>
    <x v="2"/>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003"/>
    <n v="385"/>
    <x v="0"/>
    <x v="1"/>
    <x v="1"/>
    <x v="1"/>
    <x v="5"/>
    <s v="B02"/>
    <s v="HEAVY DUTY GALVANIZED STEEL CABLE LADDER RACK/TRAY FITTINGS/ACCESSORIES"/>
    <n v="320"/>
    <s v="150mm(h) X 600mm(w) horizontal tee, 650 radius                       "/>
    <x v="0"/>
    <x v="0"/>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456"/>
    <n v="385"/>
    <x v="0"/>
    <x v="1"/>
    <x v="1"/>
    <x v="1"/>
    <x v="5"/>
    <s v="B02"/>
    <s v="HEAVY DUTY GALVANIZED STEEL CABLE LADDER RACK/TRAY FITTINGS/ACCESSORIES"/>
    <n v="320"/>
    <s v="150mm(h) X 600mm(w) horizontal tee, 650 radius                       "/>
    <x v="1"/>
    <x v="1"/>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909"/>
    <n v="385"/>
    <x v="0"/>
    <x v="1"/>
    <x v="1"/>
    <x v="1"/>
    <x v="5"/>
    <s v="B02"/>
    <s v="HEAVY DUTY GALVANIZED STEEL CABLE LADDER RACK/TRAY FITTINGS/ACCESSORIES"/>
    <n v="320"/>
    <s v="150mm(h) X 600mm(w) horizontal tee, 650 radius                       "/>
    <x v="2"/>
    <x v="2"/>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004"/>
    <n v="386"/>
    <x v="0"/>
    <x v="1"/>
    <x v="1"/>
    <x v="1"/>
    <x v="5"/>
    <s v="B02"/>
    <s v="HEAVY DUTY GALVANIZED STEEL CABLE LADDER RACK/TRAY FITTINGS/ACCESSORIES"/>
    <n v="321"/>
    <s v="150mm(h) X 600mm(w) horizontal cross, 650 radius                       "/>
    <x v="0"/>
    <x v="0"/>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457"/>
    <n v="386"/>
    <x v="0"/>
    <x v="1"/>
    <x v="1"/>
    <x v="1"/>
    <x v="5"/>
    <s v="B02"/>
    <s v="HEAVY DUTY GALVANIZED STEEL CABLE LADDER RACK/TRAY FITTINGS/ACCESSORIES"/>
    <n v="321"/>
    <s v="150mm(h) X 600mm(w) horizontal cross, 650 radius                       "/>
    <x v="1"/>
    <x v="1"/>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910"/>
    <n v="386"/>
    <x v="0"/>
    <x v="1"/>
    <x v="1"/>
    <x v="1"/>
    <x v="5"/>
    <s v="B02"/>
    <s v="HEAVY DUTY GALVANIZED STEEL CABLE LADDER RACK/TRAY FITTINGS/ACCESSORIES"/>
    <n v="321"/>
    <s v="150mm(h) X 600mm(w) horizontal cross, 650 radius                       "/>
    <x v="2"/>
    <x v="2"/>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005"/>
    <n v="387"/>
    <x v="0"/>
    <x v="1"/>
    <x v="1"/>
    <x v="1"/>
    <x v="5"/>
    <s v="B02"/>
    <s v="HEAVY DUTY GALVANIZED STEEL CABLE LADDER RACK/TRAY FITTINGS/ACCESSORIES"/>
    <n v="322"/>
    <s v="150mm(h) X 600mm(w) 90 degree outside vertical elbow, 650 radius                       "/>
    <x v="0"/>
    <x v="0"/>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458"/>
    <n v="387"/>
    <x v="0"/>
    <x v="1"/>
    <x v="1"/>
    <x v="1"/>
    <x v="5"/>
    <s v="B02"/>
    <s v="HEAVY DUTY GALVANIZED STEEL CABLE LADDER RACK/TRAY FITTINGS/ACCESSORIES"/>
    <n v="322"/>
    <s v="150mm(h) X 600mm(w) 90 degree outside vertical elbow, 650 radius                       "/>
    <x v="1"/>
    <x v="1"/>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911"/>
    <n v="387"/>
    <x v="0"/>
    <x v="1"/>
    <x v="1"/>
    <x v="1"/>
    <x v="5"/>
    <s v="B02"/>
    <s v="HEAVY DUTY GALVANIZED STEEL CABLE LADDER RACK/TRAY FITTINGS/ACCESSORIES"/>
    <n v="322"/>
    <s v="150mm(h) X 600mm(w) 90 degree outside vertical elbow, 650 radius                       "/>
    <x v="2"/>
    <x v="2"/>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006"/>
    <n v="388"/>
    <x v="0"/>
    <x v="1"/>
    <x v="1"/>
    <x v="1"/>
    <x v="5"/>
    <s v="B02"/>
    <s v="HEAVY DUTY GALVANIZED STEEL CABLE LADDER RACK/TRAY FITTINGS/ACCESSORIES"/>
    <n v="323"/>
    <s v="150mm(h) X 600mm(w) 90 degree inside vertical elbow, 650 radius                       "/>
    <x v="0"/>
    <x v="0"/>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459"/>
    <n v="388"/>
    <x v="0"/>
    <x v="1"/>
    <x v="1"/>
    <x v="1"/>
    <x v="5"/>
    <s v="B02"/>
    <s v="HEAVY DUTY GALVANIZED STEEL CABLE LADDER RACK/TRAY FITTINGS/ACCESSORIES"/>
    <n v="323"/>
    <s v="150mm(h) X 600mm(w) 90 degree inside vertical elbow, 650 radius                       "/>
    <x v="1"/>
    <x v="1"/>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912"/>
    <n v="388"/>
    <x v="0"/>
    <x v="1"/>
    <x v="1"/>
    <x v="1"/>
    <x v="5"/>
    <s v="B02"/>
    <s v="HEAVY DUTY GALVANIZED STEEL CABLE LADDER RACK/TRAY FITTINGS/ACCESSORIES"/>
    <n v="323"/>
    <s v="150mm(h) X 600mm(w) 90 degree inside vertical elbow, 650 radius                       "/>
    <x v="2"/>
    <x v="2"/>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007"/>
    <n v="389"/>
    <x v="0"/>
    <x v="1"/>
    <x v="1"/>
    <x v="1"/>
    <x v="5"/>
    <s v="B02"/>
    <s v="HEAVY DUTY GALVANIZED STEEL CABLE LADDER RACK/TRAY FITTINGS/ACCESSORIES"/>
    <n v="324"/>
    <s v="150mm(h) X 800mm(w) 90 degree horizontal elbow, 650 radius                       "/>
    <x v="0"/>
    <x v="0"/>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460"/>
    <n v="389"/>
    <x v="0"/>
    <x v="1"/>
    <x v="1"/>
    <x v="1"/>
    <x v="5"/>
    <s v="B02"/>
    <s v="HEAVY DUTY GALVANIZED STEEL CABLE LADDER RACK/TRAY FITTINGS/ACCESSORIES"/>
    <n v="324"/>
    <s v="150mm(h) X 800mm(w) 90 degree horizontal elbow, 650 radius                       "/>
    <x v="1"/>
    <x v="1"/>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913"/>
    <n v="389"/>
    <x v="0"/>
    <x v="1"/>
    <x v="1"/>
    <x v="1"/>
    <x v="5"/>
    <s v="B02"/>
    <s v="HEAVY DUTY GALVANIZED STEEL CABLE LADDER RACK/TRAY FITTINGS/ACCESSORIES"/>
    <n v="324"/>
    <s v="150mm(h) X 800mm(w) 90 degree horizontal elbow, 650 radius                       "/>
    <x v="2"/>
    <x v="2"/>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008"/>
    <n v="390"/>
    <x v="0"/>
    <x v="1"/>
    <x v="1"/>
    <x v="1"/>
    <x v="5"/>
    <s v="B02"/>
    <s v="HEAVY DUTY GALVANIZED STEEL CABLE LADDER RACK/TRAY FITTINGS/ACCESSORIES"/>
    <n v="325"/>
    <s v="150mm(h) X 800mm(w) horizontal tee, 650 radius                       "/>
    <x v="0"/>
    <x v="0"/>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461"/>
    <n v="390"/>
    <x v="0"/>
    <x v="1"/>
    <x v="1"/>
    <x v="1"/>
    <x v="5"/>
    <s v="B02"/>
    <s v="HEAVY DUTY GALVANIZED STEEL CABLE LADDER RACK/TRAY FITTINGS/ACCESSORIES"/>
    <n v="325"/>
    <s v="150mm(h) X 800mm(w) horizontal tee, 650 radius                       "/>
    <x v="1"/>
    <x v="1"/>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914"/>
    <n v="390"/>
    <x v="0"/>
    <x v="1"/>
    <x v="1"/>
    <x v="1"/>
    <x v="5"/>
    <s v="B02"/>
    <s v="HEAVY DUTY GALVANIZED STEEL CABLE LADDER RACK/TRAY FITTINGS/ACCESSORIES"/>
    <n v="325"/>
    <s v="150mm(h) X 800mm(w) horizontal tee, 650 radius                       "/>
    <x v="2"/>
    <x v="2"/>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009"/>
    <n v="391"/>
    <x v="0"/>
    <x v="1"/>
    <x v="1"/>
    <x v="1"/>
    <x v="5"/>
    <s v="B02"/>
    <s v="HEAVY DUTY GALVANIZED STEEL CABLE LADDER RACK/TRAY FITTINGS/ACCESSORIES"/>
    <n v="326"/>
    <s v="150mm(h) X 800mm(w) horizontal cross, 650 radius                       "/>
    <x v="0"/>
    <x v="0"/>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462"/>
    <n v="391"/>
    <x v="0"/>
    <x v="1"/>
    <x v="1"/>
    <x v="1"/>
    <x v="5"/>
    <s v="B02"/>
    <s v="HEAVY DUTY GALVANIZED STEEL CABLE LADDER RACK/TRAY FITTINGS/ACCESSORIES"/>
    <n v="326"/>
    <s v="150mm(h) X 800mm(w) horizontal cross, 650 radius                       "/>
    <x v="1"/>
    <x v="1"/>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915"/>
    <n v="391"/>
    <x v="0"/>
    <x v="1"/>
    <x v="1"/>
    <x v="1"/>
    <x v="5"/>
    <s v="B02"/>
    <s v="HEAVY DUTY GALVANIZED STEEL CABLE LADDER RACK/TRAY FITTINGS/ACCESSORIES"/>
    <n v="326"/>
    <s v="150mm(h) X 800mm(w) horizontal cross, 650 radius                       "/>
    <x v="2"/>
    <x v="2"/>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010"/>
    <n v="392"/>
    <x v="0"/>
    <x v="1"/>
    <x v="1"/>
    <x v="1"/>
    <x v="5"/>
    <s v="B02"/>
    <s v="HEAVY DUTY GALVANIZED STEEL CABLE LADDER RACK/TRAY FITTINGS/ACCESSORIES"/>
    <n v="327"/>
    <s v="150mm(h) X 800mm(w) 90 degree outside vertical elbow, 650 radius                       "/>
    <x v="0"/>
    <x v="0"/>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463"/>
    <n v="392"/>
    <x v="0"/>
    <x v="1"/>
    <x v="1"/>
    <x v="1"/>
    <x v="5"/>
    <s v="B02"/>
    <s v="HEAVY DUTY GALVANIZED STEEL CABLE LADDER RACK/TRAY FITTINGS/ACCESSORIES"/>
    <n v="327"/>
    <s v="150mm(h) X 800mm(w) 90 degree outside vertical elbow, 650 radius                       "/>
    <x v="1"/>
    <x v="1"/>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916"/>
    <n v="392"/>
    <x v="0"/>
    <x v="1"/>
    <x v="1"/>
    <x v="1"/>
    <x v="5"/>
    <s v="B02"/>
    <s v="HEAVY DUTY GALVANIZED STEEL CABLE LADDER RACK/TRAY FITTINGS/ACCESSORIES"/>
    <n v="327"/>
    <s v="150mm(h) X 800mm(w) 90 degree outside vertical elbow, 650 radius                       "/>
    <x v="2"/>
    <x v="2"/>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011"/>
    <n v="393"/>
    <x v="0"/>
    <x v="1"/>
    <x v="1"/>
    <x v="1"/>
    <x v="5"/>
    <s v="B02"/>
    <s v="HEAVY DUTY GALVANIZED STEEL CABLE LADDER RACK/TRAY FITTINGS/ACCESSORIES"/>
    <n v="328"/>
    <s v="150mm(h) X 800mm(w) 90 degree inside vertical elbow, 650 radius                       "/>
    <x v="0"/>
    <x v="0"/>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464"/>
    <n v="393"/>
    <x v="0"/>
    <x v="1"/>
    <x v="1"/>
    <x v="1"/>
    <x v="5"/>
    <s v="B02"/>
    <s v="HEAVY DUTY GALVANIZED STEEL CABLE LADDER RACK/TRAY FITTINGS/ACCESSORIES"/>
    <n v="328"/>
    <s v="150mm(h) X 800mm(w) 90 degree inside vertical elbow, 650 radius                       "/>
    <x v="1"/>
    <x v="1"/>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917"/>
    <n v="393"/>
    <x v="0"/>
    <x v="1"/>
    <x v="1"/>
    <x v="1"/>
    <x v="5"/>
    <s v="B02"/>
    <s v="HEAVY DUTY GALVANIZED STEEL CABLE LADDER RACK/TRAY FITTINGS/ACCESSORIES"/>
    <n v="328"/>
    <s v="150mm(h) X 800mm(w) 90 degree inside vertical elbow, 650 radius                       "/>
    <x v="2"/>
    <x v="2"/>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012"/>
    <n v="394"/>
    <x v="0"/>
    <x v="1"/>
    <x v="1"/>
    <x v="1"/>
    <x v="5"/>
    <s v="B02"/>
    <s v="HEAVY DUTY GALVANIZED STEEL CABLE LADDER RACK/TRAY FITTINGS/ACCESSORIES"/>
    <n v="329"/>
    <s v="150mm(h) X 1000mm(w) 90 degree horizontal elbow, 650 radius                       "/>
    <x v="0"/>
    <x v="0"/>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465"/>
    <n v="394"/>
    <x v="0"/>
    <x v="1"/>
    <x v="1"/>
    <x v="1"/>
    <x v="5"/>
    <s v="B02"/>
    <s v="HEAVY DUTY GALVANIZED STEEL CABLE LADDER RACK/TRAY FITTINGS/ACCESSORIES"/>
    <n v="329"/>
    <s v="150mm(h) X 1000mm(w) 90 degree horizontal elbow, 650 radius                       "/>
    <x v="1"/>
    <x v="1"/>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918"/>
    <n v="394"/>
    <x v="0"/>
    <x v="1"/>
    <x v="1"/>
    <x v="1"/>
    <x v="5"/>
    <s v="B02"/>
    <s v="HEAVY DUTY GALVANIZED STEEL CABLE LADDER RACK/TRAY FITTINGS/ACCESSORIES"/>
    <n v="329"/>
    <s v="150mm(h) X 1000mm(w) 90 degree horizontal elbow, 650 radius                       "/>
    <x v="2"/>
    <x v="2"/>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013"/>
    <n v="395"/>
    <x v="0"/>
    <x v="1"/>
    <x v="1"/>
    <x v="1"/>
    <x v="5"/>
    <s v="B02"/>
    <s v="HEAVY DUTY GALVANIZED STEEL CABLE LADDER RACK/TRAY FITTINGS/ACCESSORIES"/>
    <n v="330"/>
    <s v="150mm(h) X 1000mm(w) horizontal tee, 650 radius                       "/>
    <x v="0"/>
    <x v="0"/>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466"/>
    <n v="395"/>
    <x v="0"/>
    <x v="1"/>
    <x v="1"/>
    <x v="1"/>
    <x v="5"/>
    <s v="B02"/>
    <s v="HEAVY DUTY GALVANIZED STEEL CABLE LADDER RACK/TRAY FITTINGS/ACCESSORIES"/>
    <n v="330"/>
    <s v="150mm(h) X 1000mm(w) horizontal tee, 650 radius                       "/>
    <x v="1"/>
    <x v="1"/>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919"/>
    <n v="395"/>
    <x v="0"/>
    <x v="1"/>
    <x v="1"/>
    <x v="1"/>
    <x v="5"/>
    <s v="B02"/>
    <s v="HEAVY DUTY GALVANIZED STEEL CABLE LADDER RACK/TRAY FITTINGS/ACCESSORIES"/>
    <n v="330"/>
    <s v="150mm(h) X 1000mm(w) horizontal tee, 650 radius                       "/>
    <x v="2"/>
    <x v="2"/>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014"/>
    <n v="396"/>
    <x v="0"/>
    <x v="1"/>
    <x v="1"/>
    <x v="1"/>
    <x v="5"/>
    <s v="B02"/>
    <s v="HEAVY DUTY GALVANIZED STEEL CABLE LADDER RACK/TRAY FITTINGS/ACCESSORIES"/>
    <n v="331"/>
    <s v="150mm(h) X 1000mm(w) horizontal cross, 650 radius                       "/>
    <x v="0"/>
    <x v="0"/>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467"/>
    <n v="396"/>
    <x v="0"/>
    <x v="1"/>
    <x v="1"/>
    <x v="1"/>
    <x v="5"/>
    <s v="B02"/>
    <s v="HEAVY DUTY GALVANIZED STEEL CABLE LADDER RACK/TRAY FITTINGS/ACCESSORIES"/>
    <n v="331"/>
    <s v="150mm(h) X 1000mm(w) horizontal cross, 650 radius                       "/>
    <x v="1"/>
    <x v="1"/>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920"/>
    <n v="396"/>
    <x v="0"/>
    <x v="1"/>
    <x v="1"/>
    <x v="1"/>
    <x v="5"/>
    <s v="B02"/>
    <s v="HEAVY DUTY GALVANIZED STEEL CABLE LADDER RACK/TRAY FITTINGS/ACCESSORIES"/>
    <n v="331"/>
    <s v="150mm(h) X 1000mm(w) horizontal cross, 650 radius                       "/>
    <x v="2"/>
    <x v="2"/>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015"/>
    <n v="397"/>
    <x v="0"/>
    <x v="1"/>
    <x v="1"/>
    <x v="1"/>
    <x v="5"/>
    <s v="B02"/>
    <s v="HEAVY DUTY GALVANIZED STEEL CABLE LADDER RACK/TRAY FITTINGS/ACCESSORIES"/>
    <n v="332"/>
    <s v="150mm(h) X 1000mm(w) 90 degree outside vertical elbow, 650 radius                       "/>
    <x v="0"/>
    <x v="0"/>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468"/>
    <n v="397"/>
    <x v="0"/>
    <x v="1"/>
    <x v="1"/>
    <x v="1"/>
    <x v="5"/>
    <s v="B02"/>
    <s v="HEAVY DUTY GALVANIZED STEEL CABLE LADDER RACK/TRAY FITTINGS/ACCESSORIES"/>
    <n v="332"/>
    <s v="150mm(h) X 1000mm(w) 90 degree outside vertical elbow, 650 radius                       "/>
    <x v="1"/>
    <x v="1"/>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921"/>
    <n v="397"/>
    <x v="0"/>
    <x v="1"/>
    <x v="1"/>
    <x v="1"/>
    <x v="5"/>
    <s v="B02"/>
    <s v="HEAVY DUTY GALVANIZED STEEL CABLE LADDER RACK/TRAY FITTINGS/ACCESSORIES"/>
    <n v="332"/>
    <s v="150mm(h) X 1000mm(w) 90 degree outside vertical elbow, 650 radius                       "/>
    <x v="2"/>
    <x v="2"/>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016"/>
    <n v="398"/>
    <x v="0"/>
    <x v="1"/>
    <x v="1"/>
    <x v="1"/>
    <x v="5"/>
    <s v="B02"/>
    <s v="HEAVY DUTY GALVANIZED STEEL CABLE LADDER RACK/TRAY FITTINGS/ACCESSORIES"/>
    <n v="333"/>
    <s v="150mm(h) X 1000mm(w) 90 degree inside vertical elbow, 650 radius                       "/>
    <x v="0"/>
    <x v="0"/>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469"/>
    <n v="398"/>
    <x v="0"/>
    <x v="1"/>
    <x v="1"/>
    <x v="1"/>
    <x v="5"/>
    <s v="B02"/>
    <s v="HEAVY DUTY GALVANIZED STEEL CABLE LADDER RACK/TRAY FITTINGS/ACCESSORIES"/>
    <n v="333"/>
    <s v="150mm(h) X 1000mm(w) 90 degree inside vertical elbow, 650 radius                       "/>
    <x v="1"/>
    <x v="1"/>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922"/>
    <n v="398"/>
    <x v="0"/>
    <x v="1"/>
    <x v="1"/>
    <x v="1"/>
    <x v="5"/>
    <s v="B02"/>
    <s v="HEAVY DUTY GALVANIZED STEEL CABLE LADDER RACK/TRAY FITTINGS/ACCESSORIES"/>
    <n v="333"/>
    <s v="150mm(h) X 1000mm(w) 90 degree inside vertical elbow, 650 radius                       "/>
    <x v="2"/>
    <x v="2"/>
    <x v="1"/>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017"/>
    <n v="399"/>
    <x v="0"/>
    <x v="1"/>
    <x v="1"/>
    <x v="1"/>
    <x v="5"/>
    <s v="B03"/>
    <s v="GALVANIZED STEEL TRAY COVERS FOR PLACEMENT ON LADDER RACKS/TRAYS ABOVE"/>
    <n v="334"/>
    <s v="75mm(w)"/>
    <x v="0"/>
    <x v="0"/>
    <x v="0"/>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470"/>
    <n v="399"/>
    <x v="0"/>
    <x v="1"/>
    <x v="1"/>
    <x v="1"/>
    <x v="5"/>
    <s v="B03"/>
    <s v="GALVANIZED STEEL TRAY COVERS FOR PLACEMENT ON LADDER RACKS/TRAYS ABOVE"/>
    <n v="334"/>
    <s v="75mm(w)"/>
    <x v="1"/>
    <x v="1"/>
    <x v="0"/>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923"/>
    <n v="399"/>
    <x v="0"/>
    <x v="1"/>
    <x v="1"/>
    <x v="1"/>
    <x v="5"/>
    <s v="B03"/>
    <s v="GALVANIZED STEEL TRAY COVERS FOR PLACEMENT ON LADDER RACKS/TRAYS ABOVE"/>
    <n v="334"/>
    <s v="75mm(w)"/>
    <x v="2"/>
    <x v="2"/>
    <x v="0"/>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018"/>
    <n v="400"/>
    <x v="0"/>
    <x v="1"/>
    <x v="1"/>
    <x v="1"/>
    <x v="5"/>
    <s v="B03"/>
    <s v="GALVANIZED STEEL TRAY COVERS FOR PLACEMENT ON LADDER RACKS/TRAYS ABOVE"/>
    <n v="335"/>
    <s v="100mm(w)"/>
    <x v="0"/>
    <x v="0"/>
    <x v="0"/>
    <n v="5"/>
    <n v="5"/>
    <n v="5"/>
    <n v="5"/>
    <n v="5"/>
    <n v="5"/>
    <n v="5"/>
    <n v="35"/>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471"/>
    <n v="400"/>
    <x v="0"/>
    <x v="1"/>
    <x v="1"/>
    <x v="1"/>
    <x v="5"/>
    <s v="B03"/>
    <s v="GALVANIZED STEEL TRAY COVERS FOR PLACEMENT ON LADDER RACKS/TRAYS ABOVE"/>
    <n v="335"/>
    <s v="100mm(w)"/>
    <x v="1"/>
    <x v="1"/>
    <x v="0"/>
    <n v="5"/>
    <n v="5"/>
    <n v="5"/>
    <n v="5"/>
    <n v="5"/>
    <n v="5"/>
    <n v="5"/>
    <n v="35"/>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924"/>
    <n v="400"/>
    <x v="0"/>
    <x v="1"/>
    <x v="1"/>
    <x v="1"/>
    <x v="5"/>
    <s v="B03"/>
    <s v="GALVANIZED STEEL TRAY COVERS FOR PLACEMENT ON LADDER RACKS/TRAYS ABOVE"/>
    <n v="335"/>
    <s v="100mm(w)"/>
    <x v="2"/>
    <x v="2"/>
    <x v="0"/>
    <n v="5"/>
    <n v="5"/>
    <n v="5"/>
    <n v="5"/>
    <n v="5"/>
    <n v="5"/>
    <n v="5"/>
    <n v="35"/>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019"/>
    <n v="401"/>
    <x v="0"/>
    <x v="1"/>
    <x v="1"/>
    <x v="1"/>
    <x v="5"/>
    <s v="B03"/>
    <s v="GALVANIZED STEEL TRAY COVERS FOR PLACEMENT ON LADDER RACKS/TRAYS ABOVE"/>
    <n v="336"/>
    <s v="150mm(w)"/>
    <x v="0"/>
    <x v="0"/>
    <x v="0"/>
    <n v="380"/>
    <n v="70"/>
    <n v="70"/>
    <n v="70"/>
    <n v="70"/>
    <n v="70"/>
    <n v="70"/>
    <n v="80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472"/>
    <n v="401"/>
    <x v="0"/>
    <x v="1"/>
    <x v="1"/>
    <x v="1"/>
    <x v="5"/>
    <s v="B03"/>
    <s v="GALVANIZED STEEL TRAY COVERS FOR PLACEMENT ON LADDER RACKS/TRAYS ABOVE"/>
    <n v="336"/>
    <s v="150mm(w)"/>
    <x v="1"/>
    <x v="1"/>
    <x v="0"/>
    <n v="380"/>
    <n v="70"/>
    <n v="70"/>
    <n v="70"/>
    <n v="70"/>
    <n v="70"/>
    <n v="70"/>
    <n v="80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925"/>
    <n v="401"/>
    <x v="0"/>
    <x v="1"/>
    <x v="1"/>
    <x v="1"/>
    <x v="5"/>
    <s v="B03"/>
    <s v="GALVANIZED STEEL TRAY COVERS FOR PLACEMENT ON LADDER RACKS/TRAYS ABOVE"/>
    <n v="336"/>
    <s v="150mm(w)"/>
    <x v="2"/>
    <x v="2"/>
    <x v="0"/>
    <n v="380"/>
    <n v="70"/>
    <n v="70"/>
    <n v="70"/>
    <n v="70"/>
    <n v="70"/>
    <n v="70"/>
    <n v="80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020"/>
    <n v="402"/>
    <x v="0"/>
    <x v="1"/>
    <x v="1"/>
    <x v="1"/>
    <x v="5"/>
    <s v="B03"/>
    <s v="GALVANIZED STEEL TRAY COVERS FOR PLACEMENT ON LADDER RACKS/TRAYS ABOVE"/>
    <n v="337"/>
    <s v="200mm(w)"/>
    <x v="0"/>
    <x v="0"/>
    <x v="0"/>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473"/>
    <n v="402"/>
    <x v="0"/>
    <x v="1"/>
    <x v="1"/>
    <x v="1"/>
    <x v="5"/>
    <s v="B03"/>
    <s v="GALVANIZED STEEL TRAY COVERS FOR PLACEMENT ON LADDER RACKS/TRAYS ABOVE"/>
    <n v="337"/>
    <s v="200mm(w)"/>
    <x v="1"/>
    <x v="1"/>
    <x v="0"/>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926"/>
    <n v="402"/>
    <x v="0"/>
    <x v="1"/>
    <x v="1"/>
    <x v="1"/>
    <x v="5"/>
    <s v="B03"/>
    <s v="GALVANIZED STEEL TRAY COVERS FOR PLACEMENT ON LADDER RACKS/TRAYS ABOVE"/>
    <n v="337"/>
    <s v="200mm(w)"/>
    <x v="2"/>
    <x v="2"/>
    <x v="0"/>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021"/>
    <n v="403"/>
    <x v="0"/>
    <x v="1"/>
    <x v="1"/>
    <x v="1"/>
    <x v="5"/>
    <s v="B03"/>
    <s v="GALVANIZED STEEL TRAY COVERS FOR PLACEMENT ON LADDER RACKS/TRAYS ABOVE"/>
    <n v="338"/>
    <s v="300mm(w)"/>
    <x v="0"/>
    <x v="0"/>
    <x v="0"/>
    <n v="120"/>
    <n v="130"/>
    <n v="130"/>
    <n v="130"/>
    <n v="130"/>
    <n v="130"/>
    <n v="130"/>
    <n v="90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474"/>
    <n v="403"/>
    <x v="0"/>
    <x v="1"/>
    <x v="1"/>
    <x v="1"/>
    <x v="5"/>
    <s v="B03"/>
    <s v="GALVANIZED STEEL TRAY COVERS FOR PLACEMENT ON LADDER RACKS/TRAYS ABOVE"/>
    <n v="338"/>
    <s v="300mm(w)"/>
    <x v="1"/>
    <x v="1"/>
    <x v="0"/>
    <n v="120"/>
    <n v="130"/>
    <n v="130"/>
    <n v="130"/>
    <n v="130"/>
    <n v="130"/>
    <n v="130"/>
    <n v="90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927"/>
    <n v="403"/>
    <x v="0"/>
    <x v="1"/>
    <x v="1"/>
    <x v="1"/>
    <x v="5"/>
    <s v="B03"/>
    <s v="GALVANIZED STEEL TRAY COVERS FOR PLACEMENT ON LADDER RACKS/TRAYS ABOVE"/>
    <n v="338"/>
    <s v="300mm(w)"/>
    <x v="2"/>
    <x v="2"/>
    <x v="0"/>
    <n v="120"/>
    <n v="130"/>
    <n v="130"/>
    <n v="130"/>
    <n v="130"/>
    <n v="130"/>
    <n v="130"/>
    <n v="90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022"/>
    <n v="404"/>
    <x v="0"/>
    <x v="1"/>
    <x v="1"/>
    <x v="1"/>
    <x v="5"/>
    <s v="B03"/>
    <s v="GALVANIZED STEEL TRAY COVERS FOR PLACEMENT ON LADDER RACKS/TRAYS ABOVE"/>
    <n v="339"/>
    <s v="400mm(w)"/>
    <x v="0"/>
    <x v="0"/>
    <x v="0"/>
    <n v="5"/>
    <n v="10"/>
    <n v="10"/>
    <n v="10"/>
    <n v="10"/>
    <n v="10"/>
    <n v="10"/>
    <n v="65"/>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475"/>
    <n v="404"/>
    <x v="0"/>
    <x v="1"/>
    <x v="1"/>
    <x v="1"/>
    <x v="5"/>
    <s v="B03"/>
    <s v="GALVANIZED STEEL TRAY COVERS FOR PLACEMENT ON LADDER RACKS/TRAYS ABOVE"/>
    <n v="339"/>
    <s v="400mm(w)"/>
    <x v="1"/>
    <x v="1"/>
    <x v="0"/>
    <n v="5"/>
    <n v="10"/>
    <n v="10"/>
    <n v="10"/>
    <n v="10"/>
    <n v="10"/>
    <n v="10"/>
    <n v="65"/>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928"/>
    <n v="404"/>
    <x v="0"/>
    <x v="1"/>
    <x v="1"/>
    <x v="1"/>
    <x v="5"/>
    <s v="B03"/>
    <s v="GALVANIZED STEEL TRAY COVERS FOR PLACEMENT ON LADDER RACKS/TRAYS ABOVE"/>
    <n v="339"/>
    <s v="400mm(w)"/>
    <x v="2"/>
    <x v="2"/>
    <x v="0"/>
    <n v="5"/>
    <n v="10"/>
    <n v="10"/>
    <n v="10"/>
    <n v="10"/>
    <n v="10"/>
    <n v="10"/>
    <n v="65"/>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023"/>
    <n v="405"/>
    <x v="0"/>
    <x v="1"/>
    <x v="1"/>
    <x v="1"/>
    <x v="5"/>
    <s v="B03"/>
    <s v="GALVANIZED STEEL TRAY COVERS FOR PLACEMENT ON LADDER RACKS/TRAYS ABOVE"/>
    <n v="340"/>
    <s v="500mm(w)"/>
    <x v="0"/>
    <x v="0"/>
    <x v="0"/>
    <n v="10"/>
    <n v="20"/>
    <n v="20"/>
    <n v="20"/>
    <n v="20"/>
    <n v="20"/>
    <n v="20"/>
    <n v="13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476"/>
    <n v="405"/>
    <x v="0"/>
    <x v="1"/>
    <x v="1"/>
    <x v="1"/>
    <x v="5"/>
    <s v="B03"/>
    <s v="GALVANIZED STEEL TRAY COVERS FOR PLACEMENT ON LADDER RACKS/TRAYS ABOVE"/>
    <n v="340"/>
    <s v="500mm(w)"/>
    <x v="1"/>
    <x v="1"/>
    <x v="0"/>
    <n v="10"/>
    <n v="20"/>
    <n v="20"/>
    <n v="20"/>
    <n v="20"/>
    <n v="20"/>
    <n v="20"/>
    <n v="13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929"/>
    <n v="405"/>
    <x v="0"/>
    <x v="1"/>
    <x v="1"/>
    <x v="1"/>
    <x v="5"/>
    <s v="B03"/>
    <s v="GALVANIZED STEEL TRAY COVERS FOR PLACEMENT ON LADDER RACKS/TRAYS ABOVE"/>
    <n v="340"/>
    <s v="500mm(w)"/>
    <x v="2"/>
    <x v="2"/>
    <x v="0"/>
    <n v="10"/>
    <n v="20"/>
    <n v="20"/>
    <n v="20"/>
    <n v="20"/>
    <n v="20"/>
    <n v="20"/>
    <n v="13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024"/>
    <n v="406"/>
    <x v="0"/>
    <x v="1"/>
    <x v="1"/>
    <x v="1"/>
    <x v="5"/>
    <s v="B03"/>
    <s v="GALVANIZED STEEL TRAY COVERS FOR PLACEMENT ON LADDER RACKS/TRAYS ABOVE"/>
    <n v="341"/>
    <s v="600mm(w)"/>
    <x v="0"/>
    <x v="0"/>
    <x v="0"/>
    <n v="480"/>
    <n v="260"/>
    <n v="260"/>
    <n v="260"/>
    <n v="260"/>
    <n v="260"/>
    <n v="260"/>
    <n v="204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477"/>
    <n v="406"/>
    <x v="0"/>
    <x v="1"/>
    <x v="1"/>
    <x v="1"/>
    <x v="5"/>
    <s v="B03"/>
    <s v="GALVANIZED STEEL TRAY COVERS FOR PLACEMENT ON LADDER RACKS/TRAYS ABOVE"/>
    <n v="341"/>
    <s v="600mm(w)"/>
    <x v="1"/>
    <x v="1"/>
    <x v="0"/>
    <n v="480"/>
    <n v="260"/>
    <n v="260"/>
    <n v="260"/>
    <n v="260"/>
    <n v="260"/>
    <n v="260"/>
    <n v="204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930"/>
    <n v="406"/>
    <x v="0"/>
    <x v="1"/>
    <x v="1"/>
    <x v="1"/>
    <x v="5"/>
    <s v="B03"/>
    <s v="GALVANIZED STEEL TRAY COVERS FOR PLACEMENT ON LADDER RACKS/TRAYS ABOVE"/>
    <n v="341"/>
    <s v="600mm(w)"/>
    <x v="2"/>
    <x v="2"/>
    <x v="0"/>
    <n v="480"/>
    <n v="260"/>
    <n v="260"/>
    <n v="260"/>
    <n v="260"/>
    <n v="260"/>
    <n v="260"/>
    <n v="204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025"/>
    <n v="407"/>
    <x v="0"/>
    <x v="1"/>
    <x v="1"/>
    <x v="1"/>
    <x v="5"/>
    <s v="B03"/>
    <s v="GALVANIZED STEEL TRAY COVERS FOR PLACEMENT ON LADDER RACKS/TRAYS ABOVE"/>
    <n v="342"/>
    <s v="800mm(w)"/>
    <x v="0"/>
    <x v="0"/>
    <x v="0"/>
    <n v="300"/>
    <n v="310"/>
    <n v="310"/>
    <n v="310"/>
    <n v="310"/>
    <n v="310"/>
    <n v="310"/>
    <n v="216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478"/>
    <n v="407"/>
    <x v="0"/>
    <x v="1"/>
    <x v="1"/>
    <x v="1"/>
    <x v="5"/>
    <s v="B03"/>
    <s v="GALVANIZED STEEL TRAY COVERS FOR PLACEMENT ON LADDER RACKS/TRAYS ABOVE"/>
    <n v="342"/>
    <s v="800mm(w)"/>
    <x v="1"/>
    <x v="1"/>
    <x v="0"/>
    <n v="300"/>
    <n v="310"/>
    <n v="310"/>
    <n v="310"/>
    <n v="310"/>
    <n v="310"/>
    <n v="310"/>
    <n v="216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931"/>
    <n v="407"/>
    <x v="0"/>
    <x v="1"/>
    <x v="1"/>
    <x v="1"/>
    <x v="5"/>
    <s v="B03"/>
    <s v="GALVANIZED STEEL TRAY COVERS FOR PLACEMENT ON LADDER RACKS/TRAYS ABOVE"/>
    <n v="342"/>
    <s v="800mm(w)"/>
    <x v="2"/>
    <x v="2"/>
    <x v="0"/>
    <n v="300"/>
    <n v="310"/>
    <n v="310"/>
    <n v="310"/>
    <n v="310"/>
    <n v="310"/>
    <n v="310"/>
    <n v="216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026"/>
    <n v="408"/>
    <x v="0"/>
    <x v="1"/>
    <x v="1"/>
    <x v="1"/>
    <x v="5"/>
    <s v="B03"/>
    <s v="GALVANIZED STEEL TRAY COVERS FOR PLACEMENT ON LADDER RACKS/TRAYS ABOVE"/>
    <n v="343"/>
    <s v="1000mm(w)"/>
    <x v="0"/>
    <x v="0"/>
    <x v="0"/>
    <n v="5"/>
    <n v="10"/>
    <n v="10"/>
    <n v="10"/>
    <n v="10"/>
    <n v="10"/>
    <n v="10"/>
    <n v="65"/>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479"/>
    <n v="408"/>
    <x v="0"/>
    <x v="1"/>
    <x v="1"/>
    <x v="1"/>
    <x v="5"/>
    <s v="B03"/>
    <s v="GALVANIZED STEEL TRAY COVERS FOR PLACEMENT ON LADDER RACKS/TRAYS ABOVE"/>
    <n v="343"/>
    <s v="1000mm(w)"/>
    <x v="1"/>
    <x v="1"/>
    <x v="0"/>
    <n v="5"/>
    <n v="10"/>
    <n v="10"/>
    <n v="10"/>
    <n v="10"/>
    <n v="10"/>
    <n v="10"/>
    <n v="65"/>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932"/>
    <n v="408"/>
    <x v="0"/>
    <x v="1"/>
    <x v="1"/>
    <x v="1"/>
    <x v="5"/>
    <s v="B03"/>
    <s v="GALVANIZED STEEL TRAY COVERS FOR PLACEMENT ON LADDER RACKS/TRAYS ABOVE"/>
    <n v="343"/>
    <s v="1000mm(w)"/>
    <x v="2"/>
    <x v="2"/>
    <x v="0"/>
    <n v="5"/>
    <n v="10"/>
    <n v="10"/>
    <n v="10"/>
    <n v="10"/>
    <n v="10"/>
    <n v="10"/>
    <n v="65"/>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027"/>
    <n v="409"/>
    <x v="0"/>
    <x v="1"/>
    <x v="1"/>
    <x v="1"/>
    <x v="5"/>
    <s v="B04"/>
    <s v="GALVANIZED STEEL TRAY SUN SHIELDS FOR PLACEMENT ON LADDER RACKS/TRAYS ABOVE"/>
    <n v="344"/>
    <s v="75mm(w)"/>
    <x v="0"/>
    <x v="0"/>
    <x v="0"/>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480"/>
    <n v="409"/>
    <x v="0"/>
    <x v="1"/>
    <x v="1"/>
    <x v="1"/>
    <x v="5"/>
    <s v="B04"/>
    <s v="GALVANIZED STEEL TRAY SUN SHIELDS FOR PLACEMENT ON LADDER RACKS/TRAYS ABOVE"/>
    <n v="344"/>
    <s v="75mm(w)"/>
    <x v="1"/>
    <x v="1"/>
    <x v="0"/>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933"/>
    <n v="409"/>
    <x v="0"/>
    <x v="1"/>
    <x v="1"/>
    <x v="1"/>
    <x v="5"/>
    <s v="B04"/>
    <s v="GALVANIZED STEEL TRAY SUN SHIELDS FOR PLACEMENT ON LADDER RACKS/TRAYS ABOVE"/>
    <n v="344"/>
    <s v="75mm(w)"/>
    <x v="2"/>
    <x v="2"/>
    <x v="0"/>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028"/>
    <n v="410"/>
    <x v="0"/>
    <x v="1"/>
    <x v="1"/>
    <x v="1"/>
    <x v="5"/>
    <s v="B04"/>
    <s v="GALVANIZED STEEL TRAY SUN SHIELDS FOR PLACEMENT ON LADDER RACKS/TRAYS ABOVE"/>
    <n v="345"/>
    <s v="100mm(w)"/>
    <x v="0"/>
    <x v="0"/>
    <x v="0"/>
    <n v="5"/>
    <n v="5"/>
    <n v="5"/>
    <n v="5"/>
    <n v="5"/>
    <n v="5"/>
    <n v="5"/>
    <n v="35"/>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481"/>
    <n v="410"/>
    <x v="0"/>
    <x v="1"/>
    <x v="1"/>
    <x v="1"/>
    <x v="5"/>
    <s v="B04"/>
    <s v="GALVANIZED STEEL TRAY SUN SHIELDS FOR PLACEMENT ON LADDER RACKS/TRAYS ABOVE"/>
    <n v="345"/>
    <s v="100mm(w)"/>
    <x v="1"/>
    <x v="1"/>
    <x v="0"/>
    <n v="5"/>
    <n v="5"/>
    <n v="5"/>
    <n v="5"/>
    <n v="5"/>
    <n v="5"/>
    <n v="5"/>
    <n v="35"/>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934"/>
    <n v="410"/>
    <x v="0"/>
    <x v="1"/>
    <x v="1"/>
    <x v="1"/>
    <x v="5"/>
    <s v="B04"/>
    <s v="GALVANIZED STEEL TRAY SUN SHIELDS FOR PLACEMENT ON LADDER RACKS/TRAYS ABOVE"/>
    <n v="345"/>
    <s v="100mm(w)"/>
    <x v="2"/>
    <x v="2"/>
    <x v="0"/>
    <n v="5"/>
    <n v="5"/>
    <n v="5"/>
    <n v="5"/>
    <n v="5"/>
    <n v="5"/>
    <n v="5"/>
    <n v="35"/>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029"/>
    <n v="411"/>
    <x v="0"/>
    <x v="1"/>
    <x v="1"/>
    <x v="1"/>
    <x v="5"/>
    <s v="B04"/>
    <s v="GALVANIZED STEEL TRAY SUN SHIELDS FOR PLACEMENT ON LADDER RACKS/TRAYS ABOVE"/>
    <n v="346"/>
    <s v="150mm(w)"/>
    <x v="0"/>
    <x v="0"/>
    <x v="0"/>
    <n v="380"/>
    <n v="70"/>
    <n v="70"/>
    <n v="70"/>
    <n v="70"/>
    <n v="70"/>
    <n v="70"/>
    <n v="80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482"/>
    <n v="411"/>
    <x v="0"/>
    <x v="1"/>
    <x v="1"/>
    <x v="1"/>
    <x v="5"/>
    <s v="B04"/>
    <s v="GALVANIZED STEEL TRAY SUN SHIELDS FOR PLACEMENT ON LADDER RACKS/TRAYS ABOVE"/>
    <n v="346"/>
    <s v="150mm(w)"/>
    <x v="1"/>
    <x v="1"/>
    <x v="0"/>
    <n v="380"/>
    <n v="70"/>
    <n v="70"/>
    <n v="70"/>
    <n v="70"/>
    <n v="70"/>
    <n v="70"/>
    <n v="80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935"/>
    <n v="411"/>
    <x v="0"/>
    <x v="1"/>
    <x v="1"/>
    <x v="1"/>
    <x v="5"/>
    <s v="B04"/>
    <s v="GALVANIZED STEEL TRAY SUN SHIELDS FOR PLACEMENT ON LADDER RACKS/TRAYS ABOVE"/>
    <n v="346"/>
    <s v="150mm(w)"/>
    <x v="2"/>
    <x v="2"/>
    <x v="0"/>
    <n v="380"/>
    <n v="70"/>
    <n v="70"/>
    <n v="70"/>
    <n v="70"/>
    <n v="70"/>
    <n v="70"/>
    <n v="80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030"/>
    <n v="412"/>
    <x v="0"/>
    <x v="1"/>
    <x v="1"/>
    <x v="1"/>
    <x v="5"/>
    <s v="B04"/>
    <s v="GALVANIZED STEEL TRAY SUN SHIELDS FOR PLACEMENT ON LADDER RACKS/TRAYS ABOVE"/>
    <n v="347"/>
    <s v="200mm(w)"/>
    <x v="0"/>
    <x v="0"/>
    <x v="0"/>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483"/>
    <n v="412"/>
    <x v="0"/>
    <x v="1"/>
    <x v="1"/>
    <x v="1"/>
    <x v="5"/>
    <s v="B04"/>
    <s v="GALVANIZED STEEL TRAY SUN SHIELDS FOR PLACEMENT ON LADDER RACKS/TRAYS ABOVE"/>
    <n v="347"/>
    <s v="200mm(w)"/>
    <x v="1"/>
    <x v="1"/>
    <x v="0"/>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936"/>
    <n v="412"/>
    <x v="0"/>
    <x v="1"/>
    <x v="1"/>
    <x v="1"/>
    <x v="5"/>
    <s v="B04"/>
    <s v="GALVANIZED STEEL TRAY SUN SHIELDS FOR PLACEMENT ON LADDER RACKS/TRAYS ABOVE"/>
    <n v="347"/>
    <s v="200mm(w)"/>
    <x v="2"/>
    <x v="2"/>
    <x v="0"/>
    <n v="1"/>
    <n v="1"/>
    <n v="1"/>
    <n v="1"/>
    <n v="1"/>
    <n v="1"/>
    <n v="1"/>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031"/>
    <n v="413"/>
    <x v="0"/>
    <x v="1"/>
    <x v="1"/>
    <x v="1"/>
    <x v="5"/>
    <s v="B04"/>
    <s v="GALVANIZED STEEL TRAY SUN SHIELDS FOR PLACEMENT ON LADDER RACKS/TRAYS ABOVE"/>
    <n v="348"/>
    <s v="300mm(w)"/>
    <x v="0"/>
    <x v="0"/>
    <x v="0"/>
    <n v="120"/>
    <n v="130"/>
    <n v="130"/>
    <n v="130"/>
    <n v="130"/>
    <n v="130"/>
    <n v="130"/>
    <n v="90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484"/>
    <n v="413"/>
    <x v="0"/>
    <x v="1"/>
    <x v="1"/>
    <x v="1"/>
    <x v="5"/>
    <s v="B04"/>
    <s v="GALVANIZED STEEL TRAY SUN SHIELDS FOR PLACEMENT ON LADDER RACKS/TRAYS ABOVE"/>
    <n v="348"/>
    <s v="300mm(w)"/>
    <x v="1"/>
    <x v="1"/>
    <x v="0"/>
    <n v="120"/>
    <n v="130"/>
    <n v="130"/>
    <n v="130"/>
    <n v="130"/>
    <n v="130"/>
    <n v="130"/>
    <n v="90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937"/>
    <n v="413"/>
    <x v="0"/>
    <x v="1"/>
    <x v="1"/>
    <x v="1"/>
    <x v="5"/>
    <s v="B04"/>
    <s v="GALVANIZED STEEL TRAY SUN SHIELDS FOR PLACEMENT ON LADDER RACKS/TRAYS ABOVE"/>
    <n v="348"/>
    <s v="300mm(w)"/>
    <x v="2"/>
    <x v="2"/>
    <x v="0"/>
    <n v="120"/>
    <n v="130"/>
    <n v="130"/>
    <n v="130"/>
    <n v="130"/>
    <n v="130"/>
    <n v="130"/>
    <n v="90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032"/>
    <n v="414"/>
    <x v="0"/>
    <x v="1"/>
    <x v="1"/>
    <x v="1"/>
    <x v="5"/>
    <s v="B04"/>
    <s v="GALVANIZED STEEL TRAY SUN SHIELDS FOR PLACEMENT ON LADDER RACKS/TRAYS ABOVE"/>
    <n v="349"/>
    <s v="400mm(w)"/>
    <x v="0"/>
    <x v="0"/>
    <x v="0"/>
    <n v="5"/>
    <n v="10"/>
    <n v="10"/>
    <n v="10"/>
    <n v="10"/>
    <n v="10"/>
    <n v="10"/>
    <n v="65"/>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485"/>
    <n v="414"/>
    <x v="0"/>
    <x v="1"/>
    <x v="1"/>
    <x v="1"/>
    <x v="5"/>
    <s v="B04"/>
    <s v="GALVANIZED STEEL TRAY SUN SHIELDS FOR PLACEMENT ON LADDER RACKS/TRAYS ABOVE"/>
    <n v="349"/>
    <s v="400mm(w)"/>
    <x v="1"/>
    <x v="1"/>
    <x v="0"/>
    <n v="5"/>
    <n v="10"/>
    <n v="10"/>
    <n v="10"/>
    <n v="10"/>
    <n v="10"/>
    <n v="10"/>
    <n v="65"/>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938"/>
    <n v="414"/>
    <x v="0"/>
    <x v="1"/>
    <x v="1"/>
    <x v="1"/>
    <x v="5"/>
    <s v="B04"/>
    <s v="GALVANIZED STEEL TRAY SUN SHIELDS FOR PLACEMENT ON LADDER RACKS/TRAYS ABOVE"/>
    <n v="349"/>
    <s v="400mm(w)"/>
    <x v="2"/>
    <x v="2"/>
    <x v="0"/>
    <n v="5"/>
    <n v="10"/>
    <n v="10"/>
    <n v="10"/>
    <n v="10"/>
    <n v="10"/>
    <n v="10"/>
    <n v="65"/>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033"/>
    <n v="415"/>
    <x v="0"/>
    <x v="1"/>
    <x v="1"/>
    <x v="1"/>
    <x v="5"/>
    <s v="B04"/>
    <s v="GALVANIZED STEEL TRAY SUN SHIELDS FOR PLACEMENT ON LADDER RACKS/TRAYS ABOVE"/>
    <n v="350"/>
    <s v="500mm(w)"/>
    <x v="0"/>
    <x v="0"/>
    <x v="0"/>
    <n v="10"/>
    <n v="20"/>
    <n v="20"/>
    <n v="20"/>
    <n v="20"/>
    <n v="20"/>
    <n v="20"/>
    <n v="13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486"/>
    <n v="415"/>
    <x v="0"/>
    <x v="1"/>
    <x v="1"/>
    <x v="1"/>
    <x v="5"/>
    <s v="B04"/>
    <s v="GALVANIZED STEEL TRAY SUN SHIELDS FOR PLACEMENT ON LADDER RACKS/TRAYS ABOVE"/>
    <n v="350"/>
    <s v="500mm(w)"/>
    <x v="1"/>
    <x v="1"/>
    <x v="0"/>
    <n v="10"/>
    <n v="20"/>
    <n v="20"/>
    <n v="20"/>
    <n v="20"/>
    <n v="20"/>
    <n v="20"/>
    <n v="13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939"/>
    <n v="415"/>
    <x v="0"/>
    <x v="1"/>
    <x v="1"/>
    <x v="1"/>
    <x v="5"/>
    <s v="B04"/>
    <s v="GALVANIZED STEEL TRAY SUN SHIELDS FOR PLACEMENT ON LADDER RACKS/TRAYS ABOVE"/>
    <n v="350"/>
    <s v="500mm(w)"/>
    <x v="2"/>
    <x v="2"/>
    <x v="0"/>
    <n v="10"/>
    <n v="20"/>
    <n v="20"/>
    <n v="20"/>
    <n v="20"/>
    <n v="20"/>
    <n v="20"/>
    <n v="13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034"/>
    <n v="416"/>
    <x v="0"/>
    <x v="1"/>
    <x v="1"/>
    <x v="1"/>
    <x v="5"/>
    <s v="B04"/>
    <s v="GALVANIZED STEEL TRAY SUN SHIELDS FOR PLACEMENT ON LADDER RACKS/TRAYS ABOVE"/>
    <n v="351"/>
    <s v="600mm(w)"/>
    <x v="0"/>
    <x v="0"/>
    <x v="0"/>
    <n v="480"/>
    <n v="260"/>
    <n v="260"/>
    <n v="260"/>
    <n v="260"/>
    <n v="260"/>
    <n v="260"/>
    <n v="204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487"/>
    <n v="416"/>
    <x v="0"/>
    <x v="1"/>
    <x v="1"/>
    <x v="1"/>
    <x v="5"/>
    <s v="B04"/>
    <s v="GALVANIZED STEEL TRAY SUN SHIELDS FOR PLACEMENT ON LADDER RACKS/TRAYS ABOVE"/>
    <n v="351"/>
    <s v="600mm(w)"/>
    <x v="1"/>
    <x v="1"/>
    <x v="0"/>
    <n v="480"/>
    <n v="260"/>
    <n v="260"/>
    <n v="260"/>
    <n v="260"/>
    <n v="260"/>
    <n v="260"/>
    <n v="204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940"/>
    <n v="416"/>
    <x v="0"/>
    <x v="1"/>
    <x v="1"/>
    <x v="1"/>
    <x v="5"/>
    <s v="B04"/>
    <s v="GALVANIZED STEEL TRAY SUN SHIELDS FOR PLACEMENT ON LADDER RACKS/TRAYS ABOVE"/>
    <n v="351"/>
    <s v="600mm(w)"/>
    <x v="2"/>
    <x v="2"/>
    <x v="0"/>
    <n v="480"/>
    <n v="260"/>
    <n v="260"/>
    <n v="260"/>
    <n v="260"/>
    <n v="260"/>
    <n v="260"/>
    <n v="204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035"/>
    <n v="417"/>
    <x v="0"/>
    <x v="1"/>
    <x v="1"/>
    <x v="1"/>
    <x v="5"/>
    <s v="B04"/>
    <s v="GALVANIZED STEEL TRAY SUN SHIELDS FOR PLACEMENT ON LADDER RACKS/TRAYS ABOVE"/>
    <n v="352"/>
    <s v="800mm(w)"/>
    <x v="0"/>
    <x v="0"/>
    <x v="0"/>
    <n v="300"/>
    <n v="310"/>
    <n v="310"/>
    <n v="310"/>
    <n v="310"/>
    <n v="310"/>
    <n v="310"/>
    <n v="216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488"/>
    <n v="417"/>
    <x v="0"/>
    <x v="1"/>
    <x v="1"/>
    <x v="1"/>
    <x v="5"/>
    <s v="B04"/>
    <s v="GALVANIZED STEEL TRAY SUN SHIELDS FOR PLACEMENT ON LADDER RACKS/TRAYS ABOVE"/>
    <n v="352"/>
    <s v="800mm(w)"/>
    <x v="1"/>
    <x v="1"/>
    <x v="0"/>
    <n v="300"/>
    <n v="310"/>
    <n v="310"/>
    <n v="310"/>
    <n v="310"/>
    <n v="310"/>
    <n v="310"/>
    <n v="216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941"/>
    <n v="417"/>
    <x v="0"/>
    <x v="1"/>
    <x v="1"/>
    <x v="1"/>
    <x v="5"/>
    <s v="B04"/>
    <s v="GALVANIZED STEEL TRAY SUN SHIELDS FOR PLACEMENT ON LADDER RACKS/TRAYS ABOVE"/>
    <n v="352"/>
    <s v="800mm(w)"/>
    <x v="2"/>
    <x v="2"/>
    <x v="0"/>
    <n v="300"/>
    <n v="310"/>
    <n v="310"/>
    <n v="310"/>
    <n v="310"/>
    <n v="310"/>
    <n v="310"/>
    <n v="216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036"/>
    <n v="418"/>
    <x v="0"/>
    <x v="1"/>
    <x v="1"/>
    <x v="1"/>
    <x v="5"/>
    <s v="B04"/>
    <s v="GALVANIZED STEEL TRAY SUN SHIELDS FOR PLACEMENT ON LADDER RACKS/TRAYS ABOVE"/>
    <n v="353"/>
    <s v="1000mm(w)"/>
    <x v="0"/>
    <x v="0"/>
    <x v="0"/>
    <n v="5"/>
    <n v="10"/>
    <n v="10"/>
    <n v="10"/>
    <n v="10"/>
    <n v="10"/>
    <n v="10"/>
    <n v="65"/>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489"/>
    <n v="418"/>
    <x v="0"/>
    <x v="1"/>
    <x v="1"/>
    <x v="1"/>
    <x v="5"/>
    <s v="B04"/>
    <s v="GALVANIZED STEEL TRAY SUN SHIELDS FOR PLACEMENT ON LADDER RACKS/TRAYS ABOVE"/>
    <n v="353"/>
    <s v="1000mm(w)"/>
    <x v="1"/>
    <x v="1"/>
    <x v="0"/>
    <n v="5"/>
    <n v="10"/>
    <n v="10"/>
    <n v="10"/>
    <n v="10"/>
    <n v="10"/>
    <n v="10"/>
    <n v="65"/>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942"/>
    <n v="418"/>
    <x v="0"/>
    <x v="1"/>
    <x v="1"/>
    <x v="1"/>
    <x v="5"/>
    <s v="B04"/>
    <s v="GALVANIZED STEEL TRAY SUN SHIELDS FOR PLACEMENT ON LADDER RACKS/TRAYS ABOVE"/>
    <n v="353"/>
    <s v="1000mm(w)"/>
    <x v="2"/>
    <x v="2"/>
    <x v="0"/>
    <n v="5"/>
    <n v="10"/>
    <n v="10"/>
    <n v="10"/>
    <n v="10"/>
    <n v="10"/>
    <n v="10"/>
    <n v="65"/>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037"/>
    <n v="419"/>
    <x v="0"/>
    <x v="1"/>
    <x v="1"/>
    <x v="2"/>
    <x v="6"/>
    <s v="C01"/>
    <s v="HEAVY DUTY FIBER GLASS CABLE LADDER RACK/TRAY"/>
    <n v="1"/>
    <s v="75mm(h) X 150mm(w) straight                        "/>
    <x v="0"/>
    <x v="0"/>
    <x v="0"/>
    <n v="20"/>
    <n v="20"/>
    <n v="20"/>
    <n v="20"/>
    <n v="20"/>
    <n v="20"/>
    <n v="20"/>
    <n v="14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490"/>
    <n v="419"/>
    <x v="0"/>
    <x v="1"/>
    <x v="1"/>
    <x v="2"/>
    <x v="6"/>
    <s v="C01"/>
    <s v="HEAVY DUTY FIBER GLASS CABLE LADDER RACK/TRAY"/>
    <n v="1"/>
    <s v="75mm(h) X 150mm(w) straight                        "/>
    <x v="1"/>
    <x v="1"/>
    <x v="0"/>
    <n v="20"/>
    <n v="20"/>
    <n v="20"/>
    <n v="20"/>
    <n v="20"/>
    <n v="20"/>
    <n v="20"/>
    <n v="14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943"/>
    <n v="419"/>
    <x v="0"/>
    <x v="1"/>
    <x v="1"/>
    <x v="2"/>
    <x v="6"/>
    <s v="C01"/>
    <s v="HEAVY DUTY FIBER GLASS CABLE LADDER RACK/TRAY"/>
    <n v="1"/>
    <s v="75mm(h) X 150mm(w) straight                        "/>
    <x v="2"/>
    <x v="2"/>
    <x v="0"/>
    <n v="20"/>
    <n v="20"/>
    <n v="20"/>
    <n v="20"/>
    <n v="20"/>
    <n v="20"/>
    <n v="20"/>
    <n v="14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038"/>
    <n v="420"/>
    <x v="0"/>
    <x v="1"/>
    <x v="1"/>
    <x v="2"/>
    <x v="6"/>
    <s v="C01"/>
    <s v="HEAVY DUTY FIBER GLASS CABLE LADDER RACK/TRAY"/>
    <n v="2"/>
    <s v="75mm(h) X 300mm(w) straight"/>
    <x v="0"/>
    <x v="0"/>
    <x v="0"/>
    <n v="20"/>
    <n v="20"/>
    <n v="20"/>
    <n v="20"/>
    <n v="20"/>
    <n v="20"/>
    <n v="20"/>
    <n v="14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491"/>
    <n v="420"/>
    <x v="0"/>
    <x v="1"/>
    <x v="1"/>
    <x v="2"/>
    <x v="6"/>
    <s v="C01"/>
    <s v="HEAVY DUTY FIBER GLASS CABLE LADDER RACK/TRAY"/>
    <n v="2"/>
    <s v="75mm(h) X 300mm(w) straight"/>
    <x v="1"/>
    <x v="1"/>
    <x v="0"/>
    <n v="20"/>
    <n v="20"/>
    <n v="20"/>
    <n v="20"/>
    <n v="20"/>
    <n v="20"/>
    <n v="20"/>
    <n v="14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944"/>
    <n v="420"/>
    <x v="0"/>
    <x v="1"/>
    <x v="1"/>
    <x v="2"/>
    <x v="6"/>
    <s v="C01"/>
    <s v="HEAVY DUTY FIBER GLASS CABLE LADDER RACK/TRAY"/>
    <n v="2"/>
    <s v="75mm(h) X 300mm(w) straight"/>
    <x v="2"/>
    <x v="2"/>
    <x v="0"/>
    <n v="20"/>
    <n v="20"/>
    <n v="20"/>
    <n v="20"/>
    <n v="20"/>
    <n v="20"/>
    <n v="20"/>
    <n v="14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039"/>
    <n v="421"/>
    <x v="0"/>
    <x v="1"/>
    <x v="1"/>
    <x v="2"/>
    <x v="6"/>
    <s v="C01"/>
    <s v="HEAVY DUTY FIBER GLASS CABLE LADDER RACK/TRAY"/>
    <n v="3"/>
    <s v="75mm(h) X 600mm(w) straight"/>
    <x v="0"/>
    <x v="0"/>
    <x v="0"/>
    <n v="20"/>
    <n v="20"/>
    <n v="20"/>
    <n v="20"/>
    <n v="20"/>
    <n v="20"/>
    <n v="20"/>
    <n v="14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492"/>
    <n v="421"/>
    <x v="0"/>
    <x v="1"/>
    <x v="1"/>
    <x v="2"/>
    <x v="6"/>
    <s v="C01"/>
    <s v="HEAVY DUTY FIBER GLASS CABLE LADDER RACK/TRAY"/>
    <n v="3"/>
    <s v="75mm(h) X 600mm(w) straight"/>
    <x v="1"/>
    <x v="1"/>
    <x v="0"/>
    <n v="20"/>
    <n v="20"/>
    <n v="20"/>
    <n v="20"/>
    <n v="20"/>
    <n v="20"/>
    <n v="20"/>
    <n v="14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945"/>
    <n v="421"/>
    <x v="0"/>
    <x v="1"/>
    <x v="1"/>
    <x v="2"/>
    <x v="6"/>
    <s v="C01"/>
    <s v="HEAVY DUTY FIBER GLASS CABLE LADDER RACK/TRAY"/>
    <n v="3"/>
    <s v="75mm(h) X 600mm(w) straight"/>
    <x v="2"/>
    <x v="2"/>
    <x v="0"/>
    <n v="20"/>
    <n v="20"/>
    <n v="20"/>
    <n v="20"/>
    <n v="20"/>
    <n v="20"/>
    <n v="20"/>
    <n v="14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040"/>
    <n v="422"/>
    <x v="0"/>
    <x v="1"/>
    <x v="1"/>
    <x v="2"/>
    <x v="6"/>
    <s v="C02"/>
    <s v="HEAVY DUTY FIBER GLASS CABLE LADDER RACK/TRAY FITTINGS/ACCESSORIES"/>
    <n v="4"/>
    <s v="75mm(h) vertical adjustable splice plates                       "/>
    <x v="0"/>
    <x v="0"/>
    <x v="1"/>
    <n v="10"/>
    <n v="10"/>
    <n v="10"/>
    <n v="10"/>
    <n v="10"/>
    <n v="10"/>
    <n v="10"/>
    <n v="7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493"/>
    <n v="422"/>
    <x v="0"/>
    <x v="1"/>
    <x v="1"/>
    <x v="2"/>
    <x v="6"/>
    <s v="C02"/>
    <s v="HEAVY DUTY FIBER GLASS CABLE LADDER RACK/TRAY FITTINGS/ACCESSORIES"/>
    <n v="4"/>
    <s v="75mm(h) vertical adjustable splice plates                       "/>
    <x v="1"/>
    <x v="1"/>
    <x v="1"/>
    <n v="10"/>
    <n v="10"/>
    <n v="10"/>
    <n v="10"/>
    <n v="10"/>
    <n v="10"/>
    <n v="10"/>
    <n v="7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946"/>
    <n v="422"/>
    <x v="0"/>
    <x v="1"/>
    <x v="1"/>
    <x v="2"/>
    <x v="6"/>
    <s v="C02"/>
    <s v="HEAVY DUTY FIBER GLASS CABLE LADDER RACK/TRAY FITTINGS/ACCESSORIES"/>
    <n v="4"/>
    <s v="75mm(h) vertical adjustable splice plates                       "/>
    <x v="2"/>
    <x v="2"/>
    <x v="1"/>
    <n v="10"/>
    <n v="10"/>
    <n v="10"/>
    <n v="10"/>
    <n v="10"/>
    <n v="10"/>
    <n v="10"/>
    <n v="7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041"/>
    <n v="423"/>
    <x v="0"/>
    <x v="1"/>
    <x v="1"/>
    <x v="2"/>
    <x v="6"/>
    <s v="C02"/>
    <s v="HEAVY DUTY FIBER GLASS CABLE LADDER RACK/TRAY FITTINGS/ACCESSORIES"/>
    <n v="5"/>
    <s v="75mm(h) X 150mm(w) 90 degree horizontal elbow, 650 radius                       "/>
    <x v="0"/>
    <x v="0"/>
    <x v="1"/>
    <n v="5"/>
    <n v="5"/>
    <n v="5"/>
    <n v="5"/>
    <n v="5"/>
    <n v="5"/>
    <n v="5"/>
    <n v="35"/>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494"/>
    <n v="423"/>
    <x v="0"/>
    <x v="1"/>
    <x v="1"/>
    <x v="2"/>
    <x v="6"/>
    <s v="C02"/>
    <s v="HEAVY DUTY FIBER GLASS CABLE LADDER RACK/TRAY FITTINGS/ACCESSORIES"/>
    <n v="5"/>
    <s v="75mm(h) X 150mm(w) 90 degree horizontal elbow, 650 radius                       "/>
    <x v="1"/>
    <x v="1"/>
    <x v="1"/>
    <n v="5"/>
    <n v="5"/>
    <n v="5"/>
    <n v="5"/>
    <n v="5"/>
    <n v="5"/>
    <n v="5"/>
    <n v="35"/>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947"/>
    <n v="423"/>
    <x v="0"/>
    <x v="1"/>
    <x v="1"/>
    <x v="2"/>
    <x v="6"/>
    <s v="C02"/>
    <s v="HEAVY DUTY FIBER GLASS CABLE LADDER RACK/TRAY FITTINGS/ACCESSORIES"/>
    <n v="5"/>
    <s v="75mm(h) X 150mm(w) 90 degree horizontal elbow, 650 radius                       "/>
    <x v="2"/>
    <x v="2"/>
    <x v="1"/>
    <n v="5"/>
    <n v="5"/>
    <n v="5"/>
    <n v="5"/>
    <n v="5"/>
    <n v="5"/>
    <n v="5"/>
    <n v="35"/>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042"/>
    <n v="424"/>
    <x v="0"/>
    <x v="1"/>
    <x v="1"/>
    <x v="2"/>
    <x v="6"/>
    <s v="C02"/>
    <s v="HEAVY DUTY FIBER GLASS CABLE LADDER RACK/TRAY FITTINGS/ACCESSORIES"/>
    <n v="6"/>
    <s v="75mm(h) X 150mm(w) horizontal tee, 650 radius                       "/>
    <x v="0"/>
    <x v="0"/>
    <x v="1"/>
    <n v="5"/>
    <n v="5"/>
    <n v="5"/>
    <n v="5"/>
    <n v="5"/>
    <n v="5"/>
    <n v="5"/>
    <n v="35"/>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495"/>
    <n v="424"/>
    <x v="0"/>
    <x v="1"/>
    <x v="1"/>
    <x v="2"/>
    <x v="6"/>
    <s v="C02"/>
    <s v="HEAVY DUTY FIBER GLASS CABLE LADDER RACK/TRAY FITTINGS/ACCESSORIES"/>
    <n v="6"/>
    <s v="75mm(h) X 150mm(w) horizontal tee, 650 radius                       "/>
    <x v="1"/>
    <x v="1"/>
    <x v="1"/>
    <n v="5"/>
    <n v="5"/>
    <n v="5"/>
    <n v="5"/>
    <n v="5"/>
    <n v="5"/>
    <n v="5"/>
    <n v="35"/>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948"/>
    <n v="424"/>
    <x v="0"/>
    <x v="1"/>
    <x v="1"/>
    <x v="2"/>
    <x v="6"/>
    <s v="C02"/>
    <s v="HEAVY DUTY FIBER GLASS CABLE LADDER RACK/TRAY FITTINGS/ACCESSORIES"/>
    <n v="6"/>
    <s v="75mm(h) X 150mm(w) horizontal tee, 650 radius                       "/>
    <x v="2"/>
    <x v="2"/>
    <x v="1"/>
    <n v="5"/>
    <n v="5"/>
    <n v="5"/>
    <n v="5"/>
    <n v="5"/>
    <n v="5"/>
    <n v="5"/>
    <n v="35"/>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043"/>
    <n v="425"/>
    <x v="0"/>
    <x v="1"/>
    <x v="1"/>
    <x v="2"/>
    <x v="6"/>
    <s v="C02"/>
    <s v="HEAVY DUTY FIBER GLASS CABLE LADDER RACK/TRAY FITTINGS/ACCESSORIES"/>
    <n v="7"/>
    <s v="75mm(h) X 150mm(w) horizontal cross, 650 radius                       "/>
    <x v="0"/>
    <x v="0"/>
    <x v="1"/>
    <n v="5"/>
    <n v="5"/>
    <n v="5"/>
    <n v="5"/>
    <n v="5"/>
    <n v="5"/>
    <n v="5"/>
    <n v="35"/>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496"/>
    <n v="425"/>
    <x v="0"/>
    <x v="1"/>
    <x v="1"/>
    <x v="2"/>
    <x v="6"/>
    <s v="C02"/>
    <s v="HEAVY DUTY FIBER GLASS CABLE LADDER RACK/TRAY FITTINGS/ACCESSORIES"/>
    <n v="7"/>
    <s v="75mm(h) X 150mm(w) horizontal cross, 650 radius                       "/>
    <x v="1"/>
    <x v="1"/>
    <x v="1"/>
    <n v="5"/>
    <n v="5"/>
    <n v="5"/>
    <n v="5"/>
    <n v="5"/>
    <n v="5"/>
    <n v="5"/>
    <n v="35"/>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949"/>
    <n v="425"/>
    <x v="0"/>
    <x v="1"/>
    <x v="1"/>
    <x v="2"/>
    <x v="6"/>
    <s v="C02"/>
    <s v="HEAVY DUTY FIBER GLASS CABLE LADDER RACK/TRAY FITTINGS/ACCESSORIES"/>
    <n v="7"/>
    <s v="75mm(h) X 150mm(w) horizontal cross, 650 radius                       "/>
    <x v="2"/>
    <x v="2"/>
    <x v="1"/>
    <n v="5"/>
    <n v="5"/>
    <n v="5"/>
    <n v="5"/>
    <n v="5"/>
    <n v="5"/>
    <n v="5"/>
    <n v="35"/>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044"/>
    <n v="426"/>
    <x v="0"/>
    <x v="1"/>
    <x v="1"/>
    <x v="2"/>
    <x v="6"/>
    <s v="C02"/>
    <s v="HEAVY DUTY FIBER GLASS CABLE LADDER RACK/TRAY FITTINGS/ACCESSORIES"/>
    <n v="8"/>
    <s v="75mm(h) X 150mm(w) 90 degree outside vertical elbow, 650 radius                       "/>
    <x v="0"/>
    <x v="0"/>
    <x v="1"/>
    <n v="5"/>
    <n v="5"/>
    <n v="5"/>
    <n v="5"/>
    <n v="5"/>
    <n v="5"/>
    <n v="5"/>
    <n v="35"/>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497"/>
    <n v="426"/>
    <x v="0"/>
    <x v="1"/>
    <x v="1"/>
    <x v="2"/>
    <x v="6"/>
    <s v="C02"/>
    <s v="HEAVY DUTY FIBER GLASS CABLE LADDER RACK/TRAY FITTINGS/ACCESSORIES"/>
    <n v="8"/>
    <s v="75mm(h) X 150mm(w) 90 degree outside vertical elbow, 650 radius                       "/>
    <x v="1"/>
    <x v="1"/>
    <x v="1"/>
    <n v="5"/>
    <n v="5"/>
    <n v="5"/>
    <n v="5"/>
    <n v="5"/>
    <n v="5"/>
    <n v="5"/>
    <n v="35"/>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950"/>
    <n v="426"/>
    <x v="0"/>
    <x v="1"/>
    <x v="1"/>
    <x v="2"/>
    <x v="6"/>
    <s v="C02"/>
    <s v="HEAVY DUTY FIBER GLASS CABLE LADDER RACK/TRAY FITTINGS/ACCESSORIES"/>
    <n v="8"/>
    <s v="75mm(h) X 150mm(w) 90 degree outside vertical elbow, 650 radius                       "/>
    <x v="2"/>
    <x v="2"/>
    <x v="1"/>
    <n v="5"/>
    <n v="5"/>
    <n v="5"/>
    <n v="5"/>
    <n v="5"/>
    <n v="5"/>
    <n v="5"/>
    <n v="35"/>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045"/>
    <n v="427"/>
    <x v="0"/>
    <x v="1"/>
    <x v="1"/>
    <x v="2"/>
    <x v="6"/>
    <s v="C02"/>
    <s v="HEAVY DUTY FIBER GLASS CABLE LADDER RACK/TRAY FITTINGS/ACCESSORIES"/>
    <n v="9"/>
    <s v="75mm(h) X 150mm(w) 90 degree inside vertical elbow, 650 radius                       "/>
    <x v="0"/>
    <x v="0"/>
    <x v="1"/>
    <n v="5"/>
    <n v="5"/>
    <n v="5"/>
    <n v="5"/>
    <n v="5"/>
    <n v="5"/>
    <n v="5"/>
    <n v="35"/>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498"/>
    <n v="427"/>
    <x v="0"/>
    <x v="1"/>
    <x v="1"/>
    <x v="2"/>
    <x v="6"/>
    <s v="C02"/>
    <s v="HEAVY DUTY FIBER GLASS CABLE LADDER RACK/TRAY FITTINGS/ACCESSORIES"/>
    <n v="9"/>
    <s v="75mm(h) X 150mm(w) 90 degree inside vertical elbow, 650 radius                       "/>
    <x v="1"/>
    <x v="1"/>
    <x v="1"/>
    <n v="5"/>
    <n v="5"/>
    <n v="5"/>
    <n v="5"/>
    <n v="5"/>
    <n v="5"/>
    <n v="5"/>
    <n v="35"/>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951"/>
    <n v="427"/>
    <x v="0"/>
    <x v="1"/>
    <x v="1"/>
    <x v="2"/>
    <x v="6"/>
    <s v="C02"/>
    <s v="HEAVY DUTY FIBER GLASS CABLE LADDER RACK/TRAY FITTINGS/ACCESSORIES"/>
    <n v="9"/>
    <s v="75mm(h) X 150mm(w) 90 degree inside vertical elbow, 650 radius                       "/>
    <x v="2"/>
    <x v="2"/>
    <x v="1"/>
    <n v="5"/>
    <n v="5"/>
    <n v="5"/>
    <n v="5"/>
    <n v="5"/>
    <n v="5"/>
    <n v="5"/>
    <n v="35"/>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046"/>
    <n v="428"/>
    <x v="0"/>
    <x v="1"/>
    <x v="1"/>
    <x v="2"/>
    <x v="6"/>
    <s v="C02"/>
    <s v="HEAVY DUTY FIBER GLASS CABLE LADDER RACK/TRAY FITTINGS/ACCESSORIES"/>
    <n v="10"/>
    <s v="75mm(h) X 300mm(w) 90 degree horizontal elbow, 650 radius                       "/>
    <x v="0"/>
    <x v="0"/>
    <x v="1"/>
    <n v="5"/>
    <n v="5"/>
    <n v="5"/>
    <n v="5"/>
    <n v="5"/>
    <n v="5"/>
    <n v="5"/>
    <n v="35"/>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499"/>
    <n v="428"/>
    <x v="0"/>
    <x v="1"/>
    <x v="1"/>
    <x v="2"/>
    <x v="6"/>
    <s v="C02"/>
    <s v="HEAVY DUTY FIBER GLASS CABLE LADDER RACK/TRAY FITTINGS/ACCESSORIES"/>
    <n v="10"/>
    <s v="75mm(h) X 300mm(w) 90 degree horizontal elbow, 650 radius                       "/>
    <x v="1"/>
    <x v="1"/>
    <x v="1"/>
    <n v="5"/>
    <n v="5"/>
    <n v="5"/>
    <n v="5"/>
    <n v="5"/>
    <n v="5"/>
    <n v="5"/>
    <n v="35"/>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952"/>
    <n v="428"/>
    <x v="0"/>
    <x v="1"/>
    <x v="1"/>
    <x v="2"/>
    <x v="6"/>
    <s v="C02"/>
    <s v="HEAVY DUTY FIBER GLASS CABLE LADDER RACK/TRAY FITTINGS/ACCESSORIES"/>
    <n v="10"/>
    <s v="75mm(h) X 300mm(w) 90 degree horizontal elbow, 650 radius                       "/>
    <x v="2"/>
    <x v="2"/>
    <x v="1"/>
    <n v="5"/>
    <n v="5"/>
    <n v="5"/>
    <n v="5"/>
    <n v="5"/>
    <n v="5"/>
    <n v="5"/>
    <n v="35"/>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047"/>
    <n v="429"/>
    <x v="0"/>
    <x v="1"/>
    <x v="1"/>
    <x v="2"/>
    <x v="6"/>
    <s v="C02"/>
    <s v="HEAVY DUTY FIBER GLASS CABLE LADDER RACK/TRAY FITTINGS/ACCESSORIES"/>
    <n v="11"/>
    <s v="75mm(h) X 300mm(w) horizontal tee, 650 radius                       "/>
    <x v="0"/>
    <x v="0"/>
    <x v="1"/>
    <n v="5"/>
    <n v="5"/>
    <n v="5"/>
    <n v="5"/>
    <n v="5"/>
    <n v="5"/>
    <n v="5"/>
    <n v="35"/>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500"/>
    <n v="429"/>
    <x v="0"/>
    <x v="1"/>
    <x v="1"/>
    <x v="2"/>
    <x v="6"/>
    <s v="C02"/>
    <s v="HEAVY DUTY FIBER GLASS CABLE LADDER RACK/TRAY FITTINGS/ACCESSORIES"/>
    <n v="11"/>
    <s v="75mm(h) X 300mm(w) horizontal tee, 650 radius                       "/>
    <x v="1"/>
    <x v="1"/>
    <x v="1"/>
    <n v="5"/>
    <n v="5"/>
    <n v="5"/>
    <n v="5"/>
    <n v="5"/>
    <n v="5"/>
    <n v="5"/>
    <n v="35"/>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953"/>
    <n v="429"/>
    <x v="0"/>
    <x v="1"/>
    <x v="1"/>
    <x v="2"/>
    <x v="6"/>
    <s v="C02"/>
    <s v="HEAVY DUTY FIBER GLASS CABLE LADDER RACK/TRAY FITTINGS/ACCESSORIES"/>
    <n v="11"/>
    <s v="75mm(h) X 300mm(w) horizontal tee, 650 radius                       "/>
    <x v="2"/>
    <x v="2"/>
    <x v="1"/>
    <n v="5"/>
    <n v="5"/>
    <n v="5"/>
    <n v="5"/>
    <n v="5"/>
    <n v="5"/>
    <n v="5"/>
    <n v="35"/>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048"/>
    <n v="430"/>
    <x v="0"/>
    <x v="1"/>
    <x v="1"/>
    <x v="2"/>
    <x v="6"/>
    <s v="C02"/>
    <s v="HEAVY DUTY FIBER GLASS CABLE LADDER RACK/TRAY FITTINGS/ACCESSORIES"/>
    <n v="12"/>
    <s v="75mm(h) X 300mm(w) horizontal cross, 650 radius                       "/>
    <x v="0"/>
    <x v="0"/>
    <x v="1"/>
    <n v="5"/>
    <n v="5"/>
    <n v="5"/>
    <n v="5"/>
    <n v="5"/>
    <n v="5"/>
    <n v="5"/>
    <n v="35"/>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501"/>
    <n v="430"/>
    <x v="0"/>
    <x v="1"/>
    <x v="1"/>
    <x v="2"/>
    <x v="6"/>
    <s v="C02"/>
    <s v="HEAVY DUTY FIBER GLASS CABLE LADDER RACK/TRAY FITTINGS/ACCESSORIES"/>
    <n v="12"/>
    <s v="75mm(h) X 300mm(w) horizontal cross, 650 radius                       "/>
    <x v="1"/>
    <x v="1"/>
    <x v="1"/>
    <n v="5"/>
    <n v="5"/>
    <n v="5"/>
    <n v="5"/>
    <n v="5"/>
    <n v="5"/>
    <n v="5"/>
    <n v="35"/>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954"/>
    <n v="430"/>
    <x v="0"/>
    <x v="1"/>
    <x v="1"/>
    <x v="2"/>
    <x v="6"/>
    <s v="C02"/>
    <s v="HEAVY DUTY FIBER GLASS CABLE LADDER RACK/TRAY FITTINGS/ACCESSORIES"/>
    <n v="12"/>
    <s v="75mm(h) X 300mm(w) horizontal cross, 650 radius                       "/>
    <x v="2"/>
    <x v="2"/>
    <x v="1"/>
    <n v="5"/>
    <n v="5"/>
    <n v="5"/>
    <n v="5"/>
    <n v="5"/>
    <n v="5"/>
    <n v="5"/>
    <n v="35"/>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049"/>
    <n v="431"/>
    <x v="0"/>
    <x v="1"/>
    <x v="1"/>
    <x v="2"/>
    <x v="6"/>
    <s v="C02"/>
    <s v="HEAVY DUTY FIBER GLASS CABLE LADDER RACK/TRAY FITTINGS/ACCESSORIES"/>
    <n v="13"/>
    <s v="75mm(h) X 300mm(w) 90 degree outside vertical elbow, 650 radius                       "/>
    <x v="0"/>
    <x v="0"/>
    <x v="1"/>
    <n v="5"/>
    <n v="5"/>
    <n v="5"/>
    <n v="5"/>
    <n v="5"/>
    <n v="5"/>
    <n v="5"/>
    <n v="35"/>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502"/>
    <n v="431"/>
    <x v="0"/>
    <x v="1"/>
    <x v="1"/>
    <x v="2"/>
    <x v="6"/>
    <s v="C02"/>
    <s v="HEAVY DUTY FIBER GLASS CABLE LADDER RACK/TRAY FITTINGS/ACCESSORIES"/>
    <n v="13"/>
    <s v="75mm(h) X 300mm(w) 90 degree outside vertical elbow, 650 radius                       "/>
    <x v="1"/>
    <x v="1"/>
    <x v="1"/>
    <n v="5"/>
    <n v="5"/>
    <n v="5"/>
    <n v="5"/>
    <n v="5"/>
    <n v="5"/>
    <n v="5"/>
    <n v="35"/>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955"/>
    <n v="431"/>
    <x v="0"/>
    <x v="1"/>
    <x v="1"/>
    <x v="2"/>
    <x v="6"/>
    <s v="C02"/>
    <s v="HEAVY DUTY FIBER GLASS CABLE LADDER RACK/TRAY FITTINGS/ACCESSORIES"/>
    <n v="13"/>
    <s v="75mm(h) X 300mm(w) 90 degree outside vertical elbow, 650 radius                       "/>
    <x v="2"/>
    <x v="2"/>
    <x v="1"/>
    <n v="5"/>
    <n v="5"/>
    <n v="5"/>
    <n v="5"/>
    <n v="5"/>
    <n v="5"/>
    <n v="5"/>
    <n v="35"/>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050"/>
    <n v="432"/>
    <x v="0"/>
    <x v="1"/>
    <x v="1"/>
    <x v="2"/>
    <x v="6"/>
    <s v="C02"/>
    <s v="HEAVY DUTY FIBER GLASS CABLE LADDER RACK/TRAY FITTINGS/ACCESSORIES"/>
    <n v="14"/>
    <s v="75mm(h) X 300mm(w) 90 degree inside vertical elbow, 650 radius                       "/>
    <x v="0"/>
    <x v="0"/>
    <x v="1"/>
    <n v="5"/>
    <n v="5"/>
    <n v="5"/>
    <n v="5"/>
    <n v="5"/>
    <n v="5"/>
    <n v="5"/>
    <n v="35"/>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503"/>
    <n v="432"/>
    <x v="0"/>
    <x v="1"/>
    <x v="1"/>
    <x v="2"/>
    <x v="6"/>
    <s v="C02"/>
    <s v="HEAVY DUTY FIBER GLASS CABLE LADDER RACK/TRAY FITTINGS/ACCESSORIES"/>
    <n v="14"/>
    <s v="75mm(h) X 300mm(w) 90 degree inside vertical elbow, 650 radius                       "/>
    <x v="1"/>
    <x v="1"/>
    <x v="1"/>
    <n v="5"/>
    <n v="5"/>
    <n v="5"/>
    <n v="5"/>
    <n v="5"/>
    <n v="5"/>
    <n v="5"/>
    <n v="35"/>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956"/>
    <n v="432"/>
    <x v="0"/>
    <x v="1"/>
    <x v="1"/>
    <x v="2"/>
    <x v="6"/>
    <s v="C02"/>
    <s v="HEAVY DUTY FIBER GLASS CABLE LADDER RACK/TRAY FITTINGS/ACCESSORIES"/>
    <n v="14"/>
    <s v="75mm(h) X 300mm(w) 90 degree inside vertical elbow, 650 radius                       "/>
    <x v="2"/>
    <x v="2"/>
    <x v="1"/>
    <n v="5"/>
    <n v="5"/>
    <n v="5"/>
    <n v="5"/>
    <n v="5"/>
    <n v="5"/>
    <n v="5"/>
    <n v="35"/>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051"/>
    <n v="433"/>
    <x v="0"/>
    <x v="1"/>
    <x v="1"/>
    <x v="2"/>
    <x v="6"/>
    <s v="C02"/>
    <s v="HEAVY DUTY FIBER GLASS CABLE LADDER RACK/TRAY FITTINGS/ACCESSORIES"/>
    <n v="15"/>
    <s v="75mm(h) X 600mm(w) 90 degree horizontal elbow, 650 radius                       "/>
    <x v="0"/>
    <x v="0"/>
    <x v="1"/>
    <n v="5"/>
    <n v="5"/>
    <n v="5"/>
    <n v="5"/>
    <n v="5"/>
    <n v="5"/>
    <n v="5"/>
    <n v="35"/>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504"/>
    <n v="433"/>
    <x v="0"/>
    <x v="1"/>
    <x v="1"/>
    <x v="2"/>
    <x v="6"/>
    <s v="C02"/>
    <s v="HEAVY DUTY FIBER GLASS CABLE LADDER RACK/TRAY FITTINGS/ACCESSORIES"/>
    <n v="15"/>
    <s v="75mm(h) X 600mm(w) 90 degree horizontal elbow, 650 radius                       "/>
    <x v="1"/>
    <x v="1"/>
    <x v="1"/>
    <n v="5"/>
    <n v="5"/>
    <n v="5"/>
    <n v="5"/>
    <n v="5"/>
    <n v="5"/>
    <n v="5"/>
    <n v="35"/>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957"/>
    <n v="433"/>
    <x v="0"/>
    <x v="1"/>
    <x v="1"/>
    <x v="2"/>
    <x v="6"/>
    <s v="C02"/>
    <s v="HEAVY DUTY FIBER GLASS CABLE LADDER RACK/TRAY FITTINGS/ACCESSORIES"/>
    <n v="15"/>
    <s v="75mm(h) X 600mm(w) 90 degree horizontal elbow, 650 radius                       "/>
    <x v="2"/>
    <x v="2"/>
    <x v="1"/>
    <n v="5"/>
    <n v="5"/>
    <n v="5"/>
    <n v="5"/>
    <n v="5"/>
    <n v="5"/>
    <n v="5"/>
    <n v="35"/>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052"/>
    <n v="434"/>
    <x v="0"/>
    <x v="1"/>
    <x v="1"/>
    <x v="2"/>
    <x v="6"/>
    <s v="C02"/>
    <s v="HEAVY DUTY FIBER GLASS CABLE LADDER RACK/TRAY FITTINGS/ACCESSORIES"/>
    <n v="16"/>
    <s v="75mm(h) X 600mm(w) horizontal tee, 650 radius                       "/>
    <x v="0"/>
    <x v="0"/>
    <x v="1"/>
    <n v="5"/>
    <n v="5"/>
    <n v="5"/>
    <n v="5"/>
    <n v="5"/>
    <n v="5"/>
    <n v="5"/>
    <n v="35"/>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505"/>
    <n v="434"/>
    <x v="0"/>
    <x v="1"/>
    <x v="1"/>
    <x v="2"/>
    <x v="6"/>
    <s v="C02"/>
    <s v="HEAVY DUTY FIBER GLASS CABLE LADDER RACK/TRAY FITTINGS/ACCESSORIES"/>
    <n v="16"/>
    <s v="75mm(h) X 600mm(w) horizontal tee, 650 radius                       "/>
    <x v="1"/>
    <x v="1"/>
    <x v="1"/>
    <n v="5"/>
    <n v="5"/>
    <n v="5"/>
    <n v="5"/>
    <n v="5"/>
    <n v="5"/>
    <n v="5"/>
    <n v="35"/>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958"/>
    <n v="434"/>
    <x v="0"/>
    <x v="1"/>
    <x v="1"/>
    <x v="2"/>
    <x v="6"/>
    <s v="C02"/>
    <s v="HEAVY DUTY FIBER GLASS CABLE LADDER RACK/TRAY FITTINGS/ACCESSORIES"/>
    <n v="16"/>
    <s v="75mm(h) X 600mm(w) horizontal tee, 650 radius                       "/>
    <x v="2"/>
    <x v="2"/>
    <x v="1"/>
    <n v="5"/>
    <n v="5"/>
    <n v="5"/>
    <n v="5"/>
    <n v="5"/>
    <n v="5"/>
    <n v="5"/>
    <n v="35"/>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053"/>
    <n v="435"/>
    <x v="0"/>
    <x v="1"/>
    <x v="1"/>
    <x v="2"/>
    <x v="6"/>
    <s v="C02"/>
    <s v="HEAVY DUTY FIBER GLASS CABLE LADDER RACK/TRAY FITTINGS/ACCESSORIES"/>
    <n v="17"/>
    <s v="75mm(h) X 600mm(w) horizontal cross, 650 radius                       "/>
    <x v="0"/>
    <x v="0"/>
    <x v="1"/>
    <n v="5"/>
    <n v="5"/>
    <n v="5"/>
    <n v="5"/>
    <n v="5"/>
    <n v="5"/>
    <n v="5"/>
    <n v="35"/>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506"/>
    <n v="435"/>
    <x v="0"/>
    <x v="1"/>
    <x v="1"/>
    <x v="2"/>
    <x v="6"/>
    <s v="C02"/>
    <s v="HEAVY DUTY FIBER GLASS CABLE LADDER RACK/TRAY FITTINGS/ACCESSORIES"/>
    <n v="17"/>
    <s v="75mm(h) X 600mm(w) horizontal cross, 650 radius                       "/>
    <x v="1"/>
    <x v="1"/>
    <x v="1"/>
    <n v="5"/>
    <n v="5"/>
    <n v="5"/>
    <n v="5"/>
    <n v="5"/>
    <n v="5"/>
    <n v="5"/>
    <n v="35"/>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959"/>
    <n v="435"/>
    <x v="0"/>
    <x v="1"/>
    <x v="1"/>
    <x v="2"/>
    <x v="6"/>
    <s v="C02"/>
    <s v="HEAVY DUTY FIBER GLASS CABLE LADDER RACK/TRAY FITTINGS/ACCESSORIES"/>
    <n v="17"/>
    <s v="75mm(h) X 600mm(w) horizontal cross, 650 radius                       "/>
    <x v="2"/>
    <x v="2"/>
    <x v="1"/>
    <n v="5"/>
    <n v="5"/>
    <n v="5"/>
    <n v="5"/>
    <n v="5"/>
    <n v="5"/>
    <n v="5"/>
    <n v="35"/>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054"/>
    <n v="436"/>
    <x v="0"/>
    <x v="1"/>
    <x v="1"/>
    <x v="2"/>
    <x v="6"/>
    <s v="C02"/>
    <s v="HEAVY DUTY FIBER GLASS CABLE LADDER RACK/TRAY FITTINGS/ACCESSORIES"/>
    <n v="18"/>
    <s v="75mm(h) X 600mm(w) 90 degree outside vertical elbow, 650 radius                       "/>
    <x v="0"/>
    <x v="0"/>
    <x v="1"/>
    <n v="5"/>
    <n v="5"/>
    <n v="5"/>
    <n v="5"/>
    <n v="5"/>
    <n v="5"/>
    <n v="5"/>
    <n v="35"/>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507"/>
    <n v="436"/>
    <x v="0"/>
    <x v="1"/>
    <x v="1"/>
    <x v="2"/>
    <x v="6"/>
    <s v="C02"/>
    <s v="HEAVY DUTY FIBER GLASS CABLE LADDER RACK/TRAY FITTINGS/ACCESSORIES"/>
    <n v="18"/>
    <s v="75mm(h) X 600mm(w) 90 degree outside vertical elbow, 650 radius                       "/>
    <x v="1"/>
    <x v="1"/>
    <x v="1"/>
    <n v="5"/>
    <n v="5"/>
    <n v="5"/>
    <n v="5"/>
    <n v="5"/>
    <n v="5"/>
    <n v="5"/>
    <n v="35"/>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960"/>
    <n v="436"/>
    <x v="0"/>
    <x v="1"/>
    <x v="1"/>
    <x v="2"/>
    <x v="6"/>
    <s v="C02"/>
    <s v="HEAVY DUTY FIBER GLASS CABLE LADDER RACK/TRAY FITTINGS/ACCESSORIES"/>
    <n v="18"/>
    <s v="75mm(h) X 600mm(w) 90 degree outside vertical elbow, 650 radius                       "/>
    <x v="2"/>
    <x v="2"/>
    <x v="1"/>
    <n v="5"/>
    <n v="5"/>
    <n v="5"/>
    <n v="5"/>
    <n v="5"/>
    <n v="5"/>
    <n v="5"/>
    <n v="35"/>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055"/>
    <n v="437"/>
    <x v="0"/>
    <x v="1"/>
    <x v="1"/>
    <x v="2"/>
    <x v="6"/>
    <s v="C02"/>
    <s v="HEAVY DUTY FIBER GLASS CABLE LADDER RACK/TRAY FITTINGS/ACCESSORIES"/>
    <n v="19"/>
    <s v="75mm(h) X 600mm(w) 90 degree inside vertical elbow, 650 radius                       "/>
    <x v="0"/>
    <x v="0"/>
    <x v="1"/>
    <n v="5"/>
    <n v="5"/>
    <n v="5"/>
    <n v="5"/>
    <n v="5"/>
    <n v="5"/>
    <n v="5"/>
    <n v="35"/>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508"/>
    <n v="437"/>
    <x v="0"/>
    <x v="1"/>
    <x v="1"/>
    <x v="2"/>
    <x v="6"/>
    <s v="C02"/>
    <s v="HEAVY DUTY FIBER GLASS CABLE LADDER RACK/TRAY FITTINGS/ACCESSORIES"/>
    <n v="19"/>
    <s v="75mm(h) X 600mm(w) 90 degree inside vertical elbow, 650 radius                       "/>
    <x v="1"/>
    <x v="1"/>
    <x v="1"/>
    <n v="5"/>
    <n v="5"/>
    <n v="5"/>
    <n v="5"/>
    <n v="5"/>
    <n v="5"/>
    <n v="5"/>
    <n v="35"/>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961"/>
    <n v="437"/>
    <x v="0"/>
    <x v="1"/>
    <x v="1"/>
    <x v="2"/>
    <x v="6"/>
    <s v="C02"/>
    <s v="HEAVY DUTY FIBER GLASS CABLE LADDER RACK/TRAY FITTINGS/ACCESSORIES"/>
    <n v="19"/>
    <s v="75mm(h) X 600mm(w) 90 degree inside vertical elbow, 650 radius                       "/>
    <x v="2"/>
    <x v="2"/>
    <x v="1"/>
    <n v="5"/>
    <n v="5"/>
    <n v="5"/>
    <n v="5"/>
    <n v="5"/>
    <n v="5"/>
    <n v="5"/>
    <n v="35"/>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056"/>
    <n v="438"/>
    <x v="0"/>
    <x v="1"/>
    <x v="1"/>
    <x v="2"/>
    <x v="6"/>
    <s v="C03"/>
    <s v="FIBER GLASS TRAY COVERS FOR PLACEMENT ON LADDER RACKS/TRAYS ABOVE"/>
    <n v="20"/>
    <s v="150mm(w)"/>
    <x v="0"/>
    <x v="0"/>
    <x v="0"/>
    <n v="5"/>
    <n v="5"/>
    <n v="5"/>
    <n v="5"/>
    <n v="5"/>
    <n v="5"/>
    <n v="5"/>
    <n v="35"/>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509"/>
    <n v="438"/>
    <x v="0"/>
    <x v="1"/>
    <x v="1"/>
    <x v="2"/>
    <x v="6"/>
    <s v="C03"/>
    <s v="FIBER GLASS TRAY COVERS FOR PLACEMENT ON LADDER RACKS/TRAYS ABOVE"/>
    <n v="20"/>
    <s v="150mm(w)"/>
    <x v="1"/>
    <x v="1"/>
    <x v="0"/>
    <n v="5"/>
    <n v="5"/>
    <n v="5"/>
    <n v="5"/>
    <n v="5"/>
    <n v="5"/>
    <n v="5"/>
    <n v="35"/>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962"/>
    <n v="438"/>
    <x v="0"/>
    <x v="1"/>
    <x v="1"/>
    <x v="2"/>
    <x v="6"/>
    <s v="C03"/>
    <s v="FIBER GLASS TRAY COVERS FOR PLACEMENT ON LADDER RACKS/TRAYS ABOVE"/>
    <n v="20"/>
    <s v="150mm(w)"/>
    <x v="2"/>
    <x v="2"/>
    <x v="0"/>
    <n v="5"/>
    <n v="5"/>
    <n v="5"/>
    <n v="5"/>
    <n v="5"/>
    <n v="5"/>
    <n v="5"/>
    <n v="35"/>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057"/>
    <n v="439"/>
    <x v="0"/>
    <x v="1"/>
    <x v="1"/>
    <x v="2"/>
    <x v="6"/>
    <s v="C03"/>
    <s v="FIBER GLASS TRAY COVERS FOR PLACEMENT ON LADDER RACKS/TRAYS ABOVE"/>
    <n v="21"/>
    <s v="300mm(w)"/>
    <x v="0"/>
    <x v="0"/>
    <x v="0"/>
    <n v="5"/>
    <n v="5"/>
    <n v="5"/>
    <n v="5"/>
    <n v="5"/>
    <n v="5"/>
    <n v="5"/>
    <n v="35"/>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510"/>
    <n v="439"/>
    <x v="0"/>
    <x v="1"/>
    <x v="1"/>
    <x v="2"/>
    <x v="6"/>
    <s v="C03"/>
    <s v="FIBER GLASS TRAY COVERS FOR PLACEMENT ON LADDER RACKS/TRAYS ABOVE"/>
    <n v="21"/>
    <s v="300mm(w)"/>
    <x v="1"/>
    <x v="1"/>
    <x v="0"/>
    <n v="5"/>
    <n v="5"/>
    <n v="5"/>
    <n v="5"/>
    <n v="5"/>
    <n v="5"/>
    <n v="5"/>
    <n v="35"/>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963"/>
    <n v="439"/>
    <x v="0"/>
    <x v="1"/>
    <x v="1"/>
    <x v="2"/>
    <x v="6"/>
    <s v="C03"/>
    <s v="FIBER GLASS TRAY COVERS FOR PLACEMENT ON LADDER RACKS/TRAYS ABOVE"/>
    <n v="21"/>
    <s v="300mm(w)"/>
    <x v="2"/>
    <x v="2"/>
    <x v="0"/>
    <n v="5"/>
    <n v="5"/>
    <n v="5"/>
    <n v="5"/>
    <n v="5"/>
    <n v="5"/>
    <n v="5"/>
    <n v="35"/>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058"/>
    <n v="440"/>
    <x v="0"/>
    <x v="1"/>
    <x v="1"/>
    <x v="2"/>
    <x v="6"/>
    <s v="C03"/>
    <s v="FIBER GLASS TRAY COVERS FOR PLACEMENT ON LADDER RACKS/TRAYS ABOVE"/>
    <n v="22"/>
    <s v="600mm(w)"/>
    <x v="0"/>
    <x v="0"/>
    <x v="0"/>
    <n v="5"/>
    <n v="5"/>
    <n v="5"/>
    <n v="5"/>
    <n v="5"/>
    <n v="5"/>
    <n v="5"/>
    <n v="35"/>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511"/>
    <n v="440"/>
    <x v="0"/>
    <x v="1"/>
    <x v="1"/>
    <x v="2"/>
    <x v="6"/>
    <s v="C03"/>
    <s v="FIBER GLASS TRAY COVERS FOR PLACEMENT ON LADDER RACKS/TRAYS ABOVE"/>
    <n v="22"/>
    <s v="600mm(w)"/>
    <x v="1"/>
    <x v="1"/>
    <x v="0"/>
    <n v="5"/>
    <n v="5"/>
    <n v="5"/>
    <n v="5"/>
    <n v="5"/>
    <n v="5"/>
    <n v="5"/>
    <n v="35"/>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964"/>
    <n v="440"/>
    <x v="0"/>
    <x v="1"/>
    <x v="1"/>
    <x v="2"/>
    <x v="6"/>
    <s v="C03"/>
    <s v="FIBER GLASS TRAY COVERS FOR PLACEMENT ON LADDER RACKS/TRAYS ABOVE"/>
    <n v="22"/>
    <s v="600mm(w)"/>
    <x v="2"/>
    <x v="2"/>
    <x v="0"/>
    <n v="5"/>
    <n v="5"/>
    <n v="5"/>
    <n v="5"/>
    <n v="5"/>
    <n v="5"/>
    <n v="5"/>
    <n v="35"/>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059"/>
    <n v="441"/>
    <x v="0"/>
    <x v="1"/>
    <x v="1"/>
    <x v="2"/>
    <x v="6"/>
    <s v="C04"/>
    <s v="FIBER GLASS TRAY SUN SHIELDS FOR PLACEMENT ON LADDER RACKS/TRAYS ABOVE"/>
    <n v="23"/>
    <s v="150mm(w)"/>
    <x v="0"/>
    <x v="0"/>
    <x v="0"/>
    <n v="5"/>
    <n v="5"/>
    <n v="5"/>
    <n v="5"/>
    <n v="5"/>
    <n v="5"/>
    <n v="5"/>
    <n v="35"/>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512"/>
    <n v="441"/>
    <x v="0"/>
    <x v="1"/>
    <x v="1"/>
    <x v="2"/>
    <x v="6"/>
    <s v="C04"/>
    <s v="FIBER GLASS TRAY SUN SHIELDS FOR PLACEMENT ON LADDER RACKS/TRAYS ABOVE"/>
    <n v="23"/>
    <s v="150mm(w)"/>
    <x v="1"/>
    <x v="1"/>
    <x v="0"/>
    <n v="5"/>
    <n v="5"/>
    <n v="5"/>
    <n v="5"/>
    <n v="5"/>
    <n v="5"/>
    <n v="5"/>
    <n v="35"/>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965"/>
    <n v="441"/>
    <x v="0"/>
    <x v="1"/>
    <x v="1"/>
    <x v="2"/>
    <x v="6"/>
    <s v="C04"/>
    <s v="FIBER GLASS TRAY SUN SHIELDS FOR PLACEMENT ON LADDER RACKS/TRAYS ABOVE"/>
    <n v="23"/>
    <s v="150mm(w)"/>
    <x v="2"/>
    <x v="2"/>
    <x v="0"/>
    <n v="5"/>
    <n v="5"/>
    <n v="5"/>
    <n v="5"/>
    <n v="5"/>
    <n v="5"/>
    <n v="5"/>
    <n v="35"/>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060"/>
    <n v="442"/>
    <x v="0"/>
    <x v="1"/>
    <x v="1"/>
    <x v="2"/>
    <x v="6"/>
    <s v="C04"/>
    <s v="FIBER GLASS TRAY SUN SHIELDS FOR PLACEMENT ON LADDER RACKS/TRAYS ABOVE"/>
    <n v="24"/>
    <s v="300mm(w)"/>
    <x v="0"/>
    <x v="0"/>
    <x v="0"/>
    <n v="5"/>
    <n v="5"/>
    <n v="5"/>
    <n v="5"/>
    <n v="5"/>
    <n v="5"/>
    <n v="5"/>
    <n v="35"/>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513"/>
    <n v="442"/>
    <x v="0"/>
    <x v="1"/>
    <x v="1"/>
    <x v="2"/>
    <x v="6"/>
    <s v="C04"/>
    <s v="FIBER GLASS TRAY SUN SHIELDS FOR PLACEMENT ON LADDER RACKS/TRAYS ABOVE"/>
    <n v="24"/>
    <s v="300mm(w)"/>
    <x v="1"/>
    <x v="1"/>
    <x v="0"/>
    <n v="5"/>
    <n v="5"/>
    <n v="5"/>
    <n v="5"/>
    <n v="5"/>
    <n v="5"/>
    <n v="5"/>
    <n v="35"/>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966"/>
    <n v="442"/>
    <x v="0"/>
    <x v="1"/>
    <x v="1"/>
    <x v="2"/>
    <x v="6"/>
    <s v="C04"/>
    <s v="FIBER GLASS TRAY SUN SHIELDS FOR PLACEMENT ON LADDER RACKS/TRAYS ABOVE"/>
    <n v="24"/>
    <s v="300mm(w)"/>
    <x v="2"/>
    <x v="2"/>
    <x v="0"/>
    <n v="5"/>
    <n v="5"/>
    <n v="5"/>
    <n v="5"/>
    <n v="5"/>
    <n v="5"/>
    <n v="5"/>
    <n v="35"/>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061"/>
    <n v="443"/>
    <x v="0"/>
    <x v="1"/>
    <x v="1"/>
    <x v="2"/>
    <x v="6"/>
    <s v="C04"/>
    <s v="FIBER GLASS TRAY SUN SHIELDS FOR PLACEMENT ON LADDER RACKS/TRAYS ABOVE"/>
    <n v="25"/>
    <s v="600mm(w)"/>
    <x v="0"/>
    <x v="0"/>
    <x v="0"/>
    <n v="5"/>
    <n v="5"/>
    <n v="5"/>
    <n v="5"/>
    <n v="5"/>
    <n v="5"/>
    <n v="5"/>
    <n v="35"/>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514"/>
    <n v="443"/>
    <x v="0"/>
    <x v="1"/>
    <x v="1"/>
    <x v="2"/>
    <x v="6"/>
    <s v="C04"/>
    <s v="FIBER GLASS TRAY SUN SHIELDS FOR PLACEMENT ON LADDER RACKS/TRAYS ABOVE"/>
    <n v="25"/>
    <s v="600mm(w)"/>
    <x v="1"/>
    <x v="1"/>
    <x v="0"/>
    <n v="5"/>
    <n v="5"/>
    <n v="5"/>
    <n v="5"/>
    <n v="5"/>
    <n v="5"/>
    <n v="5"/>
    <n v="35"/>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967"/>
    <n v="443"/>
    <x v="0"/>
    <x v="1"/>
    <x v="1"/>
    <x v="2"/>
    <x v="6"/>
    <s v="C04"/>
    <s v="FIBER GLASS TRAY SUN SHIELDS FOR PLACEMENT ON LADDER RACKS/TRAYS ABOVE"/>
    <n v="25"/>
    <s v="600mm(w)"/>
    <x v="2"/>
    <x v="2"/>
    <x v="0"/>
    <n v="5"/>
    <n v="5"/>
    <n v="5"/>
    <n v="5"/>
    <n v="5"/>
    <n v="5"/>
    <n v="5"/>
    <n v="35"/>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062"/>
    <n v="444"/>
    <x v="0"/>
    <x v="1"/>
    <x v="1"/>
    <x v="4"/>
    <x v="7"/>
    <s v="D01"/>
    <s v="Supply and installation of trefoil cable clamps complete with bolts, etc. for the following cables"/>
    <n v="1"/>
    <s v="300mm² x 1 Core (DXG01UCM)"/>
    <x v="0"/>
    <x v="0"/>
    <x v="1"/>
    <n v="10"/>
    <n v="0"/>
    <n v="0"/>
    <n v="0"/>
    <n v="0"/>
    <n v="0"/>
    <n v="0"/>
    <n v="1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515"/>
    <n v="444"/>
    <x v="0"/>
    <x v="1"/>
    <x v="1"/>
    <x v="4"/>
    <x v="7"/>
    <s v="D01"/>
    <s v="Supply and installation of trefoil cable clamps complete with bolts, etc. for the following cables"/>
    <n v="1"/>
    <s v="300mm² x 1 Core (DXG01UCM)"/>
    <x v="1"/>
    <x v="1"/>
    <x v="1"/>
    <n v="10"/>
    <n v="0"/>
    <n v="0"/>
    <n v="0"/>
    <n v="0"/>
    <n v="0"/>
    <n v="0"/>
    <n v="1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968"/>
    <n v="444"/>
    <x v="0"/>
    <x v="1"/>
    <x v="1"/>
    <x v="4"/>
    <x v="7"/>
    <s v="D01"/>
    <s v="Supply and installation of trefoil cable clamps complete with bolts, etc. for the following cables"/>
    <n v="1"/>
    <s v="300mm² x 1 Core (DXG01UCM)"/>
    <x v="2"/>
    <x v="2"/>
    <x v="1"/>
    <n v="10"/>
    <n v="0"/>
    <n v="0"/>
    <n v="0"/>
    <n v="0"/>
    <n v="0"/>
    <n v="0"/>
    <n v="1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063"/>
    <n v="445"/>
    <x v="0"/>
    <x v="1"/>
    <x v="1"/>
    <x v="4"/>
    <x v="7"/>
    <s v="D01"/>
    <s v="Supply and installation of trefoil cable clamps complete with bolts, etc. for the following cables"/>
    <n v="2"/>
    <s v="500mm² x 1 Core (EXG01WCM)"/>
    <x v="0"/>
    <x v="0"/>
    <x v="1"/>
    <n v="10"/>
    <n v="0"/>
    <n v="0"/>
    <n v="0"/>
    <n v="0"/>
    <n v="0"/>
    <n v="0"/>
    <n v="1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516"/>
    <n v="445"/>
    <x v="0"/>
    <x v="1"/>
    <x v="1"/>
    <x v="4"/>
    <x v="7"/>
    <s v="D01"/>
    <s v="Supply and installation of trefoil cable clamps complete with bolts, etc. for the following cables"/>
    <n v="2"/>
    <s v="500mm² x 1 Core (EXG01WCM)"/>
    <x v="1"/>
    <x v="1"/>
    <x v="1"/>
    <n v="10"/>
    <n v="0"/>
    <n v="0"/>
    <n v="0"/>
    <n v="0"/>
    <n v="0"/>
    <n v="0"/>
    <n v="1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969"/>
    <n v="445"/>
    <x v="0"/>
    <x v="1"/>
    <x v="1"/>
    <x v="4"/>
    <x v="7"/>
    <s v="D01"/>
    <s v="Supply and installation of trefoil cable clamps complete with bolts, etc. for the following cables"/>
    <n v="2"/>
    <s v="500mm² x 1 Core (EXG01WCM)"/>
    <x v="2"/>
    <x v="2"/>
    <x v="1"/>
    <n v="10"/>
    <n v="0"/>
    <n v="0"/>
    <n v="0"/>
    <n v="0"/>
    <n v="0"/>
    <n v="0"/>
    <n v="1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064"/>
    <n v="446"/>
    <x v="0"/>
    <x v="1"/>
    <x v="1"/>
    <x v="4"/>
    <x v="7"/>
    <s v="D01"/>
    <s v="Supply and installation of trefoil cable clamps complete with bolts, etc. for the following cables"/>
    <n v="3"/>
    <s v="300mm² x 1 Core (DXE01UCM)"/>
    <x v="0"/>
    <x v="0"/>
    <x v="1"/>
    <n v="10"/>
    <n v="0"/>
    <n v="0"/>
    <n v="0"/>
    <n v="0"/>
    <n v="0"/>
    <n v="0"/>
    <n v="1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517"/>
    <n v="446"/>
    <x v="0"/>
    <x v="1"/>
    <x v="1"/>
    <x v="4"/>
    <x v="7"/>
    <s v="D01"/>
    <s v="Supply and installation of trefoil cable clamps complete with bolts, etc. for the following cables"/>
    <n v="3"/>
    <s v="300mm² x 1 Core (DXE01UCM)"/>
    <x v="1"/>
    <x v="1"/>
    <x v="1"/>
    <n v="10"/>
    <n v="0"/>
    <n v="0"/>
    <n v="0"/>
    <n v="0"/>
    <n v="0"/>
    <n v="0"/>
    <n v="1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970"/>
    <n v="446"/>
    <x v="0"/>
    <x v="1"/>
    <x v="1"/>
    <x v="4"/>
    <x v="7"/>
    <s v="D01"/>
    <s v="Supply and installation of trefoil cable clamps complete with bolts, etc. for the following cables"/>
    <n v="3"/>
    <s v="300mm² x 1 Core (DXE01UCM)"/>
    <x v="2"/>
    <x v="2"/>
    <x v="1"/>
    <n v="10"/>
    <n v="0"/>
    <n v="0"/>
    <n v="0"/>
    <n v="0"/>
    <n v="0"/>
    <n v="0"/>
    <n v="1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065"/>
    <n v="447"/>
    <x v="0"/>
    <x v="1"/>
    <x v="1"/>
    <x v="4"/>
    <x v="7"/>
    <s v="D01"/>
    <s v="Supply and installation of trefoil cable clamps complete with bolts, etc. for the following cables"/>
    <n v="4"/>
    <s v="95mm² x 1 Core (EXG01PCM)"/>
    <x v="0"/>
    <x v="0"/>
    <x v="1"/>
    <n v="10"/>
    <n v="0"/>
    <n v="0"/>
    <n v="0"/>
    <n v="0"/>
    <n v="0"/>
    <n v="0"/>
    <n v="1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518"/>
    <n v="447"/>
    <x v="0"/>
    <x v="1"/>
    <x v="1"/>
    <x v="4"/>
    <x v="7"/>
    <s v="D01"/>
    <s v="Supply and installation of trefoil cable clamps complete with bolts, etc. for the following cables"/>
    <n v="4"/>
    <s v="95mm² x 1 Core (EXG01PCM)"/>
    <x v="1"/>
    <x v="1"/>
    <x v="1"/>
    <n v="10"/>
    <n v="0"/>
    <n v="0"/>
    <n v="0"/>
    <n v="0"/>
    <n v="0"/>
    <n v="0"/>
    <n v="1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971"/>
    <n v="447"/>
    <x v="0"/>
    <x v="1"/>
    <x v="1"/>
    <x v="4"/>
    <x v="7"/>
    <s v="D01"/>
    <s v="Supply and installation of trefoil cable clamps complete with bolts, etc. for the following cables"/>
    <n v="4"/>
    <s v="95mm² x 1 Core (EXG01PCM)"/>
    <x v="2"/>
    <x v="2"/>
    <x v="1"/>
    <n v="10"/>
    <n v="0"/>
    <n v="0"/>
    <n v="0"/>
    <n v="0"/>
    <n v="0"/>
    <n v="0"/>
    <n v="1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066"/>
    <n v="448"/>
    <x v="0"/>
    <x v="1"/>
    <x v="1"/>
    <x v="4"/>
    <x v="7"/>
    <s v="D01"/>
    <s v="Supply and installation of trefoil cable clamps complete with bolts, etc. for the following cables"/>
    <n v="5"/>
    <s v="630mm² x 1 Core (BVV01XCM)"/>
    <x v="0"/>
    <x v="0"/>
    <x v="1"/>
    <n v="10"/>
    <n v="0"/>
    <n v="0"/>
    <n v="0"/>
    <n v="0"/>
    <n v="0"/>
    <n v="0"/>
    <n v="1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519"/>
    <n v="448"/>
    <x v="0"/>
    <x v="1"/>
    <x v="1"/>
    <x v="4"/>
    <x v="7"/>
    <s v="D01"/>
    <s v="Supply and installation of trefoil cable clamps complete with bolts, etc. for the following cables"/>
    <n v="5"/>
    <s v="630mm² x 1 Core (BVV01XCM)"/>
    <x v="1"/>
    <x v="1"/>
    <x v="1"/>
    <n v="10"/>
    <n v="0"/>
    <n v="0"/>
    <n v="0"/>
    <n v="0"/>
    <n v="0"/>
    <n v="0"/>
    <n v="1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972"/>
    <n v="448"/>
    <x v="0"/>
    <x v="1"/>
    <x v="1"/>
    <x v="4"/>
    <x v="7"/>
    <s v="D01"/>
    <s v="Supply and installation of trefoil cable clamps complete with bolts, etc. for the following cables"/>
    <n v="5"/>
    <s v="630mm² x 1 Core (BVV01XCM)"/>
    <x v="2"/>
    <x v="2"/>
    <x v="1"/>
    <n v="10"/>
    <n v="0"/>
    <n v="0"/>
    <n v="0"/>
    <n v="0"/>
    <n v="0"/>
    <n v="0"/>
    <n v="1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067"/>
    <n v="449"/>
    <x v="0"/>
    <x v="1"/>
    <x v="1"/>
    <x v="5"/>
    <x v="8"/>
    <s v="E01"/>
    <s v="The following earthing items shall include all materials and labor necessary for complete installation including termination lugs, support clamps, drilling, tapping, etc.."/>
    <n v="1"/>
    <s v="Double 10mm dia copper earthtail extensions to equipment approx 1200mm in length"/>
    <x v="0"/>
    <x v="0"/>
    <x v="1"/>
    <n v="1200"/>
    <n v="440"/>
    <n v="440"/>
    <n v="440"/>
    <n v="440"/>
    <n v="440"/>
    <n v="440"/>
    <n v="384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520"/>
    <n v="449"/>
    <x v="0"/>
    <x v="1"/>
    <x v="1"/>
    <x v="5"/>
    <x v="8"/>
    <s v="E01"/>
    <s v="The following earthing items shall include all materials and labor necessary for complete installation including termination lugs, support clamps, drilling, tapping, etc.."/>
    <n v="1"/>
    <s v="Double 10mm dia copper earthtail extensions to equipment approx 1200mm in length"/>
    <x v="1"/>
    <x v="1"/>
    <x v="1"/>
    <n v="1200"/>
    <n v="440"/>
    <n v="440"/>
    <n v="440"/>
    <n v="440"/>
    <n v="440"/>
    <n v="440"/>
    <n v="384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973"/>
    <n v="449"/>
    <x v="0"/>
    <x v="1"/>
    <x v="1"/>
    <x v="5"/>
    <x v="8"/>
    <s v="E01"/>
    <s v="The following earthing items shall include all materials and labor necessary for complete installation including termination lugs, support clamps, drilling, tapping, etc.."/>
    <n v="1"/>
    <s v="Double 10mm dia copper earthtail extensions to equipment approx 1200mm in length"/>
    <x v="2"/>
    <x v="2"/>
    <x v="1"/>
    <n v="1200"/>
    <n v="440"/>
    <n v="440"/>
    <n v="440"/>
    <n v="440"/>
    <n v="440"/>
    <n v="440"/>
    <n v="384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068"/>
    <n v="450"/>
    <x v="0"/>
    <x v="1"/>
    <x v="1"/>
    <x v="5"/>
    <x v="8"/>
    <s v="E01"/>
    <s v="The following earthing items shall include all materials and labor necessary for complete installation including termination lugs, support clamps, drilling, tapping, etc.."/>
    <n v="2"/>
    <s v="Double 10mm dia copper earthtail extensions to steel columns approx 1200mm in length"/>
    <x v="0"/>
    <x v="0"/>
    <x v="1"/>
    <n v="160"/>
    <n v="340"/>
    <n v="340"/>
    <n v="340"/>
    <n v="340"/>
    <n v="340"/>
    <n v="340"/>
    <n v="220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521"/>
    <n v="450"/>
    <x v="0"/>
    <x v="1"/>
    <x v="1"/>
    <x v="5"/>
    <x v="8"/>
    <s v="E01"/>
    <s v="The following earthing items shall include all materials and labor necessary for complete installation including termination lugs, support clamps, drilling, tapping, etc.."/>
    <n v="2"/>
    <s v="Double 10mm dia copper earthtail extensions to steel columns approx 1200mm in length"/>
    <x v="1"/>
    <x v="1"/>
    <x v="1"/>
    <n v="160"/>
    <n v="340"/>
    <n v="340"/>
    <n v="340"/>
    <n v="340"/>
    <n v="340"/>
    <n v="340"/>
    <n v="220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974"/>
    <n v="450"/>
    <x v="0"/>
    <x v="1"/>
    <x v="1"/>
    <x v="5"/>
    <x v="8"/>
    <s v="E01"/>
    <s v="The following earthing items shall include all materials and labor necessary for complete installation including termination lugs, support clamps, drilling, tapping, etc.."/>
    <n v="2"/>
    <s v="Double 10mm dia copper earthtail extensions to steel columns approx 1200mm in length"/>
    <x v="2"/>
    <x v="2"/>
    <x v="1"/>
    <n v="160"/>
    <n v="340"/>
    <n v="340"/>
    <n v="340"/>
    <n v="340"/>
    <n v="340"/>
    <n v="340"/>
    <n v="220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069"/>
    <n v="451"/>
    <x v="0"/>
    <x v="1"/>
    <x v="1"/>
    <x v="5"/>
    <x v="8"/>
    <s v="E01"/>
    <s v="The following earthing items shall include all materials and labor necessary for complete installation including termination lugs, support clamps, drilling, tapping, etc.."/>
    <n v="3"/>
    <s v="Exothermal, brazed or crimped connection 10mm dia copper to 10mm dia copper"/>
    <x v="0"/>
    <x v="0"/>
    <x v="1"/>
    <n v="2720"/>
    <n v="1560"/>
    <n v="1560"/>
    <n v="1560"/>
    <n v="1560"/>
    <n v="1560"/>
    <n v="1560"/>
    <n v="1208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522"/>
    <n v="451"/>
    <x v="0"/>
    <x v="1"/>
    <x v="1"/>
    <x v="5"/>
    <x v="8"/>
    <s v="E01"/>
    <s v="The following earthing items shall include all materials and labor necessary for complete installation including termination lugs, support clamps, drilling, tapping, etc.."/>
    <n v="3"/>
    <s v="Exothermal, brazed or crimped connection 10mm dia copper to 10mm dia copper"/>
    <x v="1"/>
    <x v="1"/>
    <x v="1"/>
    <n v="2720"/>
    <n v="1560"/>
    <n v="1560"/>
    <n v="1560"/>
    <n v="1560"/>
    <n v="1560"/>
    <n v="1560"/>
    <n v="1208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975"/>
    <n v="451"/>
    <x v="0"/>
    <x v="1"/>
    <x v="1"/>
    <x v="5"/>
    <x v="8"/>
    <s v="E01"/>
    <s v="The following earthing items shall include all materials and labor necessary for complete installation including termination lugs, support clamps, drilling, tapping, etc.."/>
    <n v="3"/>
    <s v="Exothermal, brazed or crimped connection 10mm dia copper to 10mm dia copper"/>
    <x v="2"/>
    <x v="2"/>
    <x v="1"/>
    <n v="2720"/>
    <n v="1560"/>
    <n v="1560"/>
    <n v="1560"/>
    <n v="1560"/>
    <n v="1560"/>
    <n v="1560"/>
    <n v="1208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070"/>
    <n v="452"/>
    <x v="0"/>
    <x v="1"/>
    <x v="1"/>
    <x v="5"/>
    <x v="8"/>
    <s v="E01"/>
    <s v="The following earthing items shall include all materials and labor necessary for complete installation including termination lugs, support clamps, drilling, tapping, etc.."/>
    <n v="4"/>
    <s v="10mm diameter copper attached to cable rack/tray siderail at 1.8 meter maximum intervals and to all fittings."/>
    <x v="0"/>
    <x v="0"/>
    <x v="0"/>
    <n v="52580"/>
    <n v="33520"/>
    <n v="33520"/>
    <n v="33520"/>
    <n v="33520"/>
    <n v="33520"/>
    <n v="33520"/>
    <n v="25370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523"/>
    <n v="452"/>
    <x v="0"/>
    <x v="1"/>
    <x v="1"/>
    <x v="5"/>
    <x v="8"/>
    <s v="E01"/>
    <s v="The following earthing items shall include all materials and labor necessary for complete installation including termination lugs, support clamps, drilling, tapping, etc.."/>
    <n v="4"/>
    <s v="10mm diameter copper attached to cable rack/tray siderail at 1.8 meter maximum intervals and to all fittings."/>
    <x v="1"/>
    <x v="1"/>
    <x v="0"/>
    <n v="52580"/>
    <n v="33520"/>
    <n v="33520"/>
    <n v="33520"/>
    <n v="33520"/>
    <n v="33520"/>
    <n v="33520"/>
    <n v="25370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976"/>
    <n v="452"/>
    <x v="0"/>
    <x v="1"/>
    <x v="1"/>
    <x v="5"/>
    <x v="8"/>
    <s v="E01"/>
    <s v="The following earthing items shall include all materials and labor necessary for complete installation including termination lugs, support clamps, drilling, tapping, etc.."/>
    <n v="4"/>
    <s v="10mm diameter copper attached to cable rack/tray siderail at 1.8 meter maximum intervals and to all fittings."/>
    <x v="2"/>
    <x v="2"/>
    <x v="0"/>
    <n v="52580"/>
    <n v="33520"/>
    <n v="33520"/>
    <n v="33520"/>
    <n v="33520"/>
    <n v="33520"/>
    <n v="33520"/>
    <n v="25370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071"/>
    <n v="453"/>
    <x v="0"/>
    <x v="1"/>
    <x v="1"/>
    <x v="5"/>
    <x v="8"/>
    <s v="E01"/>
    <s v="The following earthing items shall include all materials and labor necessary for complete installation including termination lugs, support clamps, drilling, tapping, etc.."/>
    <n v="5"/>
    <s v="2000 mmx15 mm x 3 mm Flat copper braided earthtail extension to vibrating equipment approx 1200mm in length"/>
    <x v="0"/>
    <x v="0"/>
    <x v="1"/>
    <n v="90"/>
    <n v="125"/>
    <n v="125"/>
    <n v="125"/>
    <n v="125"/>
    <n v="125"/>
    <n v="125"/>
    <n v="84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524"/>
    <n v="453"/>
    <x v="0"/>
    <x v="1"/>
    <x v="1"/>
    <x v="5"/>
    <x v="8"/>
    <s v="E01"/>
    <s v="The following earthing items shall include all materials and labor necessary for complete installation including termination lugs, support clamps, drilling, tapping, etc.."/>
    <n v="5"/>
    <s v="2000 mmx15 mm x 3 mm Flat copper braided earthtail extension to vibrating equipment approx 1200mm in length"/>
    <x v="1"/>
    <x v="1"/>
    <x v="1"/>
    <n v="90"/>
    <n v="125"/>
    <n v="125"/>
    <n v="125"/>
    <n v="125"/>
    <n v="125"/>
    <n v="125"/>
    <n v="84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977"/>
    <n v="453"/>
    <x v="0"/>
    <x v="1"/>
    <x v="1"/>
    <x v="5"/>
    <x v="8"/>
    <s v="E01"/>
    <s v="The following earthing items shall include all materials and labor necessary for complete installation including termination lugs, support clamps, drilling, tapping, etc.."/>
    <n v="5"/>
    <s v="2000 mmx15 mm x 3 mm Flat copper braided earthtail extension to vibrating equipment approx 1200mm in length"/>
    <x v="2"/>
    <x v="2"/>
    <x v="1"/>
    <n v="90"/>
    <n v="125"/>
    <n v="125"/>
    <n v="125"/>
    <n v="125"/>
    <n v="125"/>
    <n v="125"/>
    <n v="84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978"/>
    <n v="1"/>
    <x v="0"/>
    <x v="2"/>
    <x v="2"/>
    <x v="0"/>
    <x v="9"/>
    <s v="A01"/>
    <s v="Furnish and install galvanized steel conduit including all pieces/parts for complete installation.  Installation shall include furnish and install, labeling, all support materials and supplementary steel required.  Surface mounted and fixed in all positio"/>
    <n v="1"/>
    <s v="20 mm Diameter"/>
    <x v="0"/>
    <x v="0"/>
    <x v="0"/>
    <n v="300"/>
    <n v="100"/>
    <n v="100"/>
    <n v="100"/>
    <n v="100"/>
    <n v="100"/>
    <n v="100"/>
    <n v="90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988"/>
    <n v="1"/>
    <x v="0"/>
    <x v="2"/>
    <x v="2"/>
    <x v="0"/>
    <x v="9"/>
    <s v="A01"/>
    <s v="Furnish and install galvanized steel conduit including all pieces/parts for complete installation.  Installation shall include furnish and install, labeling, all support materials and supplementary steel required.  Surface mounted and fixed in all positio"/>
    <n v="1"/>
    <s v="20 mm Diameter"/>
    <x v="1"/>
    <x v="1"/>
    <x v="0"/>
    <n v="300"/>
    <n v="100"/>
    <n v="100"/>
    <n v="100"/>
    <n v="100"/>
    <n v="100"/>
    <n v="100"/>
    <n v="90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998"/>
    <n v="1"/>
    <x v="0"/>
    <x v="2"/>
    <x v="2"/>
    <x v="0"/>
    <x v="9"/>
    <s v="A01"/>
    <s v="Furnish and install galvanized steel conduit including all pieces/parts for complete installation.  Installation shall include furnish and install, labeling, all support materials and supplementary steel required.  Surface mounted and fixed in all positio"/>
    <n v="1"/>
    <s v="20 mm Diameter"/>
    <x v="2"/>
    <x v="2"/>
    <x v="0"/>
    <n v="300"/>
    <n v="100"/>
    <n v="100"/>
    <n v="100"/>
    <n v="100"/>
    <n v="100"/>
    <n v="100"/>
    <n v="90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979"/>
    <n v="2"/>
    <x v="0"/>
    <x v="2"/>
    <x v="2"/>
    <x v="0"/>
    <x v="9"/>
    <s v="A01"/>
    <s v="Furnish and install galvanized steel conduit including all pieces/parts for complete installation.  Installation shall include furnish and install, labeling, all support materials and supplementary steel required.  Surface mounted and fixed in all positio"/>
    <n v="2"/>
    <s v="25 mm Diameter"/>
    <x v="0"/>
    <x v="0"/>
    <x v="0"/>
    <n v="200"/>
    <n v="50"/>
    <n v="50"/>
    <n v="50"/>
    <n v="50"/>
    <n v="50"/>
    <n v="50"/>
    <n v="50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989"/>
    <n v="2"/>
    <x v="0"/>
    <x v="2"/>
    <x v="2"/>
    <x v="0"/>
    <x v="9"/>
    <s v="A01"/>
    <s v="Furnish and install galvanized steel conduit including all pieces/parts for complete installation.  Installation shall include furnish and install, labeling, all support materials and supplementary steel required.  Surface mounted and fixed in all positio"/>
    <n v="2"/>
    <s v="25 mm Diameter"/>
    <x v="1"/>
    <x v="1"/>
    <x v="0"/>
    <n v="200"/>
    <n v="50"/>
    <n v="50"/>
    <n v="50"/>
    <n v="50"/>
    <n v="50"/>
    <n v="50"/>
    <n v="50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999"/>
    <n v="2"/>
    <x v="0"/>
    <x v="2"/>
    <x v="2"/>
    <x v="0"/>
    <x v="9"/>
    <s v="A01"/>
    <s v="Furnish and install galvanized steel conduit including all pieces/parts for complete installation.  Installation shall include furnish and install, labeling, all support materials and supplementary steel required.  Surface mounted and fixed in all positio"/>
    <n v="2"/>
    <s v="25 mm Diameter"/>
    <x v="2"/>
    <x v="2"/>
    <x v="0"/>
    <n v="200"/>
    <n v="50"/>
    <n v="50"/>
    <n v="50"/>
    <n v="50"/>
    <n v="50"/>
    <n v="50"/>
    <n v="50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980"/>
    <n v="3"/>
    <x v="0"/>
    <x v="2"/>
    <x v="2"/>
    <x v="0"/>
    <x v="9"/>
    <s v="A01"/>
    <s v="Furnish and install galvanized steel conduit including all pieces/parts for complete installation.  Installation shall include furnish and install, labeling, all support materials and supplementary steel required.  Surface mounted and fixed in all positio"/>
    <n v="3"/>
    <s v="32 mm Diameter"/>
    <x v="0"/>
    <x v="0"/>
    <x v="0"/>
    <n v="50"/>
    <n v="20"/>
    <n v="20"/>
    <n v="20"/>
    <n v="20"/>
    <n v="20"/>
    <n v="20"/>
    <n v="17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990"/>
    <n v="3"/>
    <x v="0"/>
    <x v="2"/>
    <x v="2"/>
    <x v="0"/>
    <x v="9"/>
    <s v="A01"/>
    <s v="Furnish and install galvanized steel conduit including all pieces/parts for complete installation.  Installation shall include furnish and install, labeling, all support materials and supplementary steel required.  Surface mounted and fixed in all positio"/>
    <n v="3"/>
    <s v="32 mm Diameter"/>
    <x v="1"/>
    <x v="1"/>
    <x v="0"/>
    <n v="50"/>
    <n v="20"/>
    <n v="20"/>
    <n v="20"/>
    <n v="20"/>
    <n v="20"/>
    <n v="20"/>
    <n v="17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000"/>
    <n v="3"/>
    <x v="0"/>
    <x v="2"/>
    <x v="2"/>
    <x v="0"/>
    <x v="9"/>
    <s v="A01"/>
    <s v="Furnish and install galvanized steel conduit including all pieces/parts for complete installation.  Installation shall include furnish and install, labeling, all support materials and supplementary steel required.  Surface mounted and fixed in all positio"/>
    <n v="3"/>
    <s v="32 mm Diameter"/>
    <x v="2"/>
    <x v="2"/>
    <x v="0"/>
    <n v="50"/>
    <n v="20"/>
    <n v="20"/>
    <n v="20"/>
    <n v="20"/>
    <n v="20"/>
    <n v="20"/>
    <n v="17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981"/>
    <n v="4"/>
    <x v="0"/>
    <x v="2"/>
    <x v="2"/>
    <x v="0"/>
    <x v="9"/>
    <s v="A01"/>
    <s v="Furnish and install galvanized steel conduit including all pieces/parts for complete installation.  Installation shall include furnish and install, labeling, all support materials and supplementary steel required.  Surface mounted and fixed in all positio"/>
    <n v="4"/>
    <s v="40 mm Diameter"/>
    <x v="0"/>
    <x v="0"/>
    <x v="0"/>
    <n v="50"/>
    <n v="10"/>
    <n v="10"/>
    <n v="10"/>
    <n v="10"/>
    <n v="10"/>
    <n v="10"/>
    <n v="11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991"/>
    <n v="4"/>
    <x v="0"/>
    <x v="2"/>
    <x v="2"/>
    <x v="0"/>
    <x v="9"/>
    <s v="A01"/>
    <s v="Furnish and install galvanized steel conduit including all pieces/parts for complete installation.  Installation shall include furnish and install, labeling, all support materials and supplementary steel required.  Surface mounted and fixed in all positio"/>
    <n v="4"/>
    <s v="40 mm Diameter"/>
    <x v="1"/>
    <x v="1"/>
    <x v="0"/>
    <n v="50"/>
    <n v="10"/>
    <n v="10"/>
    <n v="10"/>
    <n v="10"/>
    <n v="10"/>
    <n v="10"/>
    <n v="11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001"/>
    <n v="4"/>
    <x v="0"/>
    <x v="2"/>
    <x v="2"/>
    <x v="0"/>
    <x v="9"/>
    <s v="A01"/>
    <s v="Furnish and install galvanized steel conduit including all pieces/parts for complete installation.  Installation shall include furnish and install, labeling, all support materials and supplementary steel required.  Surface mounted and fixed in all positio"/>
    <n v="4"/>
    <s v="40 mm Diameter"/>
    <x v="2"/>
    <x v="2"/>
    <x v="0"/>
    <n v="50"/>
    <n v="10"/>
    <n v="10"/>
    <n v="10"/>
    <n v="10"/>
    <n v="10"/>
    <n v="10"/>
    <n v="11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982"/>
    <n v="5"/>
    <x v="0"/>
    <x v="2"/>
    <x v="2"/>
    <x v="0"/>
    <x v="9"/>
    <s v="A01"/>
    <s v="Furnish and install galvanized steel conduit including all pieces/parts for complete installation.  Installation shall include furnish and install, labeling, all support materials and supplementary steel required.  Surface mounted and fixed in all positio"/>
    <n v="5"/>
    <s v="50 mm Diameter"/>
    <x v="0"/>
    <x v="0"/>
    <x v="0"/>
    <n v="10"/>
    <n v="5"/>
    <n v="5"/>
    <n v="5"/>
    <n v="5"/>
    <n v="5"/>
    <n v="5"/>
    <n v="4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992"/>
    <n v="5"/>
    <x v="0"/>
    <x v="2"/>
    <x v="2"/>
    <x v="0"/>
    <x v="9"/>
    <s v="A01"/>
    <s v="Furnish and install galvanized steel conduit including all pieces/parts for complete installation.  Installation shall include furnish and install, labeling, all support materials and supplementary steel required.  Surface mounted and fixed in all positio"/>
    <n v="5"/>
    <s v="50 mm Diameter"/>
    <x v="1"/>
    <x v="1"/>
    <x v="0"/>
    <n v="10"/>
    <n v="5"/>
    <n v="5"/>
    <n v="5"/>
    <n v="5"/>
    <n v="5"/>
    <n v="5"/>
    <n v="4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002"/>
    <n v="5"/>
    <x v="0"/>
    <x v="2"/>
    <x v="2"/>
    <x v="0"/>
    <x v="9"/>
    <s v="A01"/>
    <s v="Furnish and install galvanized steel conduit including all pieces/parts for complete installation.  Installation shall include furnish and install, labeling, all support materials and supplementary steel required.  Surface mounted and fixed in all positio"/>
    <n v="5"/>
    <s v="50 mm Diameter"/>
    <x v="2"/>
    <x v="2"/>
    <x v="0"/>
    <n v="10"/>
    <n v="5"/>
    <n v="5"/>
    <n v="5"/>
    <n v="5"/>
    <n v="5"/>
    <n v="5"/>
    <n v="4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983"/>
    <n v="6"/>
    <x v="0"/>
    <x v="2"/>
    <x v="2"/>
    <x v="1"/>
    <x v="10"/>
    <s v="B01"/>
    <s v="Furnish and install galvanized steel channel complete with galvanized cover and all necessary fittings, elbows, tees, supports, etc. for a complete installation.  Installation shall include furnish and install, labeling, all support materials and suppleme"/>
    <n v="1"/>
    <s v="41.3 x 41.3 x 1.6 mm Thick (O-L 2000)"/>
    <x v="0"/>
    <x v="0"/>
    <x v="0"/>
    <n v="40410"/>
    <n v="26860"/>
    <n v="26860"/>
    <n v="26860"/>
    <n v="26860"/>
    <n v="26860"/>
    <n v="26860"/>
    <n v="20157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993"/>
    <n v="6"/>
    <x v="0"/>
    <x v="2"/>
    <x v="2"/>
    <x v="1"/>
    <x v="10"/>
    <s v="B01"/>
    <s v="Furnish and install galvanized steel channel complete with galvanized cover and all necessary fittings, elbows, tees, supports, etc. for a complete installation.  Installation shall include furnish and install, labeling, all support materials and suppleme"/>
    <n v="1"/>
    <s v="41.3 x 41.3 x 1.6 mm Thick (O-L 2000)"/>
    <x v="1"/>
    <x v="1"/>
    <x v="0"/>
    <n v="40410"/>
    <n v="26860"/>
    <n v="26860"/>
    <n v="26860"/>
    <n v="26860"/>
    <n v="26860"/>
    <n v="26860"/>
    <n v="20157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003"/>
    <n v="6"/>
    <x v="0"/>
    <x v="2"/>
    <x v="2"/>
    <x v="1"/>
    <x v="10"/>
    <s v="B01"/>
    <s v="Furnish and install galvanized steel channel complete with galvanized cover and all necessary fittings, elbows, tees, supports, etc. for a complete installation.  Installation shall include furnish and install, labeling, all support materials and suppleme"/>
    <n v="1"/>
    <s v="41.3 x 41.3 x 1.6 mm Thick (O-L 2000)"/>
    <x v="2"/>
    <x v="2"/>
    <x v="0"/>
    <n v="40410"/>
    <n v="26860"/>
    <n v="26860"/>
    <n v="26860"/>
    <n v="26860"/>
    <n v="26860"/>
    <n v="26860"/>
    <n v="20157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984"/>
    <n v="7"/>
    <x v="0"/>
    <x v="2"/>
    <x v="2"/>
    <x v="1"/>
    <x v="10"/>
    <s v="B01"/>
    <s v="Furnish and install galvanized steel channel complete with galvanized cover and all necessary fittings, elbows, tees, supports, etc. for a complete installation.  Installation shall include furnish and install, labeling, all support materials and suppleme"/>
    <n v="2"/>
    <s v="50.8 x 50.8 x 1.6 mm Thick (O-L 2200)"/>
    <x v="0"/>
    <x v="0"/>
    <x v="0"/>
    <n v="3770"/>
    <n v="2510"/>
    <n v="2510"/>
    <n v="2510"/>
    <n v="2510"/>
    <n v="2510"/>
    <n v="2510"/>
    <n v="1883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994"/>
    <n v="7"/>
    <x v="0"/>
    <x v="2"/>
    <x v="2"/>
    <x v="1"/>
    <x v="10"/>
    <s v="B01"/>
    <s v="Furnish and install galvanized steel channel complete with galvanized cover and all necessary fittings, elbows, tees, supports, etc. for a complete installation.  Installation shall include furnish and install, labeling, all support materials and suppleme"/>
    <n v="2"/>
    <s v="50.8 x 50.8 x 1.6 mm Thick (O-L 2200)"/>
    <x v="1"/>
    <x v="1"/>
    <x v="0"/>
    <n v="3770"/>
    <n v="2510"/>
    <n v="2510"/>
    <n v="2510"/>
    <n v="2510"/>
    <n v="2510"/>
    <n v="2510"/>
    <n v="1883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004"/>
    <n v="7"/>
    <x v="0"/>
    <x v="2"/>
    <x v="2"/>
    <x v="1"/>
    <x v="10"/>
    <s v="B01"/>
    <s v="Furnish and install galvanized steel channel complete with galvanized cover and all necessary fittings, elbows, tees, supports, etc. for a complete installation.  Installation shall include furnish and install, labeling, all support materials and suppleme"/>
    <n v="2"/>
    <s v="50.8 x 50.8 x 1.6 mm Thick (O-L 2200)"/>
    <x v="2"/>
    <x v="2"/>
    <x v="0"/>
    <n v="3770"/>
    <n v="2510"/>
    <n v="2510"/>
    <n v="2510"/>
    <n v="2510"/>
    <n v="2510"/>
    <n v="2510"/>
    <n v="1883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985"/>
    <n v="8"/>
    <x v="0"/>
    <x v="2"/>
    <x v="2"/>
    <x v="1"/>
    <x v="10"/>
    <s v="B01"/>
    <s v="Furnish and install galvanized steel channel complete with galvanized cover and all necessary fittings, elbows, tees, supports, etc. for a complete installation.  Installation shall include furnish and install, labeling, all support materials and suppleme"/>
    <n v="3"/>
    <s v="76.2 x 50.8 x 1.7 mm Thick (O-L 8200)"/>
    <x v="0"/>
    <x v="0"/>
    <x v="0"/>
    <n v="3770"/>
    <n v="2510"/>
    <n v="2510"/>
    <n v="2510"/>
    <n v="2510"/>
    <n v="2510"/>
    <n v="2510"/>
    <n v="1883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995"/>
    <n v="8"/>
    <x v="0"/>
    <x v="2"/>
    <x v="2"/>
    <x v="1"/>
    <x v="10"/>
    <s v="B01"/>
    <s v="Furnish and install galvanized steel channel complete with galvanized cover and all necessary fittings, elbows, tees, supports, etc. for a complete installation.  Installation shall include furnish and install, labeling, all support materials and suppleme"/>
    <n v="3"/>
    <s v="76.2 x 50.8 x 1.7 mm Thick (O-L 8200)"/>
    <x v="1"/>
    <x v="1"/>
    <x v="0"/>
    <n v="3770"/>
    <n v="2510"/>
    <n v="2510"/>
    <n v="2510"/>
    <n v="2510"/>
    <n v="2510"/>
    <n v="2510"/>
    <n v="1883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005"/>
    <n v="8"/>
    <x v="0"/>
    <x v="2"/>
    <x v="2"/>
    <x v="1"/>
    <x v="10"/>
    <s v="B01"/>
    <s v="Furnish and install galvanized steel channel complete with galvanized cover and all necessary fittings, elbows, tees, supports, etc. for a complete installation.  Installation shall include furnish and install, labeling, all support materials and suppleme"/>
    <n v="3"/>
    <s v="76.2 x 50.8 x 1.7 mm Thick (O-L 8200)"/>
    <x v="2"/>
    <x v="2"/>
    <x v="0"/>
    <n v="3770"/>
    <n v="2510"/>
    <n v="2510"/>
    <n v="2510"/>
    <n v="2510"/>
    <n v="2510"/>
    <n v="2510"/>
    <n v="1883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986"/>
    <n v="9"/>
    <x v="0"/>
    <x v="2"/>
    <x v="2"/>
    <x v="1"/>
    <x v="10"/>
    <s v="B01"/>
    <s v="Furnish and install galvanized steel channel complete with galvanized cover and all necessary fittings, elbows, tees, supports, etc. for a complete installation.  Installation shall include furnish and install, labeling, all support materials and suppleme"/>
    <n v="4"/>
    <s v="76.2 x 76.2 x 2.1 mm Thick (O-L 8000)"/>
    <x v="0"/>
    <x v="0"/>
    <x v="0"/>
    <n v="3770"/>
    <n v="2510"/>
    <n v="2510"/>
    <n v="2510"/>
    <n v="2510"/>
    <n v="2510"/>
    <n v="2510"/>
    <n v="1883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996"/>
    <n v="9"/>
    <x v="0"/>
    <x v="2"/>
    <x v="2"/>
    <x v="1"/>
    <x v="10"/>
    <s v="B01"/>
    <s v="Furnish and install galvanized steel channel complete with galvanized cover and all necessary fittings, elbows, tees, supports, etc. for a complete installation.  Installation shall include furnish and install, labeling, all support materials and suppleme"/>
    <n v="4"/>
    <s v="76.2 x 76.2 x 2.1 mm Thick (O-L 8000)"/>
    <x v="1"/>
    <x v="1"/>
    <x v="0"/>
    <n v="3770"/>
    <n v="2510"/>
    <n v="2510"/>
    <n v="2510"/>
    <n v="2510"/>
    <n v="2510"/>
    <n v="2510"/>
    <n v="1883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006"/>
    <n v="9"/>
    <x v="0"/>
    <x v="2"/>
    <x v="2"/>
    <x v="1"/>
    <x v="10"/>
    <s v="B01"/>
    <s v="Furnish and install galvanized steel channel complete with galvanized cover and all necessary fittings, elbows, tees, supports, etc. for a complete installation.  Installation shall include furnish and install, labeling, all support materials and suppleme"/>
    <n v="4"/>
    <s v="76.2 x 76.2 x 2.1 mm Thick (O-L 8000)"/>
    <x v="2"/>
    <x v="2"/>
    <x v="0"/>
    <n v="3770"/>
    <n v="2510"/>
    <n v="2510"/>
    <n v="2510"/>
    <n v="2510"/>
    <n v="2510"/>
    <n v="2510"/>
    <n v="1883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987"/>
    <n v="10"/>
    <x v="0"/>
    <x v="2"/>
    <x v="2"/>
    <x v="1"/>
    <x v="10"/>
    <s v="B01"/>
    <s v="Furnish and install galvanized steel channel complete with galvanized cover and all necessary fittings, elbows, tees, supports, etc. for a complete installation.  Installation shall include furnish and install, labeling, all support materials and suppleme"/>
    <n v="5"/>
    <s v="127 x 76.2 x 2.6 mm Thick (O-L 9000)"/>
    <x v="0"/>
    <x v="0"/>
    <x v="0"/>
    <n v="2160"/>
    <n v="1435"/>
    <n v="1435"/>
    <n v="1435"/>
    <n v="1435"/>
    <n v="1435"/>
    <n v="1435"/>
    <n v="1077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1997"/>
    <n v="10"/>
    <x v="0"/>
    <x v="2"/>
    <x v="2"/>
    <x v="1"/>
    <x v="10"/>
    <s v="B01"/>
    <s v="Furnish and install galvanized steel channel complete with galvanized cover and all necessary fittings, elbows, tees, supports, etc. for a complete installation.  Installation shall include furnish and install, labeling, all support materials and suppleme"/>
    <n v="5"/>
    <s v="127 x 76.2 x 2.6 mm Thick (O-L 9000)"/>
    <x v="1"/>
    <x v="1"/>
    <x v="0"/>
    <n v="2160"/>
    <n v="1435"/>
    <n v="1435"/>
    <n v="1435"/>
    <n v="1435"/>
    <n v="1435"/>
    <n v="1435"/>
    <n v="1077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007"/>
    <n v="10"/>
    <x v="0"/>
    <x v="2"/>
    <x v="2"/>
    <x v="1"/>
    <x v="10"/>
    <s v="B01"/>
    <s v="Furnish and install galvanized steel channel complete with galvanized cover and all necessary fittings, elbows, tees, supports, etc. for a complete installation.  Installation shall include furnish and install, labeling, all support materials and suppleme"/>
    <n v="5"/>
    <s v="127 x 76.2 x 2.6 mm Thick (O-L 9000)"/>
    <x v="2"/>
    <x v="2"/>
    <x v="0"/>
    <n v="2160"/>
    <n v="1435"/>
    <n v="1435"/>
    <n v="1435"/>
    <n v="1435"/>
    <n v="1435"/>
    <n v="1435"/>
    <n v="1077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008"/>
    <n v="1"/>
    <x v="0"/>
    <x v="3"/>
    <x v="3"/>
    <x v="0"/>
    <x v="11"/>
    <s v="A01"/>
    <s v="Excavations"/>
    <n v="1"/>
    <s v="Excavation  in soft material not exceeding 2000mm deep for direct buried cables, trench, sleeve pipe, etc including risk of collapse, keeping free of water, river sand bed, backfilling, compacting and disposal of surplus material, all to the Engineers spe"/>
    <x v="0"/>
    <x v="0"/>
    <x v="2"/>
    <n v="5000"/>
    <n v="0"/>
    <n v="0"/>
    <n v="0"/>
    <n v="0"/>
    <n v="0"/>
    <n v="0"/>
    <n v="500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046"/>
    <n v="1"/>
    <x v="0"/>
    <x v="3"/>
    <x v="3"/>
    <x v="0"/>
    <x v="11"/>
    <s v="A01"/>
    <s v="Excavations"/>
    <n v="1"/>
    <s v="Excavation  in soft material not exceeding 2000mm deep for direct buried cables, trench, sleeve pipe, etc including risk of collapse, keeping free of water, river sand bed, backfilling, compacting and disposal of surplus material, all to the Engineers spe"/>
    <x v="1"/>
    <x v="1"/>
    <x v="2"/>
    <n v="5000"/>
    <n v="0"/>
    <n v="0"/>
    <n v="0"/>
    <n v="0"/>
    <n v="0"/>
    <n v="0"/>
    <n v="500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084"/>
    <n v="1"/>
    <x v="0"/>
    <x v="3"/>
    <x v="3"/>
    <x v="0"/>
    <x v="11"/>
    <s v="A01"/>
    <s v="Excavations"/>
    <n v="1"/>
    <s v="Excavation  in soft material not exceeding 2000mm deep for direct buried cables, trench, sleeve pipe, etc including risk of collapse, keeping free of water, river sand bed, backfilling, compacting and disposal of surplus material, all to the Engineers spe"/>
    <x v="2"/>
    <x v="2"/>
    <x v="2"/>
    <n v="5000"/>
    <n v="0"/>
    <n v="0"/>
    <n v="0"/>
    <n v="0"/>
    <n v="0"/>
    <n v="0"/>
    <n v="500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009"/>
    <n v="2"/>
    <x v="0"/>
    <x v="3"/>
    <x v="3"/>
    <x v="0"/>
    <x v="11"/>
    <s v="A01"/>
    <s v="Excavations"/>
    <n v="2"/>
    <s v="Extra over trench excavation in soft material for excavation in intermediate rock."/>
    <x v="0"/>
    <x v="0"/>
    <x v="2"/>
    <n v="100"/>
    <n v="0"/>
    <n v="0"/>
    <n v="0"/>
    <n v="0"/>
    <n v="0"/>
    <n v="0"/>
    <n v="10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047"/>
    <n v="2"/>
    <x v="0"/>
    <x v="3"/>
    <x v="3"/>
    <x v="0"/>
    <x v="11"/>
    <s v="A01"/>
    <s v="Excavations"/>
    <n v="2"/>
    <s v="Extra over trench excavation in soft material for excavation in intermediate rock."/>
    <x v="1"/>
    <x v="1"/>
    <x v="2"/>
    <n v="100"/>
    <n v="0"/>
    <n v="0"/>
    <n v="0"/>
    <n v="0"/>
    <n v="0"/>
    <n v="0"/>
    <n v="10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085"/>
    <n v="2"/>
    <x v="0"/>
    <x v="3"/>
    <x v="3"/>
    <x v="0"/>
    <x v="11"/>
    <s v="A01"/>
    <s v="Excavations"/>
    <n v="2"/>
    <s v="Extra over trench excavation in soft material for excavation in intermediate rock."/>
    <x v="2"/>
    <x v="2"/>
    <x v="2"/>
    <n v="100"/>
    <n v="0"/>
    <n v="0"/>
    <n v="0"/>
    <n v="0"/>
    <n v="0"/>
    <n v="0"/>
    <n v="10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010"/>
    <n v="3"/>
    <x v="0"/>
    <x v="3"/>
    <x v="3"/>
    <x v="0"/>
    <x v="11"/>
    <s v="A01"/>
    <s v="Excavations"/>
    <n v="3"/>
    <s v="Extra over trench excavation in soft material for excavation in boulder class A excavation"/>
    <x v="0"/>
    <x v="0"/>
    <x v="2"/>
    <n v="100"/>
    <n v="0"/>
    <n v="0"/>
    <n v="0"/>
    <n v="0"/>
    <n v="0"/>
    <n v="0"/>
    <n v="10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048"/>
    <n v="3"/>
    <x v="0"/>
    <x v="3"/>
    <x v="3"/>
    <x v="0"/>
    <x v="11"/>
    <s v="A01"/>
    <s v="Excavations"/>
    <n v="3"/>
    <s v="Extra over trench excavation in soft material for excavation in boulder class A excavation"/>
    <x v="1"/>
    <x v="1"/>
    <x v="2"/>
    <n v="100"/>
    <n v="0"/>
    <n v="0"/>
    <n v="0"/>
    <n v="0"/>
    <n v="0"/>
    <n v="0"/>
    <n v="10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086"/>
    <n v="3"/>
    <x v="0"/>
    <x v="3"/>
    <x v="3"/>
    <x v="0"/>
    <x v="11"/>
    <s v="A01"/>
    <s v="Excavations"/>
    <n v="3"/>
    <s v="Extra over trench excavation in soft material for excavation in boulder class A excavation"/>
    <x v="2"/>
    <x v="2"/>
    <x v="2"/>
    <n v="100"/>
    <n v="0"/>
    <n v="0"/>
    <n v="0"/>
    <n v="0"/>
    <n v="0"/>
    <n v="0"/>
    <n v="10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011"/>
    <n v="4"/>
    <x v="0"/>
    <x v="3"/>
    <x v="3"/>
    <x v="1"/>
    <x v="12"/>
    <s v="B01"/>
    <s v="Laid in ground (excavation elsewhere)"/>
    <n v="1"/>
    <s v="Cable marker tape"/>
    <x v="0"/>
    <x v="0"/>
    <x v="3"/>
    <n v="2500"/>
    <n v="0"/>
    <n v="0"/>
    <n v="0"/>
    <n v="0"/>
    <n v="0"/>
    <n v="0"/>
    <n v="250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049"/>
    <n v="4"/>
    <x v="0"/>
    <x v="3"/>
    <x v="3"/>
    <x v="1"/>
    <x v="12"/>
    <s v="B01"/>
    <s v="Laid in ground (excavation elsewhere)"/>
    <n v="1"/>
    <s v="Cable marker tape"/>
    <x v="1"/>
    <x v="1"/>
    <x v="3"/>
    <n v="2500"/>
    <n v="0"/>
    <n v="0"/>
    <n v="0"/>
    <n v="0"/>
    <n v="0"/>
    <n v="0"/>
    <n v="250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087"/>
    <n v="4"/>
    <x v="0"/>
    <x v="3"/>
    <x v="3"/>
    <x v="1"/>
    <x v="12"/>
    <s v="B01"/>
    <s v="Laid in ground (excavation elsewhere)"/>
    <n v="1"/>
    <s v="Cable marker tape"/>
    <x v="2"/>
    <x v="2"/>
    <x v="3"/>
    <n v="2500"/>
    <n v="0"/>
    <n v="0"/>
    <n v="0"/>
    <n v="0"/>
    <n v="0"/>
    <n v="0"/>
    <n v="250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012"/>
    <n v="5"/>
    <x v="0"/>
    <x v="3"/>
    <x v="3"/>
    <x v="1"/>
    <x v="12"/>
    <s v="B01"/>
    <s v="Laid in ground (excavation elsewhere)"/>
    <n v="2"/>
    <s v="Concrete cable markers (per drawing 0.66/3355)"/>
    <x v="0"/>
    <x v="0"/>
    <x v="1"/>
    <n v="50"/>
    <n v="0"/>
    <n v="0"/>
    <n v="0"/>
    <n v="0"/>
    <n v="0"/>
    <n v="0"/>
    <n v="5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050"/>
    <n v="5"/>
    <x v="0"/>
    <x v="3"/>
    <x v="3"/>
    <x v="1"/>
    <x v="12"/>
    <s v="B01"/>
    <s v="Laid in ground (excavation elsewhere)"/>
    <n v="2"/>
    <s v="Concrete cable markers (per drawing 0.66/3355)"/>
    <x v="1"/>
    <x v="1"/>
    <x v="1"/>
    <n v="50"/>
    <n v="0"/>
    <n v="0"/>
    <n v="0"/>
    <n v="0"/>
    <n v="0"/>
    <n v="0"/>
    <n v="5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088"/>
    <n v="5"/>
    <x v="0"/>
    <x v="3"/>
    <x v="3"/>
    <x v="1"/>
    <x v="12"/>
    <s v="B01"/>
    <s v="Laid in ground (excavation elsewhere)"/>
    <n v="2"/>
    <s v="Concrete cable markers (per drawing 0.66/3355)"/>
    <x v="2"/>
    <x v="2"/>
    <x v="1"/>
    <n v="50"/>
    <n v="0"/>
    <n v="0"/>
    <n v="0"/>
    <n v="0"/>
    <n v="0"/>
    <n v="0"/>
    <n v="5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013"/>
    <n v="6"/>
    <x v="0"/>
    <x v="3"/>
    <x v="3"/>
    <x v="2"/>
    <x v="13"/>
    <s v="B01"/>
    <s v="Through concrete floors"/>
    <n v="1"/>
    <s v="Hole 50mm Diameter"/>
    <x v="0"/>
    <x v="0"/>
    <x v="0"/>
    <n v="50"/>
    <n v="100"/>
    <n v="10"/>
    <n v="10"/>
    <n v="10"/>
    <n v="10"/>
    <n v="10"/>
    <n v="20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051"/>
    <n v="6"/>
    <x v="0"/>
    <x v="3"/>
    <x v="3"/>
    <x v="2"/>
    <x v="13"/>
    <s v="B01"/>
    <s v="Through concrete floors"/>
    <n v="1"/>
    <s v="Hole 50mm Diameter"/>
    <x v="1"/>
    <x v="1"/>
    <x v="0"/>
    <n v="50"/>
    <n v="100"/>
    <n v="10"/>
    <n v="10"/>
    <n v="10"/>
    <n v="10"/>
    <n v="10"/>
    <n v="20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089"/>
    <n v="6"/>
    <x v="0"/>
    <x v="3"/>
    <x v="3"/>
    <x v="2"/>
    <x v="13"/>
    <s v="B01"/>
    <s v="Through concrete floors"/>
    <n v="1"/>
    <s v="Hole 50mm Diameter"/>
    <x v="2"/>
    <x v="2"/>
    <x v="0"/>
    <n v="50"/>
    <n v="100"/>
    <n v="10"/>
    <n v="10"/>
    <n v="10"/>
    <n v="10"/>
    <n v="10"/>
    <n v="20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014"/>
    <n v="7"/>
    <x v="0"/>
    <x v="3"/>
    <x v="3"/>
    <x v="2"/>
    <x v="13"/>
    <s v="B01"/>
    <s v="Through concrete floors"/>
    <n v="2"/>
    <s v="Hole 100mm Diameter"/>
    <x v="0"/>
    <x v="0"/>
    <x v="0"/>
    <n v="50"/>
    <n v="100"/>
    <n v="10"/>
    <n v="10"/>
    <n v="10"/>
    <n v="10"/>
    <n v="10"/>
    <n v="20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052"/>
    <n v="7"/>
    <x v="0"/>
    <x v="3"/>
    <x v="3"/>
    <x v="2"/>
    <x v="13"/>
    <s v="B01"/>
    <s v="Through concrete floors"/>
    <n v="2"/>
    <s v="Hole 100mm Diameter"/>
    <x v="1"/>
    <x v="1"/>
    <x v="0"/>
    <n v="50"/>
    <n v="100"/>
    <n v="10"/>
    <n v="10"/>
    <n v="10"/>
    <n v="10"/>
    <n v="10"/>
    <n v="20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090"/>
    <n v="7"/>
    <x v="0"/>
    <x v="3"/>
    <x v="3"/>
    <x v="2"/>
    <x v="13"/>
    <s v="B01"/>
    <s v="Through concrete floors"/>
    <n v="2"/>
    <s v="Hole 100mm Diameter"/>
    <x v="2"/>
    <x v="2"/>
    <x v="0"/>
    <n v="50"/>
    <n v="100"/>
    <n v="10"/>
    <n v="10"/>
    <n v="10"/>
    <n v="10"/>
    <n v="10"/>
    <n v="20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015"/>
    <n v="8"/>
    <x v="0"/>
    <x v="3"/>
    <x v="3"/>
    <x v="2"/>
    <x v="13"/>
    <s v="B01"/>
    <s v="Through concrete floors"/>
    <n v="3"/>
    <s v="Hole 150mm Diameter "/>
    <x v="0"/>
    <x v="0"/>
    <x v="0"/>
    <n v="50"/>
    <n v="100"/>
    <n v="10"/>
    <n v="10"/>
    <n v="10"/>
    <n v="10"/>
    <n v="10"/>
    <n v="20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053"/>
    <n v="8"/>
    <x v="0"/>
    <x v="3"/>
    <x v="3"/>
    <x v="2"/>
    <x v="13"/>
    <s v="B01"/>
    <s v="Through concrete floors"/>
    <n v="3"/>
    <s v="Hole 150mm Diameter "/>
    <x v="1"/>
    <x v="1"/>
    <x v="0"/>
    <n v="50"/>
    <n v="100"/>
    <n v="10"/>
    <n v="10"/>
    <n v="10"/>
    <n v="10"/>
    <n v="10"/>
    <n v="20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091"/>
    <n v="8"/>
    <x v="0"/>
    <x v="3"/>
    <x v="3"/>
    <x v="2"/>
    <x v="13"/>
    <s v="B01"/>
    <s v="Through concrete floors"/>
    <n v="3"/>
    <s v="Hole 150mm Diameter "/>
    <x v="2"/>
    <x v="2"/>
    <x v="0"/>
    <n v="50"/>
    <n v="100"/>
    <n v="10"/>
    <n v="10"/>
    <n v="10"/>
    <n v="10"/>
    <n v="10"/>
    <n v="20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016"/>
    <n v="9"/>
    <x v="0"/>
    <x v="3"/>
    <x v="3"/>
    <x v="2"/>
    <x v="13"/>
    <s v="B01"/>
    <s v="Through concrete floors"/>
    <n v="4"/>
    <s v="Hole 200mm Diameter"/>
    <x v="0"/>
    <x v="0"/>
    <x v="0"/>
    <n v="50"/>
    <n v="100"/>
    <n v="10"/>
    <n v="10"/>
    <n v="10"/>
    <n v="10"/>
    <n v="10"/>
    <n v="20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054"/>
    <n v="9"/>
    <x v="0"/>
    <x v="3"/>
    <x v="3"/>
    <x v="2"/>
    <x v="13"/>
    <s v="B01"/>
    <s v="Through concrete floors"/>
    <n v="4"/>
    <s v="Hole 200mm Diameter"/>
    <x v="1"/>
    <x v="1"/>
    <x v="0"/>
    <n v="50"/>
    <n v="100"/>
    <n v="10"/>
    <n v="10"/>
    <n v="10"/>
    <n v="10"/>
    <n v="10"/>
    <n v="20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092"/>
    <n v="9"/>
    <x v="0"/>
    <x v="3"/>
    <x v="3"/>
    <x v="2"/>
    <x v="13"/>
    <s v="B01"/>
    <s v="Through concrete floors"/>
    <n v="4"/>
    <s v="Hole 200mm Diameter"/>
    <x v="2"/>
    <x v="2"/>
    <x v="0"/>
    <n v="50"/>
    <n v="100"/>
    <n v="10"/>
    <n v="10"/>
    <n v="10"/>
    <n v="10"/>
    <n v="10"/>
    <n v="20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017"/>
    <n v="10"/>
    <x v="0"/>
    <x v="3"/>
    <x v="3"/>
    <x v="2"/>
    <x v="13"/>
    <s v="B01"/>
    <s v="Through concrete floors"/>
    <n v="5"/>
    <s v="Hole 250mm Diameter"/>
    <x v="0"/>
    <x v="0"/>
    <x v="0"/>
    <n v="50"/>
    <n v="100"/>
    <n v="10"/>
    <n v="10"/>
    <n v="10"/>
    <n v="10"/>
    <n v="10"/>
    <n v="20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055"/>
    <n v="10"/>
    <x v="0"/>
    <x v="3"/>
    <x v="3"/>
    <x v="2"/>
    <x v="13"/>
    <s v="B01"/>
    <s v="Through concrete floors"/>
    <n v="5"/>
    <s v="Hole 250mm Diameter"/>
    <x v="1"/>
    <x v="1"/>
    <x v="0"/>
    <n v="50"/>
    <n v="100"/>
    <n v="10"/>
    <n v="10"/>
    <n v="10"/>
    <n v="10"/>
    <n v="10"/>
    <n v="20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093"/>
    <n v="10"/>
    <x v="0"/>
    <x v="3"/>
    <x v="3"/>
    <x v="2"/>
    <x v="13"/>
    <s v="B01"/>
    <s v="Through concrete floors"/>
    <n v="5"/>
    <s v="Hole 250mm Diameter"/>
    <x v="2"/>
    <x v="2"/>
    <x v="0"/>
    <n v="50"/>
    <n v="100"/>
    <n v="10"/>
    <n v="10"/>
    <n v="10"/>
    <n v="10"/>
    <n v="10"/>
    <n v="20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018"/>
    <n v="11"/>
    <x v="0"/>
    <x v="3"/>
    <x v="3"/>
    <x v="4"/>
    <x v="14"/>
    <s v="D01"/>
    <s v="Sealing of holes in brickwork, etc with grout 40mm thick"/>
    <n v="1"/>
    <s v="Hole 50mm Diameter  "/>
    <x v="0"/>
    <x v="0"/>
    <x v="1"/>
    <n v="25"/>
    <n v="10"/>
    <n v="10"/>
    <n v="10"/>
    <n v="10"/>
    <n v="10"/>
    <n v="10"/>
    <n v="85"/>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056"/>
    <n v="11"/>
    <x v="0"/>
    <x v="3"/>
    <x v="3"/>
    <x v="4"/>
    <x v="14"/>
    <s v="D01"/>
    <s v="Sealing of holes in brickwork, etc with grout 40mm thick"/>
    <n v="1"/>
    <s v="Hole 50mm Diameter  "/>
    <x v="1"/>
    <x v="1"/>
    <x v="1"/>
    <n v="25"/>
    <n v="10"/>
    <n v="10"/>
    <n v="10"/>
    <n v="10"/>
    <n v="10"/>
    <n v="10"/>
    <n v="85"/>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094"/>
    <n v="11"/>
    <x v="0"/>
    <x v="3"/>
    <x v="3"/>
    <x v="4"/>
    <x v="14"/>
    <s v="D01"/>
    <s v="Sealing of holes in brickwork, etc with grout 40mm thick"/>
    <n v="1"/>
    <s v="Hole 50mm Diameter  "/>
    <x v="2"/>
    <x v="2"/>
    <x v="1"/>
    <n v="25"/>
    <n v="10"/>
    <n v="10"/>
    <n v="10"/>
    <n v="10"/>
    <n v="10"/>
    <n v="10"/>
    <n v="85"/>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019"/>
    <n v="12"/>
    <x v="0"/>
    <x v="3"/>
    <x v="3"/>
    <x v="4"/>
    <x v="14"/>
    <s v="D01"/>
    <s v="Sealing of holes in brickwork, etc with grout 40mm thick"/>
    <n v="2"/>
    <s v="Hole 100mm Diameter  "/>
    <x v="0"/>
    <x v="0"/>
    <x v="1"/>
    <n v="25"/>
    <n v="10"/>
    <n v="10"/>
    <n v="10"/>
    <n v="10"/>
    <n v="10"/>
    <n v="10"/>
    <n v="85"/>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057"/>
    <n v="12"/>
    <x v="0"/>
    <x v="3"/>
    <x v="3"/>
    <x v="4"/>
    <x v="14"/>
    <s v="D01"/>
    <s v="Sealing of holes in brickwork, etc with grout 40mm thick"/>
    <n v="2"/>
    <s v="Hole 100mm Diameter  "/>
    <x v="1"/>
    <x v="1"/>
    <x v="1"/>
    <n v="25"/>
    <n v="10"/>
    <n v="10"/>
    <n v="10"/>
    <n v="10"/>
    <n v="10"/>
    <n v="10"/>
    <n v="85"/>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095"/>
    <n v="12"/>
    <x v="0"/>
    <x v="3"/>
    <x v="3"/>
    <x v="4"/>
    <x v="14"/>
    <s v="D01"/>
    <s v="Sealing of holes in brickwork, etc with grout 40mm thick"/>
    <n v="2"/>
    <s v="Hole 100mm Diameter  "/>
    <x v="2"/>
    <x v="2"/>
    <x v="1"/>
    <n v="25"/>
    <n v="10"/>
    <n v="10"/>
    <n v="10"/>
    <n v="10"/>
    <n v="10"/>
    <n v="10"/>
    <n v="85"/>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020"/>
    <n v="13"/>
    <x v="0"/>
    <x v="3"/>
    <x v="3"/>
    <x v="4"/>
    <x v="14"/>
    <s v="D01"/>
    <s v="Sealing of holes in brickwork, etc with grout 40mm thick"/>
    <n v="3"/>
    <s v="Hole 150mm Diameter "/>
    <x v="0"/>
    <x v="0"/>
    <x v="1"/>
    <n v="25"/>
    <n v="10"/>
    <n v="10"/>
    <n v="10"/>
    <n v="10"/>
    <n v="10"/>
    <n v="10"/>
    <n v="85"/>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058"/>
    <n v="13"/>
    <x v="0"/>
    <x v="3"/>
    <x v="3"/>
    <x v="4"/>
    <x v="14"/>
    <s v="D01"/>
    <s v="Sealing of holes in brickwork, etc with grout 40mm thick"/>
    <n v="3"/>
    <s v="Hole 150mm Diameter "/>
    <x v="1"/>
    <x v="1"/>
    <x v="1"/>
    <n v="25"/>
    <n v="10"/>
    <n v="10"/>
    <n v="10"/>
    <n v="10"/>
    <n v="10"/>
    <n v="10"/>
    <n v="85"/>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096"/>
    <n v="13"/>
    <x v="0"/>
    <x v="3"/>
    <x v="3"/>
    <x v="4"/>
    <x v="14"/>
    <s v="D01"/>
    <s v="Sealing of holes in brickwork, etc with grout 40mm thick"/>
    <n v="3"/>
    <s v="Hole 150mm Diameter "/>
    <x v="2"/>
    <x v="2"/>
    <x v="1"/>
    <n v="25"/>
    <n v="10"/>
    <n v="10"/>
    <n v="10"/>
    <n v="10"/>
    <n v="10"/>
    <n v="10"/>
    <n v="85"/>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021"/>
    <n v="14"/>
    <x v="0"/>
    <x v="3"/>
    <x v="3"/>
    <x v="4"/>
    <x v="14"/>
    <s v="D01"/>
    <s v="Sealing of holes in brickwork, etc with grout 40mm thick"/>
    <n v="4"/>
    <s v="Hole 200mmDiameter "/>
    <x v="0"/>
    <x v="0"/>
    <x v="1"/>
    <n v="25"/>
    <n v="10"/>
    <n v="10"/>
    <n v="10"/>
    <n v="10"/>
    <n v="10"/>
    <n v="10"/>
    <n v="85"/>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059"/>
    <n v="14"/>
    <x v="0"/>
    <x v="3"/>
    <x v="3"/>
    <x v="4"/>
    <x v="14"/>
    <s v="D01"/>
    <s v="Sealing of holes in brickwork, etc with grout 40mm thick"/>
    <n v="4"/>
    <s v="Hole 200mmDiameter "/>
    <x v="1"/>
    <x v="1"/>
    <x v="1"/>
    <n v="25"/>
    <n v="10"/>
    <n v="10"/>
    <n v="10"/>
    <n v="10"/>
    <n v="10"/>
    <n v="10"/>
    <n v="85"/>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097"/>
    <n v="14"/>
    <x v="0"/>
    <x v="3"/>
    <x v="3"/>
    <x v="4"/>
    <x v="14"/>
    <s v="D01"/>
    <s v="Sealing of holes in brickwork, etc with grout 40mm thick"/>
    <n v="4"/>
    <s v="Hole 200mmDiameter "/>
    <x v="2"/>
    <x v="2"/>
    <x v="1"/>
    <n v="25"/>
    <n v="10"/>
    <n v="10"/>
    <n v="10"/>
    <n v="10"/>
    <n v="10"/>
    <n v="10"/>
    <n v="85"/>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022"/>
    <n v="15"/>
    <x v="0"/>
    <x v="3"/>
    <x v="3"/>
    <x v="4"/>
    <x v="14"/>
    <s v="D01"/>
    <s v="Sealing of holes in brickwork, etc with grout 40mm thick"/>
    <n v="5"/>
    <s v="Hole 250mmDiameter "/>
    <x v="0"/>
    <x v="0"/>
    <x v="1"/>
    <n v="25"/>
    <n v="10"/>
    <n v="10"/>
    <n v="10"/>
    <n v="10"/>
    <n v="10"/>
    <n v="10"/>
    <n v="85"/>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060"/>
    <n v="15"/>
    <x v="0"/>
    <x v="3"/>
    <x v="3"/>
    <x v="4"/>
    <x v="14"/>
    <s v="D01"/>
    <s v="Sealing of holes in brickwork, etc with grout 40mm thick"/>
    <n v="5"/>
    <s v="Hole 250mmDiameter "/>
    <x v="1"/>
    <x v="1"/>
    <x v="1"/>
    <n v="25"/>
    <n v="10"/>
    <n v="10"/>
    <n v="10"/>
    <n v="10"/>
    <n v="10"/>
    <n v="10"/>
    <n v="85"/>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098"/>
    <n v="15"/>
    <x v="0"/>
    <x v="3"/>
    <x v="3"/>
    <x v="4"/>
    <x v="14"/>
    <s v="D01"/>
    <s v="Sealing of holes in brickwork, etc with grout 40mm thick"/>
    <n v="5"/>
    <s v="Hole 250mmDiameter "/>
    <x v="2"/>
    <x v="2"/>
    <x v="1"/>
    <n v="25"/>
    <n v="10"/>
    <n v="10"/>
    <n v="10"/>
    <n v="10"/>
    <n v="10"/>
    <n v="10"/>
    <n v="85"/>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023"/>
    <n v="16"/>
    <x v="0"/>
    <x v="3"/>
    <x v="3"/>
    <x v="4"/>
    <x v="14"/>
    <s v="D02"/>
    <s v="Waterproofing of sealed holes with bitumastic paint on one side only"/>
    <n v="6"/>
    <s v="Hole 50mm Diameter  "/>
    <x v="0"/>
    <x v="0"/>
    <x v="1"/>
    <n v="25"/>
    <n v="10"/>
    <n v="10"/>
    <n v="10"/>
    <n v="10"/>
    <n v="10"/>
    <n v="10"/>
    <n v="85"/>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061"/>
    <n v="16"/>
    <x v="0"/>
    <x v="3"/>
    <x v="3"/>
    <x v="4"/>
    <x v="14"/>
    <s v="D02"/>
    <s v="Waterproofing of sealed holes with bitumastic paint on one side only"/>
    <n v="6"/>
    <s v="Hole 50mm Diameter  "/>
    <x v="1"/>
    <x v="1"/>
    <x v="1"/>
    <n v="25"/>
    <n v="10"/>
    <n v="10"/>
    <n v="10"/>
    <n v="10"/>
    <n v="10"/>
    <n v="10"/>
    <n v="85"/>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099"/>
    <n v="16"/>
    <x v="0"/>
    <x v="3"/>
    <x v="3"/>
    <x v="4"/>
    <x v="14"/>
    <s v="D02"/>
    <s v="Waterproofing of sealed holes with bitumastic paint on one side only"/>
    <n v="6"/>
    <s v="Hole 50mm Diameter  "/>
    <x v="2"/>
    <x v="2"/>
    <x v="1"/>
    <n v="25"/>
    <n v="10"/>
    <n v="10"/>
    <n v="10"/>
    <n v="10"/>
    <n v="10"/>
    <n v="10"/>
    <n v="85"/>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024"/>
    <n v="17"/>
    <x v="0"/>
    <x v="3"/>
    <x v="3"/>
    <x v="4"/>
    <x v="14"/>
    <s v="D02"/>
    <s v="Waterproofing of sealed holes with bitumastic paint on one side only"/>
    <n v="7"/>
    <s v="Hole 100mm Diameter  "/>
    <x v="0"/>
    <x v="0"/>
    <x v="1"/>
    <n v="25"/>
    <n v="10"/>
    <n v="10"/>
    <n v="10"/>
    <n v="10"/>
    <n v="10"/>
    <n v="10"/>
    <n v="85"/>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062"/>
    <n v="17"/>
    <x v="0"/>
    <x v="3"/>
    <x v="3"/>
    <x v="4"/>
    <x v="14"/>
    <s v="D02"/>
    <s v="Waterproofing of sealed holes with bitumastic paint on one side only"/>
    <n v="7"/>
    <s v="Hole 100mm Diameter  "/>
    <x v="1"/>
    <x v="1"/>
    <x v="1"/>
    <n v="25"/>
    <n v="10"/>
    <n v="10"/>
    <n v="10"/>
    <n v="10"/>
    <n v="10"/>
    <n v="10"/>
    <n v="85"/>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100"/>
    <n v="17"/>
    <x v="0"/>
    <x v="3"/>
    <x v="3"/>
    <x v="4"/>
    <x v="14"/>
    <s v="D02"/>
    <s v="Waterproofing of sealed holes with bitumastic paint on one side only"/>
    <n v="7"/>
    <s v="Hole 100mm Diameter  "/>
    <x v="2"/>
    <x v="2"/>
    <x v="1"/>
    <n v="25"/>
    <n v="10"/>
    <n v="10"/>
    <n v="10"/>
    <n v="10"/>
    <n v="10"/>
    <n v="10"/>
    <n v="85"/>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025"/>
    <n v="18"/>
    <x v="0"/>
    <x v="3"/>
    <x v="3"/>
    <x v="4"/>
    <x v="14"/>
    <s v="D02"/>
    <s v="Waterproofing of sealed holes with bitumastic paint on one side only"/>
    <n v="8"/>
    <s v="Hole 150mm Diameter "/>
    <x v="0"/>
    <x v="0"/>
    <x v="1"/>
    <n v="25"/>
    <n v="10"/>
    <n v="10"/>
    <n v="10"/>
    <n v="10"/>
    <n v="10"/>
    <n v="10"/>
    <n v="85"/>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063"/>
    <n v="18"/>
    <x v="0"/>
    <x v="3"/>
    <x v="3"/>
    <x v="4"/>
    <x v="14"/>
    <s v="D02"/>
    <s v="Waterproofing of sealed holes with bitumastic paint on one side only"/>
    <n v="8"/>
    <s v="Hole 150mm Diameter "/>
    <x v="1"/>
    <x v="1"/>
    <x v="1"/>
    <n v="25"/>
    <n v="10"/>
    <n v="10"/>
    <n v="10"/>
    <n v="10"/>
    <n v="10"/>
    <n v="10"/>
    <n v="85"/>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101"/>
    <n v="18"/>
    <x v="0"/>
    <x v="3"/>
    <x v="3"/>
    <x v="4"/>
    <x v="14"/>
    <s v="D02"/>
    <s v="Waterproofing of sealed holes with bitumastic paint on one side only"/>
    <n v="8"/>
    <s v="Hole 150mm Diameter "/>
    <x v="2"/>
    <x v="2"/>
    <x v="1"/>
    <n v="25"/>
    <n v="10"/>
    <n v="10"/>
    <n v="10"/>
    <n v="10"/>
    <n v="10"/>
    <n v="10"/>
    <n v="85"/>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026"/>
    <n v="19"/>
    <x v="0"/>
    <x v="3"/>
    <x v="3"/>
    <x v="4"/>
    <x v="14"/>
    <s v="D02"/>
    <s v="Waterproofing of sealed holes with bitumastic paint on one side only"/>
    <n v="9"/>
    <s v="Hole 200mmDiameter "/>
    <x v="0"/>
    <x v="0"/>
    <x v="1"/>
    <n v="25"/>
    <n v="10"/>
    <n v="10"/>
    <n v="10"/>
    <n v="10"/>
    <n v="10"/>
    <n v="10"/>
    <n v="85"/>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064"/>
    <n v="19"/>
    <x v="0"/>
    <x v="3"/>
    <x v="3"/>
    <x v="4"/>
    <x v="14"/>
    <s v="D02"/>
    <s v="Waterproofing of sealed holes with bitumastic paint on one side only"/>
    <n v="9"/>
    <s v="Hole 200mmDiameter "/>
    <x v="1"/>
    <x v="1"/>
    <x v="1"/>
    <n v="25"/>
    <n v="10"/>
    <n v="10"/>
    <n v="10"/>
    <n v="10"/>
    <n v="10"/>
    <n v="10"/>
    <n v="85"/>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102"/>
    <n v="19"/>
    <x v="0"/>
    <x v="3"/>
    <x v="3"/>
    <x v="4"/>
    <x v="14"/>
    <s v="D02"/>
    <s v="Waterproofing of sealed holes with bitumastic paint on one side only"/>
    <n v="9"/>
    <s v="Hole 200mmDiameter "/>
    <x v="2"/>
    <x v="2"/>
    <x v="1"/>
    <n v="25"/>
    <n v="10"/>
    <n v="10"/>
    <n v="10"/>
    <n v="10"/>
    <n v="10"/>
    <n v="10"/>
    <n v="85"/>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027"/>
    <n v="20"/>
    <x v="0"/>
    <x v="3"/>
    <x v="3"/>
    <x v="4"/>
    <x v="14"/>
    <s v="D02"/>
    <s v="Waterproofing of sealed holes with bitumastic paint on one side only"/>
    <n v="10"/>
    <s v="Hole 250mmDiameter "/>
    <x v="0"/>
    <x v="0"/>
    <x v="1"/>
    <n v="25"/>
    <n v="10"/>
    <n v="10"/>
    <n v="10"/>
    <n v="10"/>
    <n v="10"/>
    <n v="10"/>
    <n v="85"/>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065"/>
    <n v="20"/>
    <x v="0"/>
    <x v="3"/>
    <x v="3"/>
    <x v="4"/>
    <x v="14"/>
    <s v="D02"/>
    <s v="Waterproofing of sealed holes with bitumastic paint on one side only"/>
    <n v="10"/>
    <s v="Hole 250mmDiameter "/>
    <x v="1"/>
    <x v="1"/>
    <x v="1"/>
    <n v="25"/>
    <n v="10"/>
    <n v="10"/>
    <n v="10"/>
    <n v="10"/>
    <n v="10"/>
    <n v="10"/>
    <n v="85"/>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103"/>
    <n v="20"/>
    <x v="0"/>
    <x v="3"/>
    <x v="3"/>
    <x v="4"/>
    <x v="14"/>
    <s v="D02"/>
    <s v="Waterproofing of sealed holes with bitumastic paint on one side only"/>
    <n v="10"/>
    <s v="Hole 250mmDiameter "/>
    <x v="2"/>
    <x v="2"/>
    <x v="1"/>
    <n v="25"/>
    <n v="10"/>
    <n v="10"/>
    <n v="10"/>
    <n v="10"/>
    <n v="10"/>
    <n v="10"/>
    <n v="85"/>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028"/>
    <n v="21"/>
    <x v="0"/>
    <x v="3"/>
    <x v="3"/>
    <x v="5"/>
    <x v="15"/>
    <s v="E01"/>
    <s v="Vastrap or equal covers"/>
    <n v="1"/>
    <s v="Vastrap cable slot covers complete with 32mm x 32mm angle iron stiffeners welded to underside of slot, drilled foxing holes, 32mm x size 10 fixing screws, plugs, drilling of floor and fixing down on each corner, covers not exceeding 500mm wide."/>
    <x v="0"/>
    <x v="0"/>
    <x v="4"/>
    <n v="50"/>
    <m/>
    <m/>
    <m/>
    <m/>
    <m/>
    <m/>
    <n v="5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066"/>
    <n v="21"/>
    <x v="0"/>
    <x v="3"/>
    <x v="3"/>
    <x v="5"/>
    <x v="15"/>
    <s v="E01"/>
    <s v="Vastrap or equal covers"/>
    <n v="1"/>
    <s v="Vastrap cable slot covers complete with 32mm x 32mm angle iron stiffeners welded to underside of slot, drilled foxing holes, 32mm x size 10 fixing screws, plugs, drilling of floor and fixing down on each corner, covers not exceeding 500mm wide."/>
    <x v="1"/>
    <x v="1"/>
    <x v="4"/>
    <n v="50"/>
    <m/>
    <m/>
    <m/>
    <m/>
    <m/>
    <m/>
    <n v="5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104"/>
    <n v="21"/>
    <x v="0"/>
    <x v="3"/>
    <x v="3"/>
    <x v="5"/>
    <x v="15"/>
    <s v="E01"/>
    <s v="Vastrap or equal covers"/>
    <n v="1"/>
    <s v="Vastrap cable slot covers complete with 32mm x 32mm angle iron stiffeners welded to underside of slot, drilled foxing holes, 32mm x size 10 fixing screws, plugs, drilling of floor and fixing down on each corner, covers not exceeding 500mm wide."/>
    <x v="2"/>
    <x v="2"/>
    <x v="4"/>
    <n v="50"/>
    <m/>
    <m/>
    <m/>
    <m/>
    <m/>
    <m/>
    <n v="5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029"/>
    <n v="22"/>
    <x v="0"/>
    <x v="3"/>
    <x v="3"/>
    <x v="6"/>
    <x v="16"/>
    <s v="F01"/>
    <s v="Rocklite or equal two-hour fire barrier for cable slots. With or without cables, etc."/>
    <n v="2"/>
    <s v="Small separate areas un-reinforced Rocklite not exceeding 150mm wide"/>
    <x v="0"/>
    <x v="0"/>
    <x v="2"/>
    <n v="50"/>
    <m/>
    <m/>
    <m/>
    <m/>
    <m/>
    <m/>
    <n v="5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067"/>
    <n v="22"/>
    <x v="0"/>
    <x v="3"/>
    <x v="3"/>
    <x v="6"/>
    <x v="16"/>
    <s v="F01"/>
    <s v="Rocklite or equal two-hour fire barrier for cable slots. With or without cables, etc."/>
    <n v="2"/>
    <s v="Small separate areas un-reinforced Rocklite not exceeding 150mm wide"/>
    <x v="1"/>
    <x v="1"/>
    <x v="2"/>
    <n v="50"/>
    <m/>
    <m/>
    <m/>
    <m/>
    <m/>
    <m/>
    <n v="5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105"/>
    <n v="22"/>
    <x v="0"/>
    <x v="3"/>
    <x v="3"/>
    <x v="6"/>
    <x v="16"/>
    <s v="F01"/>
    <s v="Rocklite or equal two-hour fire barrier for cable slots. With or without cables, etc."/>
    <n v="2"/>
    <s v="Small separate areas un-reinforced Rocklite not exceeding 150mm wide"/>
    <x v="2"/>
    <x v="2"/>
    <x v="2"/>
    <n v="50"/>
    <m/>
    <m/>
    <m/>
    <m/>
    <m/>
    <m/>
    <n v="5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030"/>
    <n v="23"/>
    <x v="0"/>
    <x v="3"/>
    <x v="3"/>
    <x v="6"/>
    <x v="16"/>
    <s v="F01"/>
    <s v="Rocklite or equal two-hour fire barrier for cable slots. With or without cables, etc."/>
    <n v="3"/>
    <s v="Medium areas lightly reinforced Rocklite with expanded metal not exceeding 350mm wide"/>
    <x v="0"/>
    <x v="0"/>
    <x v="2"/>
    <n v="130"/>
    <m/>
    <m/>
    <m/>
    <m/>
    <m/>
    <m/>
    <n v="13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068"/>
    <n v="23"/>
    <x v="0"/>
    <x v="3"/>
    <x v="3"/>
    <x v="6"/>
    <x v="16"/>
    <s v="F01"/>
    <s v="Rocklite or equal two-hour fire barrier for cable slots. With or without cables, etc."/>
    <n v="3"/>
    <s v="Medium areas lightly reinforced Rocklite with expanded metal not exceeding 350mm wide"/>
    <x v="1"/>
    <x v="1"/>
    <x v="2"/>
    <n v="130"/>
    <m/>
    <m/>
    <m/>
    <m/>
    <m/>
    <m/>
    <n v="13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106"/>
    <n v="23"/>
    <x v="0"/>
    <x v="3"/>
    <x v="3"/>
    <x v="6"/>
    <x v="16"/>
    <s v="F01"/>
    <s v="Rocklite or equal two-hour fire barrier for cable slots. With or without cables, etc."/>
    <n v="3"/>
    <s v="Medium areas lightly reinforced Rocklite with expanded metal not exceeding 350mm wide"/>
    <x v="2"/>
    <x v="2"/>
    <x v="2"/>
    <n v="130"/>
    <m/>
    <m/>
    <m/>
    <m/>
    <m/>
    <m/>
    <n v="13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031"/>
    <n v="24"/>
    <x v="0"/>
    <x v="3"/>
    <x v="3"/>
    <x v="6"/>
    <x v="16"/>
    <s v="F01"/>
    <s v="Rocklite or equal two-hour fire barrier for cable slots. With or without cables, etc."/>
    <n v="4"/>
    <s v="Large areas lightly reinforced Rocklite with expanded metal and 8mm diameter re-bars not exceeding 500mm wide"/>
    <x v="0"/>
    <x v="0"/>
    <x v="2"/>
    <n v="1500"/>
    <m/>
    <m/>
    <m/>
    <m/>
    <m/>
    <m/>
    <n v="150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069"/>
    <n v="24"/>
    <x v="0"/>
    <x v="3"/>
    <x v="3"/>
    <x v="6"/>
    <x v="16"/>
    <s v="F01"/>
    <s v="Rocklite or equal two-hour fire barrier for cable slots. With or without cables, etc."/>
    <n v="4"/>
    <s v="Large areas lightly reinforced Rocklite with expanded metal and 8mm diameter re-bars not exceeding 500mm wide"/>
    <x v="1"/>
    <x v="1"/>
    <x v="2"/>
    <n v="1500"/>
    <m/>
    <m/>
    <m/>
    <m/>
    <m/>
    <m/>
    <n v="150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107"/>
    <n v="24"/>
    <x v="0"/>
    <x v="3"/>
    <x v="3"/>
    <x v="6"/>
    <x v="16"/>
    <s v="F01"/>
    <s v="Rocklite or equal two-hour fire barrier for cable slots. With or without cables, etc."/>
    <n v="4"/>
    <s v="Large areas lightly reinforced Rocklite with expanded metal and 8mm diameter re-bars not exceeding 500mm wide"/>
    <x v="2"/>
    <x v="2"/>
    <x v="2"/>
    <n v="1500"/>
    <m/>
    <m/>
    <m/>
    <m/>
    <m/>
    <m/>
    <n v="150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032"/>
    <n v="25"/>
    <x v="0"/>
    <x v="3"/>
    <x v="3"/>
    <x v="6"/>
    <x v="16"/>
    <s v="F02"/>
    <s v="Core drilled holes with or without cables"/>
    <n v="5"/>
    <s v="Hole 50mm Diameter  "/>
    <x v="0"/>
    <x v="0"/>
    <x v="1"/>
    <n v="25"/>
    <n v="10"/>
    <n v="10"/>
    <n v="10"/>
    <n v="10"/>
    <n v="10"/>
    <n v="10"/>
    <n v="85"/>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070"/>
    <n v="25"/>
    <x v="0"/>
    <x v="3"/>
    <x v="3"/>
    <x v="6"/>
    <x v="16"/>
    <s v="F02"/>
    <s v="Core drilled holes with or without cables"/>
    <n v="5"/>
    <s v="Hole 50mm Diameter  "/>
    <x v="1"/>
    <x v="1"/>
    <x v="1"/>
    <n v="25"/>
    <n v="10"/>
    <n v="10"/>
    <n v="10"/>
    <n v="10"/>
    <n v="10"/>
    <n v="10"/>
    <n v="85"/>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108"/>
    <n v="25"/>
    <x v="0"/>
    <x v="3"/>
    <x v="3"/>
    <x v="6"/>
    <x v="16"/>
    <s v="F02"/>
    <s v="Core drilled holes with or without cables"/>
    <n v="5"/>
    <s v="Hole 50mm Diameter  "/>
    <x v="2"/>
    <x v="2"/>
    <x v="1"/>
    <n v="25"/>
    <n v="10"/>
    <n v="10"/>
    <n v="10"/>
    <n v="10"/>
    <n v="10"/>
    <n v="10"/>
    <n v="85"/>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033"/>
    <n v="26"/>
    <x v="0"/>
    <x v="3"/>
    <x v="3"/>
    <x v="6"/>
    <x v="16"/>
    <s v="F02"/>
    <s v="Core drilled holes with or without cables"/>
    <n v="6"/>
    <s v="Hole 100mm Diameter  "/>
    <x v="0"/>
    <x v="0"/>
    <x v="1"/>
    <n v="25"/>
    <n v="10"/>
    <n v="10"/>
    <n v="10"/>
    <n v="10"/>
    <n v="10"/>
    <n v="10"/>
    <n v="85"/>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071"/>
    <n v="26"/>
    <x v="0"/>
    <x v="3"/>
    <x v="3"/>
    <x v="6"/>
    <x v="16"/>
    <s v="F02"/>
    <s v="Core drilled holes with or without cables"/>
    <n v="6"/>
    <s v="Hole 100mm Diameter  "/>
    <x v="1"/>
    <x v="1"/>
    <x v="1"/>
    <n v="25"/>
    <n v="10"/>
    <n v="10"/>
    <n v="10"/>
    <n v="10"/>
    <n v="10"/>
    <n v="10"/>
    <n v="85"/>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109"/>
    <n v="26"/>
    <x v="0"/>
    <x v="3"/>
    <x v="3"/>
    <x v="6"/>
    <x v="16"/>
    <s v="F02"/>
    <s v="Core drilled holes with or without cables"/>
    <n v="6"/>
    <s v="Hole 100mm Diameter  "/>
    <x v="2"/>
    <x v="2"/>
    <x v="1"/>
    <n v="25"/>
    <n v="10"/>
    <n v="10"/>
    <n v="10"/>
    <n v="10"/>
    <n v="10"/>
    <n v="10"/>
    <n v="85"/>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034"/>
    <n v="27"/>
    <x v="0"/>
    <x v="3"/>
    <x v="3"/>
    <x v="6"/>
    <x v="16"/>
    <s v="F02"/>
    <s v="Core drilled holes with or without cables"/>
    <n v="7"/>
    <s v="Hole 150mm Diameter "/>
    <x v="0"/>
    <x v="0"/>
    <x v="1"/>
    <n v="25"/>
    <n v="10"/>
    <n v="10"/>
    <n v="10"/>
    <n v="10"/>
    <n v="10"/>
    <n v="10"/>
    <n v="85"/>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072"/>
    <n v="27"/>
    <x v="0"/>
    <x v="3"/>
    <x v="3"/>
    <x v="6"/>
    <x v="16"/>
    <s v="F02"/>
    <s v="Core drilled holes with or without cables"/>
    <n v="7"/>
    <s v="Hole 150mm Diameter "/>
    <x v="1"/>
    <x v="1"/>
    <x v="1"/>
    <n v="25"/>
    <n v="10"/>
    <n v="10"/>
    <n v="10"/>
    <n v="10"/>
    <n v="10"/>
    <n v="10"/>
    <n v="85"/>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110"/>
    <n v="27"/>
    <x v="0"/>
    <x v="3"/>
    <x v="3"/>
    <x v="6"/>
    <x v="16"/>
    <s v="F02"/>
    <s v="Core drilled holes with or without cables"/>
    <n v="7"/>
    <s v="Hole 150mm Diameter "/>
    <x v="2"/>
    <x v="2"/>
    <x v="1"/>
    <n v="25"/>
    <n v="10"/>
    <n v="10"/>
    <n v="10"/>
    <n v="10"/>
    <n v="10"/>
    <n v="10"/>
    <n v="85"/>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035"/>
    <n v="28"/>
    <x v="0"/>
    <x v="3"/>
    <x v="3"/>
    <x v="6"/>
    <x v="16"/>
    <s v="F02"/>
    <s v="Core drilled holes with or without cables"/>
    <n v="8"/>
    <s v="Hole 200mmDiameter "/>
    <x v="0"/>
    <x v="0"/>
    <x v="1"/>
    <n v="25"/>
    <n v="10"/>
    <n v="10"/>
    <n v="10"/>
    <n v="10"/>
    <n v="10"/>
    <n v="10"/>
    <n v="85"/>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073"/>
    <n v="28"/>
    <x v="0"/>
    <x v="3"/>
    <x v="3"/>
    <x v="6"/>
    <x v="16"/>
    <s v="F02"/>
    <s v="Core drilled holes with or without cables"/>
    <n v="8"/>
    <s v="Hole 200mmDiameter "/>
    <x v="1"/>
    <x v="1"/>
    <x v="1"/>
    <n v="25"/>
    <n v="10"/>
    <n v="10"/>
    <n v="10"/>
    <n v="10"/>
    <n v="10"/>
    <n v="10"/>
    <n v="85"/>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111"/>
    <n v="28"/>
    <x v="0"/>
    <x v="3"/>
    <x v="3"/>
    <x v="6"/>
    <x v="16"/>
    <s v="F02"/>
    <s v="Core drilled holes with or without cables"/>
    <n v="8"/>
    <s v="Hole 200mmDiameter "/>
    <x v="2"/>
    <x v="2"/>
    <x v="1"/>
    <n v="25"/>
    <n v="10"/>
    <n v="10"/>
    <n v="10"/>
    <n v="10"/>
    <n v="10"/>
    <n v="10"/>
    <n v="85"/>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036"/>
    <n v="29"/>
    <x v="0"/>
    <x v="3"/>
    <x v="3"/>
    <x v="6"/>
    <x v="16"/>
    <s v="F02"/>
    <s v="Core drilled holes with or without cables"/>
    <n v="9"/>
    <s v="Hole 250mmDiameter "/>
    <x v="0"/>
    <x v="0"/>
    <x v="1"/>
    <n v="25"/>
    <n v="10"/>
    <n v="10"/>
    <n v="10"/>
    <n v="10"/>
    <n v="10"/>
    <n v="10"/>
    <n v="85"/>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074"/>
    <n v="29"/>
    <x v="0"/>
    <x v="3"/>
    <x v="3"/>
    <x v="6"/>
    <x v="16"/>
    <s v="F02"/>
    <s v="Core drilled holes with or without cables"/>
    <n v="9"/>
    <s v="Hole 250mmDiameter "/>
    <x v="1"/>
    <x v="1"/>
    <x v="1"/>
    <n v="25"/>
    <n v="10"/>
    <n v="10"/>
    <n v="10"/>
    <n v="10"/>
    <n v="10"/>
    <n v="10"/>
    <n v="85"/>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112"/>
    <n v="29"/>
    <x v="0"/>
    <x v="3"/>
    <x v="3"/>
    <x v="6"/>
    <x v="16"/>
    <s v="F02"/>
    <s v="Core drilled holes with or without cables"/>
    <n v="9"/>
    <s v="Hole 250mmDiameter "/>
    <x v="2"/>
    <x v="2"/>
    <x v="1"/>
    <n v="25"/>
    <n v="10"/>
    <n v="10"/>
    <n v="10"/>
    <n v="10"/>
    <n v="10"/>
    <n v="10"/>
    <n v="85"/>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037"/>
    <n v="30"/>
    <x v="0"/>
    <x v="3"/>
    <x v="3"/>
    <x v="7"/>
    <x v="17"/>
    <s v="F02"/>
    <s v="Welding socket outlets"/>
    <n v="1"/>
    <s v="One 400V, 3-phase 63A w/two 16A plugs in a wall-mounted IP65 panel"/>
    <x v="0"/>
    <x v="0"/>
    <x v="1"/>
    <n v="80"/>
    <n v="60"/>
    <n v="60"/>
    <n v="60"/>
    <n v="60"/>
    <n v="60"/>
    <n v="60"/>
    <n v="44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075"/>
    <n v="30"/>
    <x v="0"/>
    <x v="3"/>
    <x v="3"/>
    <x v="7"/>
    <x v="17"/>
    <s v="F02"/>
    <s v="Welding socket outlets"/>
    <n v="1"/>
    <s v="One 400V, 3-phase 63A w/two 16A plugs in a wall-mounted IP65 panel"/>
    <x v="1"/>
    <x v="1"/>
    <x v="1"/>
    <n v="80"/>
    <n v="60"/>
    <n v="60"/>
    <n v="60"/>
    <n v="60"/>
    <n v="60"/>
    <n v="60"/>
    <n v="44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113"/>
    <n v="30"/>
    <x v="0"/>
    <x v="3"/>
    <x v="3"/>
    <x v="7"/>
    <x v="17"/>
    <s v="F02"/>
    <s v="Welding socket outlets"/>
    <n v="1"/>
    <s v="One 400V, 3-phase 63A w/two 16A plugs in a wall-mounted IP65 panel"/>
    <x v="2"/>
    <x v="2"/>
    <x v="1"/>
    <n v="80"/>
    <n v="60"/>
    <n v="60"/>
    <n v="60"/>
    <n v="60"/>
    <n v="60"/>
    <n v="60"/>
    <n v="44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038"/>
    <n v="31"/>
    <x v="0"/>
    <x v="3"/>
    <x v="3"/>
    <x v="8"/>
    <x v="17"/>
    <s v="F02"/>
    <s v="Disconnect switches"/>
    <n v="1"/>
    <s v="Heavy Duty Type Single-throw, 600/1000V, 40A Fused Disconnect Switches,"/>
    <x v="0"/>
    <x v="0"/>
    <x v="1"/>
    <n v="4"/>
    <n v="2"/>
    <n v="2"/>
    <n v="2"/>
    <n v="2"/>
    <n v="2"/>
    <n v="2"/>
    <n v="16"/>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076"/>
    <n v="31"/>
    <x v="0"/>
    <x v="3"/>
    <x v="3"/>
    <x v="8"/>
    <x v="17"/>
    <s v="F02"/>
    <s v="Disconnect switches"/>
    <n v="1"/>
    <s v="Heavy Duty Type Single-throw, 600/1000V, 40A Fused Disconnect Switches,"/>
    <x v="1"/>
    <x v="1"/>
    <x v="1"/>
    <n v="4"/>
    <n v="2"/>
    <n v="2"/>
    <n v="2"/>
    <n v="2"/>
    <n v="2"/>
    <n v="2"/>
    <n v="16"/>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114"/>
    <n v="31"/>
    <x v="0"/>
    <x v="3"/>
    <x v="3"/>
    <x v="8"/>
    <x v="17"/>
    <s v="F02"/>
    <s v="Disconnect switches"/>
    <n v="1"/>
    <s v="Heavy Duty Type Single-throw, 600/1000V, 40A Fused Disconnect Switches,"/>
    <x v="2"/>
    <x v="2"/>
    <x v="1"/>
    <n v="4"/>
    <n v="2"/>
    <n v="2"/>
    <n v="2"/>
    <n v="2"/>
    <n v="2"/>
    <n v="2"/>
    <n v="16"/>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039"/>
    <n v="32"/>
    <x v="0"/>
    <x v="3"/>
    <x v="3"/>
    <x v="8"/>
    <x v="17"/>
    <s v="F02"/>
    <s v="Disconnect switches"/>
    <n v="2"/>
    <s v="Heavy Duty Type Single-throw, 600/1000V, 63A Fused Disconnect Switches,"/>
    <x v="0"/>
    <x v="0"/>
    <x v="1"/>
    <n v="4"/>
    <n v="2"/>
    <n v="2"/>
    <n v="2"/>
    <n v="2"/>
    <n v="2"/>
    <n v="2"/>
    <n v="16"/>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077"/>
    <n v="32"/>
    <x v="0"/>
    <x v="3"/>
    <x v="3"/>
    <x v="8"/>
    <x v="17"/>
    <s v="F02"/>
    <s v="Disconnect switches"/>
    <n v="2"/>
    <s v="Heavy Duty Type Single-throw, 600/1000V, 63A Fused Disconnect Switches,"/>
    <x v="1"/>
    <x v="1"/>
    <x v="1"/>
    <n v="4"/>
    <n v="2"/>
    <n v="2"/>
    <n v="2"/>
    <n v="2"/>
    <n v="2"/>
    <n v="2"/>
    <n v="16"/>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115"/>
    <n v="32"/>
    <x v="0"/>
    <x v="3"/>
    <x v="3"/>
    <x v="8"/>
    <x v="17"/>
    <s v="F02"/>
    <s v="Disconnect switches"/>
    <n v="2"/>
    <s v="Heavy Duty Type Single-throw, 600/1000V, 63A Fused Disconnect Switches,"/>
    <x v="2"/>
    <x v="2"/>
    <x v="1"/>
    <n v="4"/>
    <n v="2"/>
    <n v="2"/>
    <n v="2"/>
    <n v="2"/>
    <n v="2"/>
    <n v="2"/>
    <n v="16"/>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040"/>
    <n v="33"/>
    <x v="0"/>
    <x v="3"/>
    <x v="3"/>
    <x v="8"/>
    <x v="17"/>
    <s v="F02"/>
    <s v="Disconnect switches"/>
    <n v="3"/>
    <s v="Heavy Duty Type Single-throw, 600/1000V, 125A Fused Disconnect Switches,"/>
    <x v="0"/>
    <x v="0"/>
    <x v="1"/>
    <n v="4"/>
    <n v="2"/>
    <n v="2"/>
    <n v="2"/>
    <n v="2"/>
    <n v="2"/>
    <n v="2"/>
    <n v="16"/>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078"/>
    <n v="33"/>
    <x v="0"/>
    <x v="3"/>
    <x v="3"/>
    <x v="8"/>
    <x v="17"/>
    <s v="F02"/>
    <s v="Disconnect switches"/>
    <n v="3"/>
    <s v="Heavy Duty Type Single-throw, 600/1000V, 125A Fused Disconnect Switches,"/>
    <x v="1"/>
    <x v="1"/>
    <x v="1"/>
    <n v="4"/>
    <n v="2"/>
    <n v="2"/>
    <n v="2"/>
    <n v="2"/>
    <n v="2"/>
    <n v="2"/>
    <n v="16"/>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116"/>
    <n v="33"/>
    <x v="0"/>
    <x v="3"/>
    <x v="3"/>
    <x v="8"/>
    <x v="17"/>
    <s v="F02"/>
    <s v="Disconnect switches"/>
    <n v="3"/>
    <s v="Heavy Duty Type Single-throw, 600/1000V, 125A Fused Disconnect Switches,"/>
    <x v="2"/>
    <x v="2"/>
    <x v="1"/>
    <n v="4"/>
    <n v="2"/>
    <n v="2"/>
    <n v="2"/>
    <n v="2"/>
    <n v="2"/>
    <n v="2"/>
    <n v="16"/>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041"/>
    <n v="34"/>
    <x v="0"/>
    <x v="3"/>
    <x v="3"/>
    <x v="9"/>
    <x v="18"/>
    <s v="F02"/>
    <s v="Miniature Substations"/>
    <n v="1"/>
    <s v="22kV Miniature Substation equipped with 3-way RMU, 15/0,415kV 200kVA transformer, and four 100A LV feeder breakers."/>
    <x v="0"/>
    <x v="0"/>
    <x v="1"/>
    <n v="2"/>
    <m/>
    <m/>
    <m/>
    <m/>
    <m/>
    <m/>
    <n v="2"/>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079"/>
    <n v="34"/>
    <x v="0"/>
    <x v="3"/>
    <x v="3"/>
    <x v="9"/>
    <x v="18"/>
    <s v="F02"/>
    <s v="Miniature Substations"/>
    <n v="1"/>
    <s v="22kV Miniature Substation equipped with 3-way RMU, 15/0,415kV 200kVA transformer, and four 100A LV feeder breakers."/>
    <x v="1"/>
    <x v="1"/>
    <x v="1"/>
    <n v="2"/>
    <m/>
    <m/>
    <m/>
    <m/>
    <m/>
    <m/>
    <n v="2"/>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117"/>
    <n v="34"/>
    <x v="0"/>
    <x v="3"/>
    <x v="3"/>
    <x v="9"/>
    <x v="18"/>
    <s v="F02"/>
    <s v="Miniature Substations"/>
    <n v="1"/>
    <s v="22kV Miniature Substation equipped with 3-way RMU, 15/0,415kV 200kVA transformer, and four 100A LV feeder breakers."/>
    <x v="2"/>
    <x v="2"/>
    <x v="1"/>
    <n v="2"/>
    <m/>
    <m/>
    <m/>
    <m/>
    <m/>
    <m/>
    <n v="2"/>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042"/>
    <n v="35"/>
    <x v="0"/>
    <x v="3"/>
    <x v="3"/>
    <x v="9"/>
    <x v="18"/>
    <s v="F02"/>
    <s v="Miniature Substations"/>
    <n v="2"/>
    <s v="22kV Miniature Substation equipped with 3-way RMU, 15/0,415kV 315kVA transformer, three 200A and one 100A LV feeder breakers."/>
    <x v="0"/>
    <x v="0"/>
    <x v="1"/>
    <n v="2"/>
    <m/>
    <m/>
    <m/>
    <m/>
    <m/>
    <m/>
    <n v="2"/>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080"/>
    <n v="35"/>
    <x v="0"/>
    <x v="3"/>
    <x v="3"/>
    <x v="9"/>
    <x v="18"/>
    <s v="F02"/>
    <s v="Miniature Substations"/>
    <n v="2"/>
    <s v="22kV Miniature Substation equipped with 3-way RMU, 15/0,415kV 315kVA transformer, three 200A and one 100A LV feeder breakers."/>
    <x v="1"/>
    <x v="1"/>
    <x v="1"/>
    <n v="2"/>
    <m/>
    <m/>
    <m/>
    <m/>
    <m/>
    <m/>
    <n v="2"/>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118"/>
    <n v="35"/>
    <x v="0"/>
    <x v="3"/>
    <x v="3"/>
    <x v="9"/>
    <x v="18"/>
    <s v="F02"/>
    <s v="Miniature Substations"/>
    <n v="2"/>
    <s v="22kV Miniature Substation equipped with 3-way RMU, 15/0,415kV 315kVA transformer, three 200A and one 100A LV feeder breakers."/>
    <x v="2"/>
    <x v="2"/>
    <x v="1"/>
    <n v="2"/>
    <m/>
    <m/>
    <m/>
    <m/>
    <m/>
    <m/>
    <n v="2"/>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043"/>
    <n v="36"/>
    <x v="0"/>
    <x v="3"/>
    <x v="3"/>
    <x v="9"/>
    <x v="18"/>
    <s v="F02"/>
    <s v="Miniature Substations"/>
    <n v="3"/>
    <s v="22kV Miniature Substation equipped with 3-way RMU, 15/0,415kV 500kVA transformer, three 300A and one 200A LV feeder breakers."/>
    <x v="0"/>
    <x v="0"/>
    <x v="1"/>
    <n v="4"/>
    <m/>
    <m/>
    <m/>
    <m/>
    <m/>
    <m/>
    <n v="4"/>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081"/>
    <n v="36"/>
    <x v="0"/>
    <x v="3"/>
    <x v="3"/>
    <x v="9"/>
    <x v="18"/>
    <s v="F02"/>
    <s v="Miniature Substations"/>
    <n v="3"/>
    <s v="22kV Miniature Substation equipped with 3-way RMU, 15/0,415kV 500kVA transformer, three 300A and one 200A LV feeder breakers."/>
    <x v="1"/>
    <x v="1"/>
    <x v="1"/>
    <n v="4"/>
    <m/>
    <m/>
    <m/>
    <m/>
    <m/>
    <m/>
    <n v="4"/>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119"/>
    <n v="36"/>
    <x v="0"/>
    <x v="3"/>
    <x v="3"/>
    <x v="9"/>
    <x v="18"/>
    <s v="F02"/>
    <s v="Miniature Substations"/>
    <n v="3"/>
    <s v="22kV Miniature Substation equipped with 3-way RMU, 15/0,415kV 500kVA transformer, three 300A and one 200A LV feeder breakers."/>
    <x v="2"/>
    <x v="2"/>
    <x v="1"/>
    <n v="4"/>
    <m/>
    <m/>
    <m/>
    <m/>
    <m/>
    <m/>
    <n v="4"/>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044"/>
    <n v="37"/>
    <x v="0"/>
    <x v="3"/>
    <x v="3"/>
    <x v="9"/>
    <x v="18"/>
    <s v="F02"/>
    <s v="Miniature Substations"/>
    <n v="4"/>
    <s v="22kV Miniature Substation equipped with 3-way RMU, 15/0,415kV 1000kVA transformer, two 800A, two 400 and two 100A LV feeder breakers."/>
    <x v="0"/>
    <x v="0"/>
    <x v="1"/>
    <n v="6"/>
    <m/>
    <m/>
    <m/>
    <m/>
    <m/>
    <m/>
    <n v="6"/>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082"/>
    <n v="37"/>
    <x v="0"/>
    <x v="3"/>
    <x v="3"/>
    <x v="9"/>
    <x v="18"/>
    <s v="F02"/>
    <s v="Miniature Substations"/>
    <n v="4"/>
    <s v="22kV Miniature Substation equipped with 3-way RMU, 15/0,415kV 1000kVA transformer, two 800A, two 400 and two 100A LV feeder breakers."/>
    <x v="1"/>
    <x v="1"/>
    <x v="1"/>
    <n v="6"/>
    <m/>
    <m/>
    <m/>
    <m/>
    <m/>
    <m/>
    <n v="6"/>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120"/>
    <n v="37"/>
    <x v="0"/>
    <x v="3"/>
    <x v="3"/>
    <x v="9"/>
    <x v="18"/>
    <s v="F02"/>
    <s v="Miniature Substations"/>
    <n v="4"/>
    <s v="22kV Miniature Substation equipped with 3-way RMU, 15/0,415kV 1000kVA transformer, two 800A, two 400 and two 100A LV feeder breakers."/>
    <x v="2"/>
    <x v="2"/>
    <x v="1"/>
    <n v="6"/>
    <m/>
    <m/>
    <m/>
    <m/>
    <m/>
    <m/>
    <n v="6"/>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045"/>
    <n v="38"/>
    <x v="0"/>
    <x v="3"/>
    <x v="3"/>
    <x v="9"/>
    <x v="18"/>
    <s v="F02"/>
    <s v="Miniature Substations"/>
    <n v="5"/>
    <s v="22kV Miniature Substation - Concrete plinths"/>
    <x v="0"/>
    <x v="0"/>
    <x v="1"/>
    <n v="14"/>
    <m/>
    <m/>
    <m/>
    <m/>
    <m/>
    <m/>
    <n v="14"/>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083"/>
    <n v="38"/>
    <x v="0"/>
    <x v="3"/>
    <x v="3"/>
    <x v="9"/>
    <x v="18"/>
    <s v="F02"/>
    <s v="Miniature Substations"/>
    <n v="5"/>
    <s v="22kV Miniature Substation - Concrete plinths"/>
    <x v="1"/>
    <x v="1"/>
    <x v="1"/>
    <n v="14"/>
    <m/>
    <m/>
    <m/>
    <m/>
    <m/>
    <m/>
    <n v="14"/>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121"/>
    <n v="38"/>
    <x v="0"/>
    <x v="3"/>
    <x v="3"/>
    <x v="9"/>
    <x v="18"/>
    <s v="F02"/>
    <s v="Miniature Substations"/>
    <n v="5"/>
    <s v="22kV Miniature Substation - Concrete plinths"/>
    <x v="2"/>
    <x v="2"/>
    <x v="1"/>
    <n v="14"/>
    <m/>
    <m/>
    <m/>
    <m/>
    <m/>
    <m/>
    <n v="14"/>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122"/>
    <n v="1"/>
    <x v="0"/>
    <x v="4"/>
    <x v="4"/>
    <x v="0"/>
    <x v="19"/>
    <s v="A01"/>
    <s v="LIGHT FIXTURES"/>
    <n v="1"/>
    <s v="150W/HPS, bracket mtd bulkhead and lamp - BV   ---- ZAR"/>
    <x v="0"/>
    <x v="0"/>
    <x v="1"/>
    <n v="22"/>
    <n v="619"/>
    <n v="619"/>
    <n v="619"/>
    <n v="619"/>
    <n v="619"/>
    <n v="619"/>
    <n v="3736"/>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228"/>
    <n v="1"/>
    <x v="0"/>
    <x v="4"/>
    <x v="4"/>
    <x v="0"/>
    <x v="19"/>
    <s v="A01"/>
    <s v="LIGHT FIXTURES"/>
    <n v="1"/>
    <s v="150W/HPS, bracket mtd bulkhead and lamp - BV   ---- ZAR"/>
    <x v="1"/>
    <x v="1"/>
    <x v="1"/>
    <n v="22"/>
    <n v="619"/>
    <n v="619"/>
    <n v="619"/>
    <n v="619"/>
    <n v="619"/>
    <n v="619"/>
    <n v="3736"/>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334"/>
    <n v="1"/>
    <x v="0"/>
    <x v="4"/>
    <x v="4"/>
    <x v="0"/>
    <x v="19"/>
    <s v="A01"/>
    <s v="LIGHT FIXTURES"/>
    <n v="1"/>
    <s v="150W/HPS, bracket mtd bulkhead and lamp - BV   ---- ZAR"/>
    <x v="2"/>
    <x v="2"/>
    <x v="1"/>
    <n v="22"/>
    <n v="619"/>
    <n v="619"/>
    <n v="619"/>
    <n v="619"/>
    <n v="619"/>
    <n v="619"/>
    <n v="3736"/>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123"/>
    <n v="2"/>
    <x v="0"/>
    <x v="4"/>
    <x v="4"/>
    <x v="0"/>
    <x v="19"/>
    <s v="A01"/>
    <s v="LIGHT FIXTURES"/>
    <n v="2"/>
    <s v="100W/HPS, bracket mtd bulkhead and lamp - B"/>
    <x v="0"/>
    <x v="0"/>
    <x v="1"/>
    <n v="50"/>
    <n v="474"/>
    <n v="474"/>
    <n v="474"/>
    <n v="474"/>
    <n v="474"/>
    <n v="474"/>
    <n v="2894"/>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229"/>
    <n v="2"/>
    <x v="0"/>
    <x v="4"/>
    <x v="4"/>
    <x v="0"/>
    <x v="19"/>
    <s v="A01"/>
    <s v="LIGHT FIXTURES"/>
    <n v="2"/>
    <s v="100W/HPS, bracket mtd bulkhead and lamp - B"/>
    <x v="1"/>
    <x v="1"/>
    <x v="1"/>
    <n v="50"/>
    <n v="474"/>
    <n v="474"/>
    <n v="474"/>
    <n v="474"/>
    <n v="474"/>
    <n v="474"/>
    <n v="2894"/>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335"/>
    <n v="2"/>
    <x v="0"/>
    <x v="4"/>
    <x v="4"/>
    <x v="0"/>
    <x v="19"/>
    <s v="A01"/>
    <s v="LIGHT FIXTURES"/>
    <n v="2"/>
    <s v="100W/HPS, bracket mtd bulkhead and lamp - B"/>
    <x v="2"/>
    <x v="2"/>
    <x v="1"/>
    <n v="50"/>
    <n v="474"/>
    <n v="474"/>
    <n v="474"/>
    <n v="474"/>
    <n v="474"/>
    <n v="474"/>
    <n v="2894"/>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124"/>
    <n v="3"/>
    <x v="0"/>
    <x v="4"/>
    <x v="4"/>
    <x v="0"/>
    <x v="19"/>
    <s v="A01"/>
    <s v="LIGHT FIXTURES"/>
    <n v="3"/>
    <s v="150W/HPS, pendent mtd bulkhead and lamp - DV"/>
    <x v="0"/>
    <x v="0"/>
    <x v="1"/>
    <n v="4"/>
    <n v="43"/>
    <n v="43"/>
    <n v="43"/>
    <n v="43"/>
    <n v="43"/>
    <n v="43"/>
    <n v="262"/>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230"/>
    <n v="3"/>
    <x v="0"/>
    <x v="4"/>
    <x v="4"/>
    <x v="0"/>
    <x v="19"/>
    <s v="A01"/>
    <s v="LIGHT FIXTURES"/>
    <n v="3"/>
    <s v="150W/HPS, pendent mtd bulkhead and lamp - DV"/>
    <x v="1"/>
    <x v="1"/>
    <x v="1"/>
    <n v="4"/>
    <n v="43"/>
    <n v="43"/>
    <n v="43"/>
    <n v="43"/>
    <n v="43"/>
    <n v="43"/>
    <n v="262"/>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336"/>
    <n v="3"/>
    <x v="0"/>
    <x v="4"/>
    <x v="4"/>
    <x v="0"/>
    <x v="19"/>
    <s v="A01"/>
    <s v="LIGHT FIXTURES"/>
    <n v="3"/>
    <s v="150W/HPS, pendent mtd bulkhead and lamp - DV"/>
    <x v="2"/>
    <x v="2"/>
    <x v="1"/>
    <n v="4"/>
    <n v="43"/>
    <n v="43"/>
    <n v="43"/>
    <n v="43"/>
    <n v="43"/>
    <n v="43"/>
    <n v="262"/>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125"/>
    <n v="4"/>
    <x v="0"/>
    <x v="4"/>
    <x v="4"/>
    <x v="0"/>
    <x v="19"/>
    <s v="A01"/>
    <s v="LIGHT FIXTURES"/>
    <n v="4"/>
    <s v="100W/HPS, pendent mtd bulkhead and lamp - D"/>
    <x v="0"/>
    <x v="0"/>
    <x v="1"/>
    <m/>
    <n v="151"/>
    <n v="151"/>
    <n v="151"/>
    <n v="151"/>
    <n v="151"/>
    <n v="151"/>
    <n v="906"/>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231"/>
    <n v="4"/>
    <x v="0"/>
    <x v="4"/>
    <x v="4"/>
    <x v="0"/>
    <x v="19"/>
    <s v="A01"/>
    <s v="LIGHT FIXTURES"/>
    <n v="4"/>
    <s v="100W/HPS, pendent mtd bulkhead and lamp - D"/>
    <x v="1"/>
    <x v="1"/>
    <x v="1"/>
    <m/>
    <n v="151"/>
    <n v="151"/>
    <n v="151"/>
    <n v="151"/>
    <n v="151"/>
    <n v="151"/>
    <n v="906"/>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337"/>
    <n v="4"/>
    <x v="0"/>
    <x v="4"/>
    <x v="4"/>
    <x v="0"/>
    <x v="19"/>
    <s v="A01"/>
    <s v="LIGHT FIXTURES"/>
    <n v="4"/>
    <s v="100W/HPS, pendent mtd bulkhead and lamp - D"/>
    <x v="2"/>
    <x v="2"/>
    <x v="1"/>
    <m/>
    <n v="151"/>
    <n v="151"/>
    <n v="151"/>
    <n v="151"/>
    <n v="151"/>
    <n v="151"/>
    <n v="906"/>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126"/>
    <n v="5"/>
    <x v="0"/>
    <x v="4"/>
    <x v="4"/>
    <x v="0"/>
    <x v="19"/>
    <s v="A01"/>
    <s v="LIGHT FIXTURES"/>
    <n v="5"/>
    <s v="150W/HPS, stanchion mtd bulkhead and lamp - FV"/>
    <x v="0"/>
    <x v="0"/>
    <x v="1"/>
    <n v="11"/>
    <n v="233"/>
    <n v="233"/>
    <n v="233"/>
    <n v="233"/>
    <n v="233"/>
    <n v="233"/>
    <n v="1409"/>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232"/>
    <n v="5"/>
    <x v="0"/>
    <x v="4"/>
    <x v="4"/>
    <x v="0"/>
    <x v="19"/>
    <s v="A01"/>
    <s v="LIGHT FIXTURES"/>
    <n v="5"/>
    <s v="150W/HPS, stanchion mtd bulkhead and lamp - FV"/>
    <x v="1"/>
    <x v="1"/>
    <x v="1"/>
    <n v="11"/>
    <n v="233"/>
    <n v="233"/>
    <n v="233"/>
    <n v="233"/>
    <n v="233"/>
    <n v="233"/>
    <n v="1409"/>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338"/>
    <n v="5"/>
    <x v="0"/>
    <x v="4"/>
    <x v="4"/>
    <x v="0"/>
    <x v="19"/>
    <s v="A01"/>
    <s v="LIGHT FIXTURES"/>
    <n v="5"/>
    <s v="150W/HPS, stanchion mtd bulkhead and lamp - FV"/>
    <x v="2"/>
    <x v="2"/>
    <x v="1"/>
    <n v="11"/>
    <n v="233"/>
    <n v="233"/>
    <n v="233"/>
    <n v="233"/>
    <n v="233"/>
    <n v="233"/>
    <n v="1409"/>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127"/>
    <n v="6"/>
    <x v="0"/>
    <x v="4"/>
    <x v="4"/>
    <x v="0"/>
    <x v="19"/>
    <s v="A01"/>
    <s v="LIGHT FIXTURES"/>
    <n v="6"/>
    <s v="100W/HPS, stanchion mtd bulkhead and lamp - F"/>
    <x v="0"/>
    <x v="0"/>
    <x v="1"/>
    <n v="3"/>
    <n v="387"/>
    <n v="387"/>
    <n v="387"/>
    <n v="387"/>
    <n v="387"/>
    <n v="387"/>
    <n v="2325"/>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233"/>
    <n v="6"/>
    <x v="0"/>
    <x v="4"/>
    <x v="4"/>
    <x v="0"/>
    <x v="19"/>
    <s v="A01"/>
    <s v="LIGHT FIXTURES"/>
    <n v="6"/>
    <s v="100W/HPS, stanchion mtd bulkhead and lamp - F"/>
    <x v="1"/>
    <x v="1"/>
    <x v="1"/>
    <n v="3"/>
    <n v="387"/>
    <n v="387"/>
    <n v="387"/>
    <n v="387"/>
    <n v="387"/>
    <n v="387"/>
    <n v="2325"/>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339"/>
    <n v="6"/>
    <x v="0"/>
    <x v="4"/>
    <x v="4"/>
    <x v="0"/>
    <x v="19"/>
    <s v="A01"/>
    <s v="LIGHT FIXTURES"/>
    <n v="6"/>
    <s v="100W/HPS, stanchion mtd bulkhead and lamp - F"/>
    <x v="2"/>
    <x v="2"/>
    <x v="1"/>
    <n v="3"/>
    <n v="387"/>
    <n v="387"/>
    <n v="387"/>
    <n v="387"/>
    <n v="387"/>
    <n v="387"/>
    <n v="2325"/>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128"/>
    <n v="7"/>
    <x v="0"/>
    <x v="4"/>
    <x v="4"/>
    <x v="0"/>
    <x v="19"/>
    <s v="A01"/>
    <s v="LIGHT FIXTURES"/>
    <n v="7"/>
    <s v="100W/HPS, stanchion mtd bulkhead, rated 65C and lamp - FD"/>
    <x v="0"/>
    <x v="0"/>
    <x v="1"/>
    <m/>
    <n v="60"/>
    <n v="60"/>
    <n v="60"/>
    <n v="60"/>
    <n v="60"/>
    <n v="60"/>
    <n v="36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234"/>
    <n v="7"/>
    <x v="0"/>
    <x v="4"/>
    <x v="4"/>
    <x v="0"/>
    <x v="19"/>
    <s v="A01"/>
    <s v="LIGHT FIXTURES"/>
    <n v="7"/>
    <s v="100W/HPS, stanchion mtd bulkhead, rated 65C and lamp - FD"/>
    <x v="1"/>
    <x v="1"/>
    <x v="1"/>
    <m/>
    <n v="60"/>
    <n v="60"/>
    <n v="60"/>
    <n v="60"/>
    <n v="60"/>
    <n v="60"/>
    <n v="36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340"/>
    <n v="7"/>
    <x v="0"/>
    <x v="4"/>
    <x v="4"/>
    <x v="0"/>
    <x v="19"/>
    <s v="A01"/>
    <s v="LIGHT FIXTURES"/>
    <n v="7"/>
    <s v="100W/HPS, stanchion mtd bulkhead, rated 65C and lamp - FD"/>
    <x v="2"/>
    <x v="2"/>
    <x v="1"/>
    <m/>
    <n v="60"/>
    <n v="60"/>
    <n v="60"/>
    <n v="60"/>
    <n v="60"/>
    <n v="60"/>
    <n v="36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129"/>
    <n v="8"/>
    <x v="0"/>
    <x v="4"/>
    <x v="4"/>
    <x v="0"/>
    <x v="19"/>
    <s v="A01"/>
    <s v="LIGHT FIXTURES"/>
    <n v="8"/>
    <s v="100W/HPS wall mounted bulkhead and lamp - G"/>
    <x v="0"/>
    <x v="0"/>
    <x v="1"/>
    <n v="5"/>
    <n v="5"/>
    <n v="5"/>
    <n v="5"/>
    <n v="5"/>
    <n v="5"/>
    <n v="5"/>
    <n v="35"/>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235"/>
    <n v="8"/>
    <x v="0"/>
    <x v="4"/>
    <x v="4"/>
    <x v="0"/>
    <x v="19"/>
    <s v="A01"/>
    <s v="LIGHT FIXTURES"/>
    <n v="8"/>
    <s v="100W/HPS wall mounted bulkhead and lamp - G"/>
    <x v="1"/>
    <x v="1"/>
    <x v="1"/>
    <n v="5"/>
    <n v="5"/>
    <n v="5"/>
    <n v="5"/>
    <n v="5"/>
    <n v="5"/>
    <n v="5"/>
    <n v="35"/>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341"/>
    <n v="8"/>
    <x v="0"/>
    <x v="4"/>
    <x v="4"/>
    <x v="0"/>
    <x v="19"/>
    <s v="A01"/>
    <s v="LIGHT FIXTURES"/>
    <n v="8"/>
    <s v="100W/HPS wall mounted bulkhead and lamp - G"/>
    <x v="2"/>
    <x v="2"/>
    <x v="1"/>
    <n v="5"/>
    <n v="5"/>
    <n v="5"/>
    <n v="5"/>
    <n v="5"/>
    <n v="5"/>
    <n v="5"/>
    <n v="35"/>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130"/>
    <n v="9"/>
    <x v="0"/>
    <x v="4"/>
    <x v="4"/>
    <x v="0"/>
    <x v="19"/>
    <s v="A01"/>
    <s v="LIGHT FIXTURES"/>
    <n v="9"/>
    <s v="150W/HPS, bracket mtd floodlight and lamp - FL (includes directional aiming of light at night as directed by the construction manager)"/>
    <x v="0"/>
    <x v="0"/>
    <x v="1"/>
    <n v="2"/>
    <n v="35"/>
    <n v="35"/>
    <n v="35"/>
    <n v="35"/>
    <n v="35"/>
    <n v="35"/>
    <n v="212"/>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236"/>
    <n v="9"/>
    <x v="0"/>
    <x v="4"/>
    <x v="4"/>
    <x v="0"/>
    <x v="19"/>
    <s v="A01"/>
    <s v="LIGHT FIXTURES"/>
    <n v="9"/>
    <s v="150W/HPS, bracket mtd floodlight and lamp - FL (includes directional aiming of light at night as directed by the construction manager)"/>
    <x v="1"/>
    <x v="1"/>
    <x v="1"/>
    <n v="2"/>
    <n v="35"/>
    <n v="35"/>
    <n v="35"/>
    <n v="35"/>
    <n v="35"/>
    <n v="35"/>
    <n v="212"/>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342"/>
    <n v="9"/>
    <x v="0"/>
    <x v="4"/>
    <x v="4"/>
    <x v="0"/>
    <x v="19"/>
    <s v="A01"/>
    <s v="LIGHT FIXTURES"/>
    <n v="9"/>
    <s v="150W/HPS, bracket mtd floodlight and lamp - FL (includes directional aiming of light at night as directed by the construction manager)"/>
    <x v="2"/>
    <x v="2"/>
    <x v="1"/>
    <n v="2"/>
    <n v="35"/>
    <n v="35"/>
    <n v="35"/>
    <n v="35"/>
    <n v="35"/>
    <n v="35"/>
    <n v="212"/>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131"/>
    <n v="10"/>
    <x v="0"/>
    <x v="4"/>
    <x v="4"/>
    <x v="0"/>
    <x v="19"/>
    <s v="A01"/>
    <s v="LIGHT FIXTURES"/>
    <n v="10"/>
    <s v="400W/HPS, bracket mtd floodlight and lamp -FLA (includes directional aiming of light at night as directed by the construction manager)"/>
    <x v="0"/>
    <x v="0"/>
    <x v="1"/>
    <n v="8"/>
    <n v="15"/>
    <n v="15"/>
    <n v="15"/>
    <n v="15"/>
    <n v="15"/>
    <n v="15"/>
    <n v="98"/>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237"/>
    <n v="10"/>
    <x v="0"/>
    <x v="4"/>
    <x v="4"/>
    <x v="0"/>
    <x v="19"/>
    <s v="A01"/>
    <s v="LIGHT FIXTURES"/>
    <n v="10"/>
    <s v="400W/HPS, bracket mtd floodlight and lamp -FLA (includes directional aiming of light at night as directed by the construction manager)"/>
    <x v="1"/>
    <x v="1"/>
    <x v="1"/>
    <n v="8"/>
    <n v="15"/>
    <n v="15"/>
    <n v="15"/>
    <n v="15"/>
    <n v="15"/>
    <n v="15"/>
    <n v="98"/>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343"/>
    <n v="10"/>
    <x v="0"/>
    <x v="4"/>
    <x v="4"/>
    <x v="0"/>
    <x v="19"/>
    <s v="A01"/>
    <s v="LIGHT FIXTURES"/>
    <n v="10"/>
    <s v="400W/HPS, bracket mtd floodlight and lamp -FLA (includes directional aiming of light at night as directed by the construction manager)"/>
    <x v="2"/>
    <x v="2"/>
    <x v="1"/>
    <n v="8"/>
    <n v="15"/>
    <n v="15"/>
    <n v="15"/>
    <n v="15"/>
    <n v="15"/>
    <n v="15"/>
    <n v="98"/>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132"/>
    <n v="11"/>
    <x v="0"/>
    <x v="4"/>
    <x v="4"/>
    <x v="0"/>
    <x v="19"/>
    <s v="A01"/>
    <s v="LIGHT FIXTURES"/>
    <n v="11"/>
    <s v="400W/HPS High Bay and lamp - H"/>
    <x v="0"/>
    <x v="0"/>
    <x v="1"/>
    <n v="1"/>
    <m/>
    <m/>
    <m/>
    <m/>
    <m/>
    <m/>
    <n v="1"/>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238"/>
    <n v="11"/>
    <x v="0"/>
    <x v="4"/>
    <x v="4"/>
    <x v="0"/>
    <x v="19"/>
    <s v="A01"/>
    <s v="LIGHT FIXTURES"/>
    <n v="11"/>
    <s v="400W/HPS High Bay and lamp - H"/>
    <x v="1"/>
    <x v="1"/>
    <x v="1"/>
    <n v="1"/>
    <m/>
    <m/>
    <m/>
    <m/>
    <m/>
    <m/>
    <n v="1"/>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344"/>
    <n v="11"/>
    <x v="0"/>
    <x v="4"/>
    <x v="4"/>
    <x v="0"/>
    <x v="19"/>
    <s v="A01"/>
    <s v="LIGHT FIXTURES"/>
    <n v="11"/>
    <s v="400W/HPS High Bay and lamp - H"/>
    <x v="2"/>
    <x v="2"/>
    <x v="1"/>
    <n v="1"/>
    <m/>
    <m/>
    <m/>
    <m/>
    <m/>
    <m/>
    <n v="1"/>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133"/>
    <n v="12"/>
    <x v="0"/>
    <x v="4"/>
    <x v="4"/>
    <x v="0"/>
    <x v="19"/>
    <s v="A01"/>
    <s v="LIGHT FIXTURES"/>
    <n v="12"/>
    <s v="600W/HPS High Bay and lamp - HH"/>
    <x v="0"/>
    <x v="0"/>
    <x v="1"/>
    <m/>
    <n v="30"/>
    <n v="30"/>
    <n v="30"/>
    <n v="30"/>
    <n v="30"/>
    <n v="30"/>
    <n v="18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239"/>
    <n v="12"/>
    <x v="0"/>
    <x v="4"/>
    <x v="4"/>
    <x v="0"/>
    <x v="19"/>
    <s v="A01"/>
    <s v="LIGHT FIXTURES"/>
    <n v="12"/>
    <s v="600W/HPS High Bay and lamp - HH"/>
    <x v="1"/>
    <x v="1"/>
    <x v="1"/>
    <m/>
    <n v="30"/>
    <n v="30"/>
    <n v="30"/>
    <n v="30"/>
    <n v="30"/>
    <n v="30"/>
    <n v="18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345"/>
    <n v="12"/>
    <x v="0"/>
    <x v="4"/>
    <x v="4"/>
    <x v="0"/>
    <x v="19"/>
    <s v="A01"/>
    <s v="LIGHT FIXTURES"/>
    <n v="12"/>
    <s v="600W/HPS High Bay and lamp - HH"/>
    <x v="2"/>
    <x v="2"/>
    <x v="1"/>
    <m/>
    <n v="30"/>
    <n v="30"/>
    <n v="30"/>
    <n v="30"/>
    <n v="30"/>
    <n v="30"/>
    <n v="18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134"/>
    <n v="13"/>
    <x v="0"/>
    <x v="4"/>
    <x v="4"/>
    <x v="0"/>
    <x v="19"/>
    <s v="A01"/>
    <s v="LIGHT FIXTURES"/>
    <n v="13"/>
    <s v="150W/HPS wall mounted bulkhead and lamp - GB"/>
    <x v="0"/>
    <x v="0"/>
    <x v="1"/>
    <s v=" "/>
    <n v="8"/>
    <n v="8"/>
    <n v="8"/>
    <n v="8"/>
    <n v="8"/>
    <n v="8"/>
    <n v="48"/>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240"/>
    <n v="13"/>
    <x v="0"/>
    <x v="4"/>
    <x v="4"/>
    <x v="0"/>
    <x v="19"/>
    <s v="A01"/>
    <s v="LIGHT FIXTURES"/>
    <n v="13"/>
    <s v="150W/HPS wall mounted bulkhead and lamp - GB"/>
    <x v="1"/>
    <x v="1"/>
    <x v="1"/>
    <s v=" "/>
    <n v="8"/>
    <n v="8"/>
    <n v="8"/>
    <n v="8"/>
    <n v="8"/>
    <n v="8"/>
    <n v="48"/>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346"/>
    <n v="13"/>
    <x v="0"/>
    <x v="4"/>
    <x v="4"/>
    <x v="0"/>
    <x v="19"/>
    <s v="A01"/>
    <s v="LIGHT FIXTURES"/>
    <n v="13"/>
    <s v="150W/HPS wall mounted bulkhead and lamp - GB"/>
    <x v="2"/>
    <x v="2"/>
    <x v="1"/>
    <s v=" "/>
    <n v="8"/>
    <n v="8"/>
    <n v="8"/>
    <n v="8"/>
    <n v="8"/>
    <n v="8"/>
    <n v="48"/>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135"/>
    <n v="14"/>
    <x v="0"/>
    <x v="4"/>
    <x v="4"/>
    <x v="0"/>
    <x v="19"/>
    <s v="A01"/>
    <s v="LIGHT FIXTURES"/>
    <n v="14"/>
    <s v="150W/HPS, bracket mtd bulkhead and lamp, Zone 2 &amp; 22 - BVEP"/>
    <x v="0"/>
    <x v="0"/>
    <x v="1"/>
    <m/>
    <n v="42"/>
    <n v="42"/>
    <n v="42"/>
    <n v="42"/>
    <n v="42"/>
    <n v="42"/>
    <n v="252"/>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241"/>
    <n v="14"/>
    <x v="0"/>
    <x v="4"/>
    <x v="4"/>
    <x v="0"/>
    <x v="19"/>
    <s v="A01"/>
    <s v="LIGHT FIXTURES"/>
    <n v="14"/>
    <s v="150W/HPS, bracket mtd bulkhead and lamp, Zone 2 &amp; 22 - BVEP"/>
    <x v="1"/>
    <x v="1"/>
    <x v="1"/>
    <m/>
    <n v="42"/>
    <n v="42"/>
    <n v="42"/>
    <n v="42"/>
    <n v="42"/>
    <n v="42"/>
    <n v="252"/>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347"/>
    <n v="14"/>
    <x v="0"/>
    <x v="4"/>
    <x v="4"/>
    <x v="0"/>
    <x v="19"/>
    <s v="A01"/>
    <s v="LIGHT FIXTURES"/>
    <n v="14"/>
    <s v="150W/HPS, bracket mtd bulkhead and lamp, Zone 2 &amp; 22 - BVEP"/>
    <x v="2"/>
    <x v="2"/>
    <x v="1"/>
    <m/>
    <n v="42"/>
    <n v="42"/>
    <n v="42"/>
    <n v="42"/>
    <n v="42"/>
    <n v="42"/>
    <n v="252"/>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136"/>
    <n v="15"/>
    <x v="0"/>
    <x v="4"/>
    <x v="4"/>
    <x v="0"/>
    <x v="19"/>
    <s v="A01"/>
    <s v="LIGHT FIXTURES"/>
    <n v="15"/>
    <s v="100W/HPS, bracket mtd bulkhead and lamp, Zone 2 &amp; 22 - BEP"/>
    <x v="0"/>
    <x v="0"/>
    <x v="1"/>
    <m/>
    <n v="5"/>
    <n v="5"/>
    <n v="5"/>
    <n v="5"/>
    <n v="5"/>
    <n v="5"/>
    <n v="3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242"/>
    <n v="15"/>
    <x v="0"/>
    <x v="4"/>
    <x v="4"/>
    <x v="0"/>
    <x v="19"/>
    <s v="A01"/>
    <s v="LIGHT FIXTURES"/>
    <n v="15"/>
    <s v="100W/HPS, bracket mtd bulkhead and lamp, Zone 2 &amp; 22 - BEP"/>
    <x v="1"/>
    <x v="1"/>
    <x v="1"/>
    <m/>
    <n v="5"/>
    <n v="5"/>
    <n v="5"/>
    <n v="5"/>
    <n v="5"/>
    <n v="5"/>
    <n v="3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348"/>
    <n v="15"/>
    <x v="0"/>
    <x v="4"/>
    <x v="4"/>
    <x v="0"/>
    <x v="19"/>
    <s v="A01"/>
    <s v="LIGHT FIXTURES"/>
    <n v="15"/>
    <s v="100W/HPS, bracket mtd bulkhead and lamp, Zone 2 &amp; 22 - BEP"/>
    <x v="2"/>
    <x v="2"/>
    <x v="1"/>
    <m/>
    <n v="5"/>
    <n v="5"/>
    <n v="5"/>
    <n v="5"/>
    <n v="5"/>
    <n v="5"/>
    <n v="3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137"/>
    <n v="16"/>
    <x v="0"/>
    <x v="4"/>
    <x v="4"/>
    <x v="0"/>
    <x v="19"/>
    <s v="A01"/>
    <s v="LIGHT FIXTURES"/>
    <n v="16"/>
    <s v="150W/HPS, stanchion mtd bulkhead and lamp, Zone 2 &amp; 22 - FVEP"/>
    <x v="0"/>
    <x v="0"/>
    <x v="1"/>
    <m/>
    <n v="5"/>
    <n v="5"/>
    <n v="5"/>
    <n v="5"/>
    <n v="5"/>
    <n v="5"/>
    <n v="3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243"/>
    <n v="16"/>
    <x v="0"/>
    <x v="4"/>
    <x v="4"/>
    <x v="0"/>
    <x v="19"/>
    <s v="A01"/>
    <s v="LIGHT FIXTURES"/>
    <n v="16"/>
    <s v="150W/HPS, stanchion mtd bulkhead and lamp, Zone 2 &amp; 22 - FVEP"/>
    <x v="1"/>
    <x v="1"/>
    <x v="1"/>
    <m/>
    <n v="5"/>
    <n v="5"/>
    <n v="5"/>
    <n v="5"/>
    <n v="5"/>
    <n v="5"/>
    <n v="3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349"/>
    <n v="16"/>
    <x v="0"/>
    <x v="4"/>
    <x v="4"/>
    <x v="0"/>
    <x v="19"/>
    <s v="A01"/>
    <s v="LIGHT FIXTURES"/>
    <n v="16"/>
    <s v="150W/HPS, stanchion mtd bulkhead and lamp, Zone 2 &amp; 22 - FVEP"/>
    <x v="2"/>
    <x v="2"/>
    <x v="1"/>
    <m/>
    <n v="5"/>
    <n v="5"/>
    <n v="5"/>
    <n v="5"/>
    <n v="5"/>
    <n v="5"/>
    <n v="3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138"/>
    <n v="17"/>
    <x v="0"/>
    <x v="4"/>
    <x v="4"/>
    <x v="0"/>
    <x v="19"/>
    <s v="A01"/>
    <s v="LIGHT FIXTURES"/>
    <n v="17"/>
    <s v="100W/HPS, stanchion mtd bulkhead and lamp, Zone 2 &amp; 22 - FEP"/>
    <x v="0"/>
    <x v="0"/>
    <x v="1"/>
    <m/>
    <n v="5"/>
    <n v="5"/>
    <n v="5"/>
    <n v="5"/>
    <n v="5"/>
    <n v="5"/>
    <n v="3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244"/>
    <n v="17"/>
    <x v="0"/>
    <x v="4"/>
    <x v="4"/>
    <x v="0"/>
    <x v="19"/>
    <s v="A01"/>
    <s v="LIGHT FIXTURES"/>
    <n v="17"/>
    <s v="100W/HPS, stanchion mtd bulkhead and lamp, Zone 2 &amp; 22 - FEP"/>
    <x v="1"/>
    <x v="1"/>
    <x v="1"/>
    <m/>
    <n v="5"/>
    <n v="5"/>
    <n v="5"/>
    <n v="5"/>
    <n v="5"/>
    <n v="5"/>
    <n v="3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350"/>
    <n v="17"/>
    <x v="0"/>
    <x v="4"/>
    <x v="4"/>
    <x v="0"/>
    <x v="19"/>
    <s v="A01"/>
    <s v="LIGHT FIXTURES"/>
    <n v="17"/>
    <s v="100W/HPS, stanchion mtd bulkhead and lamp, Zone 2 &amp; 22 - FEP"/>
    <x v="2"/>
    <x v="2"/>
    <x v="1"/>
    <m/>
    <n v="5"/>
    <n v="5"/>
    <n v="5"/>
    <n v="5"/>
    <n v="5"/>
    <n v="5"/>
    <n v="3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139"/>
    <n v="18"/>
    <x v="0"/>
    <x v="4"/>
    <x v="4"/>
    <x v="0"/>
    <x v="19"/>
    <s v="A01"/>
    <s v="LIGHT FIXTURES"/>
    <n v="18"/>
    <s v="250W/HPS, bracket mtd bulkhead and lamp, Zone 2 &amp; 22 - BBEP"/>
    <x v="0"/>
    <x v="0"/>
    <x v="1"/>
    <m/>
    <n v="24"/>
    <n v="24"/>
    <n v="24"/>
    <n v="24"/>
    <n v="24"/>
    <n v="24"/>
    <n v="144"/>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245"/>
    <n v="18"/>
    <x v="0"/>
    <x v="4"/>
    <x v="4"/>
    <x v="0"/>
    <x v="19"/>
    <s v="A01"/>
    <s v="LIGHT FIXTURES"/>
    <n v="18"/>
    <s v="250W/HPS, bracket mtd bulkhead and lamp, Zone 2 &amp; 22 - BBEP"/>
    <x v="1"/>
    <x v="1"/>
    <x v="1"/>
    <m/>
    <n v="24"/>
    <n v="24"/>
    <n v="24"/>
    <n v="24"/>
    <n v="24"/>
    <n v="24"/>
    <n v="144"/>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351"/>
    <n v="18"/>
    <x v="0"/>
    <x v="4"/>
    <x v="4"/>
    <x v="0"/>
    <x v="19"/>
    <s v="A01"/>
    <s v="LIGHT FIXTURES"/>
    <n v="18"/>
    <s v="250W/HPS, bracket mtd bulkhead and lamp, Zone 2 &amp; 22 - BBEP"/>
    <x v="2"/>
    <x v="2"/>
    <x v="1"/>
    <m/>
    <n v="24"/>
    <n v="24"/>
    <n v="24"/>
    <n v="24"/>
    <n v="24"/>
    <n v="24"/>
    <n v="144"/>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140"/>
    <n v="19"/>
    <x v="0"/>
    <x v="4"/>
    <x v="4"/>
    <x v="0"/>
    <x v="19"/>
    <s v="A01"/>
    <s v="LIGHT FIXTURES"/>
    <n v="19"/>
    <s v="250W/HPS, pendent mtd bulkhead and lamp, Zone 2 &amp; 22 - DBBEP"/>
    <x v="0"/>
    <x v="0"/>
    <x v="1"/>
    <m/>
    <n v="5"/>
    <n v="5"/>
    <n v="5"/>
    <n v="5"/>
    <n v="5"/>
    <n v="5"/>
    <n v="3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246"/>
    <n v="19"/>
    <x v="0"/>
    <x v="4"/>
    <x v="4"/>
    <x v="0"/>
    <x v="19"/>
    <s v="A01"/>
    <s v="LIGHT FIXTURES"/>
    <n v="19"/>
    <s v="250W/HPS, pendent mtd bulkhead and lamp, Zone 2 &amp; 22 - DBBEP"/>
    <x v="1"/>
    <x v="1"/>
    <x v="1"/>
    <m/>
    <n v="5"/>
    <n v="5"/>
    <n v="5"/>
    <n v="5"/>
    <n v="5"/>
    <n v="5"/>
    <n v="3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352"/>
    <n v="19"/>
    <x v="0"/>
    <x v="4"/>
    <x v="4"/>
    <x v="0"/>
    <x v="19"/>
    <s v="A01"/>
    <s v="LIGHT FIXTURES"/>
    <n v="19"/>
    <s v="250W/HPS, pendent mtd bulkhead and lamp, Zone 2 &amp; 22 - DBBEP"/>
    <x v="2"/>
    <x v="2"/>
    <x v="1"/>
    <m/>
    <n v="5"/>
    <n v="5"/>
    <n v="5"/>
    <n v="5"/>
    <n v="5"/>
    <n v="5"/>
    <n v="3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141"/>
    <n v="20"/>
    <x v="0"/>
    <x v="4"/>
    <x v="4"/>
    <x v="0"/>
    <x v="19"/>
    <s v="A01"/>
    <s v="LIGHT FIXTURES"/>
    <n v="20"/>
    <s v="2X36W/F batten and lamps - A"/>
    <x v="0"/>
    <x v="0"/>
    <x v="1"/>
    <n v="20"/>
    <m/>
    <m/>
    <m/>
    <m/>
    <m/>
    <m/>
    <n v="2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247"/>
    <n v="20"/>
    <x v="0"/>
    <x v="4"/>
    <x v="4"/>
    <x v="0"/>
    <x v="19"/>
    <s v="A01"/>
    <s v="LIGHT FIXTURES"/>
    <n v="20"/>
    <s v="2X36W/F batten and lamps - A"/>
    <x v="1"/>
    <x v="1"/>
    <x v="1"/>
    <n v="20"/>
    <m/>
    <m/>
    <m/>
    <m/>
    <m/>
    <m/>
    <n v="2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353"/>
    <n v="20"/>
    <x v="0"/>
    <x v="4"/>
    <x v="4"/>
    <x v="0"/>
    <x v="19"/>
    <s v="A01"/>
    <s v="LIGHT FIXTURES"/>
    <n v="20"/>
    <s v="2X36W/F batten and lamps - A"/>
    <x v="2"/>
    <x v="2"/>
    <x v="1"/>
    <n v="20"/>
    <m/>
    <m/>
    <m/>
    <m/>
    <m/>
    <m/>
    <n v="2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142"/>
    <n v="21"/>
    <x v="0"/>
    <x v="4"/>
    <x v="4"/>
    <x v="0"/>
    <x v="19"/>
    <s v="A01"/>
    <s v="LIGHT FIXTURES"/>
    <n v="21"/>
    <s v="2X36W/F IP65 and lamps - AW"/>
    <x v="0"/>
    <x v="0"/>
    <x v="1"/>
    <n v="42"/>
    <n v="5"/>
    <n v="5"/>
    <n v="5"/>
    <n v="5"/>
    <n v="5"/>
    <n v="5"/>
    <n v="72"/>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248"/>
    <n v="21"/>
    <x v="0"/>
    <x v="4"/>
    <x v="4"/>
    <x v="0"/>
    <x v="19"/>
    <s v="A01"/>
    <s v="LIGHT FIXTURES"/>
    <n v="21"/>
    <s v="2X36W/F IP65 and lamps - AW"/>
    <x v="1"/>
    <x v="1"/>
    <x v="1"/>
    <n v="42"/>
    <n v="5"/>
    <n v="5"/>
    <n v="5"/>
    <n v="5"/>
    <n v="5"/>
    <n v="5"/>
    <n v="72"/>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354"/>
    <n v="21"/>
    <x v="0"/>
    <x v="4"/>
    <x v="4"/>
    <x v="0"/>
    <x v="19"/>
    <s v="A01"/>
    <s v="LIGHT FIXTURES"/>
    <n v="21"/>
    <s v="2X36W/F IP65 and lamps - AW"/>
    <x v="2"/>
    <x v="2"/>
    <x v="1"/>
    <n v="42"/>
    <n v="5"/>
    <n v="5"/>
    <n v="5"/>
    <n v="5"/>
    <n v="5"/>
    <n v="5"/>
    <n v="72"/>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143"/>
    <n v="22"/>
    <x v="0"/>
    <x v="4"/>
    <x v="4"/>
    <x v="0"/>
    <x v="19"/>
    <s v="A01"/>
    <s v="LIGHT FIXTURES"/>
    <n v="22"/>
    <s v="Battery packed emergency and lamps - EBD"/>
    <x v="0"/>
    <x v="0"/>
    <x v="1"/>
    <n v="30"/>
    <n v="40"/>
    <n v="40"/>
    <n v="40"/>
    <n v="40"/>
    <n v="40"/>
    <n v="40"/>
    <n v="27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249"/>
    <n v="22"/>
    <x v="0"/>
    <x v="4"/>
    <x v="4"/>
    <x v="0"/>
    <x v="19"/>
    <s v="A01"/>
    <s v="LIGHT FIXTURES"/>
    <n v="22"/>
    <s v="Battery packed emergency and lamps - EBD"/>
    <x v="1"/>
    <x v="1"/>
    <x v="1"/>
    <n v="30"/>
    <n v="40"/>
    <n v="40"/>
    <n v="40"/>
    <n v="40"/>
    <n v="40"/>
    <n v="40"/>
    <n v="27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355"/>
    <n v="22"/>
    <x v="0"/>
    <x v="4"/>
    <x v="4"/>
    <x v="0"/>
    <x v="19"/>
    <s v="A01"/>
    <s v="LIGHT FIXTURES"/>
    <n v="22"/>
    <s v="Battery packed emergency and lamps - EBD"/>
    <x v="2"/>
    <x v="2"/>
    <x v="1"/>
    <n v="30"/>
    <n v="40"/>
    <n v="40"/>
    <n v="40"/>
    <n v="40"/>
    <n v="40"/>
    <n v="40"/>
    <n v="27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144"/>
    <n v="23"/>
    <x v="0"/>
    <x v="4"/>
    <x v="4"/>
    <x v="0"/>
    <x v="19"/>
    <s v="A01"/>
    <s v="LIGHT FIXTURES"/>
    <n v="23"/>
    <s v="Battery packed emergency and lamps - ELU"/>
    <x v="0"/>
    <x v="0"/>
    <x v="1"/>
    <n v="32"/>
    <n v="216"/>
    <n v="216"/>
    <n v="216"/>
    <n v="216"/>
    <n v="216"/>
    <n v="216"/>
    <n v="1328"/>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250"/>
    <n v="23"/>
    <x v="0"/>
    <x v="4"/>
    <x v="4"/>
    <x v="0"/>
    <x v="19"/>
    <s v="A01"/>
    <s v="LIGHT FIXTURES"/>
    <n v="23"/>
    <s v="Battery packed emergency and lamps - ELU"/>
    <x v="1"/>
    <x v="1"/>
    <x v="1"/>
    <n v="32"/>
    <n v="216"/>
    <n v="216"/>
    <n v="216"/>
    <n v="216"/>
    <n v="216"/>
    <n v="216"/>
    <n v="1328"/>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356"/>
    <n v="23"/>
    <x v="0"/>
    <x v="4"/>
    <x v="4"/>
    <x v="0"/>
    <x v="19"/>
    <s v="A01"/>
    <s v="LIGHT FIXTURES"/>
    <n v="23"/>
    <s v="Battery packed emergency and lamps - ELU"/>
    <x v="2"/>
    <x v="2"/>
    <x v="1"/>
    <n v="32"/>
    <n v="216"/>
    <n v="216"/>
    <n v="216"/>
    <n v="216"/>
    <n v="216"/>
    <n v="216"/>
    <n v="1328"/>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145"/>
    <n v="24"/>
    <x v="0"/>
    <x v="4"/>
    <x v="4"/>
    <x v="0"/>
    <x v="19"/>
    <s v="A01"/>
    <s v="LIGHT FIXTURES"/>
    <n v="24"/>
    <s v="Battery packed Exit and lamps - EX"/>
    <x v="0"/>
    <x v="0"/>
    <x v="1"/>
    <n v="15"/>
    <n v="20"/>
    <n v="20"/>
    <n v="20"/>
    <n v="20"/>
    <n v="20"/>
    <n v="20"/>
    <n v="135"/>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251"/>
    <n v="24"/>
    <x v="0"/>
    <x v="4"/>
    <x v="4"/>
    <x v="0"/>
    <x v="19"/>
    <s v="A01"/>
    <s v="LIGHT FIXTURES"/>
    <n v="24"/>
    <s v="Battery packed Exit and lamps - EX"/>
    <x v="1"/>
    <x v="1"/>
    <x v="1"/>
    <n v="15"/>
    <n v="20"/>
    <n v="20"/>
    <n v="20"/>
    <n v="20"/>
    <n v="20"/>
    <n v="20"/>
    <n v="135"/>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357"/>
    <n v="24"/>
    <x v="0"/>
    <x v="4"/>
    <x v="4"/>
    <x v="0"/>
    <x v="19"/>
    <s v="A01"/>
    <s v="LIGHT FIXTURES"/>
    <n v="24"/>
    <s v="Battery packed Exit and lamps - EX"/>
    <x v="2"/>
    <x v="2"/>
    <x v="1"/>
    <n v="15"/>
    <n v="20"/>
    <n v="20"/>
    <n v="20"/>
    <n v="20"/>
    <n v="20"/>
    <n v="20"/>
    <n v="135"/>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146"/>
    <n v="25"/>
    <x v="0"/>
    <x v="4"/>
    <x v="4"/>
    <x v="0"/>
    <x v="19"/>
    <s v="A01"/>
    <s v="LIGHT FIXTURES"/>
    <n v="25"/>
    <s v="1000W/HPS, High Mast, Pole mtd Floodlight and lamp FLB (includes directional aiming of light at night as directed by the construction manager)"/>
    <x v="0"/>
    <x v="0"/>
    <x v="1"/>
    <n v="384"/>
    <m/>
    <m/>
    <m/>
    <m/>
    <m/>
    <m/>
    <n v="384"/>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252"/>
    <n v="25"/>
    <x v="0"/>
    <x v="4"/>
    <x v="4"/>
    <x v="0"/>
    <x v="19"/>
    <s v="A01"/>
    <s v="LIGHT FIXTURES"/>
    <n v="25"/>
    <s v="1000W/HPS, High Mast, Pole mtd Floodlight and lamp FLB (includes directional aiming of light at night as directed by the construction manager)"/>
    <x v="1"/>
    <x v="1"/>
    <x v="1"/>
    <n v="384"/>
    <m/>
    <m/>
    <m/>
    <m/>
    <m/>
    <m/>
    <n v="384"/>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358"/>
    <n v="25"/>
    <x v="0"/>
    <x v="4"/>
    <x v="4"/>
    <x v="0"/>
    <x v="19"/>
    <s v="A01"/>
    <s v="LIGHT FIXTURES"/>
    <n v="25"/>
    <s v="1000W/HPS, High Mast, Pole mtd Floodlight and lamp FLB (includes directional aiming of light at night as directed by the construction manager)"/>
    <x v="2"/>
    <x v="2"/>
    <x v="1"/>
    <n v="384"/>
    <m/>
    <m/>
    <m/>
    <m/>
    <m/>
    <m/>
    <n v="384"/>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147"/>
    <n v="26"/>
    <x v="0"/>
    <x v="4"/>
    <x v="4"/>
    <x v="0"/>
    <x v="19"/>
    <s v="A01"/>
    <s v="LIGHT FIXTURES"/>
    <n v="25"/>
    <s v="1000W/HPS, High Mast, Pole mtd Floodlight and lamp FLB (includes directional aiming of light at night as directed by the construction manager)"/>
    <x v="0"/>
    <x v="0"/>
    <x v="1"/>
    <n v="384"/>
    <m/>
    <m/>
    <m/>
    <m/>
    <m/>
    <m/>
    <n v="384"/>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253"/>
    <n v="26"/>
    <x v="0"/>
    <x v="4"/>
    <x v="4"/>
    <x v="0"/>
    <x v="19"/>
    <s v="A01"/>
    <s v="LIGHT FIXTURES"/>
    <n v="25"/>
    <s v="1000W/HPS, High Mast, Pole mtd Floodlight and lamp FLB (includes directional aiming of light at night as directed by the construction manager)"/>
    <x v="1"/>
    <x v="1"/>
    <x v="1"/>
    <n v="384"/>
    <m/>
    <m/>
    <m/>
    <m/>
    <m/>
    <m/>
    <n v="384"/>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359"/>
    <n v="26"/>
    <x v="0"/>
    <x v="4"/>
    <x v="4"/>
    <x v="0"/>
    <x v="19"/>
    <s v="A01"/>
    <s v="LIGHT FIXTURES"/>
    <n v="25"/>
    <s v="1000W/HPS, High Mast, Pole mtd Floodlight and lamp FLB (includes directional aiming of light at night as directed by the construction manager)"/>
    <x v="2"/>
    <x v="2"/>
    <x v="1"/>
    <n v="384"/>
    <m/>
    <m/>
    <m/>
    <m/>
    <m/>
    <m/>
    <n v="384"/>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148"/>
    <n v="27"/>
    <x v="0"/>
    <x v="4"/>
    <x v="4"/>
    <x v="0"/>
    <x v="19"/>
    <s v="A01"/>
    <s v="LIGHT FIXTURES"/>
    <n v="26"/>
    <s v="150W/HPS, pole MTD Cutoff Roadway Light - SL"/>
    <x v="0"/>
    <x v="0"/>
    <x v="1"/>
    <n v="4"/>
    <m/>
    <m/>
    <m/>
    <m/>
    <m/>
    <m/>
    <n v="4"/>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254"/>
    <n v="27"/>
    <x v="0"/>
    <x v="4"/>
    <x v="4"/>
    <x v="0"/>
    <x v="19"/>
    <s v="A01"/>
    <s v="LIGHT FIXTURES"/>
    <n v="26"/>
    <s v="150W/HPS, pole MTD Cutoff Roadway Light - SL"/>
    <x v="1"/>
    <x v="1"/>
    <x v="1"/>
    <n v="4"/>
    <m/>
    <m/>
    <m/>
    <m/>
    <m/>
    <m/>
    <n v="4"/>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360"/>
    <n v="27"/>
    <x v="0"/>
    <x v="4"/>
    <x v="4"/>
    <x v="0"/>
    <x v="19"/>
    <s v="A01"/>
    <s v="LIGHT FIXTURES"/>
    <n v="26"/>
    <s v="150W/HPS, pole MTD Cutoff Roadway Light - SL"/>
    <x v="2"/>
    <x v="2"/>
    <x v="1"/>
    <n v="4"/>
    <m/>
    <m/>
    <m/>
    <m/>
    <m/>
    <m/>
    <n v="4"/>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149"/>
    <n v="28"/>
    <x v="0"/>
    <x v="4"/>
    <x v="4"/>
    <x v="0"/>
    <x v="19"/>
    <s v="A01"/>
    <s v="LIGHT FIXTURES"/>
    <n v="27"/>
    <s v="400W/HPS, pole MTD Cutoff Roadway Light - SLA"/>
    <x v="0"/>
    <x v="0"/>
    <x v="1"/>
    <n v="2"/>
    <m/>
    <m/>
    <m/>
    <m/>
    <m/>
    <m/>
    <n v="2"/>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255"/>
    <n v="28"/>
    <x v="0"/>
    <x v="4"/>
    <x v="4"/>
    <x v="0"/>
    <x v="19"/>
    <s v="A01"/>
    <s v="LIGHT FIXTURES"/>
    <n v="27"/>
    <s v="400W/HPS, pole MTD Cutoff Roadway Light - SLA"/>
    <x v="1"/>
    <x v="1"/>
    <x v="1"/>
    <n v="2"/>
    <m/>
    <m/>
    <m/>
    <m/>
    <m/>
    <m/>
    <n v="2"/>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361"/>
    <n v="28"/>
    <x v="0"/>
    <x v="4"/>
    <x v="4"/>
    <x v="0"/>
    <x v="19"/>
    <s v="A01"/>
    <s v="LIGHT FIXTURES"/>
    <n v="27"/>
    <s v="400W/HPS, pole MTD Cutoff Roadway Light - SLA"/>
    <x v="2"/>
    <x v="2"/>
    <x v="1"/>
    <n v="2"/>
    <m/>
    <m/>
    <m/>
    <m/>
    <m/>
    <m/>
    <n v="2"/>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150"/>
    <n v="29"/>
    <x v="0"/>
    <x v="4"/>
    <x v="4"/>
    <x v="0"/>
    <x v="19"/>
    <s v="A03"/>
    <s v="LAMP REPLACEMENT "/>
    <n v="28"/>
    <s v="100 watt high pressure sodium"/>
    <x v="0"/>
    <x v="0"/>
    <x v="1"/>
    <n v="32"/>
    <n v="470"/>
    <n v="470"/>
    <n v="470"/>
    <n v="470"/>
    <n v="470"/>
    <n v="470"/>
    <n v="2852"/>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256"/>
    <n v="29"/>
    <x v="0"/>
    <x v="4"/>
    <x v="4"/>
    <x v="0"/>
    <x v="19"/>
    <s v="A03"/>
    <s v="LAMP REPLACEMENT "/>
    <n v="28"/>
    <s v="100 watt high pressure sodium"/>
    <x v="1"/>
    <x v="1"/>
    <x v="1"/>
    <n v="32"/>
    <n v="470"/>
    <n v="470"/>
    <n v="470"/>
    <n v="470"/>
    <n v="470"/>
    <n v="470"/>
    <n v="2852"/>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362"/>
    <n v="29"/>
    <x v="0"/>
    <x v="4"/>
    <x v="4"/>
    <x v="0"/>
    <x v="19"/>
    <s v="A03"/>
    <s v="LAMP REPLACEMENT "/>
    <n v="28"/>
    <s v="100 watt high pressure sodium"/>
    <x v="2"/>
    <x v="2"/>
    <x v="1"/>
    <n v="32"/>
    <n v="470"/>
    <n v="470"/>
    <n v="470"/>
    <n v="470"/>
    <n v="470"/>
    <n v="470"/>
    <n v="2852"/>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151"/>
    <n v="30"/>
    <x v="0"/>
    <x v="4"/>
    <x v="4"/>
    <x v="0"/>
    <x v="19"/>
    <s v="A03"/>
    <s v="LAMP REPLACEMENT "/>
    <n v="29"/>
    <s v="150 watt high pressure sodium"/>
    <x v="0"/>
    <x v="0"/>
    <x v="1"/>
    <n v="41"/>
    <n v="489"/>
    <n v="489"/>
    <n v="489"/>
    <n v="489"/>
    <n v="489"/>
    <n v="489"/>
    <n v="2975"/>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257"/>
    <n v="30"/>
    <x v="0"/>
    <x v="4"/>
    <x v="4"/>
    <x v="0"/>
    <x v="19"/>
    <s v="A03"/>
    <s v="LAMP REPLACEMENT "/>
    <n v="29"/>
    <s v="150 watt high pressure sodium"/>
    <x v="1"/>
    <x v="1"/>
    <x v="1"/>
    <n v="41"/>
    <n v="489"/>
    <n v="489"/>
    <n v="489"/>
    <n v="489"/>
    <n v="489"/>
    <n v="489"/>
    <n v="2989"/>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363"/>
    <n v="30"/>
    <x v="0"/>
    <x v="4"/>
    <x v="4"/>
    <x v="0"/>
    <x v="19"/>
    <s v="A03"/>
    <s v="LAMP REPLACEMENT "/>
    <n v="29"/>
    <s v="150 watt high pressure sodium"/>
    <x v="2"/>
    <x v="2"/>
    <x v="1"/>
    <n v="41"/>
    <n v="489"/>
    <n v="489"/>
    <n v="489"/>
    <n v="489"/>
    <n v="489"/>
    <n v="489"/>
    <n v="2989"/>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152"/>
    <n v="31"/>
    <x v="0"/>
    <x v="4"/>
    <x v="4"/>
    <x v="0"/>
    <x v="19"/>
    <s v="A03"/>
    <s v="LAMP REPLACEMENT "/>
    <n v="30"/>
    <s v="250 watt high pressure sodium"/>
    <x v="0"/>
    <x v="0"/>
    <x v="1"/>
    <m/>
    <n v="14"/>
    <n v="14"/>
    <n v="14"/>
    <n v="14"/>
    <n v="14"/>
    <n v="14"/>
    <n v="84"/>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258"/>
    <n v="31"/>
    <x v="0"/>
    <x v="4"/>
    <x v="4"/>
    <x v="0"/>
    <x v="19"/>
    <s v="A03"/>
    <s v="LAMP REPLACEMENT "/>
    <n v="30"/>
    <s v="250 watt high pressure sodium"/>
    <x v="1"/>
    <x v="1"/>
    <x v="1"/>
    <m/>
    <n v="14"/>
    <n v="14"/>
    <n v="14"/>
    <n v="14"/>
    <n v="14"/>
    <n v="14"/>
    <n v="84"/>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364"/>
    <n v="31"/>
    <x v="0"/>
    <x v="4"/>
    <x v="4"/>
    <x v="0"/>
    <x v="19"/>
    <s v="A03"/>
    <s v="LAMP REPLACEMENT "/>
    <n v="30"/>
    <s v="250 watt high pressure sodium"/>
    <x v="2"/>
    <x v="2"/>
    <x v="1"/>
    <m/>
    <n v="14"/>
    <n v="14"/>
    <n v="14"/>
    <n v="14"/>
    <n v="14"/>
    <n v="14"/>
    <n v="84"/>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153"/>
    <n v="32"/>
    <x v="0"/>
    <x v="4"/>
    <x v="4"/>
    <x v="0"/>
    <x v="19"/>
    <s v="A03"/>
    <s v="LAMP REPLACEMENT "/>
    <n v="31"/>
    <s v="400 watt high pressure sodium"/>
    <x v="0"/>
    <x v="0"/>
    <x v="1"/>
    <n v="4"/>
    <n v="8"/>
    <n v="8"/>
    <n v="8"/>
    <n v="8"/>
    <n v="8"/>
    <n v="8"/>
    <n v="52"/>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259"/>
    <n v="32"/>
    <x v="0"/>
    <x v="4"/>
    <x v="4"/>
    <x v="0"/>
    <x v="19"/>
    <s v="A03"/>
    <s v="LAMP REPLACEMENT "/>
    <n v="31"/>
    <s v="400 watt high pressure sodium"/>
    <x v="1"/>
    <x v="1"/>
    <x v="1"/>
    <n v="4"/>
    <n v="8"/>
    <n v="8"/>
    <n v="8"/>
    <n v="8"/>
    <n v="8"/>
    <n v="8"/>
    <n v="52"/>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365"/>
    <n v="32"/>
    <x v="0"/>
    <x v="4"/>
    <x v="4"/>
    <x v="0"/>
    <x v="19"/>
    <s v="A03"/>
    <s v="LAMP REPLACEMENT "/>
    <n v="31"/>
    <s v="400 watt high pressure sodium"/>
    <x v="2"/>
    <x v="2"/>
    <x v="1"/>
    <n v="4"/>
    <n v="8"/>
    <n v="8"/>
    <n v="8"/>
    <n v="8"/>
    <n v="8"/>
    <n v="8"/>
    <n v="52"/>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154"/>
    <n v="33"/>
    <x v="0"/>
    <x v="4"/>
    <x v="4"/>
    <x v="0"/>
    <x v="19"/>
    <s v="A03"/>
    <s v="LAMP REPLACEMENT "/>
    <n v="32"/>
    <s v="1000 watt high pressure sodium"/>
    <x v="0"/>
    <x v="0"/>
    <x v="1"/>
    <n v="174"/>
    <n v="15"/>
    <n v="15"/>
    <n v="15"/>
    <n v="15"/>
    <n v="15"/>
    <n v="15"/>
    <n v="264"/>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260"/>
    <n v="33"/>
    <x v="0"/>
    <x v="4"/>
    <x v="4"/>
    <x v="0"/>
    <x v="19"/>
    <s v="A03"/>
    <s v="LAMP REPLACEMENT "/>
    <n v="32"/>
    <s v="1000 watt high pressure sodium"/>
    <x v="1"/>
    <x v="1"/>
    <x v="1"/>
    <n v="174"/>
    <n v="15"/>
    <n v="15"/>
    <n v="15"/>
    <n v="15"/>
    <n v="15"/>
    <n v="15"/>
    <n v="264"/>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366"/>
    <n v="33"/>
    <x v="0"/>
    <x v="4"/>
    <x v="4"/>
    <x v="0"/>
    <x v="19"/>
    <s v="A03"/>
    <s v="LAMP REPLACEMENT "/>
    <n v="32"/>
    <s v="1000 watt high pressure sodium"/>
    <x v="2"/>
    <x v="2"/>
    <x v="1"/>
    <n v="174"/>
    <n v="15"/>
    <n v="15"/>
    <n v="15"/>
    <n v="15"/>
    <n v="15"/>
    <n v="15"/>
    <n v="264"/>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155"/>
    <n v="34"/>
    <x v="0"/>
    <x v="4"/>
    <x v="4"/>
    <x v="0"/>
    <x v="19"/>
    <s v="A03"/>
    <s v="LAMP REPLACEMENT "/>
    <n v="33"/>
    <s v="36 watt fluorescent"/>
    <x v="0"/>
    <x v="0"/>
    <x v="1"/>
    <n v="174"/>
    <n v="15"/>
    <n v="15"/>
    <n v="15"/>
    <n v="15"/>
    <n v="15"/>
    <n v="15"/>
    <n v="264"/>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261"/>
    <n v="34"/>
    <x v="0"/>
    <x v="4"/>
    <x v="4"/>
    <x v="0"/>
    <x v="19"/>
    <s v="A03"/>
    <s v="LAMP REPLACEMENT "/>
    <n v="33"/>
    <s v="36 watt fluorescent"/>
    <x v="1"/>
    <x v="1"/>
    <x v="1"/>
    <n v="62"/>
    <n v="5"/>
    <n v="5"/>
    <n v="5"/>
    <n v="5"/>
    <n v="5"/>
    <n v="5"/>
    <n v="92"/>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367"/>
    <n v="34"/>
    <x v="0"/>
    <x v="4"/>
    <x v="4"/>
    <x v="0"/>
    <x v="19"/>
    <s v="A03"/>
    <s v="LAMP REPLACEMENT "/>
    <n v="33"/>
    <s v="36 watt fluorescent"/>
    <x v="2"/>
    <x v="2"/>
    <x v="1"/>
    <n v="62"/>
    <n v="5"/>
    <n v="5"/>
    <n v="5"/>
    <n v="5"/>
    <n v="5"/>
    <n v="5"/>
    <n v="92"/>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156"/>
    <n v="35"/>
    <x v="0"/>
    <x v="4"/>
    <x v="4"/>
    <x v="0"/>
    <x v="19"/>
    <s v="A04"/>
    <s v="LABELING LIGHT FIXTURE FITTINGS"/>
    <n v="34"/>
    <s v="Essential and emergency lights shall be labeled with special labels as specified to all heights above the floor level, etc and to all areas"/>
    <x v="0"/>
    <x v="0"/>
    <x v="5"/>
    <n v="500"/>
    <n v="200"/>
    <n v="200"/>
    <n v="200"/>
    <n v="200"/>
    <n v="200"/>
    <n v="200"/>
    <n v="170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262"/>
    <n v="35"/>
    <x v="0"/>
    <x v="4"/>
    <x v="4"/>
    <x v="0"/>
    <x v="19"/>
    <s v="A04"/>
    <s v="LABELING LIGHT FIXTURE FITTINGS"/>
    <n v="34"/>
    <s v="Essential and emergency lights shall be labeled with special labels as specified to all heights above the floor level, etc and to all areas"/>
    <x v="1"/>
    <x v="1"/>
    <x v="5"/>
    <n v="1"/>
    <n v="1"/>
    <n v="1"/>
    <n v="1"/>
    <n v="1"/>
    <n v="1"/>
    <n v="1"/>
    <n v="1"/>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368"/>
    <n v="35"/>
    <x v="0"/>
    <x v="4"/>
    <x v="4"/>
    <x v="0"/>
    <x v="19"/>
    <s v="A04"/>
    <s v="LABELING LIGHT FIXTURE FITTINGS"/>
    <n v="34"/>
    <s v="Essential and emergency lights shall be labeled with special labels as specified to all heights above the floor level, etc and to all areas"/>
    <x v="2"/>
    <x v="2"/>
    <x v="5"/>
    <n v="1"/>
    <n v="1"/>
    <n v="1"/>
    <n v="1"/>
    <n v="1"/>
    <n v="1"/>
    <n v="1"/>
    <n v="1"/>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157"/>
    <n v="36"/>
    <x v="0"/>
    <x v="4"/>
    <x v="4"/>
    <x v="0"/>
    <x v="19"/>
    <s v="A04"/>
    <s v="LIGHTING MEASUREMENTS"/>
    <n v="35"/>
    <s v="Illumination measurements shall be performed and report records shall be provided and compared with OHS requirements for all areas as specified"/>
    <x v="0"/>
    <x v="0"/>
    <x v="5"/>
    <n v="1"/>
    <n v="1"/>
    <n v="1"/>
    <n v="1"/>
    <n v="1"/>
    <n v="1"/>
    <n v="1"/>
    <n v="1"/>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263"/>
    <n v="36"/>
    <x v="0"/>
    <x v="4"/>
    <x v="4"/>
    <x v="0"/>
    <x v="19"/>
    <s v="A04"/>
    <s v="LIGHTING MEASUREMENTS"/>
    <n v="35"/>
    <s v="Illumination measurements shall be performed and report records shall be provided and compared with OHS requirements for all areas as specified"/>
    <x v="1"/>
    <x v="1"/>
    <x v="5"/>
    <n v="1"/>
    <n v="1"/>
    <n v="1"/>
    <n v="1"/>
    <n v="1"/>
    <n v="1"/>
    <n v="1"/>
    <n v="1"/>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369"/>
    <n v="36"/>
    <x v="0"/>
    <x v="4"/>
    <x v="4"/>
    <x v="0"/>
    <x v="19"/>
    <s v="A04"/>
    <s v="LIGHTING MEASUREMENTS"/>
    <n v="35"/>
    <s v="Illumination measurements shall be performed and report records shall be provided and compared with OHS requirements for all areas as specified"/>
    <x v="2"/>
    <x v="2"/>
    <x v="5"/>
    <n v="1"/>
    <n v="1"/>
    <n v="1"/>
    <n v="1"/>
    <n v="1"/>
    <n v="1"/>
    <n v="1"/>
    <n v="1"/>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158"/>
    <n v="37"/>
    <x v="0"/>
    <x v="4"/>
    <x v="4"/>
    <x v="0"/>
    <x v="19"/>
    <s v="A05"/>
    <s v="GALVANIZED CONDUIT "/>
    <n v="36"/>
    <s v="16 mm Diameter"/>
    <x v="0"/>
    <x v="0"/>
    <x v="0"/>
    <n v="0"/>
    <n v="0"/>
    <n v="0"/>
    <n v="0"/>
    <n v="0"/>
    <n v="0"/>
    <n v="0"/>
    <n v="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264"/>
    <n v="37"/>
    <x v="0"/>
    <x v="4"/>
    <x v="4"/>
    <x v="0"/>
    <x v="19"/>
    <s v="A05"/>
    <s v="GALVANIZED CONDUIT "/>
    <n v="36"/>
    <s v="16 mm Diameter"/>
    <x v="1"/>
    <x v="1"/>
    <x v="0"/>
    <n v="0"/>
    <n v="0"/>
    <n v="0"/>
    <n v="0"/>
    <n v="0"/>
    <n v="0"/>
    <n v="0"/>
    <n v="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370"/>
    <n v="37"/>
    <x v="0"/>
    <x v="4"/>
    <x v="4"/>
    <x v="0"/>
    <x v="19"/>
    <s v="A05"/>
    <s v="GALVANIZED CONDUIT "/>
    <n v="36"/>
    <s v="16 mm Diameter"/>
    <x v="2"/>
    <x v="2"/>
    <x v="0"/>
    <n v="0"/>
    <n v="0"/>
    <n v="0"/>
    <n v="0"/>
    <n v="0"/>
    <n v="0"/>
    <n v="0"/>
    <n v="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159"/>
    <n v="38"/>
    <x v="0"/>
    <x v="4"/>
    <x v="4"/>
    <x v="0"/>
    <x v="19"/>
    <s v="A05"/>
    <s v="GALVANIZED CONDUIT "/>
    <n v="37"/>
    <s v="20 mm Diameter"/>
    <x v="0"/>
    <x v="0"/>
    <x v="0"/>
    <n v="2040"/>
    <n v="23262"/>
    <n v="23262"/>
    <n v="23262"/>
    <n v="23262"/>
    <n v="23262"/>
    <n v="23262"/>
    <n v="141612"/>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265"/>
    <n v="38"/>
    <x v="0"/>
    <x v="4"/>
    <x v="4"/>
    <x v="0"/>
    <x v="19"/>
    <s v="A05"/>
    <s v="GALVANIZED CONDUIT "/>
    <n v="37"/>
    <s v="20 mm Diameter"/>
    <x v="1"/>
    <x v="1"/>
    <x v="0"/>
    <n v="2040"/>
    <n v="23262"/>
    <n v="23262"/>
    <n v="23262"/>
    <n v="23262"/>
    <n v="23262"/>
    <n v="23262"/>
    <n v="141612"/>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371"/>
    <n v="38"/>
    <x v="0"/>
    <x v="4"/>
    <x v="4"/>
    <x v="0"/>
    <x v="19"/>
    <s v="A05"/>
    <s v="GALVANIZED CONDUIT "/>
    <n v="37"/>
    <s v="20 mm Diameter"/>
    <x v="2"/>
    <x v="2"/>
    <x v="0"/>
    <n v="2040"/>
    <n v="23262"/>
    <n v="23262"/>
    <n v="23262"/>
    <n v="23262"/>
    <n v="23262"/>
    <n v="23262"/>
    <n v="141612"/>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160"/>
    <n v="39"/>
    <x v="0"/>
    <x v="4"/>
    <x v="4"/>
    <x v="0"/>
    <x v="19"/>
    <s v="A05"/>
    <s v="GALVANIZED CONDUIT "/>
    <n v="38"/>
    <s v="25 mm Diameter"/>
    <x v="0"/>
    <x v="0"/>
    <x v="0"/>
    <n v="730"/>
    <n v="6304"/>
    <n v="6304"/>
    <n v="6304"/>
    <n v="6304"/>
    <n v="6304"/>
    <n v="6304"/>
    <n v="38554"/>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266"/>
    <n v="39"/>
    <x v="0"/>
    <x v="4"/>
    <x v="4"/>
    <x v="0"/>
    <x v="19"/>
    <s v="A05"/>
    <s v="GALVANIZED CONDUIT "/>
    <n v="38"/>
    <s v="25 mm Diameter"/>
    <x v="1"/>
    <x v="1"/>
    <x v="0"/>
    <n v="730"/>
    <n v="6304"/>
    <n v="6304"/>
    <n v="6304"/>
    <n v="6304"/>
    <n v="6304"/>
    <n v="6304"/>
    <n v="38554"/>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372"/>
    <n v="39"/>
    <x v="0"/>
    <x v="4"/>
    <x v="4"/>
    <x v="0"/>
    <x v="19"/>
    <s v="A05"/>
    <s v="GALVANIZED CONDUIT "/>
    <n v="38"/>
    <s v="25 mm Diameter"/>
    <x v="2"/>
    <x v="2"/>
    <x v="0"/>
    <n v="730"/>
    <n v="6304"/>
    <n v="6304"/>
    <n v="6304"/>
    <n v="6304"/>
    <n v="6304"/>
    <n v="6304"/>
    <n v="38554"/>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161"/>
    <n v="40"/>
    <x v="0"/>
    <x v="4"/>
    <x v="4"/>
    <x v="0"/>
    <x v="19"/>
    <s v="A05"/>
    <s v="GALVANIZED CONDUIT "/>
    <n v="39"/>
    <s v="32 mm Diameter"/>
    <x v="0"/>
    <x v="0"/>
    <x v="0"/>
    <n v="42"/>
    <n v="1890"/>
    <n v="1890"/>
    <n v="1890"/>
    <n v="1890"/>
    <n v="1890"/>
    <n v="1890"/>
    <n v="11382"/>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267"/>
    <n v="40"/>
    <x v="0"/>
    <x v="4"/>
    <x v="4"/>
    <x v="0"/>
    <x v="19"/>
    <s v="A05"/>
    <s v="GALVANIZED CONDUIT "/>
    <n v="39"/>
    <s v="32 mm Diameter"/>
    <x v="1"/>
    <x v="1"/>
    <x v="0"/>
    <n v="42"/>
    <n v="1890"/>
    <n v="1890"/>
    <n v="1890"/>
    <n v="1890"/>
    <n v="1890"/>
    <n v="1890"/>
    <n v="11382"/>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373"/>
    <n v="40"/>
    <x v="0"/>
    <x v="4"/>
    <x v="4"/>
    <x v="0"/>
    <x v="19"/>
    <s v="A05"/>
    <s v="GALVANIZED CONDUIT "/>
    <n v="39"/>
    <s v="32 mm Diameter"/>
    <x v="2"/>
    <x v="2"/>
    <x v="0"/>
    <n v="42"/>
    <n v="1890"/>
    <n v="1890"/>
    <n v="1890"/>
    <n v="1890"/>
    <n v="1890"/>
    <n v="1890"/>
    <n v="11382"/>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162"/>
    <n v="41"/>
    <x v="0"/>
    <x v="4"/>
    <x v="4"/>
    <x v="0"/>
    <x v="19"/>
    <s v="A06"/>
    <s v="Galvanized steel conduit fittings complete with terminals and cable terminations (if required) and galvanized covers with gaskets surface mounted and fixed in all positions, etc, to all heights above floor level, etc and to all areas"/>
    <n v="40"/>
    <s v="16 mm Diameter cast metal X boxes"/>
    <x v="0"/>
    <x v="0"/>
    <x v="1"/>
    <n v="0"/>
    <n v="0"/>
    <n v="0"/>
    <n v="0"/>
    <n v="0"/>
    <n v="0"/>
    <n v="0"/>
    <n v="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268"/>
    <n v="41"/>
    <x v="0"/>
    <x v="4"/>
    <x v="4"/>
    <x v="0"/>
    <x v="19"/>
    <s v="A06"/>
    <s v="Galvanized steel conduit fittings complete with terminals and cable terminations (if required) and galvanized covers with gaskets surface mounted and fixed in all positions, etc, to all heights above floor level, etc and to all areas"/>
    <n v="40"/>
    <s v="16 mm Diameter cast metal X boxes"/>
    <x v="1"/>
    <x v="1"/>
    <x v="1"/>
    <n v="0"/>
    <n v="0"/>
    <n v="0"/>
    <n v="0"/>
    <n v="0"/>
    <n v="0"/>
    <n v="0"/>
    <n v="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374"/>
    <n v="41"/>
    <x v="0"/>
    <x v="4"/>
    <x v="4"/>
    <x v="0"/>
    <x v="19"/>
    <s v="A06"/>
    <s v="Galvanized steel conduit fittings complete with terminals and cable terminations (if required) and galvanized covers with gaskets surface mounted and fixed in all positions, etc, to all heights above floor level, etc and to all areas"/>
    <n v="40"/>
    <s v="16 mm Diameter cast metal X boxes"/>
    <x v="2"/>
    <x v="2"/>
    <x v="1"/>
    <n v="0"/>
    <n v="0"/>
    <n v="0"/>
    <n v="0"/>
    <n v="0"/>
    <n v="0"/>
    <n v="0"/>
    <n v="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163"/>
    <n v="42"/>
    <x v="0"/>
    <x v="4"/>
    <x v="4"/>
    <x v="0"/>
    <x v="19"/>
    <s v="A06"/>
    <s v="Galvanized steel conduit fittings complete with terminals and cable terminations (if required) and galvanized covers with gaskets surface mounted and fixed in all positions, etc, to all heights above floor level, etc and to all areas"/>
    <n v="41"/>
    <s v="16 mm Diameter cast metal T boxes"/>
    <x v="0"/>
    <x v="0"/>
    <x v="1"/>
    <n v="0"/>
    <n v="0"/>
    <n v="0"/>
    <n v="0"/>
    <n v="0"/>
    <n v="0"/>
    <n v="0"/>
    <n v="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269"/>
    <n v="42"/>
    <x v="0"/>
    <x v="4"/>
    <x v="4"/>
    <x v="0"/>
    <x v="19"/>
    <s v="A06"/>
    <s v="Galvanized steel conduit fittings complete with terminals and cable terminations (if required) and galvanized covers with gaskets surface mounted and fixed in all positions, etc, to all heights above floor level, etc and to all areas"/>
    <n v="41"/>
    <s v="16 mm Diameter cast metal T boxes"/>
    <x v="1"/>
    <x v="1"/>
    <x v="1"/>
    <n v="0"/>
    <n v="0"/>
    <n v="0"/>
    <n v="0"/>
    <n v="0"/>
    <n v="0"/>
    <n v="0"/>
    <n v="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375"/>
    <n v="42"/>
    <x v="0"/>
    <x v="4"/>
    <x v="4"/>
    <x v="0"/>
    <x v="19"/>
    <s v="A06"/>
    <s v="Galvanized steel conduit fittings complete with terminals and cable terminations (if required) and galvanized covers with gaskets surface mounted and fixed in all positions, etc, to all heights above floor level, etc and to all areas"/>
    <n v="41"/>
    <s v="16 mm Diameter cast metal T boxes"/>
    <x v="2"/>
    <x v="2"/>
    <x v="1"/>
    <n v="0"/>
    <n v="0"/>
    <n v="0"/>
    <n v="0"/>
    <n v="0"/>
    <n v="0"/>
    <n v="0"/>
    <n v="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164"/>
    <n v="43"/>
    <x v="0"/>
    <x v="4"/>
    <x v="4"/>
    <x v="0"/>
    <x v="19"/>
    <s v="A06"/>
    <s v="Galvanized steel conduit fittings complete with terminals and cable terminations (if required) and galvanized covers with gaskets surface mounted and fixed in all positions, etc, to all heights above floor level, etc and to all areas"/>
    <n v="42"/>
    <s v="16 mm Diameter cast metal through boxes"/>
    <x v="0"/>
    <x v="0"/>
    <x v="1"/>
    <n v="0"/>
    <n v="0"/>
    <n v="0"/>
    <n v="0"/>
    <n v="0"/>
    <n v="0"/>
    <n v="0"/>
    <n v="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270"/>
    <n v="43"/>
    <x v="0"/>
    <x v="4"/>
    <x v="4"/>
    <x v="0"/>
    <x v="19"/>
    <s v="A06"/>
    <s v="Galvanized steel conduit fittings complete with terminals and cable terminations (if required) and galvanized covers with gaskets surface mounted and fixed in all positions, etc, to all heights above floor level, etc and to all areas"/>
    <n v="42"/>
    <s v="16 mm Diameter cast metal through boxes"/>
    <x v="1"/>
    <x v="1"/>
    <x v="1"/>
    <n v="0"/>
    <n v="0"/>
    <n v="0"/>
    <n v="0"/>
    <n v="0"/>
    <n v="0"/>
    <n v="0"/>
    <n v="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376"/>
    <n v="43"/>
    <x v="0"/>
    <x v="4"/>
    <x v="4"/>
    <x v="0"/>
    <x v="19"/>
    <s v="A06"/>
    <s v="Galvanized steel conduit fittings complete with terminals and cable terminations (if required) and galvanized covers with gaskets surface mounted and fixed in all positions, etc, to all heights above floor level, etc and to all areas"/>
    <n v="42"/>
    <s v="16 mm Diameter cast metal through boxes"/>
    <x v="2"/>
    <x v="2"/>
    <x v="1"/>
    <n v="0"/>
    <n v="0"/>
    <n v="0"/>
    <n v="0"/>
    <n v="0"/>
    <n v="0"/>
    <n v="0"/>
    <n v="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165"/>
    <n v="44"/>
    <x v="0"/>
    <x v="4"/>
    <x v="4"/>
    <x v="0"/>
    <x v="19"/>
    <s v="A06"/>
    <s v="Galvanized steel conduit fittings complete with terminals and cable terminations (if required) and galvanized covers with gaskets surface mounted and fixed in all positions, etc, to all heights above floor level, etc and to all areas"/>
    <n v="43"/>
    <s v="16 mm Diameter 90 degree galv steel elbows"/>
    <x v="0"/>
    <x v="0"/>
    <x v="1"/>
    <n v="0"/>
    <n v="0"/>
    <n v="0"/>
    <n v="0"/>
    <n v="0"/>
    <n v="0"/>
    <n v="0"/>
    <n v="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271"/>
    <n v="44"/>
    <x v="0"/>
    <x v="4"/>
    <x v="4"/>
    <x v="0"/>
    <x v="19"/>
    <s v="A06"/>
    <s v="Galvanized steel conduit fittings complete with terminals and cable terminations (if required) and galvanized covers with gaskets surface mounted and fixed in all positions, etc, to all heights above floor level, etc and to all areas"/>
    <n v="43"/>
    <s v="16 mm Diameter 90 degree galv steel elbows"/>
    <x v="1"/>
    <x v="1"/>
    <x v="1"/>
    <n v="0"/>
    <n v="0"/>
    <n v="0"/>
    <n v="0"/>
    <n v="0"/>
    <n v="0"/>
    <n v="0"/>
    <n v="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377"/>
    <n v="44"/>
    <x v="0"/>
    <x v="4"/>
    <x v="4"/>
    <x v="0"/>
    <x v="19"/>
    <s v="A06"/>
    <s v="Galvanized steel conduit fittings complete with terminals and cable terminations (if required) and galvanized covers with gaskets surface mounted and fixed in all positions, etc, to all heights above floor level, etc and to all areas"/>
    <n v="43"/>
    <s v="16 mm Diameter 90 degree galv steel elbows"/>
    <x v="2"/>
    <x v="2"/>
    <x v="1"/>
    <n v="0"/>
    <n v="0"/>
    <n v="0"/>
    <n v="0"/>
    <n v="0"/>
    <n v="0"/>
    <n v="0"/>
    <n v="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166"/>
    <n v="45"/>
    <x v="0"/>
    <x v="4"/>
    <x v="4"/>
    <x v="0"/>
    <x v="19"/>
    <s v="A06"/>
    <s v="Galvanized steel conduit fittings complete with terminals and cable terminations (if required) and galvanized covers with gaskets surface mounted and fixed in all positions, etc, to all heights above floor level, etc and to all areas"/>
    <n v="44"/>
    <s v="16 mm Diameter cast metal end boxes"/>
    <x v="0"/>
    <x v="0"/>
    <x v="1"/>
    <n v="0"/>
    <n v="0"/>
    <n v="0"/>
    <n v="0"/>
    <n v="0"/>
    <n v="0"/>
    <n v="0"/>
    <n v="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272"/>
    <n v="45"/>
    <x v="0"/>
    <x v="4"/>
    <x v="4"/>
    <x v="0"/>
    <x v="19"/>
    <s v="A06"/>
    <s v="Galvanized steel conduit fittings complete with terminals and cable terminations (if required) and galvanized covers with gaskets surface mounted and fixed in all positions, etc, to all heights above floor level, etc and to all areas"/>
    <n v="44"/>
    <s v="16 mm Diameter cast metal end boxes"/>
    <x v="1"/>
    <x v="1"/>
    <x v="1"/>
    <n v="0"/>
    <n v="0"/>
    <n v="0"/>
    <n v="0"/>
    <n v="0"/>
    <n v="0"/>
    <n v="0"/>
    <n v="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378"/>
    <n v="45"/>
    <x v="0"/>
    <x v="4"/>
    <x v="4"/>
    <x v="0"/>
    <x v="19"/>
    <s v="A06"/>
    <s v="Galvanized steel conduit fittings complete with terminals and cable terminations (if required) and galvanized covers with gaskets surface mounted and fixed in all positions, etc, to all heights above floor level, etc and to all areas"/>
    <n v="44"/>
    <s v="16 mm Diameter cast metal end boxes"/>
    <x v="2"/>
    <x v="2"/>
    <x v="1"/>
    <n v="0"/>
    <n v="0"/>
    <n v="0"/>
    <n v="0"/>
    <n v="0"/>
    <n v="0"/>
    <n v="0"/>
    <n v="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167"/>
    <n v="46"/>
    <x v="0"/>
    <x v="4"/>
    <x v="4"/>
    <x v="0"/>
    <x v="19"/>
    <s v="A06"/>
    <s v="Galvanized steel conduit fittings complete with terminals and cable terminations (if required) and galvanized covers with gaskets surface mounted and fixed in all positions, etc, to all heights above floor level, etc and to all areas"/>
    <n v="45"/>
    <s v="20 mm Diameter cast metal X boxes"/>
    <x v="0"/>
    <x v="0"/>
    <x v="1"/>
    <n v="58"/>
    <n v="638"/>
    <n v="638"/>
    <n v="638"/>
    <n v="638"/>
    <n v="638"/>
    <n v="638"/>
    <n v="3886"/>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273"/>
    <n v="46"/>
    <x v="0"/>
    <x v="4"/>
    <x v="4"/>
    <x v="0"/>
    <x v="19"/>
    <s v="A06"/>
    <s v="Galvanized steel conduit fittings complete with terminals and cable terminations (if required) and galvanized covers with gaskets surface mounted and fixed in all positions, etc, to all heights above floor level, etc and to all areas"/>
    <n v="45"/>
    <s v="20 mm Diameter cast metal X boxes"/>
    <x v="1"/>
    <x v="1"/>
    <x v="1"/>
    <n v="58"/>
    <n v="638"/>
    <n v="638"/>
    <n v="638"/>
    <n v="638"/>
    <n v="638"/>
    <n v="638"/>
    <n v="3886"/>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379"/>
    <n v="46"/>
    <x v="0"/>
    <x v="4"/>
    <x v="4"/>
    <x v="0"/>
    <x v="19"/>
    <s v="A06"/>
    <s v="Galvanized steel conduit fittings complete with terminals and cable terminations (if required) and galvanized covers with gaskets surface mounted and fixed in all positions, etc, to all heights above floor level, etc and to all areas"/>
    <n v="45"/>
    <s v="20 mm Diameter cast metal X boxes"/>
    <x v="2"/>
    <x v="2"/>
    <x v="1"/>
    <n v="58"/>
    <n v="638"/>
    <n v="638"/>
    <n v="638"/>
    <n v="638"/>
    <n v="638"/>
    <n v="638"/>
    <n v="3886"/>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168"/>
    <n v="47"/>
    <x v="0"/>
    <x v="4"/>
    <x v="4"/>
    <x v="0"/>
    <x v="19"/>
    <s v="A06"/>
    <s v="Galvanized steel conduit fittings complete with terminals and cable terminations (if required) and galvanized covers with gaskets surface mounted and fixed in all positions, etc, to all heights above floor level, etc and to all areas"/>
    <n v="46"/>
    <s v="20 mm Diameter cast metal T boxes"/>
    <x v="0"/>
    <x v="0"/>
    <x v="1"/>
    <n v="52"/>
    <n v="572"/>
    <n v="572"/>
    <n v="572"/>
    <n v="572"/>
    <n v="572"/>
    <n v="572"/>
    <n v="3484"/>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274"/>
    <n v="47"/>
    <x v="0"/>
    <x v="4"/>
    <x v="4"/>
    <x v="0"/>
    <x v="19"/>
    <s v="A06"/>
    <s v="Galvanized steel conduit fittings complete with terminals and cable terminations (if required) and galvanized covers with gaskets surface mounted and fixed in all positions, etc, to all heights above floor level, etc and to all areas"/>
    <n v="46"/>
    <s v="20 mm Diameter cast metal T boxes"/>
    <x v="1"/>
    <x v="1"/>
    <x v="1"/>
    <n v="52"/>
    <n v="572"/>
    <n v="572"/>
    <n v="572"/>
    <n v="572"/>
    <n v="572"/>
    <n v="572"/>
    <n v="3484"/>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380"/>
    <n v="47"/>
    <x v="0"/>
    <x v="4"/>
    <x v="4"/>
    <x v="0"/>
    <x v="19"/>
    <s v="A06"/>
    <s v="Galvanized steel conduit fittings complete with terminals and cable terminations (if required) and galvanized covers with gaskets surface mounted and fixed in all positions, etc, to all heights above floor level, etc and to all areas"/>
    <n v="46"/>
    <s v="20 mm Diameter cast metal T boxes"/>
    <x v="2"/>
    <x v="2"/>
    <x v="1"/>
    <n v="52"/>
    <n v="572"/>
    <n v="572"/>
    <n v="572"/>
    <n v="572"/>
    <n v="572"/>
    <n v="572"/>
    <n v="3484"/>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169"/>
    <n v="48"/>
    <x v="0"/>
    <x v="4"/>
    <x v="4"/>
    <x v="0"/>
    <x v="19"/>
    <s v="A06"/>
    <s v="Galvanized steel conduit fittings complete with terminals and cable terminations (if required) and galvanized covers with gaskets surface mounted and fixed in all positions, etc, to all heights above floor level, etc and to all areas"/>
    <n v="47"/>
    <s v="20 mm Diameter cast metal through boxes"/>
    <x v="0"/>
    <x v="0"/>
    <x v="1"/>
    <n v="46"/>
    <n v="496"/>
    <n v="496"/>
    <n v="496"/>
    <n v="496"/>
    <n v="496"/>
    <n v="496"/>
    <n v="3022"/>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275"/>
    <n v="48"/>
    <x v="0"/>
    <x v="4"/>
    <x v="4"/>
    <x v="0"/>
    <x v="19"/>
    <s v="A06"/>
    <s v="Galvanized steel conduit fittings complete with terminals and cable terminations (if required) and galvanized covers with gaskets surface mounted and fixed in all positions, etc, to all heights above floor level, etc and to all areas"/>
    <n v="47"/>
    <s v="20 mm Diameter cast metal through boxes"/>
    <x v="1"/>
    <x v="1"/>
    <x v="1"/>
    <n v="46"/>
    <n v="496"/>
    <n v="496"/>
    <n v="496"/>
    <n v="496"/>
    <n v="496"/>
    <n v="496"/>
    <n v="3022"/>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381"/>
    <n v="48"/>
    <x v="0"/>
    <x v="4"/>
    <x v="4"/>
    <x v="0"/>
    <x v="19"/>
    <s v="A06"/>
    <s v="Galvanized steel conduit fittings complete with terminals and cable terminations (if required) and galvanized covers with gaskets surface mounted and fixed in all positions, etc, to all heights above floor level, etc and to all areas"/>
    <n v="47"/>
    <s v="20 mm Diameter cast metal through boxes"/>
    <x v="2"/>
    <x v="2"/>
    <x v="1"/>
    <n v="46"/>
    <n v="496"/>
    <n v="496"/>
    <n v="496"/>
    <n v="496"/>
    <n v="496"/>
    <n v="496"/>
    <n v="3022"/>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170"/>
    <n v="49"/>
    <x v="0"/>
    <x v="4"/>
    <x v="4"/>
    <x v="0"/>
    <x v="19"/>
    <s v="A06"/>
    <s v="Galvanized steel conduit fittings complete with terminals and cable terminations (if required) and galvanized covers with gaskets surface mounted and fixed in all positions, etc, to all heights above floor level, etc and to all areas"/>
    <n v="48"/>
    <s v="20 mm Diameter 90 degree galv steel elbows"/>
    <x v="0"/>
    <x v="0"/>
    <x v="1"/>
    <n v="58"/>
    <n v="638"/>
    <n v="638"/>
    <n v="638"/>
    <n v="638"/>
    <n v="638"/>
    <n v="638"/>
    <n v="3886"/>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276"/>
    <n v="49"/>
    <x v="0"/>
    <x v="4"/>
    <x v="4"/>
    <x v="0"/>
    <x v="19"/>
    <s v="A06"/>
    <s v="Galvanized steel conduit fittings complete with terminals and cable terminations (if required) and galvanized covers with gaskets surface mounted and fixed in all positions, etc, to all heights above floor level, etc and to all areas"/>
    <n v="48"/>
    <s v="20 mm Diameter 90 degree galv steel elbows"/>
    <x v="1"/>
    <x v="1"/>
    <x v="1"/>
    <n v="58"/>
    <n v="638"/>
    <n v="638"/>
    <n v="638"/>
    <n v="638"/>
    <n v="638"/>
    <n v="638"/>
    <n v="3886"/>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382"/>
    <n v="49"/>
    <x v="0"/>
    <x v="4"/>
    <x v="4"/>
    <x v="0"/>
    <x v="19"/>
    <s v="A06"/>
    <s v="Galvanized steel conduit fittings complete with terminals and cable terminations (if required) and galvanized covers with gaskets surface mounted and fixed in all positions, etc, to all heights above floor level, etc and to all areas"/>
    <n v="48"/>
    <s v="20 mm Diameter 90 degree galv steel elbows"/>
    <x v="2"/>
    <x v="2"/>
    <x v="1"/>
    <n v="58"/>
    <n v="638"/>
    <n v="638"/>
    <n v="638"/>
    <n v="638"/>
    <n v="638"/>
    <n v="638"/>
    <n v="3886"/>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171"/>
    <n v="50"/>
    <x v="0"/>
    <x v="4"/>
    <x v="4"/>
    <x v="0"/>
    <x v="19"/>
    <s v="A06"/>
    <s v="Galvanized steel conduit fittings complete with terminals and cable terminations (if required) and galvanized covers with gaskets surface mounted and fixed in all positions, etc, to all heights above floor level, etc and to all areas"/>
    <n v="49"/>
    <s v="20 mm Diameter cast metal end boxes"/>
    <x v="0"/>
    <x v="0"/>
    <x v="1"/>
    <n v="30"/>
    <n v="319"/>
    <n v="319"/>
    <n v="319"/>
    <n v="319"/>
    <n v="319"/>
    <n v="319"/>
    <n v="1944"/>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277"/>
    <n v="50"/>
    <x v="0"/>
    <x v="4"/>
    <x v="4"/>
    <x v="0"/>
    <x v="19"/>
    <s v="A06"/>
    <s v="Galvanized steel conduit fittings complete with terminals and cable terminations (if required) and galvanized covers with gaskets surface mounted and fixed in all positions, etc, to all heights above floor level, etc and to all areas"/>
    <n v="49"/>
    <s v="20 mm Diameter cast metal end boxes"/>
    <x v="1"/>
    <x v="1"/>
    <x v="1"/>
    <n v="30"/>
    <n v="319"/>
    <n v="319"/>
    <n v="319"/>
    <n v="319"/>
    <n v="319"/>
    <n v="319"/>
    <n v="1944"/>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383"/>
    <n v="50"/>
    <x v="0"/>
    <x v="4"/>
    <x v="4"/>
    <x v="0"/>
    <x v="19"/>
    <s v="A06"/>
    <s v="Galvanized steel conduit fittings complete with terminals and cable terminations (if required) and galvanized covers with gaskets surface mounted and fixed in all positions, etc, to all heights above floor level, etc and to all areas"/>
    <n v="49"/>
    <s v="20 mm Diameter cast metal end boxes"/>
    <x v="2"/>
    <x v="2"/>
    <x v="1"/>
    <n v="30"/>
    <n v="319"/>
    <n v="319"/>
    <n v="319"/>
    <n v="319"/>
    <n v="319"/>
    <n v="319"/>
    <n v="1944"/>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172"/>
    <n v="51"/>
    <x v="0"/>
    <x v="4"/>
    <x v="4"/>
    <x v="0"/>
    <x v="19"/>
    <s v="A06"/>
    <s v="Galvanized steel conduit fittings complete with terminals and cable terminations (if required) and galvanized covers with gaskets surface mounted and fixed in all positions, etc, to all heights above floor level, etc and to all areas"/>
    <n v="50"/>
    <s v="1 gang light steel switch box and cover"/>
    <x v="0"/>
    <x v="0"/>
    <x v="1"/>
    <n v="10"/>
    <m/>
    <m/>
    <m/>
    <m/>
    <m/>
    <m/>
    <n v="1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278"/>
    <n v="51"/>
    <x v="0"/>
    <x v="4"/>
    <x v="4"/>
    <x v="0"/>
    <x v="19"/>
    <s v="A06"/>
    <s v="Galvanized steel conduit fittings complete with terminals and cable terminations (if required) and galvanized covers with gaskets surface mounted and fixed in all positions, etc, to all heights above floor level, etc and to all areas"/>
    <n v="50"/>
    <s v="1 gang light steel switch box and cover"/>
    <x v="1"/>
    <x v="1"/>
    <x v="1"/>
    <n v="10"/>
    <m/>
    <m/>
    <m/>
    <m/>
    <m/>
    <m/>
    <n v="1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384"/>
    <n v="51"/>
    <x v="0"/>
    <x v="4"/>
    <x v="4"/>
    <x v="0"/>
    <x v="19"/>
    <s v="A06"/>
    <s v="Galvanized steel conduit fittings complete with terminals and cable terminations (if required) and galvanized covers with gaskets surface mounted and fixed in all positions, etc, to all heights above floor level, etc and to all areas"/>
    <n v="50"/>
    <s v="1 gang light steel switch box and cover"/>
    <x v="2"/>
    <x v="2"/>
    <x v="1"/>
    <n v="10"/>
    <m/>
    <m/>
    <m/>
    <m/>
    <m/>
    <m/>
    <n v="1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173"/>
    <n v="52"/>
    <x v="0"/>
    <x v="4"/>
    <x v="4"/>
    <x v="0"/>
    <x v="19"/>
    <s v="A06"/>
    <s v="Galvanized steel conduit fittings complete with terminals and cable terminations (if required) and galvanized covers with gaskets surface mounted and fixed in all positions, etc, to all heights above floor level, etc and to all areas"/>
    <n v="51"/>
    <s v="1 gang steel socket outlet box and cover"/>
    <x v="0"/>
    <x v="0"/>
    <x v="1"/>
    <n v="10"/>
    <m/>
    <m/>
    <m/>
    <m/>
    <m/>
    <m/>
    <n v="1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279"/>
    <n v="52"/>
    <x v="0"/>
    <x v="4"/>
    <x v="4"/>
    <x v="0"/>
    <x v="19"/>
    <s v="A06"/>
    <s v="Galvanized steel conduit fittings complete with terminals and cable terminations (if required) and galvanized covers with gaskets surface mounted and fixed in all positions, etc, to all heights above floor level, etc and to all areas"/>
    <n v="51"/>
    <s v="1 gang steel socket outlet box and cover"/>
    <x v="1"/>
    <x v="1"/>
    <x v="1"/>
    <n v="10"/>
    <m/>
    <m/>
    <m/>
    <m/>
    <m/>
    <m/>
    <n v="1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385"/>
    <n v="52"/>
    <x v="0"/>
    <x v="4"/>
    <x v="4"/>
    <x v="0"/>
    <x v="19"/>
    <s v="A06"/>
    <s v="Galvanized steel conduit fittings complete with terminals and cable terminations (if required) and galvanized covers with gaskets surface mounted and fixed in all positions, etc, to all heights above floor level, etc and to all areas"/>
    <n v="51"/>
    <s v="1 gang steel socket outlet box and cover"/>
    <x v="2"/>
    <x v="2"/>
    <x v="1"/>
    <n v="10"/>
    <m/>
    <m/>
    <m/>
    <m/>
    <m/>
    <m/>
    <n v="1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174"/>
    <n v="53"/>
    <x v="0"/>
    <x v="4"/>
    <x v="4"/>
    <x v="0"/>
    <x v="19"/>
    <s v="A06"/>
    <s v="Galvanized steel conduit fittings complete with terminals and cable terminations (if required) and galvanized covers with gaskets surface mounted and fixed in all positions, etc, to all heights above floor level, etc and to all areas"/>
    <n v="52"/>
    <s v="2 gang steel socket outlet box and cover"/>
    <x v="0"/>
    <x v="0"/>
    <x v="1"/>
    <n v="10"/>
    <m/>
    <m/>
    <m/>
    <m/>
    <m/>
    <m/>
    <n v="1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280"/>
    <n v="53"/>
    <x v="0"/>
    <x v="4"/>
    <x v="4"/>
    <x v="0"/>
    <x v="19"/>
    <s v="A06"/>
    <s v="Galvanized steel conduit fittings complete with terminals and cable terminations (if required) and galvanized covers with gaskets surface mounted and fixed in all positions, etc, to all heights above floor level, etc and to all areas"/>
    <n v="52"/>
    <s v="2 gang steel socket outlet box and cover"/>
    <x v="1"/>
    <x v="1"/>
    <x v="1"/>
    <n v="10"/>
    <m/>
    <m/>
    <m/>
    <m/>
    <m/>
    <m/>
    <n v="1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386"/>
    <n v="53"/>
    <x v="0"/>
    <x v="4"/>
    <x v="4"/>
    <x v="0"/>
    <x v="19"/>
    <s v="A06"/>
    <s v="Galvanized steel conduit fittings complete with terminals and cable terminations (if required) and galvanized covers with gaskets surface mounted and fixed in all positions, etc, to all heights above floor level, etc and to all areas"/>
    <n v="52"/>
    <s v="2 gang steel socket outlet box and cover"/>
    <x v="2"/>
    <x v="2"/>
    <x v="1"/>
    <n v="10"/>
    <m/>
    <m/>
    <m/>
    <m/>
    <m/>
    <m/>
    <n v="1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175"/>
    <n v="54"/>
    <x v="0"/>
    <x v="4"/>
    <x v="4"/>
    <x v="0"/>
    <x v="19"/>
    <s v="A06"/>
    <s v="Galvanized steel conduit fittings complete with terminals and cable terminations (if required) and galvanized covers with gaskets surface mounted and fixed in all positions, etc, to all heights above floor level, etc and to all areas"/>
    <n v="53"/>
    <s v="32mm to 20 mm reducing coupling fitting"/>
    <x v="0"/>
    <x v="0"/>
    <x v="1"/>
    <n v="14"/>
    <n v="630"/>
    <n v="630"/>
    <n v="630"/>
    <n v="630"/>
    <n v="630"/>
    <n v="630"/>
    <n v="3794"/>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281"/>
    <n v="54"/>
    <x v="0"/>
    <x v="4"/>
    <x v="4"/>
    <x v="0"/>
    <x v="19"/>
    <s v="A06"/>
    <s v="Galvanized steel conduit fittings complete with terminals and cable terminations (if required) and galvanized covers with gaskets surface mounted and fixed in all positions, etc, to all heights above floor level, etc and to all areas"/>
    <n v="53"/>
    <s v="32mm to 20 mm reducing coupling fitting"/>
    <x v="1"/>
    <x v="1"/>
    <x v="1"/>
    <n v="14"/>
    <n v="630"/>
    <n v="630"/>
    <n v="630"/>
    <n v="630"/>
    <n v="630"/>
    <n v="630"/>
    <n v="3794"/>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387"/>
    <n v="54"/>
    <x v="0"/>
    <x v="4"/>
    <x v="4"/>
    <x v="0"/>
    <x v="19"/>
    <s v="A06"/>
    <s v="Galvanized steel conduit fittings complete with terminals and cable terminations (if required) and galvanized covers with gaskets surface mounted and fixed in all positions, etc, to all heights above floor level, etc and to all areas"/>
    <n v="53"/>
    <s v="32mm to 20 mm reducing coupling fitting"/>
    <x v="2"/>
    <x v="2"/>
    <x v="1"/>
    <n v="14"/>
    <n v="630"/>
    <n v="630"/>
    <n v="630"/>
    <n v="630"/>
    <n v="630"/>
    <n v="630"/>
    <n v="3794"/>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176"/>
    <n v="55"/>
    <x v="0"/>
    <x v="4"/>
    <x v="4"/>
    <x v="0"/>
    <x v="19"/>
    <s v="A08"/>
    <s v="WIRING CHANNELS"/>
    <n v="54"/>
    <s v="41.3 x 41.3 x 1.6 mm Thick "/>
    <x v="0"/>
    <x v="0"/>
    <x v="0"/>
    <n v="450"/>
    <n v="1100"/>
    <n v="1100"/>
    <n v="1100"/>
    <n v="1100"/>
    <n v="1100"/>
    <n v="1100"/>
    <n v="705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282"/>
    <n v="55"/>
    <x v="0"/>
    <x v="4"/>
    <x v="4"/>
    <x v="0"/>
    <x v="19"/>
    <s v="A08"/>
    <s v="WIRING CHANNELS"/>
    <n v="54"/>
    <s v="41.3 x 41.3 x 1.6 mm Thick "/>
    <x v="1"/>
    <x v="1"/>
    <x v="0"/>
    <n v="450"/>
    <n v="1100"/>
    <n v="1100"/>
    <n v="1100"/>
    <n v="1100"/>
    <n v="1100"/>
    <n v="1100"/>
    <n v="705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388"/>
    <n v="55"/>
    <x v="0"/>
    <x v="4"/>
    <x v="4"/>
    <x v="0"/>
    <x v="19"/>
    <s v="A08"/>
    <s v="WIRING CHANNELS"/>
    <n v="54"/>
    <s v="41.3 x 41.3 x 1.6 mm Thick "/>
    <x v="2"/>
    <x v="2"/>
    <x v="0"/>
    <n v="450"/>
    <n v="1100"/>
    <n v="1100"/>
    <n v="1100"/>
    <n v="1100"/>
    <n v="1100"/>
    <n v="1100"/>
    <n v="705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177"/>
    <n v="56"/>
    <x v="0"/>
    <x v="4"/>
    <x v="4"/>
    <x v="0"/>
    <x v="19"/>
    <s v="A09"/>
    <s v="CABLE"/>
    <n v="55"/>
    <s v="1/C 2,5 mm² Red"/>
    <x v="0"/>
    <x v="0"/>
    <x v="0"/>
    <n v="3270"/>
    <n v="35573"/>
    <n v="35573"/>
    <n v="35573"/>
    <n v="35573"/>
    <n v="35573"/>
    <n v="35573"/>
    <n v="216708"/>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283"/>
    <n v="56"/>
    <x v="0"/>
    <x v="4"/>
    <x v="4"/>
    <x v="0"/>
    <x v="19"/>
    <s v="A09"/>
    <s v="CABLE"/>
    <n v="55"/>
    <s v="1/C 2,5 mm² Red"/>
    <x v="1"/>
    <x v="1"/>
    <x v="0"/>
    <n v="3270"/>
    <n v="35573"/>
    <n v="35573"/>
    <n v="35573"/>
    <n v="35573"/>
    <n v="35573"/>
    <n v="35573"/>
    <n v="216708"/>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389"/>
    <n v="56"/>
    <x v="0"/>
    <x v="4"/>
    <x v="4"/>
    <x v="0"/>
    <x v="19"/>
    <s v="A09"/>
    <s v="CABLE"/>
    <n v="55"/>
    <s v="1/C 2,5 mm² Red"/>
    <x v="2"/>
    <x v="2"/>
    <x v="0"/>
    <n v="3270"/>
    <n v="35573"/>
    <n v="35573"/>
    <n v="35573"/>
    <n v="35573"/>
    <n v="35573"/>
    <n v="35573"/>
    <n v="216708"/>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178"/>
    <n v="57"/>
    <x v="0"/>
    <x v="4"/>
    <x v="4"/>
    <x v="0"/>
    <x v="19"/>
    <s v="A09"/>
    <s v="CABLE"/>
    <n v="56"/>
    <s v="1/C 4 mm² Red"/>
    <x v="0"/>
    <x v="0"/>
    <x v="0"/>
    <n v="1210"/>
    <n v="1990"/>
    <n v="1990"/>
    <n v="1990"/>
    <n v="1990"/>
    <n v="1990"/>
    <n v="1990"/>
    <n v="1315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284"/>
    <n v="57"/>
    <x v="0"/>
    <x v="4"/>
    <x v="4"/>
    <x v="0"/>
    <x v="19"/>
    <s v="A09"/>
    <s v="CABLE"/>
    <n v="56"/>
    <s v="1/C 4 mm² Red"/>
    <x v="1"/>
    <x v="1"/>
    <x v="0"/>
    <n v="1210"/>
    <n v="1990"/>
    <n v="1990"/>
    <n v="1990"/>
    <n v="1990"/>
    <n v="1990"/>
    <n v="1990"/>
    <n v="1315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390"/>
    <n v="57"/>
    <x v="0"/>
    <x v="4"/>
    <x v="4"/>
    <x v="0"/>
    <x v="19"/>
    <s v="A09"/>
    <s v="CABLE"/>
    <n v="56"/>
    <s v="1/C 4 mm² Red"/>
    <x v="2"/>
    <x v="2"/>
    <x v="0"/>
    <n v="1210"/>
    <n v="1990"/>
    <n v="1990"/>
    <n v="1990"/>
    <n v="1990"/>
    <n v="1990"/>
    <n v="1990"/>
    <n v="1315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179"/>
    <n v="58"/>
    <x v="0"/>
    <x v="4"/>
    <x v="4"/>
    <x v="0"/>
    <x v="19"/>
    <s v="A09"/>
    <s v="CABLE"/>
    <n v="57"/>
    <s v="1/C 6 mm² Red"/>
    <x v="0"/>
    <x v="0"/>
    <x v="0"/>
    <n v="1"/>
    <m/>
    <m/>
    <m/>
    <m/>
    <m/>
    <m/>
    <n v="1"/>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285"/>
    <n v="58"/>
    <x v="0"/>
    <x v="4"/>
    <x v="4"/>
    <x v="0"/>
    <x v="19"/>
    <s v="A09"/>
    <s v="CABLE"/>
    <n v="57"/>
    <s v="1/C 6 mm² Red"/>
    <x v="1"/>
    <x v="1"/>
    <x v="0"/>
    <n v="1"/>
    <m/>
    <m/>
    <m/>
    <m/>
    <m/>
    <m/>
    <n v="1"/>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391"/>
    <n v="58"/>
    <x v="0"/>
    <x v="4"/>
    <x v="4"/>
    <x v="0"/>
    <x v="19"/>
    <s v="A09"/>
    <s v="CABLE"/>
    <n v="57"/>
    <s v="1/C 6 mm² Red"/>
    <x v="2"/>
    <x v="2"/>
    <x v="0"/>
    <n v="1"/>
    <m/>
    <m/>
    <m/>
    <m/>
    <m/>
    <m/>
    <n v="1"/>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180"/>
    <n v="59"/>
    <x v="0"/>
    <x v="4"/>
    <x v="4"/>
    <x v="0"/>
    <x v="19"/>
    <s v="A09"/>
    <s v="CABLE"/>
    <n v="58"/>
    <s v="1/C 2,5 mm² Yellow"/>
    <x v="0"/>
    <x v="0"/>
    <x v="0"/>
    <n v="3270"/>
    <n v="35573"/>
    <n v="35573"/>
    <n v="35573"/>
    <n v="35573"/>
    <n v="35573"/>
    <n v="35573"/>
    <n v="216708"/>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286"/>
    <n v="59"/>
    <x v="0"/>
    <x v="4"/>
    <x v="4"/>
    <x v="0"/>
    <x v="19"/>
    <s v="A09"/>
    <s v="CABLE"/>
    <n v="58"/>
    <s v="1/C 2,5 mm² Yellow"/>
    <x v="1"/>
    <x v="1"/>
    <x v="0"/>
    <n v="3270"/>
    <n v="35573"/>
    <n v="35573"/>
    <n v="35573"/>
    <n v="35573"/>
    <n v="35573"/>
    <n v="35573"/>
    <n v="216708"/>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392"/>
    <n v="59"/>
    <x v="0"/>
    <x v="4"/>
    <x v="4"/>
    <x v="0"/>
    <x v="19"/>
    <s v="A09"/>
    <s v="CABLE"/>
    <n v="58"/>
    <s v="1/C 2,5 mm² Yellow"/>
    <x v="2"/>
    <x v="2"/>
    <x v="0"/>
    <n v="3270"/>
    <n v="35573"/>
    <n v="35573"/>
    <n v="35573"/>
    <n v="35573"/>
    <n v="35573"/>
    <n v="35573"/>
    <n v="216708"/>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181"/>
    <n v="60"/>
    <x v="0"/>
    <x v="4"/>
    <x v="4"/>
    <x v="0"/>
    <x v="19"/>
    <s v="A09"/>
    <s v="CABLE"/>
    <n v="59"/>
    <s v="1/C 4 mm² Yellow"/>
    <x v="0"/>
    <x v="0"/>
    <x v="0"/>
    <n v="1210"/>
    <n v="1990"/>
    <n v="1990"/>
    <n v="1990"/>
    <n v="1990"/>
    <n v="1990"/>
    <n v="1990"/>
    <n v="1315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287"/>
    <n v="60"/>
    <x v="0"/>
    <x v="4"/>
    <x v="4"/>
    <x v="0"/>
    <x v="19"/>
    <s v="A09"/>
    <s v="CABLE"/>
    <n v="59"/>
    <s v="1/C 4 mm² Yellow"/>
    <x v="1"/>
    <x v="1"/>
    <x v="0"/>
    <n v="1210"/>
    <n v="1990"/>
    <n v="1990"/>
    <n v="1990"/>
    <n v="1990"/>
    <n v="1990"/>
    <n v="1990"/>
    <n v="1315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393"/>
    <n v="60"/>
    <x v="0"/>
    <x v="4"/>
    <x v="4"/>
    <x v="0"/>
    <x v="19"/>
    <s v="A09"/>
    <s v="CABLE"/>
    <n v="59"/>
    <s v="1/C 4 mm² Yellow"/>
    <x v="2"/>
    <x v="2"/>
    <x v="0"/>
    <n v="1210"/>
    <n v="1990"/>
    <n v="1990"/>
    <n v="1990"/>
    <n v="1990"/>
    <n v="1990"/>
    <n v="1990"/>
    <n v="1315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182"/>
    <n v="61"/>
    <x v="0"/>
    <x v="4"/>
    <x v="4"/>
    <x v="0"/>
    <x v="19"/>
    <s v="A09"/>
    <s v="CABLE"/>
    <n v="60"/>
    <s v="1/C 6 mm² Yellow"/>
    <x v="0"/>
    <x v="0"/>
    <x v="0"/>
    <n v="1"/>
    <m/>
    <m/>
    <m/>
    <m/>
    <m/>
    <m/>
    <n v="1"/>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288"/>
    <n v="61"/>
    <x v="0"/>
    <x v="4"/>
    <x v="4"/>
    <x v="0"/>
    <x v="19"/>
    <s v="A09"/>
    <s v="CABLE"/>
    <n v="60"/>
    <s v="1/C 6 mm² Yellow"/>
    <x v="1"/>
    <x v="1"/>
    <x v="0"/>
    <n v="1"/>
    <m/>
    <m/>
    <m/>
    <m/>
    <m/>
    <m/>
    <n v="1"/>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394"/>
    <n v="61"/>
    <x v="0"/>
    <x v="4"/>
    <x v="4"/>
    <x v="0"/>
    <x v="19"/>
    <s v="A09"/>
    <s v="CABLE"/>
    <n v="60"/>
    <s v="1/C 6 mm² Yellow"/>
    <x v="2"/>
    <x v="2"/>
    <x v="0"/>
    <n v="1"/>
    <m/>
    <m/>
    <m/>
    <m/>
    <m/>
    <m/>
    <n v="1"/>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183"/>
    <n v="62"/>
    <x v="0"/>
    <x v="4"/>
    <x v="4"/>
    <x v="0"/>
    <x v="19"/>
    <s v="A09"/>
    <s v="CABLE"/>
    <n v="61"/>
    <s v="1/C 2,5 mm² Blue"/>
    <x v="0"/>
    <x v="0"/>
    <x v="0"/>
    <n v="3270"/>
    <n v="35573"/>
    <n v="35573"/>
    <n v="35573"/>
    <n v="35573"/>
    <n v="35573"/>
    <n v="35573"/>
    <n v="216708"/>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289"/>
    <n v="62"/>
    <x v="0"/>
    <x v="4"/>
    <x v="4"/>
    <x v="0"/>
    <x v="19"/>
    <s v="A09"/>
    <s v="CABLE"/>
    <n v="61"/>
    <s v="1/C 2,5 mm² Blue"/>
    <x v="1"/>
    <x v="1"/>
    <x v="0"/>
    <n v="3270"/>
    <n v="35573"/>
    <n v="35573"/>
    <n v="35573"/>
    <n v="35573"/>
    <n v="35573"/>
    <n v="35573"/>
    <n v="216708"/>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395"/>
    <n v="62"/>
    <x v="0"/>
    <x v="4"/>
    <x v="4"/>
    <x v="0"/>
    <x v="19"/>
    <s v="A09"/>
    <s v="CABLE"/>
    <n v="61"/>
    <s v="1/C 2,5 mm² Blue"/>
    <x v="2"/>
    <x v="2"/>
    <x v="0"/>
    <n v="3270"/>
    <n v="35573"/>
    <n v="35573"/>
    <n v="35573"/>
    <n v="35573"/>
    <n v="35573"/>
    <n v="35573"/>
    <n v="216708"/>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184"/>
    <n v="63"/>
    <x v="0"/>
    <x v="4"/>
    <x v="4"/>
    <x v="0"/>
    <x v="19"/>
    <s v="A09"/>
    <s v="CABLE"/>
    <n v="62"/>
    <s v="1/C 4 mm² Blue"/>
    <x v="0"/>
    <x v="0"/>
    <x v="0"/>
    <n v="1210"/>
    <n v="1990"/>
    <n v="1990"/>
    <n v="1990"/>
    <n v="1990"/>
    <n v="1990"/>
    <n v="1990"/>
    <n v="1315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290"/>
    <n v="63"/>
    <x v="0"/>
    <x v="4"/>
    <x v="4"/>
    <x v="0"/>
    <x v="19"/>
    <s v="A09"/>
    <s v="CABLE"/>
    <n v="62"/>
    <s v="1/C 4 mm² Blue"/>
    <x v="1"/>
    <x v="1"/>
    <x v="0"/>
    <n v="1210"/>
    <n v="1990"/>
    <n v="1990"/>
    <n v="1990"/>
    <n v="1990"/>
    <n v="1990"/>
    <n v="1990"/>
    <n v="1315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396"/>
    <n v="63"/>
    <x v="0"/>
    <x v="4"/>
    <x v="4"/>
    <x v="0"/>
    <x v="19"/>
    <s v="A09"/>
    <s v="CABLE"/>
    <n v="62"/>
    <s v="1/C 4 mm² Blue"/>
    <x v="2"/>
    <x v="2"/>
    <x v="0"/>
    <n v="1210"/>
    <n v="1990"/>
    <n v="1990"/>
    <n v="1990"/>
    <n v="1990"/>
    <n v="1990"/>
    <n v="1990"/>
    <n v="1315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185"/>
    <n v="64"/>
    <x v="0"/>
    <x v="4"/>
    <x v="4"/>
    <x v="0"/>
    <x v="19"/>
    <s v="A09"/>
    <s v="CABLE"/>
    <n v="63"/>
    <s v="1/C 6 mm² Blue"/>
    <x v="0"/>
    <x v="0"/>
    <x v="0"/>
    <n v="1"/>
    <m/>
    <m/>
    <m/>
    <m/>
    <m/>
    <m/>
    <n v="1"/>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291"/>
    <n v="64"/>
    <x v="0"/>
    <x v="4"/>
    <x v="4"/>
    <x v="0"/>
    <x v="19"/>
    <s v="A09"/>
    <s v="CABLE"/>
    <n v="63"/>
    <s v="1/C 6 mm² Blue"/>
    <x v="1"/>
    <x v="1"/>
    <x v="0"/>
    <n v="1"/>
    <m/>
    <m/>
    <m/>
    <m/>
    <m/>
    <m/>
    <n v="1"/>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397"/>
    <n v="64"/>
    <x v="0"/>
    <x v="4"/>
    <x v="4"/>
    <x v="0"/>
    <x v="19"/>
    <s v="A09"/>
    <s v="CABLE"/>
    <n v="63"/>
    <s v="1/C 6 mm² Blue"/>
    <x v="2"/>
    <x v="2"/>
    <x v="0"/>
    <n v="1"/>
    <m/>
    <m/>
    <m/>
    <m/>
    <m/>
    <m/>
    <n v="1"/>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186"/>
    <n v="65"/>
    <x v="0"/>
    <x v="4"/>
    <x v="4"/>
    <x v="0"/>
    <x v="19"/>
    <s v="A09"/>
    <s v="CABLE"/>
    <n v="64"/>
    <s v="1/C 2,5 mm² Black"/>
    <x v="0"/>
    <x v="0"/>
    <x v="0"/>
    <n v="4900"/>
    <n v="53359"/>
    <n v="53359"/>
    <n v="53359"/>
    <n v="53359"/>
    <n v="53359"/>
    <n v="53359"/>
    <n v="325054"/>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292"/>
    <n v="65"/>
    <x v="0"/>
    <x v="4"/>
    <x v="4"/>
    <x v="0"/>
    <x v="19"/>
    <s v="A09"/>
    <s v="CABLE"/>
    <n v="64"/>
    <s v="1/C 2,5 mm² Black"/>
    <x v="1"/>
    <x v="1"/>
    <x v="0"/>
    <n v="4900"/>
    <n v="53359"/>
    <n v="53359"/>
    <n v="53359"/>
    <n v="53359"/>
    <n v="53359"/>
    <n v="53359"/>
    <n v="325054"/>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398"/>
    <n v="65"/>
    <x v="0"/>
    <x v="4"/>
    <x v="4"/>
    <x v="0"/>
    <x v="19"/>
    <s v="A09"/>
    <s v="CABLE"/>
    <n v="64"/>
    <s v="1/C 2,5 mm² Black"/>
    <x v="2"/>
    <x v="2"/>
    <x v="0"/>
    <n v="4900"/>
    <n v="53359"/>
    <n v="53359"/>
    <n v="53359"/>
    <n v="53359"/>
    <n v="53359"/>
    <n v="53359"/>
    <n v="325054"/>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187"/>
    <n v="66"/>
    <x v="0"/>
    <x v="4"/>
    <x v="4"/>
    <x v="0"/>
    <x v="19"/>
    <s v="A09"/>
    <s v="CABLE"/>
    <n v="65"/>
    <s v="1/C 4 mm² Black"/>
    <x v="0"/>
    <x v="0"/>
    <x v="0"/>
    <n v="3629"/>
    <n v="2984"/>
    <n v="2984"/>
    <n v="2984"/>
    <n v="2984"/>
    <n v="2984"/>
    <n v="2984"/>
    <n v="21533"/>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293"/>
    <n v="66"/>
    <x v="0"/>
    <x v="4"/>
    <x v="4"/>
    <x v="0"/>
    <x v="19"/>
    <s v="A09"/>
    <s v="CABLE"/>
    <n v="65"/>
    <s v="1/C 4 mm² Black"/>
    <x v="1"/>
    <x v="1"/>
    <x v="0"/>
    <n v="3629"/>
    <n v="2984"/>
    <n v="2984"/>
    <n v="2984"/>
    <n v="2984"/>
    <n v="2984"/>
    <n v="2984"/>
    <n v="21533"/>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399"/>
    <n v="66"/>
    <x v="0"/>
    <x v="4"/>
    <x v="4"/>
    <x v="0"/>
    <x v="19"/>
    <s v="A09"/>
    <s v="CABLE"/>
    <n v="65"/>
    <s v="1/C 4 mm² Black"/>
    <x v="2"/>
    <x v="2"/>
    <x v="0"/>
    <n v="3629"/>
    <n v="2984"/>
    <n v="2984"/>
    <n v="2984"/>
    <n v="2984"/>
    <n v="2984"/>
    <n v="2984"/>
    <n v="21533"/>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188"/>
    <n v="67"/>
    <x v="0"/>
    <x v="4"/>
    <x v="4"/>
    <x v="0"/>
    <x v="19"/>
    <s v="A09"/>
    <s v="CABLE"/>
    <n v="66"/>
    <s v="1/C 6 mm² Black"/>
    <x v="0"/>
    <x v="0"/>
    <x v="0"/>
    <n v="1"/>
    <m/>
    <m/>
    <m/>
    <m/>
    <m/>
    <m/>
    <n v="1"/>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294"/>
    <n v="67"/>
    <x v="0"/>
    <x v="4"/>
    <x v="4"/>
    <x v="0"/>
    <x v="19"/>
    <s v="A09"/>
    <s v="CABLE"/>
    <n v="66"/>
    <s v="1/C 6 mm² Black"/>
    <x v="1"/>
    <x v="1"/>
    <x v="0"/>
    <n v="1"/>
    <m/>
    <m/>
    <m/>
    <m/>
    <m/>
    <m/>
    <n v="1"/>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400"/>
    <n v="67"/>
    <x v="0"/>
    <x v="4"/>
    <x v="4"/>
    <x v="0"/>
    <x v="19"/>
    <s v="A09"/>
    <s v="CABLE"/>
    <n v="66"/>
    <s v="1/C 6 mm² Black"/>
    <x v="2"/>
    <x v="2"/>
    <x v="0"/>
    <n v="1"/>
    <m/>
    <m/>
    <m/>
    <m/>
    <m/>
    <m/>
    <n v="1"/>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189"/>
    <n v="68"/>
    <x v="0"/>
    <x v="4"/>
    <x v="4"/>
    <x v="0"/>
    <x v="19"/>
    <s v="A09"/>
    <s v="CABLE"/>
    <n v="67"/>
    <s v="4/C armoured, 16 mm² Black"/>
    <x v="0"/>
    <x v="0"/>
    <x v="0"/>
    <n v="7547"/>
    <m/>
    <m/>
    <m/>
    <m/>
    <m/>
    <m/>
    <n v="754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295"/>
    <n v="68"/>
    <x v="0"/>
    <x v="4"/>
    <x v="4"/>
    <x v="0"/>
    <x v="19"/>
    <s v="A09"/>
    <s v="CABLE"/>
    <n v="67"/>
    <s v="4/C armoured, 16 mm² Black"/>
    <x v="1"/>
    <x v="1"/>
    <x v="0"/>
    <n v="7547"/>
    <m/>
    <m/>
    <m/>
    <m/>
    <m/>
    <m/>
    <n v="754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401"/>
    <n v="68"/>
    <x v="0"/>
    <x v="4"/>
    <x v="4"/>
    <x v="0"/>
    <x v="19"/>
    <s v="A09"/>
    <s v="CABLE"/>
    <n v="67"/>
    <s v="4/C armoured, 16 mm² Black"/>
    <x v="2"/>
    <x v="2"/>
    <x v="0"/>
    <n v="7547"/>
    <m/>
    <m/>
    <m/>
    <m/>
    <m/>
    <m/>
    <n v="754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190"/>
    <n v="69"/>
    <x v="0"/>
    <x v="4"/>
    <x v="4"/>
    <x v="0"/>
    <x v="19"/>
    <s v="A09"/>
    <s v="CABLE"/>
    <n v="68"/>
    <s v="4/C armoured, 25 mm² Black"/>
    <x v="0"/>
    <x v="0"/>
    <x v="0"/>
    <n v="1078"/>
    <m/>
    <m/>
    <m/>
    <m/>
    <m/>
    <m/>
    <n v="1078"/>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296"/>
    <n v="69"/>
    <x v="0"/>
    <x v="4"/>
    <x v="4"/>
    <x v="0"/>
    <x v="19"/>
    <s v="A09"/>
    <s v="CABLE"/>
    <n v="68"/>
    <s v="4/C armoured, 25 mm² Black"/>
    <x v="1"/>
    <x v="1"/>
    <x v="0"/>
    <n v="1078"/>
    <m/>
    <m/>
    <m/>
    <m/>
    <m/>
    <m/>
    <n v="1078"/>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402"/>
    <n v="69"/>
    <x v="0"/>
    <x v="4"/>
    <x v="4"/>
    <x v="0"/>
    <x v="19"/>
    <s v="A09"/>
    <s v="CABLE"/>
    <n v="68"/>
    <s v="4/C armoured, 25 mm² Black"/>
    <x v="2"/>
    <x v="2"/>
    <x v="0"/>
    <n v="1078"/>
    <m/>
    <m/>
    <m/>
    <m/>
    <m/>
    <m/>
    <n v="1078"/>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191"/>
    <n v="70"/>
    <x v="0"/>
    <x v="4"/>
    <x v="4"/>
    <x v="0"/>
    <x v="19"/>
    <s v="A09"/>
    <s v="CABLE"/>
    <n v="69"/>
    <s v="4/C armoured, 35 mm² Black"/>
    <x v="0"/>
    <x v="0"/>
    <x v="0"/>
    <n v="1078"/>
    <m/>
    <m/>
    <m/>
    <m/>
    <m/>
    <m/>
    <n v="1078"/>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297"/>
    <n v="70"/>
    <x v="0"/>
    <x v="4"/>
    <x v="4"/>
    <x v="0"/>
    <x v="19"/>
    <s v="A09"/>
    <s v="CABLE"/>
    <n v="69"/>
    <s v="4/C armoured, 35 mm² Black"/>
    <x v="1"/>
    <x v="1"/>
    <x v="0"/>
    <n v="1078"/>
    <m/>
    <m/>
    <m/>
    <m/>
    <m/>
    <m/>
    <n v="1078"/>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403"/>
    <n v="70"/>
    <x v="0"/>
    <x v="4"/>
    <x v="4"/>
    <x v="0"/>
    <x v="19"/>
    <s v="A09"/>
    <s v="CABLE"/>
    <n v="69"/>
    <s v="4/C armoured, 35 mm² Black"/>
    <x v="2"/>
    <x v="2"/>
    <x v="0"/>
    <n v="1078"/>
    <m/>
    <m/>
    <m/>
    <m/>
    <m/>
    <m/>
    <n v="1078"/>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192"/>
    <n v="71"/>
    <x v="0"/>
    <x v="4"/>
    <x v="4"/>
    <x v="0"/>
    <x v="19"/>
    <s v="A09"/>
    <s v="CABLE"/>
    <n v="70"/>
    <s v="4/C armoured, 70 mm² Black"/>
    <x v="0"/>
    <x v="0"/>
    <x v="0"/>
    <n v="1078"/>
    <m/>
    <m/>
    <m/>
    <m/>
    <m/>
    <m/>
    <n v="1078"/>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298"/>
    <n v="71"/>
    <x v="0"/>
    <x v="4"/>
    <x v="4"/>
    <x v="0"/>
    <x v="19"/>
    <s v="A09"/>
    <s v="CABLE"/>
    <n v="70"/>
    <s v="4/C armoured, 70 mm² Black"/>
    <x v="1"/>
    <x v="1"/>
    <x v="0"/>
    <n v="1078"/>
    <m/>
    <m/>
    <m/>
    <m/>
    <m/>
    <m/>
    <n v="1078"/>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404"/>
    <n v="71"/>
    <x v="0"/>
    <x v="4"/>
    <x v="4"/>
    <x v="0"/>
    <x v="19"/>
    <s v="A09"/>
    <s v="CABLE"/>
    <n v="70"/>
    <s v="4/C armoured, 70 mm² Black"/>
    <x v="2"/>
    <x v="2"/>
    <x v="0"/>
    <n v="1078"/>
    <m/>
    <m/>
    <m/>
    <m/>
    <m/>
    <m/>
    <n v="1078"/>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193"/>
    <n v="72"/>
    <x v="0"/>
    <x v="4"/>
    <x v="4"/>
    <x v="0"/>
    <x v="19"/>
    <s v="A09"/>
    <s v="CABLE"/>
    <n v="71"/>
    <s v="1/C 2,5 mm²  Green with yellow line earth wire"/>
    <x v="0"/>
    <x v="0"/>
    <x v="0"/>
    <n v="4900"/>
    <n v="53359"/>
    <n v="53359"/>
    <n v="53359"/>
    <n v="53359"/>
    <n v="53359"/>
    <n v="53359"/>
    <n v="325054"/>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299"/>
    <n v="72"/>
    <x v="0"/>
    <x v="4"/>
    <x v="4"/>
    <x v="0"/>
    <x v="19"/>
    <s v="A09"/>
    <s v="CABLE"/>
    <n v="71"/>
    <s v="1/C 2,5 mm²  Green with yellow line earth wire"/>
    <x v="1"/>
    <x v="1"/>
    <x v="0"/>
    <n v="4900"/>
    <n v="53359"/>
    <n v="53359"/>
    <n v="53359"/>
    <n v="53359"/>
    <n v="53359"/>
    <n v="53359"/>
    <n v="325054"/>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405"/>
    <n v="72"/>
    <x v="0"/>
    <x v="4"/>
    <x v="4"/>
    <x v="0"/>
    <x v="19"/>
    <s v="A09"/>
    <s v="CABLE"/>
    <n v="71"/>
    <s v="1/C 2,5 mm²  Green with yellow line earth wire"/>
    <x v="2"/>
    <x v="2"/>
    <x v="0"/>
    <n v="4900"/>
    <n v="53359"/>
    <n v="53359"/>
    <n v="53359"/>
    <n v="53359"/>
    <n v="53359"/>
    <n v="53359"/>
    <n v="325054"/>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194"/>
    <n v="73"/>
    <x v="0"/>
    <x v="4"/>
    <x v="4"/>
    <x v="0"/>
    <x v="19"/>
    <s v="A09"/>
    <s v="CABLE"/>
    <n v="72"/>
    <s v="1/C 4 mm²  Green with yellow line earth wire"/>
    <x v="0"/>
    <x v="0"/>
    <x v="0"/>
    <n v="3629"/>
    <n v="2984"/>
    <n v="2984"/>
    <n v="2984"/>
    <n v="2984"/>
    <n v="2984"/>
    <n v="2984"/>
    <n v="21533"/>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300"/>
    <n v="73"/>
    <x v="0"/>
    <x v="4"/>
    <x v="4"/>
    <x v="0"/>
    <x v="19"/>
    <s v="A09"/>
    <s v="CABLE"/>
    <n v="72"/>
    <s v="1/C 4 mm²  Green with yellow line earth wire"/>
    <x v="1"/>
    <x v="1"/>
    <x v="0"/>
    <n v="3629"/>
    <n v="2984"/>
    <n v="2984"/>
    <n v="2984"/>
    <n v="2984"/>
    <n v="2984"/>
    <n v="2984"/>
    <n v="21533"/>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406"/>
    <n v="73"/>
    <x v="0"/>
    <x v="4"/>
    <x v="4"/>
    <x v="0"/>
    <x v="19"/>
    <s v="A09"/>
    <s v="CABLE"/>
    <n v="72"/>
    <s v="1/C 4 mm²  Green with yellow line earth wire"/>
    <x v="2"/>
    <x v="2"/>
    <x v="0"/>
    <n v="3629"/>
    <n v="2984"/>
    <n v="2984"/>
    <n v="2984"/>
    <n v="2984"/>
    <n v="2984"/>
    <n v="2984"/>
    <n v="21533"/>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195"/>
    <n v="74"/>
    <x v="0"/>
    <x v="4"/>
    <x v="4"/>
    <x v="0"/>
    <x v="19"/>
    <s v="A09"/>
    <s v="CABLE"/>
    <n v="73"/>
    <s v="1/C 6 mm²  Green with yellow line earth wire"/>
    <x v="0"/>
    <x v="0"/>
    <x v="0"/>
    <n v="200"/>
    <m/>
    <m/>
    <m/>
    <m/>
    <m/>
    <m/>
    <n v="20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301"/>
    <n v="74"/>
    <x v="0"/>
    <x v="4"/>
    <x v="4"/>
    <x v="0"/>
    <x v="19"/>
    <s v="A09"/>
    <s v="CABLE"/>
    <n v="73"/>
    <s v="1/C 6 mm²  Green with yellow line earth wire"/>
    <x v="1"/>
    <x v="1"/>
    <x v="0"/>
    <n v="200"/>
    <m/>
    <m/>
    <m/>
    <m/>
    <m/>
    <m/>
    <n v="20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407"/>
    <n v="74"/>
    <x v="0"/>
    <x v="4"/>
    <x v="4"/>
    <x v="0"/>
    <x v="19"/>
    <s v="A09"/>
    <s v="CABLE"/>
    <n v="73"/>
    <s v="1/C 6 mm²  Green with yellow line earth wire"/>
    <x v="2"/>
    <x v="2"/>
    <x v="0"/>
    <n v="200"/>
    <m/>
    <m/>
    <m/>
    <m/>
    <m/>
    <m/>
    <n v="20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196"/>
    <n v="75"/>
    <x v="0"/>
    <x v="4"/>
    <x v="4"/>
    <x v="0"/>
    <x v="19"/>
    <s v="A09"/>
    <s v="CABLE"/>
    <n v="74"/>
    <s v="1/C 10 mm²  bare earth wire"/>
    <x v="0"/>
    <x v="0"/>
    <x v="0"/>
    <n v="9969"/>
    <m/>
    <m/>
    <m/>
    <m/>
    <m/>
    <m/>
    <n v="9969"/>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302"/>
    <n v="75"/>
    <x v="0"/>
    <x v="4"/>
    <x v="4"/>
    <x v="0"/>
    <x v="19"/>
    <s v="A09"/>
    <s v="CABLE"/>
    <n v="74"/>
    <s v="1/C 10 mm²  bare earth wire"/>
    <x v="1"/>
    <x v="1"/>
    <x v="0"/>
    <n v="9969"/>
    <m/>
    <m/>
    <m/>
    <m/>
    <m/>
    <m/>
    <n v="9969"/>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408"/>
    <n v="75"/>
    <x v="0"/>
    <x v="4"/>
    <x v="4"/>
    <x v="0"/>
    <x v="19"/>
    <s v="A09"/>
    <s v="CABLE"/>
    <n v="74"/>
    <s v="1/C 10 mm²  bare earth wire"/>
    <x v="2"/>
    <x v="2"/>
    <x v="0"/>
    <n v="9969"/>
    <m/>
    <m/>
    <m/>
    <m/>
    <m/>
    <m/>
    <n v="9969"/>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197"/>
    <n v="76"/>
    <x v="0"/>
    <x v="4"/>
    <x v="4"/>
    <x v="0"/>
    <x v="19"/>
    <s v="A10"/>
    <s v="LIGHTING DISTRIBUTION BOARDS"/>
    <n v="75"/>
    <s v="9(15A)+6(20A)way, 3phase, surface mount"/>
    <x v="0"/>
    <x v="0"/>
    <x v="1"/>
    <n v="1"/>
    <m/>
    <m/>
    <m/>
    <m/>
    <m/>
    <m/>
    <n v="1"/>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303"/>
    <n v="76"/>
    <x v="0"/>
    <x v="4"/>
    <x v="4"/>
    <x v="0"/>
    <x v="19"/>
    <s v="A10"/>
    <s v="LIGHTING DISTRIBUTION BOARDS"/>
    <n v="75"/>
    <s v="9(15A)+6(20A)way, 3phase, surface mount"/>
    <x v="1"/>
    <x v="1"/>
    <x v="1"/>
    <n v="1"/>
    <m/>
    <m/>
    <m/>
    <m/>
    <m/>
    <m/>
    <n v="1"/>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409"/>
    <n v="76"/>
    <x v="0"/>
    <x v="4"/>
    <x v="4"/>
    <x v="0"/>
    <x v="19"/>
    <s v="A10"/>
    <s v="LIGHTING DISTRIBUTION BOARDS"/>
    <n v="75"/>
    <s v="9(15A)+6(20A)way, 3phase, surface mount"/>
    <x v="2"/>
    <x v="2"/>
    <x v="1"/>
    <n v="1"/>
    <m/>
    <m/>
    <m/>
    <m/>
    <m/>
    <m/>
    <n v="1"/>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198"/>
    <n v="77"/>
    <x v="0"/>
    <x v="4"/>
    <x v="4"/>
    <x v="0"/>
    <x v="19"/>
    <s v="A10"/>
    <s v="LIGHTING DISTRIBUTION BOARDS"/>
    <n v="76"/>
    <s v="14(15A)+4(20A)way, 3phase, surface mount"/>
    <x v="0"/>
    <x v="0"/>
    <x v="1"/>
    <n v="2"/>
    <n v="5"/>
    <n v="5"/>
    <n v="5"/>
    <n v="5"/>
    <n v="5"/>
    <n v="5"/>
    <n v="32"/>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304"/>
    <n v="77"/>
    <x v="0"/>
    <x v="4"/>
    <x v="4"/>
    <x v="0"/>
    <x v="19"/>
    <s v="A10"/>
    <s v="LIGHTING DISTRIBUTION BOARDS"/>
    <n v="76"/>
    <s v="14(15A)+4(20A)way, 3phase, surface mount"/>
    <x v="1"/>
    <x v="1"/>
    <x v="1"/>
    <n v="2"/>
    <n v="5"/>
    <n v="5"/>
    <n v="5"/>
    <n v="5"/>
    <n v="5"/>
    <n v="5"/>
    <n v="32"/>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410"/>
    <n v="77"/>
    <x v="0"/>
    <x v="4"/>
    <x v="4"/>
    <x v="0"/>
    <x v="19"/>
    <s v="A10"/>
    <s v="LIGHTING DISTRIBUTION BOARDS"/>
    <n v="76"/>
    <s v="14(15A)+4(20A)way, 3phase, surface mount"/>
    <x v="2"/>
    <x v="2"/>
    <x v="1"/>
    <n v="2"/>
    <n v="5"/>
    <n v="5"/>
    <n v="5"/>
    <n v="5"/>
    <n v="5"/>
    <n v="5"/>
    <n v="32"/>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199"/>
    <n v="78"/>
    <x v="0"/>
    <x v="4"/>
    <x v="4"/>
    <x v="0"/>
    <x v="19"/>
    <s v="A12"/>
    <s v="Lighting Distribution Boards complete with IP65 rating, 63 amp, 3 pole main bkr, 10 kA fault current, earth leakage protection, isolators, single pole MCB's, neutral bars, clip on rails and internal wiring and cable terminations complete. Installed in all"/>
    <n v="77"/>
    <s v="9(15A)+6(20A) way, 3phase, surface mount"/>
    <x v="0"/>
    <x v="0"/>
    <x v="1"/>
    <n v="1"/>
    <m/>
    <m/>
    <m/>
    <m/>
    <m/>
    <m/>
    <n v="1"/>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305"/>
    <n v="78"/>
    <x v="0"/>
    <x v="4"/>
    <x v="4"/>
    <x v="0"/>
    <x v="19"/>
    <s v="A12"/>
    <s v="Lighting Distribution Boards complete with IP65 rating, 63 amp, 3 pole main bkr, 10 kA fault current, earth leakage protection, isolators, single pole MCB's, neutral bars, clip on rails and internal wiring and cable terminations complete. Installed in all"/>
    <n v="77"/>
    <s v="9(15A)+6(20A) way, 3phase, surface mount"/>
    <x v="1"/>
    <x v="1"/>
    <x v="1"/>
    <n v="1"/>
    <m/>
    <m/>
    <m/>
    <m/>
    <m/>
    <m/>
    <n v="1"/>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411"/>
    <n v="78"/>
    <x v="0"/>
    <x v="4"/>
    <x v="4"/>
    <x v="0"/>
    <x v="19"/>
    <s v="A12"/>
    <s v="Lighting Distribution Boards complete with IP65 rating, 63 amp, 3 pole main bkr, 10 kA fault current, earth leakage protection, isolators, single pole MCB's, neutral bars, clip on rails and internal wiring and cable terminations complete. Installed in all"/>
    <n v="77"/>
    <s v="9(15A)+6(20A) way, 3phase, surface mount"/>
    <x v="2"/>
    <x v="2"/>
    <x v="1"/>
    <n v="1"/>
    <m/>
    <m/>
    <m/>
    <m/>
    <m/>
    <m/>
    <n v="1"/>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200"/>
    <n v="79"/>
    <x v="0"/>
    <x v="4"/>
    <x v="4"/>
    <x v="0"/>
    <x v="19"/>
    <s v="A12"/>
    <s v="Lighting Distribution Boards complete with IP65 rating, 63 amp, 3 pole main bkr, 10 kA fault current, earth leakage protection, isolators, single pole MCB's, neutral bars, clip on rails and internal wiring and cable terminations complete. Installed in all"/>
    <n v="78"/>
    <s v="14(15A)+4(20A)way, 3phase, surface mount"/>
    <x v="0"/>
    <x v="0"/>
    <x v="1"/>
    <m/>
    <n v="18"/>
    <n v="18"/>
    <n v="18"/>
    <n v="18"/>
    <n v="18"/>
    <n v="18"/>
    <n v="108"/>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306"/>
    <n v="79"/>
    <x v="0"/>
    <x v="4"/>
    <x v="4"/>
    <x v="0"/>
    <x v="19"/>
    <s v="A12"/>
    <s v="Lighting Distribution Boards complete with IP65 rating, 63 amp, 3 pole main bkr, 10 kA fault current, earth leakage protection, isolators, single pole MCB's, neutral bars, clip on rails and internal wiring and cable terminations complete. Installed in all"/>
    <n v="78"/>
    <s v="14(15A)+4(20A)way, 3phase, surface mount"/>
    <x v="1"/>
    <x v="1"/>
    <x v="1"/>
    <m/>
    <n v="18"/>
    <n v="18"/>
    <n v="18"/>
    <n v="18"/>
    <n v="18"/>
    <n v="18"/>
    <n v="108"/>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412"/>
    <n v="79"/>
    <x v="0"/>
    <x v="4"/>
    <x v="4"/>
    <x v="0"/>
    <x v="19"/>
    <s v="A12"/>
    <s v="Lighting Distribution Boards complete with IP65 rating, 63 amp, 3 pole main bkr, 10 kA fault current, earth leakage protection, isolators, single pole MCB's, neutral bars, clip on rails and internal wiring and cable terminations complete. Installed in all"/>
    <n v="78"/>
    <s v="14(15A)+4(20A)way, 3phase, surface mount"/>
    <x v="2"/>
    <x v="2"/>
    <x v="1"/>
    <m/>
    <n v="18"/>
    <n v="18"/>
    <n v="18"/>
    <n v="18"/>
    <n v="18"/>
    <n v="18"/>
    <n v="108"/>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201"/>
    <n v="80"/>
    <x v="0"/>
    <x v="4"/>
    <x v="4"/>
    <x v="0"/>
    <x v="19"/>
    <s v="A12"/>
    <s v="Lighting Distribution Boards complete with IP65 rating, 63 amp, 3 pole main bkr, 10 kA fault current, earth leakage protection, isolators, single pole MCB's, neutral bars, clip on rails and internal wiring and cable terminations complete. Installed in all"/>
    <n v="79"/>
    <s v="18(20A)way, 3phase, surface mount"/>
    <x v="0"/>
    <x v="0"/>
    <x v="1"/>
    <n v="6"/>
    <m/>
    <m/>
    <m/>
    <m/>
    <m/>
    <m/>
    <n v="6"/>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307"/>
    <n v="80"/>
    <x v="0"/>
    <x v="4"/>
    <x v="4"/>
    <x v="0"/>
    <x v="19"/>
    <s v="A12"/>
    <s v="Lighting Distribution Boards complete with IP65 rating, 63 amp, 3 pole main bkr, 10 kA fault current, earth leakage protection, isolators, single pole MCB's, neutral bars, clip on rails and internal wiring and cable terminations complete. Installed in all"/>
    <n v="79"/>
    <s v="18(20A)way, 3phase, surface mount"/>
    <x v="1"/>
    <x v="1"/>
    <x v="1"/>
    <n v="6"/>
    <m/>
    <m/>
    <m/>
    <m/>
    <m/>
    <m/>
    <n v="6"/>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413"/>
    <n v="80"/>
    <x v="0"/>
    <x v="4"/>
    <x v="4"/>
    <x v="0"/>
    <x v="19"/>
    <s v="A12"/>
    <s v="Lighting Distribution Boards complete with IP65 rating, 63 amp, 3 pole main bkr, 10 kA fault current, earth leakage protection, isolators, single pole MCB's, neutral bars, clip on rails and internal wiring and cable terminations complete. Installed in all"/>
    <n v="79"/>
    <s v="18(20A)way, 3phase, surface mount"/>
    <x v="2"/>
    <x v="2"/>
    <x v="1"/>
    <n v="6"/>
    <m/>
    <m/>
    <m/>
    <m/>
    <m/>
    <m/>
    <n v="6"/>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202"/>
    <n v="81"/>
    <x v="0"/>
    <x v="4"/>
    <x v="4"/>
    <x v="0"/>
    <x v="19"/>
    <s v="A13"/>
    <s v="AC/ESS Combined Lighting Distribution Boards"/>
    <n v="80"/>
    <s v="AC 13(15A) way, 3phase, surface mount/ ESS 8(15A)way, 3phase"/>
    <x v="0"/>
    <x v="0"/>
    <x v="1"/>
    <s v=" "/>
    <n v="4"/>
    <n v="4"/>
    <n v="4"/>
    <n v="4"/>
    <n v="4"/>
    <n v="4"/>
    <n v="24"/>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308"/>
    <n v="81"/>
    <x v="0"/>
    <x v="4"/>
    <x v="4"/>
    <x v="0"/>
    <x v="19"/>
    <s v="A13"/>
    <s v="AC/ESS Combined Lighting Distribution Boards"/>
    <n v="80"/>
    <s v="AC 13(15A) way, 3phase, surface mount/ ESS 8(15A)way, 3phase"/>
    <x v="1"/>
    <x v="1"/>
    <x v="1"/>
    <s v=" "/>
    <n v="4"/>
    <n v="4"/>
    <n v="4"/>
    <n v="4"/>
    <n v="4"/>
    <n v="4"/>
    <n v="24"/>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414"/>
    <n v="81"/>
    <x v="0"/>
    <x v="4"/>
    <x v="4"/>
    <x v="0"/>
    <x v="19"/>
    <s v="A13"/>
    <s v="AC/ESS Combined Lighting Distribution Boards"/>
    <n v="80"/>
    <s v="AC 13(15A) way, 3phase, surface mount/ ESS 8(15A)way, 3phase"/>
    <x v="2"/>
    <x v="2"/>
    <x v="1"/>
    <s v=" "/>
    <n v="4"/>
    <n v="4"/>
    <n v="4"/>
    <n v="4"/>
    <n v="4"/>
    <n v="4"/>
    <n v="24"/>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203"/>
    <n v="82"/>
    <x v="0"/>
    <x v="4"/>
    <x v="4"/>
    <x v="0"/>
    <x v="19"/>
    <s v="A13"/>
    <s v="AC/ESS Combined Lighting Distribution Boards"/>
    <n v="81"/>
    <s v="24(15A)way, 3phase, surface mount/ ESS 8(15A)way, 3phase"/>
    <x v="0"/>
    <x v="0"/>
    <x v="1"/>
    <s v=" "/>
    <n v="2"/>
    <n v="2"/>
    <n v="2"/>
    <n v="2"/>
    <n v="2"/>
    <n v="2"/>
    <n v="12"/>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309"/>
    <n v="82"/>
    <x v="0"/>
    <x v="4"/>
    <x v="4"/>
    <x v="0"/>
    <x v="19"/>
    <s v="A13"/>
    <s v="AC/ESS Combined Lighting Distribution Boards"/>
    <n v="81"/>
    <s v="24(15A)way, 3phase, surface mount/ ESS 8(15A)way, 3phase"/>
    <x v="1"/>
    <x v="1"/>
    <x v="1"/>
    <s v=" "/>
    <n v="2"/>
    <n v="2"/>
    <n v="2"/>
    <n v="2"/>
    <n v="2"/>
    <n v="2"/>
    <n v="12"/>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415"/>
    <n v="82"/>
    <x v="0"/>
    <x v="4"/>
    <x v="4"/>
    <x v="0"/>
    <x v="19"/>
    <s v="A13"/>
    <s v="AC/ESS Combined Lighting Distribution Boards"/>
    <n v="81"/>
    <s v="24(15A)way, 3phase, surface mount/ ESS 8(15A)way, 3phase"/>
    <x v="2"/>
    <x v="2"/>
    <x v="1"/>
    <s v=" "/>
    <n v="2"/>
    <n v="2"/>
    <n v="2"/>
    <n v="2"/>
    <n v="2"/>
    <n v="2"/>
    <n v="12"/>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204"/>
    <n v="83"/>
    <x v="0"/>
    <x v="4"/>
    <x v="4"/>
    <x v="0"/>
    <x v="19"/>
    <s v="A14"/>
    <s v="AC Lighting distribution Boards complete with IP65 rating, 63 amp, 3 pole main bkr, 10 kA fault current, earth leakage protection, isolators, single pole MCB's, neutral bars, earth bar, clip on rails and internal wiring complete. Segregated ESS compartmen"/>
    <n v="82"/>
    <s v="AC 13(15A) way, 3phase, surface mount/ ESS 8(15A)way"/>
    <x v="0"/>
    <x v="0"/>
    <x v="1"/>
    <n v="2"/>
    <n v="4"/>
    <n v="4"/>
    <n v="4"/>
    <n v="4"/>
    <n v="4"/>
    <n v="4"/>
    <n v="26"/>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310"/>
    <n v="83"/>
    <x v="0"/>
    <x v="4"/>
    <x v="4"/>
    <x v="0"/>
    <x v="19"/>
    <s v="A14"/>
    <s v="AC Lighting distribution Boards complete with IP65 rating, 63 amp, 3 pole main bkr, 10 kA fault current, earth leakage protection, isolators, single pole MCB's, neutral bars, earth bar, clip on rails and internal wiring complete. Segregated ESS compartmen"/>
    <n v="82"/>
    <s v="AC 13(15A) way, 3phase, surface mount/ ESS 8(15A)way"/>
    <x v="1"/>
    <x v="1"/>
    <x v="1"/>
    <n v="2"/>
    <n v="4"/>
    <n v="4"/>
    <n v="4"/>
    <n v="4"/>
    <n v="4"/>
    <n v="4"/>
    <n v="26"/>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416"/>
    <n v="83"/>
    <x v="0"/>
    <x v="4"/>
    <x v="4"/>
    <x v="0"/>
    <x v="19"/>
    <s v="A14"/>
    <s v="AC Lighting distribution Boards complete with IP65 rating, 63 amp, 3 pole main bkr, 10 kA fault current, earth leakage protection, isolators, single pole MCB's, neutral bars, earth bar, clip on rails and internal wiring complete. Segregated ESS compartmen"/>
    <n v="82"/>
    <s v="AC 13(15A) way, 3phase, surface mount/ ESS 8(15A)way"/>
    <x v="2"/>
    <x v="2"/>
    <x v="1"/>
    <n v="2"/>
    <n v="4"/>
    <n v="4"/>
    <n v="4"/>
    <n v="4"/>
    <n v="4"/>
    <n v="4"/>
    <n v="26"/>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205"/>
    <n v="84"/>
    <x v="0"/>
    <x v="4"/>
    <x v="4"/>
    <x v="0"/>
    <x v="19"/>
    <s v="A14"/>
    <s v="AC Lighting distribution Boards complete with IP65 rating, 63 amp, 3 pole main bkr, 10 kA fault current, earth leakage protection, isolators, single pole MCB's, neutral bars, earth bar, clip on rails and internal wiring complete. Segregated ESS compartmen"/>
    <n v="83"/>
    <s v="24(15A)way, 3phase, surface mount/ ESS 8(15A)way"/>
    <x v="0"/>
    <x v="0"/>
    <x v="1"/>
    <n v="5"/>
    <m/>
    <m/>
    <m/>
    <m/>
    <m/>
    <m/>
    <n v="5"/>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311"/>
    <n v="84"/>
    <x v="0"/>
    <x v="4"/>
    <x v="4"/>
    <x v="0"/>
    <x v="19"/>
    <s v="A14"/>
    <s v="AC Lighting distribution Boards complete with IP65 rating, 63 amp, 3 pole main bkr, 10 kA fault current, earth leakage protection, isolators, single pole MCB's, neutral bars, earth bar, clip on rails and internal wiring complete. Segregated ESS compartmen"/>
    <n v="83"/>
    <s v="24(15A)way, 3phase, surface mount/ ESS 8(15A)way"/>
    <x v="1"/>
    <x v="1"/>
    <x v="1"/>
    <n v="5"/>
    <m/>
    <m/>
    <m/>
    <m/>
    <m/>
    <m/>
    <n v="5"/>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417"/>
    <n v="84"/>
    <x v="0"/>
    <x v="4"/>
    <x v="4"/>
    <x v="0"/>
    <x v="19"/>
    <s v="A14"/>
    <s v="AC Lighting distribution Boards complete with IP65 rating, 63 amp, 3 pole main bkr, 10 kA fault current, earth leakage protection, isolators, single pole MCB's, neutral bars, earth bar, clip on rails and internal wiring complete. Segregated ESS compartmen"/>
    <n v="83"/>
    <s v="24(15A)way, 3phase, surface mount/ ESS 8(15A)way"/>
    <x v="2"/>
    <x v="2"/>
    <x v="1"/>
    <n v="5"/>
    <m/>
    <m/>
    <m/>
    <m/>
    <m/>
    <m/>
    <n v="5"/>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206"/>
    <n v="85"/>
    <x v="0"/>
    <x v="4"/>
    <x v="4"/>
    <x v="0"/>
    <x v="19"/>
    <s v="A15"/>
    <s v="AC Lighting Distribution Board Transformers"/>
    <n v="84"/>
    <s v="45 KVA, 400/230 VAC, 3 phase, IP55 Transformer"/>
    <x v="0"/>
    <x v="0"/>
    <x v="1"/>
    <m/>
    <n v="7"/>
    <n v="7"/>
    <n v="7"/>
    <n v="7"/>
    <n v="7"/>
    <n v="7"/>
    <n v="42"/>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312"/>
    <n v="85"/>
    <x v="0"/>
    <x v="4"/>
    <x v="4"/>
    <x v="0"/>
    <x v="19"/>
    <s v="A15"/>
    <s v="AC Lighting Distribution Board Transformers"/>
    <n v="84"/>
    <s v="45 KVA, 400/230 VAC, 3 phase, IP55 Transformer"/>
    <x v="1"/>
    <x v="1"/>
    <x v="1"/>
    <m/>
    <n v="7"/>
    <n v="7"/>
    <n v="7"/>
    <n v="7"/>
    <n v="7"/>
    <n v="7"/>
    <n v="42"/>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418"/>
    <n v="85"/>
    <x v="0"/>
    <x v="4"/>
    <x v="4"/>
    <x v="0"/>
    <x v="19"/>
    <s v="A15"/>
    <s v="AC Lighting Distribution Board Transformers"/>
    <n v="84"/>
    <s v="45 KVA, 400/230 VAC, 3 phase, IP55 Transformer"/>
    <x v="2"/>
    <x v="2"/>
    <x v="1"/>
    <m/>
    <n v="7"/>
    <n v="7"/>
    <n v="7"/>
    <n v="7"/>
    <n v="7"/>
    <n v="7"/>
    <n v="42"/>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207"/>
    <n v="86"/>
    <x v="0"/>
    <x v="4"/>
    <x v="4"/>
    <x v="0"/>
    <x v="19"/>
    <s v="A15"/>
    <s v="AC Lighting Distribution Board Transformers"/>
    <n v="85"/>
    <s v="30 KVA, 400/230 VAC, 3 phase, IP55 Transformer"/>
    <x v="0"/>
    <x v="0"/>
    <x v="1"/>
    <n v="2"/>
    <n v="8"/>
    <n v="8"/>
    <n v="8"/>
    <n v="8"/>
    <n v="8"/>
    <n v="8"/>
    <n v="5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313"/>
    <n v="86"/>
    <x v="0"/>
    <x v="4"/>
    <x v="4"/>
    <x v="0"/>
    <x v="19"/>
    <s v="A15"/>
    <s v="AC Lighting Distribution Board Transformers"/>
    <n v="85"/>
    <s v="30 KVA, 400/230 VAC, 3 phase, IP55 Transformer"/>
    <x v="1"/>
    <x v="1"/>
    <x v="1"/>
    <n v="2"/>
    <n v="8"/>
    <n v="8"/>
    <n v="8"/>
    <n v="8"/>
    <n v="8"/>
    <n v="8"/>
    <n v="5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419"/>
    <n v="86"/>
    <x v="0"/>
    <x v="4"/>
    <x v="4"/>
    <x v="0"/>
    <x v="19"/>
    <s v="A15"/>
    <s v="AC Lighting Distribution Board Transformers"/>
    <n v="85"/>
    <s v="30 KVA, 400/230 VAC, 3 phase, IP55 Transformer"/>
    <x v="2"/>
    <x v="2"/>
    <x v="1"/>
    <n v="2"/>
    <n v="8"/>
    <n v="8"/>
    <n v="8"/>
    <n v="8"/>
    <n v="8"/>
    <n v="8"/>
    <n v="5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208"/>
    <n v="87"/>
    <x v="0"/>
    <x v="4"/>
    <x v="4"/>
    <x v="0"/>
    <x v="19"/>
    <s v="A16"/>
    <s v="AC Lighting distribution Board outdoor transformer complete with earth terminal, connection lugs, cable termination lugs and mounting supports"/>
    <n v="86"/>
    <s v="45 KVA, 400/230 VAC, 3 phase,  IP65 Transformer"/>
    <x v="0"/>
    <x v="0"/>
    <x v="1"/>
    <n v="0"/>
    <n v="2"/>
    <n v="2"/>
    <n v="2"/>
    <n v="2"/>
    <n v="2"/>
    <n v="2"/>
    <n v="12"/>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314"/>
    <n v="87"/>
    <x v="0"/>
    <x v="4"/>
    <x v="4"/>
    <x v="0"/>
    <x v="19"/>
    <s v="A16"/>
    <s v="AC Lighting distribution Board outdoor transformer complete with earth terminal, connection lugs, cable termination lugs and mounting supports"/>
    <n v="86"/>
    <s v="45 KVA, 400/230 VAC, 3 phase,  IP65 Transformer"/>
    <x v="1"/>
    <x v="1"/>
    <x v="1"/>
    <n v="0"/>
    <n v="2"/>
    <n v="2"/>
    <n v="2"/>
    <n v="2"/>
    <n v="2"/>
    <n v="2"/>
    <n v="12"/>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420"/>
    <n v="87"/>
    <x v="0"/>
    <x v="4"/>
    <x v="4"/>
    <x v="0"/>
    <x v="19"/>
    <s v="A16"/>
    <s v="AC Lighting distribution Board outdoor transformer complete with earth terminal, connection lugs, cable termination lugs and mounting supports"/>
    <n v="86"/>
    <s v="45 KVA, 400/230 VAC, 3 phase,  IP65 Transformer"/>
    <x v="2"/>
    <x v="2"/>
    <x v="1"/>
    <n v="0"/>
    <n v="2"/>
    <n v="2"/>
    <n v="2"/>
    <n v="2"/>
    <n v="2"/>
    <n v="2"/>
    <n v="12"/>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209"/>
    <n v="88"/>
    <x v="0"/>
    <x v="4"/>
    <x v="4"/>
    <x v="0"/>
    <x v="19"/>
    <s v="A16"/>
    <s v="AC Lighting distribution Board outdoor transformer complete with earth terminal, connection lugs, cable termination lugs and mounting supports"/>
    <n v="87"/>
    <s v="30 KVA, 400/230 VAC,  3 phase, IP65 Transformer"/>
    <x v="0"/>
    <x v="0"/>
    <x v="1"/>
    <m/>
    <n v="24"/>
    <n v="24"/>
    <n v="24"/>
    <n v="24"/>
    <n v="24"/>
    <n v="24"/>
    <n v="144"/>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315"/>
    <n v="88"/>
    <x v="0"/>
    <x v="4"/>
    <x v="4"/>
    <x v="0"/>
    <x v="19"/>
    <s v="A16"/>
    <s v="AC Lighting distribution Board outdoor transformer complete with earth terminal, connection lugs, cable termination lugs and mounting supports"/>
    <n v="87"/>
    <s v="30 KVA, 400/230 VAC,  3 phase, IP65 Transformer"/>
    <x v="1"/>
    <x v="1"/>
    <x v="1"/>
    <m/>
    <n v="24"/>
    <n v="24"/>
    <n v="24"/>
    <n v="24"/>
    <n v="24"/>
    <n v="24"/>
    <n v="144"/>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421"/>
    <n v="88"/>
    <x v="0"/>
    <x v="4"/>
    <x v="4"/>
    <x v="0"/>
    <x v="19"/>
    <s v="A16"/>
    <s v="AC Lighting distribution Board outdoor transformer complete with earth terminal, connection lugs, cable termination lugs and mounting supports"/>
    <n v="87"/>
    <s v="30 KVA, 400/230 VAC,  3 phase, IP65 Transformer"/>
    <x v="2"/>
    <x v="2"/>
    <x v="1"/>
    <m/>
    <n v="24"/>
    <n v="24"/>
    <n v="24"/>
    <n v="24"/>
    <n v="24"/>
    <n v="24"/>
    <n v="144"/>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210"/>
    <n v="89"/>
    <x v="0"/>
    <x v="4"/>
    <x v="4"/>
    <x v="0"/>
    <x v="19"/>
    <s v="A17"/>
    <s v="LIGHT SWITCHES, RECEPTACLE SOCKETS, MISC DEVICES"/>
    <n v="88"/>
    <s v="16A One-lever one-way switch"/>
    <x v="0"/>
    <x v="0"/>
    <x v="1"/>
    <n v="20"/>
    <m/>
    <m/>
    <m/>
    <m/>
    <m/>
    <m/>
    <n v="2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316"/>
    <n v="89"/>
    <x v="0"/>
    <x v="4"/>
    <x v="4"/>
    <x v="0"/>
    <x v="19"/>
    <s v="A17"/>
    <s v="LIGHT SWITCHES, RECEPTACLE SOCKETS, MISC DEVICES"/>
    <n v="88"/>
    <s v="16A One-lever one-way switch"/>
    <x v="1"/>
    <x v="1"/>
    <x v="1"/>
    <n v="20"/>
    <m/>
    <m/>
    <m/>
    <m/>
    <m/>
    <m/>
    <n v="2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422"/>
    <n v="89"/>
    <x v="0"/>
    <x v="4"/>
    <x v="4"/>
    <x v="0"/>
    <x v="19"/>
    <s v="A17"/>
    <s v="LIGHT SWITCHES, RECEPTACLE SOCKETS, MISC DEVICES"/>
    <n v="88"/>
    <s v="16A One-lever one-way switch"/>
    <x v="2"/>
    <x v="2"/>
    <x v="1"/>
    <n v="20"/>
    <m/>
    <m/>
    <m/>
    <m/>
    <m/>
    <m/>
    <n v="2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211"/>
    <n v="90"/>
    <x v="0"/>
    <x v="4"/>
    <x v="4"/>
    <x v="0"/>
    <x v="19"/>
    <s v="A17"/>
    <s v="LIGHT SWITCHES, RECEPTACLE SOCKETS, MISC DEVICES"/>
    <n v="89"/>
    <s v="16A Two-lever one-way switch"/>
    <x v="0"/>
    <x v="0"/>
    <x v="1"/>
    <n v="20"/>
    <m/>
    <m/>
    <m/>
    <m/>
    <m/>
    <m/>
    <n v="2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317"/>
    <n v="90"/>
    <x v="0"/>
    <x v="4"/>
    <x v="4"/>
    <x v="0"/>
    <x v="19"/>
    <s v="A17"/>
    <s v="LIGHT SWITCHES, RECEPTACLE SOCKETS, MISC DEVICES"/>
    <n v="89"/>
    <s v="16A Two-lever one-way switch"/>
    <x v="1"/>
    <x v="1"/>
    <x v="1"/>
    <n v="20"/>
    <m/>
    <m/>
    <m/>
    <m/>
    <m/>
    <m/>
    <n v="2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423"/>
    <n v="90"/>
    <x v="0"/>
    <x v="4"/>
    <x v="4"/>
    <x v="0"/>
    <x v="19"/>
    <s v="A17"/>
    <s v="LIGHT SWITCHES, RECEPTACLE SOCKETS, MISC DEVICES"/>
    <n v="89"/>
    <s v="16A Two-lever one-way switch"/>
    <x v="2"/>
    <x v="2"/>
    <x v="1"/>
    <n v="20"/>
    <m/>
    <m/>
    <m/>
    <m/>
    <m/>
    <m/>
    <n v="2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212"/>
    <n v="91"/>
    <x v="0"/>
    <x v="4"/>
    <x v="4"/>
    <x v="0"/>
    <x v="19"/>
    <s v="A17"/>
    <s v="LIGHT SWITCHES, RECEPTACLE SOCKETS, MISC DEVICES"/>
    <n v="90"/>
    <s v="16A Three-lever one-way switch"/>
    <x v="0"/>
    <x v="0"/>
    <x v="1"/>
    <n v="20"/>
    <m/>
    <m/>
    <m/>
    <m/>
    <m/>
    <m/>
    <n v="2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318"/>
    <n v="91"/>
    <x v="0"/>
    <x v="4"/>
    <x v="4"/>
    <x v="0"/>
    <x v="19"/>
    <s v="A17"/>
    <s v="LIGHT SWITCHES, RECEPTACLE SOCKETS, MISC DEVICES"/>
    <n v="90"/>
    <s v="16A Three-lever one-way switch"/>
    <x v="1"/>
    <x v="1"/>
    <x v="1"/>
    <n v="20"/>
    <m/>
    <m/>
    <m/>
    <m/>
    <m/>
    <m/>
    <n v="2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424"/>
    <n v="91"/>
    <x v="0"/>
    <x v="4"/>
    <x v="4"/>
    <x v="0"/>
    <x v="19"/>
    <s v="A17"/>
    <s v="LIGHT SWITCHES, RECEPTACLE SOCKETS, MISC DEVICES"/>
    <n v="90"/>
    <s v="16A Three-lever one-way switch"/>
    <x v="2"/>
    <x v="2"/>
    <x v="1"/>
    <n v="20"/>
    <m/>
    <m/>
    <m/>
    <m/>
    <m/>
    <m/>
    <n v="2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213"/>
    <n v="92"/>
    <x v="0"/>
    <x v="4"/>
    <x v="4"/>
    <x v="0"/>
    <x v="19"/>
    <s v="A17"/>
    <s v="LIGHT SWITCHES, RECEPTACLE SOCKETS, MISC DEVICES"/>
    <n v="91"/>
    <s v="16A Single-lever two-way switch"/>
    <x v="0"/>
    <x v="0"/>
    <x v="1"/>
    <n v="10"/>
    <m/>
    <m/>
    <m/>
    <m/>
    <m/>
    <m/>
    <n v="1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319"/>
    <n v="92"/>
    <x v="0"/>
    <x v="4"/>
    <x v="4"/>
    <x v="0"/>
    <x v="19"/>
    <s v="A17"/>
    <s v="LIGHT SWITCHES, RECEPTACLE SOCKETS, MISC DEVICES"/>
    <n v="91"/>
    <s v="16A Single-lever two-way switch"/>
    <x v="1"/>
    <x v="1"/>
    <x v="1"/>
    <n v="10"/>
    <m/>
    <m/>
    <m/>
    <m/>
    <m/>
    <m/>
    <n v="1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425"/>
    <n v="92"/>
    <x v="0"/>
    <x v="4"/>
    <x v="4"/>
    <x v="0"/>
    <x v="19"/>
    <s v="A17"/>
    <s v="LIGHT SWITCHES, RECEPTACLE SOCKETS, MISC DEVICES"/>
    <n v="91"/>
    <s v="16A Single-lever two-way switch"/>
    <x v="2"/>
    <x v="2"/>
    <x v="1"/>
    <n v="10"/>
    <m/>
    <m/>
    <m/>
    <m/>
    <m/>
    <m/>
    <n v="1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214"/>
    <n v="93"/>
    <x v="0"/>
    <x v="4"/>
    <x v="4"/>
    <x v="0"/>
    <x v="19"/>
    <s v="A17"/>
    <s v="LIGHT SWITCHES, RECEPTACLE SOCKETS, MISC DEVICES"/>
    <n v="92"/>
    <s v="16A, 230 vac, IP67 Three-pin switched socket outlet (painted orange)"/>
    <x v="0"/>
    <x v="0"/>
    <x v="1"/>
    <n v="23"/>
    <n v="174"/>
    <n v="174"/>
    <n v="174"/>
    <n v="174"/>
    <n v="174"/>
    <n v="174"/>
    <n v="106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320"/>
    <n v="93"/>
    <x v="0"/>
    <x v="4"/>
    <x v="4"/>
    <x v="0"/>
    <x v="19"/>
    <s v="A17"/>
    <s v="LIGHT SWITCHES, RECEPTACLE SOCKETS, MISC DEVICES"/>
    <n v="92"/>
    <s v="16A, 230 vac, IP67 Three-pin switched socket outlet (painted orange)"/>
    <x v="1"/>
    <x v="1"/>
    <x v="1"/>
    <n v="23"/>
    <n v="174"/>
    <n v="174"/>
    <n v="174"/>
    <n v="174"/>
    <n v="174"/>
    <n v="174"/>
    <n v="106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426"/>
    <n v="93"/>
    <x v="0"/>
    <x v="4"/>
    <x v="4"/>
    <x v="0"/>
    <x v="19"/>
    <s v="A17"/>
    <s v="LIGHT SWITCHES, RECEPTACLE SOCKETS, MISC DEVICES"/>
    <n v="92"/>
    <s v="16A, 230 vac, IP67 Three-pin switched socket outlet (painted orange)"/>
    <x v="2"/>
    <x v="2"/>
    <x v="1"/>
    <n v="23"/>
    <n v="174"/>
    <n v="174"/>
    <n v="174"/>
    <n v="174"/>
    <n v="174"/>
    <n v="174"/>
    <n v="106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215"/>
    <n v="94"/>
    <x v="0"/>
    <x v="4"/>
    <x v="4"/>
    <x v="0"/>
    <x v="19"/>
    <s v="A17"/>
    <s v="LIGHT SWITCHES, RECEPTACLE SOCKETS, MISC DEVICES"/>
    <n v="93"/>
    <s v="16A Double three-pin switched socket outlet "/>
    <x v="0"/>
    <x v="0"/>
    <x v="1"/>
    <n v="10"/>
    <m/>
    <m/>
    <m/>
    <m/>
    <m/>
    <m/>
    <n v="1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321"/>
    <n v="94"/>
    <x v="0"/>
    <x v="4"/>
    <x v="4"/>
    <x v="0"/>
    <x v="19"/>
    <s v="A17"/>
    <s v="LIGHT SWITCHES, RECEPTACLE SOCKETS, MISC DEVICES"/>
    <n v="93"/>
    <s v="16A Double three-pin switched socket outlet "/>
    <x v="1"/>
    <x v="1"/>
    <x v="1"/>
    <n v="10"/>
    <m/>
    <m/>
    <m/>
    <m/>
    <m/>
    <m/>
    <n v="1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427"/>
    <n v="94"/>
    <x v="0"/>
    <x v="4"/>
    <x v="4"/>
    <x v="0"/>
    <x v="19"/>
    <s v="A17"/>
    <s v="LIGHT SWITCHES, RECEPTACLE SOCKETS, MISC DEVICES"/>
    <n v="93"/>
    <s v="16A Double three-pin switched socket outlet "/>
    <x v="2"/>
    <x v="2"/>
    <x v="1"/>
    <n v="10"/>
    <m/>
    <m/>
    <m/>
    <m/>
    <m/>
    <m/>
    <n v="1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216"/>
    <n v="95"/>
    <x v="0"/>
    <x v="4"/>
    <x v="4"/>
    <x v="0"/>
    <x v="19"/>
    <s v="A17"/>
    <s v="LIGHT SWITCHES, RECEPTACLE SOCKETS, MISC DEVICES"/>
    <n v="94"/>
    <s v="16A, Three-pin switched socket plug top"/>
    <x v="0"/>
    <x v="0"/>
    <x v="1"/>
    <n v="10"/>
    <m/>
    <m/>
    <m/>
    <m/>
    <m/>
    <m/>
    <n v="1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322"/>
    <n v="95"/>
    <x v="0"/>
    <x v="4"/>
    <x v="4"/>
    <x v="0"/>
    <x v="19"/>
    <s v="A17"/>
    <s v="LIGHT SWITCHES, RECEPTACLE SOCKETS, MISC DEVICES"/>
    <n v="94"/>
    <s v="16A, Three-pin switched socket plug top"/>
    <x v="1"/>
    <x v="1"/>
    <x v="1"/>
    <n v="10"/>
    <m/>
    <m/>
    <m/>
    <m/>
    <m/>
    <m/>
    <n v="1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428"/>
    <n v="95"/>
    <x v="0"/>
    <x v="4"/>
    <x v="4"/>
    <x v="0"/>
    <x v="19"/>
    <s v="A17"/>
    <s v="LIGHT SWITCHES, RECEPTACLE SOCKETS, MISC DEVICES"/>
    <n v="94"/>
    <s v="16A, Three-pin switched socket plug top"/>
    <x v="2"/>
    <x v="2"/>
    <x v="1"/>
    <n v="10"/>
    <m/>
    <m/>
    <m/>
    <m/>
    <m/>
    <m/>
    <n v="1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217"/>
    <n v="96"/>
    <x v="0"/>
    <x v="4"/>
    <x v="4"/>
    <x v="0"/>
    <x v="19"/>
    <s v="A17"/>
    <s v="LIGHT SWITCHES, RECEPTACLE SOCKETS, MISC DEVICES"/>
    <n v="95"/>
    <s v="30 amp, 8 pole, 230 vac, IP65 Electric Held Lighting Contactor"/>
    <x v="0"/>
    <x v="0"/>
    <x v="1"/>
    <n v="3"/>
    <n v="7"/>
    <n v="7"/>
    <n v="7"/>
    <n v="7"/>
    <n v="7"/>
    <n v="7"/>
    <n v="45"/>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323"/>
    <n v="96"/>
    <x v="0"/>
    <x v="4"/>
    <x v="4"/>
    <x v="0"/>
    <x v="19"/>
    <s v="A17"/>
    <s v="LIGHT SWITCHES, RECEPTACLE SOCKETS, MISC DEVICES"/>
    <n v="95"/>
    <s v="30 amp, 8 pole, 230 vac, IP65 Electric Held Lighting Contactor"/>
    <x v="1"/>
    <x v="1"/>
    <x v="1"/>
    <n v="3"/>
    <n v="7"/>
    <n v="7"/>
    <n v="7"/>
    <n v="7"/>
    <n v="7"/>
    <n v="7"/>
    <n v="45"/>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429"/>
    <n v="96"/>
    <x v="0"/>
    <x v="4"/>
    <x v="4"/>
    <x v="0"/>
    <x v="19"/>
    <s v="A17"/>
    <s v="LIGHT SWITCHES, RECEPTACLE SOCKETS, MISC DEVICES"/>
    <n v="95"/>
    <s v="30 amp, 8 pole, 230 vac, IP65 Electric Held Lighting Contactor"/>
    <x v="2"/>
    <x v="2"/>
    <x v="1"/>
    <n v="3"/>
    <n v="7"/>
    <n v="7"/>
    <n v="7"/>
    <n v="7"/>
    <n v="7"/>
    <n v="7"/>
    <n v="45"/>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218"/>
    <n v="97"/>
    <x v="0"/>
    <x v="4"/>
    <x v="4"/>
    <x v="0"/>
    <x v="19"/>
    <s v="A17"/>
    <s v="LIGHT SWITCHES, RECEPTACLE SOCKETS, MISC DEVICES"/>
    <n v="96"/>
    <s v="100 amp, 3 pole, 230 vac, IP 65 Electric Held Lighting Contactor"/>
    <x v="0"/>
    <x v="0"/>
    <x v="1"/>
    <n v="7"/>
    <m/>
    <m/>
    <m/>
    <m/>
    <m/>
    <m/>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324"/>
    <n v="97"/>
    <x v="0"/>
    <x v="4"/>
    <x v="4"/>
    <x v="0"/>
    <x v="19"/>
    <s v="A17"/>
    <s v="LIGHT SWITCHES, RECEPTACLE SOCKETS, MISC DEVICES"/>
    <n v="96"/>
    <s v="100 amp, 3 pole, 230 vac, IP 65 Electric Held Lighting Contactor"/>
    <x v="1"/>
    <x v="1"/>
    <x v="1"/>
    <n v="7"/>
    <m/>
    <m/>
    <m/>
    <m/>
    <m/>
    <m/>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430"/>
    <n v="97"/>
    <x v="0"/>
    <x v="4"/>
    <x v="4"/>
    <x v="0"/>
    <x v="19"/>
    <s v="A17"/>
    <s v="LIGHT SWITCHES, RECEPTACLE SOCKETS, MISC DEVICES"/>
    <n v="96"/>
    <s v="100 amp, 3 pole, 230 vac, IP 65 Electric Held Lighting Contactor"/>
    <x v="2"/>
    <x v="2"/>
    <x v="1"/>
    <n v="7"/>
    <m/>
    <m/>
    <m/>
    <m/>
    <m/>
    <m/>
    <n v="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219"/>
    <n v="98"/>
    <x v="0"/>
    <x v="4"/>
    <x v="4"/>
    <x v="0"/>
    <x v="19"/>
    <s v="A17"/>
    <s v="LIGHT SWITCHES, RECEPTACLE SOCKETS, MISC DEVICES"/>
    <n v="97"/>
    <s v="Photoelectric Controller"/>
    <x v="0"/>
    <x v="0"/>
    <x v="1"/>
    <n v="6"/>
    <n v="5"/>
    <n v="5"/>
    <n v="5"/>
    <n v="5"/>
    <n v="5"/>
    <n v="5"/>
    <n v="36"/>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325"/>
    <n v="98"/>
    <x v="0"/>
    <x v="4"/>
    <x v="4"/>
    <x v="0"/>
    <x v="19"/>
    <s v="A17"/>
    <s v="LIGHT SWITCHES, RECEPTACLE SOCKETS, MISC DEVICES"/>
    <n v="97"/>
    <s v="Photoelectric Controller"/>
    <x v="1"/>
    <x v="1"/>
    <x v="1"/>
    <n v="6"/>
    <n v="5"/>
    <n v="5"/>
    <n v="5"/>
    <n v="5"/>
    <n v="5"/>
    <n v="5"/>
    <n v="36"/>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431"/>
    <n v="98"/>
    <x v="0"/>
    <x v="4"/>
    <x v="4"/>
    <x v="0"/>
    <x v="19"/>
    <s v="A17"/>
    <s v="LIGHT SWITCHES, RECEPTACLE SOCKETS, MISC DEVICES"/>
    <n v="97"/>
    <s v="Photoelectric Controller"/>
    <x v="2"/>
    <x v="2"/>
    <x v="1"/>
    <n v="6"/>
    <n v="5"/>
    <n v="5"/>
    <n v="5"/>
    <n v="5"/>
    <n v="5"/>
    <n v="5"/>
    <n v="36"/>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220"/>
    <n v="99"/>
    <x v="0"/>
    <x v="4"/>
    <x v="4"/>
    <x v="0"/>
    <x v="19"/>
    <s v="A18"/>
    <s v="Supply and install lighting poles complete with concrete foundation, luminaries, bracket arms, cables and accessories.(Luminaries elsewhere)"/>
    <n v="98"/>
    <s v="40 meter galvanized steel high mast for 12 floodlights complete"/>
    <x v="0"/>
    <x v="0"/>
    <x v="1"/>
    <n v="17"/>
    <m/>
    <m/>
    <m/>
    <m/>
    <m/>
    <m/>
    <n v="1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326"/>
    <n v="99"/>
    <x v="0"/>
    <x v="4"/>
    <x v="4"/>
    <x v="0"/>
    <x v="19"/>
    <s v="A18"/>
    <s v="Supply and install lighting poles complete with concrete foundation, luminaries, bracket arms, cables and accessories.(Luminaries elsewhere)"/>
    <n v="98"/>
    <s v="40 meter galvanized steel high mast for 12 floodlights complete("/>
    <x v="1"/>
    <x v="1"/>
    <x v="1"/>
    <n v="17"/>
    <m/>
    <m/>
    <m/>
    <m/>
    <m/>
    <m/>
    <n v="1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432"/>
    <n v="99"/>
    <x v="0"/>
    <x v="4"/>
    <x v="4"/>
    <x v="0"/>
    <x v="19"/>
    <s v="A18"/>
    <s v="Supply and install lighting poles complete with concrete foundation, luminaries, bracket arms, cables and accessories.(Luminaries elsewhere)"/>
    <n v="98"/>
    <s v="40 meter galvanized steel high mast for 12 floodlights complete("/>
    <x v="2"/>
    <x v="2"/>
    <x v="1"/>
    <n v="17"/>
    <m/>
    <m/>
    <m/>
    <m/>
    <m/>
    <m/>
    <n v="17"/>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221"/>
    <n v="100"/>
    <x v="0"/>
    <x v="4"/>
    <x v="4"/>
    <x v="0"/>
    <x v="19"/>
    <s v="A18"/>
    <s v="Supply and install lighting poles complete with concrete foundation, luminaries, bracket arms, cables and accessories.(Luminaries elsewhere)"/>
    <n v="99"/>
    <s v="20 meter galvanized steel high mast for 6 floodlights complete"/>
    <x v="0"/>
    <x v="0"/>
    <x v="1"/>
    <n v="46"/>
    <m/>
    <m/>
    <m/>
    <m/>
    <m/>
    <m/>
    <n v="46"/>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327"/>
    <n v="100"/>
    <x v="0"/>
    <x v="4"/>
    <x v="4"/>
    <x v="0"/>
    <x v="19"/>
    <s v="A18"/>
    <s v="Supply and install lighting poles complete with concrete foundation, luminaries, bracket arms, cables and accessories.(Luminaries elsewhere)"/>
    <n v="99"/>
    <s v="20 meter galvanized steel high mast for 6 floodlights complete"/>
    <x v="1"/>
    <x v="1"/>
    <x v="1"/>
    <n v="46"/>
    <m/>
    <m/>
    <m/>
    <m/>
    <m/>
    <m/>
    <n v="46"/>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433"/>
    <n v="100"/>
    <x v="0"/>
    <x v="4"/>
    <x v="4"/>
    <x v="0"/>
    <x v="19"/>
    <s v="A18"/>
    <s v="Supply and install lighting poles complete with concrete foundation, luminaries, bracket arms, cables and accessories.(Luminaries elsewhere)"/>
    <n v="99"/>
    <s v="20 meter galvanized steel high mast for 6 floodlights complete"/>
    <x v="2"/>
    <x v="2"/>
    <x v="1"/>
    <n v="46"/>
    <m/>
    <m/>
    <m/>
    <m/>
    <m/>
    <m/>
    <n v="46"/>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222"/>
    <n v="101"/>
    <x v="0"/>
    <x v="4"/>
    <x v="4"/>
    <x v="0"/>
    <x v="19"/>
    <s v="A18"/>
    <s v="Supply and install lighting poles complete with concrete foundation, luminaries, bracket arms, cables and accessories.(Luminaries elsewhere)"/>
    <n v="100"/>
    <s v="10 meter galvanized steel roadway pole complete"/>
    <x v="0"/>
    <x v="0"/>
    <x v="1"/>
    <n v="4"/>
    <m/>
    <m/>
    <m/>
    <m/>
    <m/>
    <m/>
    <n v="4"/>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328"/>
    <n v="101"/>
    <x v="0"/>
    <x v="4"/>
    <x v="4"/>
    <x v="0"/>
    <x v="19"/>
    <s v="A18"/>
    <s v="Supply and install lighting poles complete with concrete foundation, luminaries, bracket arms, cables and accessories.(Luminaries elsewhere)"/>
    <n v="101"/>
    <s v="10 meter galvanized steel roadway pole complete"/>
    <x v="1"/>
    <x v="1"/>
    <x v="1"/>
    <n v="4"/>
    <m/>
    <m/>
    <m/>
    <m/>
    <m/>
    <m/>
    <n v="4"/>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434"/>
    <n v="101"/>
    <x v="0"/>
    <x v="4"/>
    <x v="4"/>
    <x v="0"/>
    <x v="19"/>
    <s v="A18"/>
    <s v="Supply and install lighting poles complete with concrete foundation, luminaries, bracket arms, cables and accessories.(Luminaries elsewhere)"/>
    <n v="101"/>
    <s v="10 meter galvanized steel roadway pole complete"/>
    <x v="2"/>
    <x v="2"/>
    <x v="1"/>
    <n v="4"/>
    <m/>
    <m/>
    <m/>
    <m/>
    <m/>
    <m/>
    <n v="4"/>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223"/>
    <n v="102"/>
    <x v="0"/>
    <x v="4"/>
    <x v="4"/>
    <x v="0"/>
    <x v="19"/>
    <s v="A18"/>
    <s v="Supply and install lighting poles complete with concrete foundation, luminaries, bracket arms, cables and accessories.(Luminaries elsewhere)"/>
    <n v="101"/>
    <s v="10 meter galvanized steel hinged floodlight pole for 2 floodlights complete"/>
    <x v="0"/>
    <x v="0"/>
    <x v="1"/>
    <n v="2"/>
    <m/>
    <m/>
    <m/>
    <m/>
    <m/>
    <m/>
    <n v="2"/>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329"/>
    <n v="102"/>
    <x v="0"/>
    <x v="4"/>
    <x v="4"/>
    <x v="0"/>
    <x v="19"/>
    <s v="A18"/>
    <s v="Supply and install lighting poles complete with concrete foundation, luminaries, bracket arms, cables and accessories.(Luminaries elsewhere)"/>
    <n v="102"/>
    <s v="10 meter galvanized steel hinged floodlight pole for 2 floodlights complete"/>
    <x v="1"/>
    <x v="1"/>
    <x v="1"/>
    <n v="2"/>
    <m/>
    <m/>
    <m/>
    <m/>
    <m/>
    <m/>
    <n v="2"/>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435"/>
    <n v="102"/>
    <x v="0"/>
    <x v="4"/>
    <x v="4"/>
    <x v="0"/>
    <x v="19"/>
    <s v="A18"/>
    <s v="Supply and install lighting poles complete with concrete foundation, luminaries, bracket arms, cables and accessories.(Luminaries elsewhere)"/>
    <n v="102"/>
    <s v="10 meter galvanized steel hinged floodlight pole for 2 floodlights complete"/>
    <x v="2"/>
    <x v="2"/>
    <x v="1"/>
    <n v="2"/>
    <m/>
    <m/>
    <m/>
    <m/>
    <m/>
    <m/>
    <n v="2"/>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224"/>
    <n v="103"/>
    <x v="0"/>
    <x v="4"/>
    <x v="4"/>
    <x v="2"/>
    <x v="20"/>
    <s v="C01"/>
    <s v="Modification"/>
    <n v="1"/>
    <s v="Modification of existing fence lighting system"/>
    <x v="0"/>
    <x v="0"/>
    <x v="5"/>
    <n v="1"/>
    <m/>
    <m/>
    <m/>
    <m/>
    <m/>
    <m/>
    <n v="1"/>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330"/>
    <n v="103"/>
    <x v="0"/>
    <x v="4"/>
    <x v="4"/>
    <x v="2"/>
    <x v="20"/>
    <s v="C01"/>
    <s v="Modification"/>
    <n v="1"/>
    <s v="Modification of existing fence lighting system"/>
    <x v="1"/>
    <x v="1"/>
    <x v="5"/>
    <n v="1"/>
    <m/>
    <m/>
    <m/>
    <m/>
    <m/>
    <m/>
    <n v="1"/>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436"/>
    <n v="103"/>
    <x v="0"/>
    <x v="4"/>
    <x v="4"/>
    <x v="2"/>
    <x v="20"/>
    <s v="C01"/>
    <s v="Modification"/>
    <n v="1"/>
    <s v="Modification of existing fence lighting system"/>
    <x v="2"/>
    <x v="2"/>
    <x v="5"/>
    <n v="1"/>
    <m/>
    <m/>
    <m/>
    <m/>
    <m/>
    <m/>
    <n v="1"/>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225"/>
    <n v="104"/>
    <x v="0"/>
    <x v="4"/>
    <x v="4"/>
    <x v="2"/>
    <x v="20"/>
    <s v="C01"/>
    <s v="Modification"/>
    <n v="2"/>
    <s v="Relocation of mini-subs"/>
    <x v="0"/>
    <x v="0"/>
    <x v="5"/>
    <n v="1"/>
    <m/>
    <m/>
    <m/>
    <m/>
    <m/>
    <m/>
    <n v="1"/>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331"/>
    <n v="104"/>
    <x v="0"/>
    <x v="4"/>
    <x v="4"/>
    <x v="2"/>
    <x v="20"/>
    <s v="C01"/>
    <s v="Modification"/>
    <n v="2"/>
    <s v="Relocation of mini-subs"/>
    <x v="1"/>
    <x v="1"/>
    <x v="5"/>
    <n v="1"/>
    <m/>
    <m/>
    <m/>
    <m/>
    <m/>
    <m/>
    <n v="1"/>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437"/>
    <n v="104"/>
    <x v="0"/>
    <x v="4"/>
    <x v="4"/>
    <x v="2"/>
    <x v="20"/>
    <s v="C01"/>
    <s v="Modification"/>
    <n v="2"/>
    <s v="Relocation of mini-subs"/>
    <x v="2"/>
    <x v="2"/>
    <x v="5"/>
    <n v="1"/>
    <m/>
    <m/>
    <m/>
    <m/>
    <m/>
    <m/>
    <n v="1"/>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226"/>
    <n v="105"/>
    <x v="0"/>
    <x v="4"/>
    <x v="4"/>
    <x v="2"/>
    <x v="20"/>
    <s v="C01"/>
    <s v="Modification"/>
    <n v="2"/>
    <s v="Relocation of mini-subs    - Plinths"/>
    <x v="0"/>
    <x v="0"/>
    <x v="5"/>
    <n v="1"/>
    <m/>
    <m/>
    <m/>
    <m/>
    <m/>
    <m/>
    <n v="1"/>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332"/>
    <n v="105"/>
    <x v="0"/>
    <x v="4"/>
    <x v="4"/>
    <x v="2"/>
    <x v="20"/>
    <s v="C01"/>
    <s v="Modification"/>
    <n v="2"/>
    <s v="Relocation of mini-subs    - Plinths"/>
    <x v="1"/>
    <x v="1"/>
    <x v="5"/>
    <n v="1"/>
    <m/>
    <m/>
    <m/>
    <m/>
    <m/>
    <m/>
    <n v="1"/>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438"/>
    <n v="105"/>
    <x v="0"/>
    <x v="4"/>
    <x v="4"/>
    <x v="2"/>
    <x v="20"/>
    <s v="C01"/>
    <s v="Modification"/>
    <n v="2"/>
    <s v="Relocation of mini-subs    - Plinths"/>
    <x v="2"/>
    <x v="2"/>
    <x v="5"/>
    <n v="1"/>
    <m/>
    <m/>
    <m/>
    <m/>
    <m/>
    <m/>
    <n v="1"/>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227"/>
    <n v="106"/>
    <x v="0"/>
    <x v="4"/>
    <x v="4"/>
    <x v="2"/>
    <x v="20"/>
    <s v="C01"/>
    <s v="Design, Furnish and Install"/>
    <n v="3"/>
    <s v="Security fencing climb detection system (CDS), electric fencing, alarms, monitoring computer and supporting hardware and software"/>
    <x v="0"/>
    <x v="0"/>
    <x v="5"/>
    <n v="1"/>
    <m/>
    <m/>
    <m/>
    <m/>
    <m/>
    <m/>
    <n v="1"/>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333"/>
    <n v="106"/>
    <x v="0"/>
    <x v="4"/>
    <x v="4"/>
    <x v="2"/>
    <x v="20"/>
    <s v="C01"/>
    <s v="Design, Furnish and Install"/>
    <n v="3"/>
    <s v="Security fencing climb detection system (CDS), electric fencing, alarms, monitoring computer and supporting hardware and software"/>
    <x v="1"/>
    <x v="1"/>
    <x v="5"/>
    <n v="1"/>
    <m/>
    <m/>
    <m/>
    <m/>
    <m/>
    <m/>
    <n v="1"/>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439"/>
    <n v="106"/>
    <x v="0"/>
    <x v="4"/>
    <x v="4"/>
    <x v="2"/>
    <x v="20"/>
    <s v="C01"/>
    <s v="Design, Furnish and Install"/>
    <n v="3"/>
    <s v="Security fencing climb detection system (CDS), electric fencing, alarms, monitoring computer and supporting hardware and software"/>
    <x v="2"/>
    <x v="2"/>
    <x v="5"/>
    <n v="1"/>
    <m/>
    <m/>
    <m/>
    <m/>
    <m/>
    <m/>
    <n v="1"/>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440"/>
    <n v="1"/>
    <x v="0"/>
    <x v="5"/>
    <x v="5"/>
    <x v="0"/>
    <x v="21"/>
    <s v="A01"/>
    <s v="Take delivery check test and install equipment"/>
    <n v="1"/>
    <s v="15kV, 2500A Bus, SWGR Vertical Sections"/>
    <x v="0"/>
    <x v="0"/>
    <x v="1"/>
    <m/>
    <n v="56"/>
    <n v="56"/>
    <n v="56"/>
    <n v="56"/>
    <n v="56"/>
    <n v="56"/>
    <n v="336"/>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488"/>
    <n v="1"/>
    <x v="0"/>
    <x v="5"/>
    <x v="5"/>
    <x v="0"/>
    <x v="21"/>
    <s v="A01"/>
    <s v="Take delivery check test and install equipment"/>
    <n v="1"/>
    <s v="15kV, 2500A Bus, SWGR Vertical Sections"/>
    <x v="1"/>
    <x v="1"/>
    <x v="1"/>
    <m/>
    <n v="56"/>
    <n v="56"/>
    <n v="56"/>
    <n v="56"/>
    <n v="56"/>
    <n v="56"/>
    <n v="336"/>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536"/>
    <n v="1"/>
    <x v="0"/>
    <x v="5"/>
    <x v="5"/>
    <x v="0"/>
    <x v="21"/>
    <s v="A01"/>
    <s v="Take delivery check test and install equipment"/>
    <n v="1"/>
    <s v="15kV, 2500A Bus, SWGR Vertical Sections"/>
    <x v="2"/>
    <x v="2"/>
    <x v="1"/>
    <m/>
    <n v="56"/>
    <n v="56"/>
    <n v="56"/>
    <n v="56"/>
    <n v="56"/>
    <n v="56"/>
    <n v="336"/>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441"/>
    <n v="2"/>
    <x v="0"/>
    <x v="5"/>
    <x v="5"/>
    <x v="0"/>
    <x v="21"/>
    <s v="A01"/>
    <s v="Take delivery check test and install equipment"/>
    <n v="2"/>
    <s v="15kV, 2000A Bus, SWGR Vertical Sections"/>
    <x v="0"/>
    <x v="0"/>
    <x v="1"/>
    <n v="84"/>
    <m/>
    <m/>
    <m/>
    <m/>
    <m/>
    <m/>
    <n v="84"/>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489"/>
    <n v="2"/>
    <x v="0"/>
    <x v="5"/>
    <x v="5"/>
    <x v="0"/>
    <x v="21"/>
    <s v="A01"/>
    <s v="Take delivery check test and install equipment"/>
    <n v="2"/>
    <s v="15kV, 2000A Bus, SWGR Vertical Sections"/>
    <x v="1"/>
    <x v="1"/>
    <x v="1"/>
    <n v="84"/>
    <m/>
    <m/>
    <m/>
    <m/>
    <m/>
    <m/>
    <n v="84"/>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537"/>
    <n v="2"/>
    <x v="0"/>
    <x v="5"/>
    <x v="5"/>
    <x v="0"/>
    <x v="21"/>
    <s v="A01"/>
    <s v="Take delivery check test and install equipment"/>
    <n v="2"/>
    <s v="15kV, 2000A Bus, SWGR Vertical Sections"/>
    <x v="2"/>
    <x v="2"/>
    <x v="1"/>
    <n v="84"/>
    <m/>
    <m/>
    <m/>
    <m/>
    <m/>
    <m/>
    <n v="84"/>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442"/>
    <n v="3"/>
    <x v="0"/>
    <x v="5"/>
    <x v="5"/>
    <x v="0"/>
    <x v="21"/>
    <s v="A01"/>
    <s v="Take delivery check test and install equipment"/>
    <n v="3"/>
    <s v="6,6kV, 2000A Bus, SWGR Vertical Sections"/>
    <x v="0"/>
    <x v="0"/>
    <x v="1"/>
    <m/>
    <n v="26"/>
    <n v="26"/>
    <n v="26"/>
    <n v="26"/>
    <n v="26"/>
    <n v="26"/>
    <n v="156"/>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490"/>
    <n v="3"/>
    <x v="0"/>
    <x v="5"/>
    <x v="5"/>
    <x v="0"/>
    <x v="21"/>
    <s v="A01"/>
    <s v="Take delivery check test and install equipment"/>
    <n v="3"/>
    <s v="6,6kV, 2000A Bus, SWGR Vertical Sections"/>
    <x v="1"/>
    <x v="1"/>
    <x v="1"/>
    <m/>
    <n v="26"/>
    <n v="26"/>
    <n v="26"/>
    <n v="26"/>
    <n v="26"/>
    <n v="26"/>
    <n v="156"/>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538"/>
    <n v="3"/>
    <x v="0"/>
    <x v="5"/>
    <x v="5"/>
    <x v="0"/>
    <x v="21"/>
    <s v="A01"/>
    <s v="Take delivery check test and install equipment"/>
    <n v="3"/>
    <s v="6,6kV, 2000A Bus, SWGR Vertical Sections"/>
    <x v="2"/>
    <x v="2"/>
    <x v="1"/>
    <m/>
    <n v="26"/>
    <n v="26"/>
    <n v="26"/>
    <n v="26"/>
    <n v="26"/>
    <n v="26"/>
    <n v="156"/>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443"/>
    <n v="4"/>
    <x v="0"/>
    <x v="5"/>
    <x v="5"/>
    <x v="0"/>
    <x v="21"/>
    <s v="A01"/>
    <s v="Take delivery check test and install equipment"/>
    <n v="4"/>
    <s v="6,6kV, 1250A Bus, SWGR Vertical Sections"/>
    <x v="0"/>
    <x v="0"/>
    <x v="1"/>
    <n v="129"/>
    <m/>
    <m/>
    <m/>
    <m/>
    <m/>
    <m/>
    <n v="129"/>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491"/>
    <n v="4"/>
    <x v="0"/>
    <x v="5"/>
    <x v="5"/>
    <x v="0"/>
    <x v="21"/>
    <s v="A01"/>
    <s v="Take delivery check test and install equipment"/>
    <n v="4"/>
    <s v="6,6kV, 1250A Bus, SWGR Vertical Sections"/>
    <x v="1"/>
    <x v="1"/>
    <x v="1"/>
    <n v="129"/>
    <m/>
    <m/>
    <m/>
    <m/>
    <m/>
    <m/>
    <n v="129"/>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539"/>
    <n v="4"/>
    <x v="0"/>
    <x v="5"/>
    <x v="5"/>
    <x v="0"/>
    <x v="21"/>
    <s v="A01"/>
    <s v="Take delivery check test and install equipment"/>
    <n v="4"/>
    <s v="6,6kV, 1250A Bus, SWGR Vertical Sections"/>
    <x v="2"/>
    <x v="2"/>
    <x v="1"/>
    <n v="129"/>
    <m/>
    <m/>
    <m/>
    <m/>
    <m/>
    <m/>
    <n v="129"/>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444"/>
    <n v="5"/>
    <x v="0"/>
    <x v="5"/>
    <x v="5"/>
    <x v="0"/>
    <x v="21"/>
    <s v="A01"/>
    <s v="Take delivery check test and install equipment"/>
    <n v="5"/>
    <s v="6,6kV, 800A Bus, SWGR Vertical Sections"/>
    <x v="0"/>
    <x v="0"/>
    <x v="1"/>
    <m/>
    <n v="18"/>
    <n v="18"/>
    <n v="18"/>
    <n v="18"/>
    <n v="18"/>
    <n v="18"/>
    <n v="108"/>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492"/>
    <n v="5"/>
    <x v="0"/>
    <x v="5"/>
    <x v="5"/>
    <x v="0"/>
    <x v="21"/>
    <s v="A01"/>
    <s v="Take delivery check test and install equipment"/>
    <n v="5"/>
    <s v="6,6kV, 800A Bus, SWGR Vertical Sections"/>
    <x v="1"/>
    <x v="1"/>
    <x v="1"/>
    <m/>
    <n v="18"/>
    <n v="18"/>
    <n v="18"/>
    <n v="18"/>
    <n v="18"/>
    <n v="18"/>
    <n v="108"/>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540"/>
    <n v="5"/>
    <x v="0"/>
    <x v="5"/>
    <x v="5"/>
    <x v="0"/>
    <x v="21"/>
    <s v="A01"/>
    <s v="Take delivery check test and install equipment"/>
    <n v="5"/>
    <s v="6,6kV, 800A Bus, SWGR Vertical Sections"/>
    <x v="2"/>
    <x v="2"/>
    <x v="1"/>
    <m/>
    <n v="18"/>
    <n v="18"/>
    <n v="18"/>
    <n v="18"/>
    <n v="18"/>
    <n v="18"/>
    <n v="108"/>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445"/>
    <n v="6"/>
    <x v="0"/>
    <x v="5"/>
    <x v="5"/>
    <x v="0"/>
    <x v="21"/>
    <s v="A01"/>
    <s v="Take delivery check test and install equipment"/>
    <n v="6"/>
    <s v="6,6kV, 630A Bus, SWGR Vertical Sections"/>
    <x v="0"/>
    <x v="0"/>
    <x v="1"/>
    <n v="111"/>
    <m/>
    <m/>
    <m/>
    <m/>
    <m/>
    <m/>
    <n v="111"/>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493"/>
    <n v="6"/>
    <x v="0"/>
    <x v="5"/>
    <x v="5"/>
    <x v="0"/>
    <x v="21"/>
    <s v="A01"/>
    <s v="Take delivery check test and install equipment"/>
    <n v="6"/>
    <s v="6,6kV, 630A Bus, SWGR Vertical Sections"/>
    <x v="1"/>
    <x v="1"/>
    <x v="1"/>
    <n v="111"/>
    <m/>
    <m/>
    <m/>
    <m/>
    <m/>
    <m/>
    <n v="111"/>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541"/>
    <n v="6"/>
    <x v="0"/>
    <x v="5"/>
    <x v="5"/>
    <x v="0"/>
    <x v="21"/>
    <s v="A01"/>
    <s v="Take delivery check test and install equipment"/>
    <n v="6"/>
    <s v="6,6kV, 630A Bus, SWGR Vertical Sections"/>
    <x v="2"/>
    <x v="2"/>
    <x v="1"/>
    <n v="111"/>
    <m/>
    <m/>
    <m/>
    <m/>
    <m/>
    <m/>
    <n v="111"/>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446"/>
    <n v="7"/>
    <x v="0"/>
    <x v="5"/>
    <x v="5"/>
    <x v="1"/>
    <x v="22"/>
    <s v="B01"/>
    <s v="Take delivery check test and install equipment"/>
    <n v="1"/>
    <s v="400V, 300A bus, SWGR Vertical Sections"/>
    <x v="0"/>
    <x v="0"/>
    <x v="1"/>
    <m/>
    <n v="14"/>
    <n v="14"/>
    <n v="14"/>
    <n v="14"/>
    <n v="14"/>
    <n v="14"/>
    <n v="84"/>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494"/>
    <n v="7"/>
    <x v="0"/>
    <x v="5"/>
    <x v="5"/>
    <x v="1"/>
    <x v="22"/>
    <s v="B01"/>
    <s v="Take delivery check test and install equipment"/>
    <n v="1"/>
    <s v="400V, 300A bus, SWGR Vertical Sections"/>
    <x v="1"/>
    <x v="1"/>
    <x v="1"/>
    <m/>
    <n v="14"/>
    <n v="14"/>
    <n v="14"/>
    <n v="14"/>
    <n v="14"/>
    <n v="14"/>
    <n v="84"/>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542"/>
    <n v="7"/>
    <x v="0"/>
    <x v="5"/>
    <x v="5"/>
    <x v="1"/>
    <x v="22"/>
    <s v="B01"/>
    <s v="Take delivery check test and install equipment"/>
    <n v="1"/>
    <s v="400V, 300A bus, SWGR Vertical Sections"/>
    <x v="2"/>
    <x v="2"/>
    <x v="1"/>
    <m/>
    <n v="14"/>
    <n v="14"/>
    <n v="14"/>
    <n v="14"/>
    <n v="14"/>
    <n v="14"/>
    <n v="84"/>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447"/>
    <n v="8"/>
    <x v="0"/>
    <x v="5"/>
    <x v="5"/>
    <x v="1"/>
    <x v="22"/>
    <s v="B01"/>
    <s v="Take delivery check test and install equipment"/>
    <n v="2"/>
    <s v="400V, 500A bus, SWGR Vertical Sections"/>
    <x v="0"/>
    <x v="0"/>
    <x v="1"/>
    <m/>
    <n v="7"/>
    <n v="7"/>
    <n v="7"/>
    <n v="7"/>
    <n v="7"/>
    <n v="7"/>
    <n v="42"/>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495"/>
    <n v="8"/>
    <x v="0"/>
    <x v="5"/>
    <x v="5"/>
    <x v="1"/>
    <x v="22"/>
    <s v="B01"/>
    <s v="Take delivery check test and install equipment"/>
    <n v="2"/>
    <s v="400V, 500A bus, SWGR Vertical Sections"/>
    <x v="1"/>
    <x v="1"/>
    <x v="1"/>
    <m/>
    <n v="7"/>
    <n v="7"/>
    <n v="7"/>
    <n v="7"/>
    <n v="7"/>
    <n v="7"/>
    <n v="42"/>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543"/>
    <n v="8"/>
    <x v="0"/>
    <x v="5"/>
    <x v="5"/>
    <x v="1"/>
    <x v="22"/>
    <s v="B01"/>
    <s v="Take delivery check test and install equipment"/>
    <n v="2"/>
    <s v="400V, 500A bus, SWGR Vertical Sections"/>
    <x v="2"/>
    <x v="2"/>
    <x v="1"/>
    <m/>
    <n v="7"/>
    <n v="7"/>
    <n v="7"/>
    <n v="7"/>
    <n v="7"/>
    <n v="7"/>
    <n v="42"/>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448"/>
    <n v="9"/>
    <x v="0"/>
    <x v="5"/>
    <x v="5"/>
    <x v="1"/>
    <x v="22"/>
    <s v="B01"/>
    <s v="Take delivery check test and install equipment"/>
    <n v="3"/>
    <s v="400V, 630A bus, SWGR Vertical Sections"/>
    <x v="0"/>
    <x v="0"/>
    <x v="1"/>
    <n v="93"/>
    <n v="21"/>
    <n v="21"/>
    <n v="21"/>
    <n v="21"/>
    <n v="21"/>
    <n v="21"/>
    <n v="219"/>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496"/>
    <n v="9"/>
    <x v="0"/>
    <x v="5"/>
    <x v="5"/>
    <x v="1"/>
    <x v="22"/>
    <s v="B01"/>
    <s v="Take delivery check test and install equipment"/>
    <n v="3"/>
    <s v="400V, 630A bus, SWGR Vertical Sections"/>
    <x v="1"/>
    <x v="1"/>
    <x v="1"/>
    <n v="93"/>
    <n v="21"/>
    <n v="21"/>
    <n v="21"/>
    <n v="21"/>
    <n v="21"/>
    <n v="21"/>
    <n v="219"/>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544"/>
    <n v="9"/>
    <x v="0"/>
    <x v="5"/>
    <x v="5"/>
    <x v="1"/>
    <x v="22"/>
    <s v="B01"/>
    <s v="Take delivery check test and install equipment"/>
    <n v="3"/>
    <s v="400V, 630A bus, SWGR Vertical Sections"/>
    <x v="2"/>
    <x v="2"/>
    <x v="1"/>
    <n v="93"/>
    <n v="21"/>
    <n v="21"/>
    <n v="21"/>
    <n v="21"/>
    <n v="21"/>
    <n v="21"/>
    <n v="219"/>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449"/>
    <n v="10"/>
    <x v="0"/>
    <x v="5"/>
    <x v="5"/>
    <x v="1"/>
    <x v="22"/>
    <s v="B01"/>
    <s v="Take delivery check test and install equipment"/>
    <n v="4"/>
    <s v="400V, 800A bus, SWGR Vertical Sections"/>
    <x v="0"/>
    <x v="0"/>
    <x v="1"/>
    <n v="132"/>
    <n v="22"/>
    <n v="22"/>
    <n v="22"/>
    <n v="22"/>
    <n v="22"/>
    <n v="22"/>
    <n v="264"/>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497"/>
    <n v="10"/>
    <x v="0"/>
    <x v="5"/>
    <x v="5"/>
    <x v="1"/>
    <x v="22"/>
    <s v="B01"/>
    <s v="Take delivery check test and install equipment"/>
    <n v="4"/>
    <s v="400V, 800A bus, SWGR Vertical Sections"/>
    <x v="1"/>
    <x v="1"/>
    <x v="1"/>
    <n v="132"/>
    <n v="22"/>
    <n v="22"/>
    <n v="22"/>
    <n v="22"/>
    <n v="22"/>
    <n v="22"/>
    <n v="264"/>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545"/>
    <n v="10"/>
    <x v="0"/>
    <x v="5"/>
    <x v="5"/>
    <x v="1"/>
    <x v="22"/>
    <s v="B01"/>
    <s v="Take delivery check test and install equipment"/>
    <n v="4"/>
    <s v="400V, 800A bus, SWGR Vertical Sections"/>
    <x v="2"/>
    <x v="2"/>
    <x v="1"/>
    <n v="132"/>
    <n v="22"/>
    <n v="22"/>
    <n v="22"/>
    <n v="22"/>
    <n v="22"/>
    <n v="22"/>
    <n v="264"/>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450"/>
    <n v="11"/>
    <x v="0"/>
    <x v="5"/>
    <x v="5"/>
    <x v="1"/>
    <x v="22"/>
    <s v="B01"/>
    <s v="Take delivery check test and install equipment"/>
    <n v="5"/>
    <s v="400V, 1000A bus, SWGR Vertical Sections"/>
    <x v="0"/>
    <x v="0"/>
    <x v="1"/>
    <m/>
    <n v="7"/>
    <n v="7"/>
    <n v="7"/>
    <n v="7"/>
    <n v="7"/>
    <n v="7"/>
    <n v="42"/>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498"/>
    <n v="11"/>
    <x v="0"/>
    <x v="5"/>
    <x v="5"/>
    <x v="1"/>
    <x v="22"/>
    <s v="B01"/>
    <s v="Take delivery check test and install equipment"/>
    <n v="5"/>
    <s v="400V, 1000A bus, SWGR Vertical Sections"/>
    <x v="1"/>
    <x v="1"/>
    <x v="1"/>
    <m/>
    <n v="7"/>
    <n v="7"/>
    <n v="7"/>
    <n v="7"/>
    <n v="7"/>
    <n v="7"/>
    <n v="42"/>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546"/>
    <n v="11"/>
    <x v="0"/>
    <x v="5"/>
    <x v="5"/>
    <x v="1"/>
    <x v="22"/>
    <s v="B01"/>
    <s v="Take delivery check test and install equipment"/>
    <n v="5"/>
    <s v="400V, 1000A bus, SWGR Vertical Sections"/>
    <x v="2"/>
    <x v="2"/>
    <x v="1"/>
    <m/>
    <n v="7"/>
    <n v="7"/>
    <n v="7"/>
    <n v="7"/>
    <n v="7"/>
    <n v="7"/>
    <n v="42"/>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451"/>
    <n v="12"/>
    <x v="0"/>
    <x v="5"/>
    <x v="5"/>
    <x v="1"/>
    <x v="22"/>
    <s v="B01"/>
    <s v="Take delivery check test and install equipment"/>
    <n v="6"/>
    <s v="400V, 1250A bus, SWGR Vertical Sections"/>
    <x v="0"/>
    <x v="0"/>
    <x v="1"/>
    <n v="84"/>
    <n v="72"/>
    <n v="72"/>
    <n v="72"/>
    <n v="72"/>
    <n v="72"/>
    <n v="72"/>
    <n v="516"/>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499"/>
    <n v="12"/>
    <x v="0"/>
    <x v="5"/>
    <x v="5"/>
    <x v="1"/>
    <x v="22"/>
    <s v="B01"/>
    <s v="Take delivery check test and install equipment"/>
    <n v="6"/>
    <s v="400V, 1250A bus, SWGR Vertical Sections"/>
    <x v="1"/>
    <x v="1"/>
    <x v="1"/>
    <n v="84"/>
    <n v="72"/>
    <n v="72"/>
    <n v="72"/>
    <n v="72"/>
    <n v="72"/>
    <n v="72"/>
    <n v="516"/>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547"/>
    <n v="12"/>
    <x v="0"/>
    <x v="5"/>
    <x v="5"/>
    <x v="1"/>
    <x v="22"/>
    <s v="B01"/>
    <s v="Take delivery check test and install equipment"/>
    <n v="6"/>
    <s v="400V, 1250A bus, SWGR Vertical Sections"/>
    <x v="2"/>
    <x v="2"/>
    <x v="1"/>
    <n v="84"/>
    <n v="72"/>
    <n v="72"/>
    <n v="72"/>
    <n v="72"/>
    <n v="72"/>
    <n v="72"/>
    <n v="516"/>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452"/>
    <n v="13"/>
    <x v="0"/>
    <x v="5"/>
    <x v="5"/>
    <x v="1"/>
    <x v="22"/>
    <s v="B01"/>
    <s v="Take delivery check test and install equipment"/>
    <n v="7"/>
    <s v="400V, 1600A bus, SWGR Vertical Sections"/>
    <x v="0"/>
    <x v="0"/>
    <x v="1"/>
    <n v="16"/>
    <n v="0"/>
    <n v="0"/>
    <n v="0"/>
    <n v="0"/>
    <n v="0"/>
    <n v="0"/>
    <n v="16"/>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500"/>
    <n v="13"/>
    <x v="0"/>
    <x v="5"/>
    <x v="5"/>
    <x v="1"/>
    <x v="22"/>
    <s v="B01"/>
    <s v="Take delivery check test and install equipment"/>
    <n v="7"/>
    <s v="400V, 1600A bus, SWGR Vertical Sections"/>
    <x v="1"/>
    <x v="1"/>
    <x v="1"/>
    <n v="16"/>
    <n v="0"/>
    <n v="0"/>
    <n v="0"/>
    <n v="0"/>
    <n v="0"/>
    <n v="0"/>
    <n v="16"/>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548"/>
    <n v="13"/>
    <x v="0"/>
    <x v="5"/>
    <x v="5"/>
    <x v="1"/>
    <x v="22"/>
    <s v="B01"/>
    <s v="Take delivery check test and install equipment"/>
    <n v="7"/>
    <s v="400V, 1600A bus, SWGR Vertical Sections"/>
    <x v="2"/>
    <x v="2"/>
    <x v="1"/>
    <n v="16"/>
    <n v="0"/>
    <n v="0"/>
    <n v="0"/>
    <n v="0"/>
    <n v="0"/>
    <n v="0"/>
    <n v="16"/>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453"/>
    <n v="14"/>
    <x v="0"/>
    <x v="5"/>
    <x v="5"/>
    <x v="1"/>
    <x v="22"/>
    <s v="B01"/>
    <s v="Take delivery check test and install equipment"/>
    <n v="8"/>
    <s v="400V, 2500A bus, SWGR Vertical Sections"/>
    <x v="0"/>
    <x v="0"/>
    <x v="1"/>
    <n v="92"/>
    <n v="125"/>
    <n v="125"/>
    <n v="125"/>
    <n v="125"/>
    <n v="125"/>
    <n v="125"/>
    <n v="842"/>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501"/>
    <n v="14"/>
    <x v="0"/>
    <x v="5"/>
    <x v="5"/>
    <x v="1"/>
    <x v="22"/>
    <s v="B01"/>
    <s v="Take delivery check test and install equipment"/>
    <n v="8"/>
    <s v="400V, 2500A bus, SWGR Vertical Sections"/>
    <x v="1"/>
    <x v="1"/>
    <x v="1"/>
    <n v="92"/>
    <n v="125"/>
    <n v="125"/>
    <n v="125"/>
    <n v="125"/>
    <n v="125"/>
    <n v="125"/>
    <n v="842"/>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549"/>
    <n v="14"/>
    <x v="0"/>
    <x v="5"/>
    <x v="5"/>
    <x v="1"/>
    <x v="22"/>
    <s v="B01"/>
    <s v="Take delivery check test and install equipment"/>
    <n v="8"/>
    <s v="400V, 2500A bus, SWGR Vertical Sections"/>
    <x v="2"/>
    <x v="2"/>
    <x v="1"/>
    <n v="92"/>
    <n v="125"/>
    <n v="125"/>
    <n v="125"/>
    <n v="125"/>
    <n v="125"/>
    <n v="125"/>
    <n v="842"/>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454"/>
    <n v="15"/>
    <x v="0"/>
    <x v="5"/>
    <x v="5"/>
    <x v="1"/>
    <x v="22"/>
    <s v="B01"/>
    <s v="Take delivery check test and install equipment"/>
    <n v="9"/>
    <s v="400V, 3000A bus, SWGR Vertical Sections"/>
    <x v="0"/>
    <x v="0"/>
    <x v="1"/>
    <m/>
    <n v="9"/>
    <n v="9"/>
    <n v="9"/>
    <n v="9"/>
    <n v="9"/>
    <n v="9"/>
    <n v="54"/>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502"/>
    <n v="15"/>
    <x v="0"/>
    <x v="5"/>
    <x v="5"/>
    <x v="1"/>
    <x v="22"/>
    <s v="B01"/>
    <s v="Take delivery check test and install equipment"/>
    <n v="9"/>
    <s v="400V, 3000A bus, SWGR Vertical Sections"/>
    <x v="1"/>
    <x v="1"/>
    <x v="1"/>
    <m/>
    <n v="9"/>
    <n v="9"/>
    <n v="9"/>
    <n v="9"/>
    <n v="9"/>
    <n v="9"/>
    <n v="54"/>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550"/>
    <n v="15"/>
    <x v="0"/>
    <x v="5"/>
    <x v="5"/>
    <x v="1"/>
    <x v="22"/>
    <s v="B01"/>
    <s v="Take delivery check test and install equipment"/>
    <n v="9"/>
    <s v="400V, 3000A bus, SWGR Vertical Sections"/>
    <x v="2"/>
    <x v="2"/>
    <x v="1"/>
    <m/>
    <n v="9"/>
    <n v="9"/>
    <n v="9"/>
    <n v="9"/>
    <n v="9"/>
    <n v="9"/>
    <n v="54"/>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455"/>
    <n v="16"/>
    <x v="0"/>
    <x v="5"/>
    <x v="5"/>
    <x v="1"/>
    <x v="22"/>
    <s v="B01"/>
    <s v="Take delivery check test and install equipment"/>
    <n v="9"/>
    <s v="400V, 3150A bus, SWGR Vertical Sections"/>
    <x v="0"/>
    <x v="0"/>
    <x v="1"/>
    <n v="62"/>
    <n v="41"/>
    <n v="41"/>
    <n v="41"/>
    <n v="41"/>
    <n v="41"/>
    <n v="41"/>
    <n v="308"/>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503"/>
    <n v="16"/>
    <x v="0"/>
    <x v="5"/>
    <x v="5"/>
    <x v="1"/>
    <x v="22"/>
    <s v="B01"/>
    <s v="Take delivery check test and install equipment"/>
    <n v="9"/>
    <s v="400V, 3150A bus, SWGR Vertical Sections"/>
    <x v="1"/>
    <x v="1"/>
    <x v="1"/>
    <n v="62"/>
    <n v="41"/>
    <n v="41"/>
    <n v="41"/>
    <n v="41"/>
    <n v="41"/>
    <n v="41"/>
    <n v="308"/>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551"/>
    <n v="16"/>
    <x v="0"/>
    <x v="5"/>
    <x v="5"/>
    <x v="1"/>
    <x v="22"/>
    <s v="B01"/>
    <s v="Take delivery check test and install equipment"/>
    <n v="9"/>
    <s v="400V, 3150A bus, SWGR Vertical Sections"/>
    <x v="2"/>
    <x v="2"/>
    <x v="1"/>
    <n v="62"/>
    <n v="41"/>
    <n v="41"/>
    <n v="41"/>
    <n v="41"/>
    <n v="41"/>
    <n v="41"/>
    <n v="308"/>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456"/>
    <n v="17"/>
    <x v="0"/>
    <x v="5"/>
    <x v="5"/>
    <x v="1"/>
    <x v="22"/>
    <s v="B01"/>
    <s v="Take delivery check test and install equipment"/>
    <n v="10"/>
    <s v="230V,, 500A bus UPS Vertical Sections"/>
    <x v="0"/>
    <x v="0"/>
    <x v="1"/>
    <m/>
    <n v="8"/>
    <n v="8"/>
    <n v="8"/>
    <n v="8"/>
    <n v="8"/>
    <n v="8"/>
    <n v="48"/>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504"/>
    <n v="17"/>
    <x v="0"/>
    <x v="5"/>
    <x v="5"/>
    <x v="1"/>
    <x v="22"/>
    <s v="B01"/>
    <s v="Take delivery check test and install equipment"/>
    <n v="10"/>
    <s v="230V,, 500A bus UPS Vertical Sections"/>
    <x v="1"/>
    <x v="1"/>
    <x v="1"/>
    <m/>
    <n v="8"/>
    <n v="8"/>
    <n v="8"/>
    <n v="8"/>
    <n v="8"/>
    <n v="8"/>
    <n v="48"/>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552"/>
    <n v="17"/>
    <x v="0"/>
    <x v="5"/>
    <x v="5"/>
    <x v="1"/>
    <x v="22"/>
    <s v="B01"/>
    <s v="Take delivery check test and install equipment"/>
    <n v="10"/>
    <s v="230V,, 500A bus UPS Vertical Sections"/>
    <x v="2"/>
    <x v="2"/>
    <x v="1"/>
    <m/>
    <n v="8"/>
    <n v="8"/>
    <n v="8"/>
    <n v="8"/>
    <n v="8"/>
    <n v="8"/>
    <n v="48"/>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457"/>
    <n v="18"/>
    <x v="0"/>
    <x v="5"/>
    <x v="5"/>
    <x v="1"/>
    <x v="22"/>
    <s v="B01"/>
    <s v="Take delivery check test and install equipment"/>
    <n v="11"/>
    <s v="220V, 500A bust DC Vertical Sections"/>
    <x v="0"/>
    <x v="0"/>
    <x v="1"/>
    <m/>
    <n v="7"/>
    <n v="7"/>
    <n v="7"/>
    <n v="7"/>
    <n v="7"/>
    <n v="7"/>
    <n v="42"/>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505"/>
    <n v="18"/>
    <x v="0"/>
    <x v="5"/>
    <x v="5"/>
    <x v="1"/>
    <x v="22"/>
    <s v="B01"/>
    <s v="Take delivery check test and install equipment"/>
    <n v="11"/>
    <s v="220V, 500A bust DC Vertical Sections"/>
    <x v="1"/>
    <x v="1"/>
    <x v="1"/>
    <m/>
    <n v="7"/>
    <n v="7"/>
    <n v="7"/>
    <n v="7"/>
    <n v="7"/>
    <n v="7"/>
    <n v="42"/>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553"/>
    <n v="18"/>
    <x v="0"/>
    <x v="5"/>
    <x v="5"/>
    <x v="1"/>
    <x v="22"/>
    <s v="B01"/>
    <s v="Take delivery check test and install equipment"/>
    <n v="11"/>
    <s v="220V, 500A bust DC Vertical Sections"/>
    <x v="2"/>
    <x v="2"/>
    <x v="1"/>
    <m/>
    <n v="7"/>
    <n v="7"/>
    <n v="7"/>
    <n v="7"/>
    <n v="7"/>
    <n v="7"/>
    <n v="42"/>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458"/>
    <n v="19"/>
    <x v="0"/>
    <x v="5"/>
    <x v="5"/>
    <x v="2"/>
    <x v="23"/>
    <s v="C01"/>
    <s v="Battery"/>
    <n v="1"/>
    <s v="220V DC Unit Dirty Battery Bank(2360 A.Hr) Plante Type Battery with Racks"/>
    <x v="0"/>
    <x v="0"/>
    <x v="1"/>
    <m/>
    <n v="1"/>
    <n v="1"/>
    <n v="1"/>
    <n v="1"/>
    <n v="1"/>
    <n v="1"/>
    <n v="6"/>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506"/>
    <n v="19"/>
    <x v="0"/>
    <x v="5"/>
    <x v="5"/>
    <x v="2"/>
    <x v="23"/>
    <s v="C01"/>
    <s v="Battery"/>
    <n v="1"/>
    <s v="220V DC Unit Dirty Battery Bank(2360 A.Hr) Plante Type Battery with Racks"/>
    <x v="1"/>
    <x v="1"/>
    <x v="1"/>
    <m/>
    <n v="1"/>
    <n v="1"/>
    <n v="1"/>
    <n v="1"/>
    <n v="1"/>
    <n v="1"/>
    <n v="6"/>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554"/>
    <n v="19"/>
    <x v="0"/>
    <x v="5"/>
    <x v="5"/>
    <x v="2"/>
    <x v="23"/>
    <s v="C01"/>
    <s v="Battery"/>
    <n v="1"/>
    <s v="220V DC Unit Dirty Battery Bank(2360 A.Hr) Plante Type Battery with Racks"/>
    <x v="2"/>
    <x v="2"/>
    <x v="1"/>
    <m/>
    <n v="1"/>
    <n v="1"/>
    <n v="1"/>
    <n v="1"/>
    <n v="1"/>
    <n v="1"/>
    <n v="6"/>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459"/>
    <n v="20"/>
    <x v="0"/>
    <x v="5"/>
    <x v="5"/>
    <x v="2"/>
    <x v="23"/>
    <s v="C01"/>
    <s v="Battery"/>
    <n v="2"/>
    <s v="220V DC Unit Clean Battery Bank(750A.Hr) Plante Type Battery with Racks"/>
    <x v="0"/>
    <x v="0"/>
    <x v="1"/>
    <m/>
    <n v="2"/>
    <n v="2"/>
    <n v="2"/>
    <n v="2"/>
    <n v="2"/>
    <n v="2"/>
    <n v="12"/>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507"/>
    <n v="20"/>
    <x v="0"/>
    <x v="5"/>
    <x v="5"/>
    <x v="2"/>
    <x v="23"/>
    <s v="C01"/>
    <s v="Battery"/>
    <n v="2"/>
    <s v="220V DC Unit Clean Battery Bank(750A.Hr) Plante Type Battery with Racks"/>
    <x v="1"/>
    <x v="1"/>
    <x v="1"/>
    <m/>
    <n v="2"/>
    <n v="2"/>
    <n v="2"/>
    <n v="2"/>
    <n v="2"/>
    <n v="2"/>
    <n v="12"/>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555"/>
    <n v="20"/>
    <x v="0"/>
    <x v="5"/>
    <x v="5"/>
    <x v="2"/>
    <x v="23"/>
    <s v="C01"/>
    <s v="Battery"/>
    <n v="2"/>
    <s v="220V DC Unit Clean Battery Bank(750A.Hr) Plante Type Battery with Racks"/>
    <x v="2"/>
    <x v="2"/>
    <x v="1"/>
    <m/>
    <n v="2"/>
    <n v="2"/>
    <n v="2"/>
    <n v="2"/>
    <n v="2"/>
    <n v="2"/>
    <n v="12"/>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460"/>
    <n v="21"/>
    <x v="0"/>
    <x v="5"/>
    <x v="5"/>
    <x v="2"/>
    <x v="23"/>
    <s v="C01"/>
    <s v="Battery"/>
    <n v="3"/>
    <s v="Unit Dual UPS 220V DC Battery(1930A.Hr) Plante Type Battery with Racks"/>
    <x v="0"/>
    <x v="0"/>
    <x v="1"/>
    <m/>
    <n v="2"/>
    <n v="2"/>
    <n v="2"/>
    <n v="2"/>
    <n v="2"/>
    <n v="2"/>
    <n v="12"/>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508"/>
    <n v="21"/>
    <x v="0"/>
    <x v="5"/>
    <x v="5"/>
    <x v="2"/>
    <x v="23"/>
    <s v="C01"/>
    <s v="Battery"/>
    <n v="3"/>
    <s v="Unit Dual UPS 220V DC Battery(1930A.Hr) Plante Type Battery with Racks"/>
    <x v="1"/>
    <x v="1"/>
    <x v="1"/>
    <m/>
    <n v="2"/>
    <n v="2"/>
    <n v="2"/>
    <n v="2"/>
    <n v="2"/>
    <n v="2"/>
    <n v="12"/>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556"/>
    <n v="21"/>
    <x v="0"/>
    <x v="5"/>
    <x v="5"/>
    <x v="2"/>
    <x v="23"/>
    <s v="C01"/>
    <s v="Battery"/>
    <n v="3"/>
    <s v="Unit Dual UPS 220V DC Battery(1930A.Hr) Plante Type Battery with Racks"/>
    <x v="2"/>
    <x v="2"/>
    <x v="1"/>
    <m/>
    <n v="2"/>
    <n v="2"/>
    <n v="2"/>
    <n v="2"/>
    <n v="2"/>
    <n v="2"/>
    <n v="12"/>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461"/>
    <n v="22"/>
    <x v="0"/>
    <x v="5"/>
    <x v="5"/>
    <x v="2"/>
    <x v="23"/>
    <s v="C01"/>
    <s v="Battery"/>
    <n v="4"/>
    <s v="Substation Single UPS 220V DC Battery(56 A.Hr) NiCad Battery with Racks"/>
    <x v="0"/>
    <x v="0"/>
    <x v="1"/>
    <n v="6"/>
    <m/>
    <m/>
    <m/>
    <m/>
    <m/>
    <m/>
    <n v="6"/>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509"/>
    <n v="22"/>
    <x v="0"/>
    <x v="5"/>
    <x v="5"/>
    <x v="2"/>
    <x v="23"/>
    <s v="C01"/>
    <s v="Battery"/>
    <n v="4"/>
    <s v="Substation Single UPS 220V DC Battery(56 A.Hr) NiCad Battery with Racks"/>
    <x v="1"/>
    <x v="1"/>
    <x v="1"/>
    <n v="6"/>
    <m/>
    <m/>
    <m/>
    <m/>
    <m/>
    <m/>
    <n v="6"/>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557"/>
    <n v="22"/>
    <x v="0"/>
    <x v="5"/>
    <x v="5"/>
    <x v="2"/>
    <x v="23"/>
    <s v="C01"/>
    <s v="Battery"/>
    <n v="4"/>
    <s v="Substation Single UPS 220V DC Battery(56 A.Hr) NiCad Battery with Racks"/>
    <x v="2"/>
    <x v="2"/>
    <x v="1"/>
    <n v="6"/>
    <m/>
    <m/>
    <m/>
    <m/>
    <m/>
    <m/>
    <n v="6"/>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462"/>
    <n v="23"/>
    <x v="0"/>
    <x v="5"/>
    <x v="5"/>
    <x v="2"/>
    <x v="23"/>
    <s v="C01"/>
    <s v="Battery"/>
    <n v="5"/>
    <s v="Outside Sub Dual UPS 220V DC Battery(56 A.Hr) NiCad Battery with Racks"/>
    <x v="0"/>
    <x v="0"/>
    <x v="1"/>
    <n v="14"/>
    <n v="4"/>
    <n v="4"/>
    <n v="4"/>
    <n v="4"/>
    <n v="4"/>
    <n v="4"/>
    <n v="38"/>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510"/>
    <n v="23"/>
    <x v="0"/>
    <x v="5"/>
    <x v="5"/>
    <x v="2"/>
    <x v="23"/>
    <s v="C01"/>
    <s v="Battery"/>
    <n v="5"/>
    <s v="Outside Sub Dual UPS 220V DC Battery(56 A.Hr) NiCad Battery with Racks"/>
    <x v="1"/>
    <x v="1"/>
    <x v="1"/>
    <n v="14"/>
    <n v="4"/>
    <n v="4"/>
    <n v="4"/>
    <n v="4"/>
    <n v="4"/>
    <n v="4"/>
    <n v="38"/>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558"/>
    <n v="23"/>
    <x v="0"/>
    <x v="5"/>
    <x v="5"/>
    <x v="2"/>
    <x v="23"/>
    <s v="C01"/>
    <s v="Battery"/>
    <n v="5"/>
    <s v="Outside Sub Dual UPS 220V DC Battery(56 A.Hr) NiCad Battery with Racks"/>
    <x v="2"/>
    <x v="2"/>
    <x v="1"/>
    <n v="14"/>
    <n v="4"/>
    <n v="4"/>
    <n v="4"/>
    <n v="4"/>
    <n v="4"/>
    <n v="4"/>
    <n v="38"/>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463"/>
    <n v="24"/>
    <x v="0"/>
    <x v="5"/>
    <x v="5"/>
    <x v="2"/>
    <x v="23"/>
    <s v="C01"/>
    <s v="Battery"/>
    <n v="6"/>
    <s v="220V DC Unit Dirty Battery Bank Charger(725A)"/>
    <x v="0"/>
    <x v="0"/>
    <x v="1"/>
    <m/>
    <n v="1"/>
    <n v="1"/>
    <n v="1"/>
    <n v="1"/>
    <n v="1"/>
    <n v="1"/>
    <n v="6"/>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511"/>
    <n v="24"/>
    <x v="0"/>
    <x v="5"/>
    <x v="5"/>
    <x v="2"/>
    <x v="23"/>
    <s v="C01"/>
    <s v="Battery"/>
    <n v="6"/>
    <s v="220V DC Unit Dirty Battery Bank Charger(725A)"/>
    <x v="1"/>
    <x v="1"/>
    <x v="1"/>
    <m/>
    <n v="1"/>
    <n v="1"/>
    <n v="1"/>
    <n v="1"/>
    <n v="1"/>
    <n v="1"/>
    <n v="6"/>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559"/>
    <n v="24"/>
    <x v="0"/>
    <x v="5"/>
    <x v="5"/>
    <x v="2"/>
    <x v="23"/>
    <s v="C01"/>
    <s v="Battery"/>
    <n v="6"/>
    <s v="220V DC Unit Dirty Battery Bank Charger(725A)"/>
    <x v="2"/>
    <x v="2"/>
    <x v="1"/>
    <m/>
    <n v="1"/>
    <n v="1"/>
    <n v="1"/>
    <n v="1"/>
    <n v="1"/>
    <n v="1"/>
    <n v="6"/>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464"/>
    <n v="25"/>
    <x v="0"/>
    <x v="5"/>
    <x v="5"/>
    <x v="2"/>
    <x v="23"/>
    <s v="C01"/>
    <s v="Battery"/>
    <n v="7"/>
    <s v="220V DC Unit Clean Battery Bank Charger(155A)"/>
    <x v="0"/>
    <x v="0"/>
    <x v="1"/>
    <m/>
    <n v="2"/>
    <n v="2"/>
    <n v="2"/>
    <n v="2"/>
    <n v="2"/>
    <n v="2"/>
    <n v="12"/>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512"/>
    <n v="25"/>
    <x v="0"/>
    <x v="5"/>
    <x v="5"/>
    <x v="2"/>
    <x v="23"/>
    <s v="C01"/>
    <s v="Battery"/>
    <n v="7"/>
    <s v="220V DC Unit Clean Battery Bank Charger(155A)"/>
    <x v="1"/>
    <x v="1"/>
    <x v="1"/>
    <m/>
    <n v="2"/>
    <n v="2"/>
    <n v="2"/>
    <n v="2"/>
    <n v="2"/>
    <n v="2"/>
    <n v="12"/>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560"/>
    <n v="25"/>
    <x v="0"/>
    <x v="5"/>
    <x v="5"/>
    <x v="2"/>
    <x v="23"/>
    <s v="C01"/>
    <s v="Battery"/>
    <n v="7"/>
    <s v="220V DC Unit Clean Battery Bank Charger(155A)"/>
    <x v="2"/>
    <x v="2"/>
    <x v="1"/>
    <m/>
    <n v="2"/>
    <n v="2"/>
    <n v="2"/>
    <n v="2"/>
    <n v="2"/>
    <n v="2"/>
    <n v="12"/>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465"/>
    <n v="26"/>
    <x v="0"/>
    <x v="5"/>
    <x v="5"/>
    <x v="2"/>
    <x v="23"/>
    <s v="C01"/>
    <s v="Battery"/>
    <n v="8"/>
    <s v="220V DC Battery Trip Unit with self-contained Battery Charger (55A) and Battery"/>
    <x v="0"/>
    <x v="0"/>
    <x v="1"/>
    <n v="3"/>
    <m/>
    <m/>
    <m/>
    <m/>
    <m/>
    <m/>
    <n v="3"/>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513"/>
    <n v="26"/>
    <x v="0"/>
    <x v="5"/>
    <x v="5"/>
    <x v="2"/>
    <x v="23"/>
    <s v="C01"/>
    <s v="Battery"/>
    <n v="8"/>
    <s v="220V DC Battery Trip Unit with self-contained Battery Charger (55A) and Battery"/>
    <x v="1"/>
    <x v="1"/>
    <x v="1"/>
    <n v="3"/>
    <m/>
    <m/>
    <m/>
    <m/>
    <m/>
    <m/>
    <n v="3"/>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561"/>
    <n v="26"/>
    <x v="0"/>
    <x v="5"/>
    <x v="5"/>
    <x v="2"/>
    <x v="23"/>
    <s v="C01"/>
    <s v="Battery"/>
    <n v="8"/>
    <s v="220V DC Battery Trip Unit with self-contained Battery Charger (55A) and Battery"/>
    <x v="2"/>
    <x v="2"/>
    <x v="1"/>
    <n v="3"/>
    <m/>
    <m/>
    <m/>
    <m/>
    <m/>
    <m/>
    <n v="3"/>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466"/>
    <n v="27"/>
    <x v="0"/>
    <x v="5"/>
    <x v="5"/>
    <x v="4"/>
    <x v="24"/>
    <s v="D01"/>
    <s v="UPS"/>
    <n v="1"/>
    <s v="70kVA, 230V Unit Dual UPS"/>
    <x v="0"/>
    <x v="0"/>
    <x v="1"/>
    <m/>
    <n v="1"/>
    <n v="1"/>
    <n v="1"/>
    <n v="1"/>
    <n v="1"/>
    <n v="1"/>
    <n v="6"/>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514"/>
    <n v="27"/>
    <x v="0"/>
    <x v="5"/>
    <x v="5"/>
    <x v="4"/>
    <x v="24"/>
    <s v="D01"/>
    <s v="UPS"/>
    <n v="1"/>
    <s v="70kVA, 230V Unit Dual UPS"/>
    <x v="1"/>
    <x v="1"/>
    <x v="1"/>
    <m/>
    <n v="1"/>
    <n v="1"/>
    <n v="1"/>
    <n v="1"/>
    <n v="1"/>
    <n v="1"/>
    <n v="6"/>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562"/>
    <n v="27"/>
    <x v="0"/>
    <x v="5"/>
    <x v="5"/>
    <x v="4"/>
    <x v="24"/>
    <s v="D01"/>
    <s v="UPS"/>
    <n v="1"/>
    <s v="70kVA, 230V Unit Dual UPS"/>
    <x v="2"/>
    <x v="2"/>
    <x v="1"/>
    <m/>
    <n v="1"/>
    <n v="1"/>
    <n v="1"/>
    <n v="1"/>
    <n v="1"/>
    <n v="1"/>
    <n v="6"/>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467"/>
    <n v="28"/>
    <x v="0"/>
    <x v="5"/>
    <x v="5"/>
    <x v="4"/>
    <x v="24"/>
    <s v="D01"/>
    <s v="UPS"/>
    <n v="2"/>
    <s v="10kVA, 230V Substation Single UPS"/>
    <x v="0"/>
    <x v="0"/>
    <x v="1"/>
    <n v="6"/>
    <m/>
    <m/>
    <m/>
    <m/>
    <m/>
    <m/>
    <n v="6"/>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515"/>
    <n v="28"/>
    <x v="0"/>
    <x v="5"/>
    <x v="5"/>
    <x v="4"/>
    <x v="24"/>
    <s v="D01"/>
    <s v="UPS"/>
    <n v="2"/>
    <s v="10kVA, 230V Substation Single UPS"/>
    <x v="1"/>
    <x v="1"/>
    <x v="1"/>
    <n v="6"/>
    <m/>
    <m/>
    <m/>
    <m/>
    <m/>
    <m/>
    <n v="6"/>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563"/>
    <n v="28"/>
    <x v="0"/>
    <x v="5"/>
    <x v="5"/>
    <x v="4"/>
    <x v="24"/>
    <s v="D01"/>
    <s v="UPS"/>
    <n v="2"/>
    <s v="10kVA, 230V Substation Single UPS"/>
    <x v="2"/>
    <x v="2"/>
    <x v="1"/>
    <n v="6"/>
    <m/>
    <m/>
    <m/>
    <m/>
    <m/>
    <m/>
    <n v="6"/>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468"/>
    <n v="29"/>
    <x v="0"/>
    <x v="5"/>
    <x v="5"/>
    <x v="4"/>
    <x v="24"/>
    <s v="D01"/>
    <s v="UPS"/>
    <n v="3"/>
    <s v="10kVA, 230V Ouside Sub Dual UPS"/>
    <x v="0"/>
    <x v="0"/>
    <x v="1"/>
    <n v="14"/>
    <n v="4"/>
    <n v="4"/>
    <n v="4"/>
    <n v="4"/>
    <n v="4"/>
    <n v="4"/>
    <n v="38"/>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516"/>
    <n v="29"/>
    <x v="0"/>
    <x v="5"/>
    <x v="5"/>
    <x v="4"/>
    <x v="24"/>
    <s v="D01"/>
    <s v="UPS"/>
    <n v="3"/>
    <s v="10kVA, 230V Ouside Sub Dual UPS"/>
    <x v="1"/>
    <x v="1"/>
    <x v="1"/>
    <n v="14"/>
    <n v="4"/>
    <n v="4"/>
    <n v="4"/>
    <n v="4"/>
    <n v="4"/>
    <n v="4"/>
    <n v="38"/>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564"/>
    <n v="29"/>
    <x v="0"/>
    <x v="5"/>
    <x v="5"/>
    <x v="4"/>
    <x v="24"/>
    <s v="D01"/>
    <s v="UPS"/>
    <n v="3"/>
    <s v="10kVA, 230V Ouside Sub Dual UPS"/>
    <x v="2"/>
    <x v="2"/>
    <x v="1"/>
    <n v="14"/>
    <n v="4"/>
    <n v="4"/>
    <n v="4"/>
    <n v="4"/>
    <n v="4"/>
    <n v="4"/>
    <n v="38"/>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469"/>
    <n v="30"/>
    <x v="0"/>
    <x v="5"/>
    <x v="5"/>
    <x v="5"/>
    <x v="25"/>
    <s v="E01"/>
    <s v="Transformer"/>
    <n v="1"/>
    <s v="2,5MVA, 15/6,6kV Oil-Filled"/>
    <x v="0"/>
    <x v="0"/>
    <x v="1"/>
    <n v="8"/>
    <m/>
    <m/>
    <m/>
    <m/>
    <m/>
    <m/>
    <n v="8"/>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517"/>
    <n v="30"/>
    <x v="0"/>
    <x v="5"/>
    <x v="5"/>
    <x v="5"/>
    <x v="25"/>
    <s v="E01"/>
    <s v="Transformer"/>
    <n v="1"/>
    <s v="2,5MVA, 15/6,6kV Oil-Filled"/>
    <x v="1"/>
    <x v="1"/>
    <x v="1"/>
    <n v="8"/>
    <m/>
    <m/>
    <m/>
    <m/>
    <m/>
    <m/>
    <n v="8"/>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565"/>
    <n v="30"/>
    <x v="0"/>
    <x v="5"/>
    <x v="5"/>
    <x v="5"/>
    <x v="25"/>
    <s v="E01"/>
    <s v="Transformer"/>
    <n v="1"/>
    <s v="2,5MVA, 15/6,6kV Oil-Filled"/>
    <x v="2"/>
    <x v="2"/>
    <x v="1"/>
    <n v="8"/>
    <m/>
    <m/>
    <m/>
    <m/>
    <m/>
    <m/>
    <n v="8"/>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470"/>
    <n v="31"/>
    <x v="0"/>
    <x v="5"/>
    <x v="5"/>
    <x v="5"/>
    <x v="25"/>
    <s v="E01"/>
    <s v="Transformer"/>
    <n v="2"/>
    <s v="5MVA, 15/6,6kV Oil-Filled"/>
    <x v="0"/>
    <x v="0"/>
    <x v="1"/>
    <n v="2"/>
    <m/>
    <m/>
    <m/>
    <m/>
    <m/>
    <m/>
    <n v="2"/>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518"/>
    <n v="31"/>
    <x v="0"/>
    <x v="5"/>
    <x v="5"/>
    <x v="5"/>
    <x v="25"/>
    <s v="E01"/>
    <s v="Transformer"/>
    <n v="2"/>
    <s v="5MVA, 15/6,6kV Oil-Filled"/>
    <x v="1"/>
    <x v="1"/>
    <x v="1"/>
    <n v="2"/>
    <m/>
    <m/>
    <m/>
    <m/>
    <m/>
    <m/>
    <n v="2"/>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566"/>
    <n v="31"/>
    <x v="0"/>
    <x v="5"/>
    <x v="5"/>
    <x v="5"/>
    <x v="25"/>
    <s v="E01"/>
    <s v="Transformer"/>
    <n v="2"/>
    <s v="5MVA, 15/6,6kV Oil-Filled"/>
    <x v="2"/>
    <x v="2"/>
    <x v="1"/>
    <n v="2"/>
    <m/>
    <m/>
    <m/>
    <m/>
    <m/>
    <m/>
    <n v="2"/>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471"/>
    <n v="32"/>
    <x v="0"/>
    <x v="5"/>
    <x v="5"/>
    <x v="5"/>
    <x v="25"/>
    <s v="E01"/>
    <s v="Transformer"/>
    <n v="3"/>
    <s v="7,5MVA, 15/6,6kV Oil-Filled"/>
    <x v="0"/>
    <x v="0"/>
    <x v="1"/>
    <n v="2"/>
    <n v="2"/>
    <n v="2"/>
    <n v="2"/>
    <n v="2"/>
    <n v="2"/>
    <n v="2"/>
    <n v="14"/>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519"/>
    <n v="32"/>
    <x v="0"/>
    <x v="5"/>
    <x v="5"/>
    <x v="5"/>
    <x v="25"/>
    <s v="E01"/>
    <s v="Transformer"/>
    <n v="3"/>
    <s v="7,5MVA, 15/6,6kV Oil-Filled"/>
    <x v="1"/>
    <x v="1"/>
    <x v="1"/>
    <n v="2"/>
    <n v="2"/>
    <n v="2"/>
    <n v="2"/>
    <n v="2"/>
    <n v="2"/>
    <n v="2"/>
    <n v="14"/>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567"/>
    <n v="32"/>
    <x v="0"/>
    <x v="5"/>
    <x v="5"/>
    <x v="5"/>
    <x v="25"/>
    <s v="E01"/>
    <s v="Transformer"/>
    <n v="3"/>
    <s v="7,5MVA, 15/6,6kV Oil-Filled"/>
    <x v="2"/>
    <x v="2"/>
    <x v="1"/>
    <n v="2"/>
    <n v="2"/>
    <n v="2"/>
    <n v="2"/>
    <n v="2"/>
    <n v="2"/>
    <n v="2"/>
    <n v="14"/>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472"/>
    <n v="33"/>
    <x v="0"/>
    <x v="5"/>
    <x v="5"/>
    <x v="5"/>
    <x v="25"/>
    <s v="E01"/>
    <s v="Transformer"/>
    <n v="4"/>
    <s v="10MVA, 15/6,6kV Oil-Filled"/>
    <x v="0"/>
    <x v="0"/>
    <x v="1"/>
    <n v="4"/>
    <m/>
    <m/>
    <m/>
    <m/>
    <m/>
    <m/>
    <n v="4"/>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520"/>
    <n v="33"/>
    <x v="0"/>
    <x v="5"/>
    <x v="5"/>
    <x v="5"/>
    <x v="25"/>
    <s v="E01"/>
    <s v="Transformer"/>
    <n v="4"/>
    <s v="10MVA, 15/6,6kV Oil-Filled"/>
    <x v="1"/>
    <x v="1"/>
    <x v="1"/>
    <n v="4"/>
    <m/>
    <m/>
    <m/>
    <m/>
    <m/>
    <m/>
    <n v="4"/>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568"/>
    <n v="33"/>
    <x v="0"/>
    <x v="5"/>
    <x v="5"/>
    <x v="5"/>
    <x v="25"/>
    <s v="E01"/>
    <s v="Transformer"/>
    <n v="4"/>
    <s v="10MVA, 15/6,6kV Oil-Filled"/>
    <x v="2"/>
    <x v="2"/>
    <x v="1"/>
    <n v="4"/>
    <m/>
    <m/>
    <m/>
    <m/>
    <m/>
    <m/>
    <n v="4"/>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473"/>
    <n v="34"/>
    <x v="0"/>
    <x v="5"/>
    <x v="5"/>
    <x v="5"/>
    <x v="25"/>
    <s v="E01"/>
    <s v="Transformer"/>
    <n v="5"/>
    <s v="15MVA, 15/6,6kV Oil-Filled"/>
    <x v="0"/>
    <x v="0"/>
    <x v="1"/>
    <m/>
    <n v="2"/>
    <n v="2"/>
    <n v="2"/>
    <n v="2"/>
    <n v="2"/>
    <n v="2"/>
    <n v="12"/>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521"/>
    <n v="34"/>
    <x v="0"/>
    <x v="5"/>
    <x v="5"/>
    <x v="5"/>
    <x v="25"/>
    <s v="E01"/>
    <s v="Transformer"/>
    <n v="5"/>
    <s v="15MVA, 15/6,6kV Oil-Filled"/>
    <x v="1"/>
    <x v="1"/>
    <x v="1"/>
    <m/>
    <n v="2"/>
    <n v="2"/>
    <n v="2"/>
    <n v="2"/>
    <n v="2"/>
    <n v="2"/>
    <n v="12"/>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569"/>
    <n v="34"/>
    <x v="0"/>
    <x v="5"/>
    <x v="5"/>
    <x v="5"/>
    <x v="25"/>
    <s v="E01"/>
    <s v="Transformer"/>
    <n v="5"/>
    <s v="15MVA, 15/6,6kV Oil-Filled"/>
    <x v="2"/>
    <x v="2"/>
    <x v="1"/>
    <m/>
    <n v="2"/>
    <n v="2"/>
    <n v="2"/>
    <n v="2"/>
    <n v="2"/>
    <n v="2"/>
    <n v="12"/>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474"/>
    <n v="35"/>
    <x v="0"/>
    <x v="5"/>
    <x v="5"/>
    <x v="5"/>
    <x v="25"/>
    <s v="E01"/>
    <s v="Transformer"/>
    <n v="6"/>
    <s v="0,2MVA, 0,69/0,41kV Dry-Type"/>
    <x v="0"/>
    <x v="0"/>
    <x v="1"/>
    <m/>
    <n v="2"/>
    <n v="2"/>
    <n v="2"/>
    <n v="2"/>
    <n v="2"/>
    <n v="2"/>
    <n v="12"/>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522"/>
    <n v="35"/>
    <x v="0"/>
    <x v="5"/>
    <x v="5"/>
    <x v="5"/>
    <x v="25"/>
    <s v="E01"/>
    <s v="Transformer"/>
    <n v="6"/>
    <s v="0,2MVA, 0,69/0,41kV Dry-Type"/>
    <x v="1"/>
    <x v="1"/>
    <x v="1"/>
    <m/>
    <n v="2"/>
    <n v="2"/>
    <n v="2"/>
    <n v="2"/>
    <n v="2"/>
    <n v="2"/>
    <n v="12"/>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570"/>
    <n v="35"/>
    <x v="0"/>
    <x v="5"/>
    <x v="5"/>
    <x v="5"/>
    <x v="25"/>
    <s v="E01"/>
    <s v="Transformer"/>
    <n v="6"/>
    <s v="0,2MVA, 0,69/0,41kV Dry-Type"/>
    <x v="2"/>
    <x v="2"/>
    <x v="1"/>
    <m/>
    <n v="2"/>
    <n v="2"/>
    <n v="2"/>
    <n v="2"/>
    <n v="2"/>
    <n v="2"/>
    <n v="12"/>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475"/>
    <n v="36"/>
    <x v="0"/>
    <x v="5"/>
    <x v="5"/>
    <x v="5"/>
    <x v="25"/>
    <s v="E01"/>
    <s v="Transformer"/>
    <n v="7"/>
    <s v="0,315MVA, 15/0,42kV Dry-Type "/>
    <x v="0"/>
    <x v="0"/>
    <x v="1"/>
    <m/>
    <n v="2"/>
    <n v="2"/>
    <n v="2"/>
    <n v="2"/>
    <n v="2"/>
    <n v="2"/>
    <n v="12"/>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523"/>
    <n v="36"/>
    <x v="0"/>
    <x v="5"/>
    <x v="5"/>
    <x v="5"/>
    <x v="25"/>
    <s v="E01"/>
    <s v="Transformer"/>
    <n v="7"/>
    <s v="0,315MVA, 15/0,42kV Dry-Type "/>
    <x v="1"/>
    <x v="1"/>
    <x v="1"/>
    <m/>
    <n v="2"/>
    <n v="2"/>
    <n v="2"/>
    <n v="2"/>
    <n v="2"/>
    <n v="2"/>
    <n v="12"/>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571"/>
    <n v="36"/>
    <x v="0"/>
    <x v="5"/>
    <x v="5"/>
    <x v="5"/>
    <x v="25"/>
    <s v="E01"/>
    <s v="Transformer"/>
    <n v="7"/>
    <s v="0,315MVA, 15/0,42kV Dry-Type "/>
    <x v="2"/>
    <x v="2"/>
    <x v="1"/>
    <m/>
    <n v="2"/>
    <n v="2"/>
    <n v="2"/>
    <n v="2"/>
    <n v="2"/>
    <n v="2"/>
    <n v="12"/>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476"/>
    <n v="37"/>
    <x v="0"/>
    <x v="5"/>
    <x v="5"/>
    <x v="5"/>
    <x v="25"/>
    <s v="E01"/>
    <s v="Transformer"/>
    <n v="8"/>
    <s v="0,315MVA, 6,6/0,42kV Dry-Type "/>
    <x v="0"/>
    <x v="0"/>
    <x v="1"/>
    <n v="10"/>
    <m/>
    <m/>
    <m/>
    <m/>
    <m/>
    <m/>
    <n v="1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524"/>
    <n v="37"/>
    <x v="0"/>
    <x v="5"/>
    <x v="5"/>
    <x v="5"/>
    <x v="25"/>
    <s v="E01"/>
    <s v="Transformer"/>
    <n v="8"/>
    <s v="0,315MVA, 6,6/0,42kV Dry-Type "/>
    <x v="1"/>
    <x v="1"/>
    <x v="1"/>
    <n v="10"/>
    <m/>
    <m/>
    <m/>
    <m/>
    <m/>
    <m/>
    <n v="1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572"/>
    <n v="37"/>
    <x v="0"/>
    <x v="5"/>
    <x v="5"/>
    <x v="5"/>
    <x v="25"/>
    <s v="E01"/>
    <s v="Transformer"/>
    <n v="8"/>
    <s v="0,315MVA, 6,6/0,42kV Dry-Type "/>
    <x v="2"/>
    <x v="2"/>
    <x v="1"/>
    <n v="10"/>
    <m/>
    <m/>
    <m/>
    <m/>
    <m/>
    <m/>
    <n v="1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477"/>
    <n v="38"/>
    <x v="0"/>
    <x v="5"/>
    <x v="5"/>
    <x v="5"/>
    <x v="25"/>
    <s v="E01"/>
    <s v="Transformer"/>
    <n v="9"/>
    <s v="0,4MVA, 15/0,42kV Dry-Type "/>
    <x v="0"/>
    <x v="0"/>
    <x v="1"/>
    <m/>
    <n v="1"/>
    <n v="1"/>
    <n v="1"/>
    <n v="1"/>
    <n v="1"/>
    <n v="1"/>
    <n v="6"/>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525"/>
    <n v="38"/>
    <x v="0"/>
    <x v="5"/>
    <x v="5"/>
    <x v="5"/>
    <x v="25"/>
    <s v="E01"/>
    <s v="Transformer"/>
    <n v="9"/>
    <s v="0,4MVA, 15/0,42kV Dry-Type "/>
    <x v="1"/>
    <x v="1"/>
    <x v="1"/>
    <m/>
    <n v="1"/>
    <n v="1"/>
    <n v="1"/>
    <n v="1"/>
    <n v="1"/>
    <n v="1"/>
    <n v="6"/>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573"/>
    <n v="38"/>
    <x v="0"/>
    <x v="5"/>
    <x v="5"/>
    <x v="5"/>
    <x v="25"/>
    <s v="E01"/>
    <s v="Transformer"/>
    <n v="9"/>
    <s v="0,4MVA, 15/0,42kV Dry-Type "/>
    <x v="2"/>
    <x v="2"/>
    <x v="1"/>
    <m/>
    <n v="1"/>
    <n v="1"/>
    <n v="1"/>
    <n v="1"/>
    <n v="1"/>
    <n v="1"/>
    <n v="6"/>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478"/>
    <n v="39"/>
    <x v="0"/>
    <x v="5"/>
    <x v="5"/>
    <x v="5"/>
    <x v="25"/>
    <s v="E01"/>
    <s v="Transformer"/>
    <n v="10"/>
    <s v="0,4MVA, 6,6/0,42kV Dry-Type "/>
    <x v="0"/>
    <x v="0"/>
    <x v="1"/>
    <m/>
    <n v="2"/>
    <n v="2"/>
    <n v="2"/>
    <n v="2"/>
    <n v="2"/>
    <n v="2"/>
    <n v="12"/>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526"/>
    <n v="39"/>
    <x v="0"/>
    <x v="5"/>
    <x v="5"/>
    <x v="5"/>
    <x v="25"/>
    <s v="E01"/>
    <s v="Transformer"/>
    <n v="10"/>
    <s v="0,4MVA, 6,6/0,42kV Dry-Type "/>
    <x v="1"/>
    <x v="1"/>
    <x v="1"/>
    <m/>
    <n v="2"/>
    <n v="2"/>
    <n v="2"/>
    <n v="2"/>
    <n v="2"/>
    <n v="2"/>
    <n v="12"/>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574"/>
    <n v="39"/>
    <x v="0"/>
    <x v="5"/>
    <x v="5"/>
    <x v="5"/>
    <x v="25"/>
    <s v="E01"/>
    <s v="Transformer"/>
    <n v="10"/>
    <s v="0,4MVA, 6,6/0,42kV Dry-Type "/>
    <x v="2"/>
    <x v="2"/>
    <x v="1"/>
    <m/>
    <n v="2"/>
    <n v="2"/>
    <n v="2"/>
    <n v="2"/>
    <n v="2"/>
    <n v="2"/>
    <n v="12"/>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479"/>
    <n v="40"/>
    <x v="0"/>
    <x v="5"/>
    <x v="5"/>
    <x v="5"/>
    <x v="25"/>
    <s v="E01"/>
    <s v="Transformer"/>
    <n v="11"/>
    <s v="0,5MVA, 15/0,42kV Dry-Type "/>
    <x v="0"/>
    <x v="0"/>
    <x v="1"/>
    <n v="4"/>
    <m/>
    <m/>
    <m/>
    <m/>
    <m/>
    <m/>
    <n v="4"/>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527"/>
    <n v="40"/>
    <x v="0"/>
    <x v="5"/>
    <x v="5"/>
    <x v="5"/>
    <x v="25"/>
    <s v="E01"/>
    <s v="Transformer"/>
    <n v="11"/>
    <s v="0,5MVA, 15/0,42kV Dry-Type "/>
    <x v="1"/>
    <x v="1"/>
    <x v="1"/>
    <n v="4"/>
    <m/>
    <m/>
    <m/>
    <m/>
    <m/>
    <m/>
    <n v="4"/>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575"/>
    <n v="40"/>
    <x v="0"/>
    <x v="5"/>
    <x v="5"/>
    <x v="5"/>
    <x v="25"/>
    <s v="E01"/>
    <s v="Transformer"/>
    <n v="11"/>
    <s v="0,5MVA, 15/0,42kV Dry-Type "/>
    <x v="2"/>
    <x v="2"/>
    <x v="1"/>
    <n v="4"/>
    <m/>
    <m/>
    <m/>
    <m/>
    <m/>
    <m/>
    <n v="4"/>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480"/>
    <n v="41"/>
    <x v="0"/>
    <x v="5"/>
    <x v="5"/>
    <x v="5"/>
    <x v="25"/>
    <s v="E01"/>
    <s v="Transformer"/>
    <n v="12"/>
    <s v="0,5MVA, 6,6/0,42kV Dry-Type "/>
    <x v="0"/>
    <x v="0"/>
    <x v="1"/>
    <n v="6"/>
    <m/>
    <m/>
    <m/>
    <m/>
    <m/>
    <m/>
    <n v="6"/>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528"/>
    <n v="41"/>
    <x v="0"/>
    <x v="5"/>
    <x v="5"/>
    <x v="5"/>
    <x v="25"/>
    <s v="E01"/>
    <s v="Transformer"/>
    <n v="12"/>
    <s v="0,5MVA, 6,6/0,42kV Dry-Type "/>
    <x v="1"/>
    <x v="1"/>
    <x v="1"/>
    <n v="6"/>
    <m/>
    <m/>
    <m/>
    <m/>
    <m/>
    <m/>
    <n v="6"/>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576"/>
    <n v="41"/>
    <x v="0"/>
    <x v="5"/>
    <x v="5"/>
    <x v="5"/>
    <x v="25"/>
    <s v="E01"/>
    <s v="Transformer"/>
    <n v="12"/>
    <s v="0,5MVA, 6,6/0,42kV Dry-Type "/>
    <x v="2"/>
    <x v="2"/>
    <x v="1"/>
    <n v="6"/>
    <m/>
    <m/>
    <m/>
    <m/>
    <m/>
    <m/>
    <n v="6"/>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481"/>
    <n v="42"/>
    <x v="0"/>
    <x v="5"/>
    <x v="5"/>
    <x v="5"/>
    <x v="25"/>
    <s v="E01"/>
    <s v="Transformer"/>
    <n v="13"/>
    <s v="0,8MVA, 15/0,42kV Dry-Type "/>
    <x v="0"/>
    <x v="0"/>
    <x v="1"/>
    <n v="2"/>
    <n v="1"/>
    <n v="1"/>
    <n v="1"/>
    <n v="1"/>
    <n v="1"/>
    <n v="1"/>
    <n v="8"/>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529"/>
    <n v="42"/>
    <x v="0"/>
    <x v="5"/>
    <x v="5"/>
    <x v="5"/>
    <x v="25"/>
    <s v="E01"/>
    <s v="Transformer"/>
    <n v="13"/>
    <s v="0,8MVA, 15/0,42kV Dry-Type "/>
    <x v="1"/>
    <x v="1"/>
    <x v="1"/>
    <n v="2"/>
    <n v="1"/>
    <n v="1"/>
    <n v="1"/>
    <n v="1"/>
    <n v="1"/>
    <n v="1"/>
    <n v="8"/>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577"/>
    <n v="42"/>
    <x v="0"/>
    <x v="5"/>
    <x v="5"/>
    <x v="5"/>
    <x v="25"/>
    <s v="E01"/>
    <s v="Transformer"/>
    <n v="13"/>
    <s v="0,8MVA, 15/0,42kV Dry-Type "/>
    <x v="2"/>
    <x v="2"/>
    <x v="1"/>
    <n v="2"/>
    <n v="1"/>
    <n v="1"/>
    <n v="1"/>
    <n v="1"/>
    <n v="1"/>
    <n v="1"/>
    <n v="8"/>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482"/>
    <n v="43"/>
    <x v="0"/>
    <x v="5"/>
    <x v="5"/>
    <x v="5"/>
    <x v="25"/>
    <s v="E01"/>
    <s v="Transformer"/>
    <n v="14"/>
    <s v="0,8MVA, 6,6/0,42kV Dry-Type "/>
    <x v="0"/>
    <x v="0"/>
    <x v="1"/>
    <n v="6"/>
    <m/>
    <m/>
    <m/>
    <m/>
    <m/>
    <m/>
    <n v="6"/>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530"/>
    <n v="43"/>
    <x v="0"/>
    <x v="5"/>
    <x v="5"/>
    <x v="5"/>
    <x v="25"/>
    <s v="E01"/>
    <s v="Transformer"/>
    <n v="14"/>
    <s v="0,8MVA, 6,6/0,42kV Dry-Type "/>
    <x v="1"/>
    <x v="1"/>
    <x v="1"/>
    <n v="6"/>
    <m/>
    <m/>
    <m/>
    <m/>
    <m/>
    <m/>
    <n v="6"/>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578"/>
    <n v="43"/>
    <x v="0"/>
    <x v="5"/>
    <x v="5"/>
    <x v="5"/>
    <x v="25"/>
    <s v="E01"/>
    <s v="Transformer"/>
    <n v="14"/>
    <s v="0,8MVA, 6,6/0,42kV Dry-Type "/>
    <x v="2"/>
    <x v="2"/>
    <x v="1"/>
    <n v="6"/>
    <m/>
    <m/>
    <m/>
    <m/>
    <m/>
    <m/>
    <n v="6"/>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483"/>
    <n v="44"/>
    <x v="0"/>
    <x v="5"/>
    <x v="5"/>
    <x v="5"/>
    <x v="25"/>
    <s v="E01"/>
    <s v="Transformer"/>
    <n v="15"/>
    <s v="1.6MVA, 15/0,42kV Dry-Type "/>
    <x v="0"/>
    <x v="0"/>
    <x v="1"/>
    <n v="2"/>
    <n v="4"/>
    <n v="4"/>
    <n v="4"/>
    <n v="4"/>
    <n v="4"/>
    <n v="4"/>
    <n v="26"/>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531"/>
    <n v="44"/>
    <x v="0"/>
    <x v="5"/>
    <x v="5"/>
    <x v="5"/>
    <x v="25"/>
    <s v="E01"/>
    <s v="Transformer"/>
    <n v="15"/>
    <s v="1.6MVA, 15/0,42kV Dry-Type "/>
    <x v="1"/>
    <x v="1"/>
    <x v="1"/>
    <n v="2"/>
    <n v="4"/>
    <n v="4"/>
    <n v="4"/>
    <n v="4"/>
    <n v="4"/>
    <n v="4"/>
    <n v="26"/>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579"/>
    <n v="44"/>
    <x v="0"/>
    <x v="5"/>
    <x v="5"/>
    <x v="5"/>
    <x v="25"/>
    <s v="E01"/>
    <s v="Transformer"/>
    <n v="15"/>
    <s v="1.6MVA, 15/0,42kV Dry-Type "/>
    <x v="2"/>
    <x v="2"/>
    <x v="1"/>
    <n v="2"/>
    <n v="4"/>
    <n v="4"/>
    <n v="4"/>
    <n v="4"/>
    <n v="4"/>
    <n v="4"/>
    <n v="26"/>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484"/>
    <n v="45"/>
    <x v="0"/>
    <x v="5"/>
    <x v="5"/>
    <x v="5"/>
    <x v="25"/>
    <s v="E01"/>
    <s v="Transformer"/>
    <n v="16"/>
    <s v="1.6MVA, 6,6/0,42kV Dry-Type "/>
    <x v="0"/>
    <x v="0"/>
    <x v="1"/>
    <n v="10"/>
    <n v="1"/>
    <n v="1"/>
    <n v="1"/>
    <n v="1"/>
    <n v="1"/>
    <n v="1"/>
    <n v="16"/>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532"/>
    <n v="45"/>
    <x v="0"/>
    <x v="5"/>
    <x v="5"/>
    <x v="5"/>
    <x v="25"/>
    <s v="E01"/>
    <s v="Transformer"/>
    <n v="16"/>
    <s v="1.6MVA, 6,6/0,42kV Dry-Type "/>
    <x v="1"/>
    <x v="1"/>
    <x v="1"/>
    <n v="10"/>
    <n v="1"/>
    <n v="1"/>
    <n v="1"/>
    <n v="1"/>
    <n v="1"/>
    <n v="1"/>
    <n v="16"/>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580"/>
    <n v="45"/>
    <x v="0"/>
    <x v="5"/>
    <x v="5"/>
    <x v="5"/>
    <x v="25"/>
    <s v="E01"/>
    <s v="Transformer"/>
    <n v="16"/>
    <s v="1.6MVA, 6,6/0,42kV Dry-Type "/>
    <x v="2"/>
    <x v="2"/>
    <x v="1"/>
    <n v="10"/>
    <n v="1"/>
    <n v="1"/>
    <n v="1"/>
    <n v="1"/>
    <n v="1"/>
    <n v="1"/>
    <n v="16"/>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485"/>
    <n v="46"/>
    <x v="0"/>
    <x v="5"/>
    <x v="5"/>
    <x v="5"/>
    <x v="25"/>
    <s v="E01"/>
    <s v="Transformer"/>
    <n v="17"/>
    <s v="2MVA, 6,6/0,42kV Dry-Type "/>
    <x v="0"/>
    <x v="0"/>
    <x v="1"/>
    <n v="6"/>
    <n v="1"/>
    <n v="1"/>
    <n v="1"/>
    <n v="1"/>
    <n v="1"/>
    <n v="1"/>
    <n v="12"/>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533"/>
    <n v="46"/>
    <x v="0"/>
    <x v="5"/>
    <x v="5"/>
    <x v="5"/>
    <x v="25"/>
    <s v="E01"/>
    <s v="Transformer"/>
    <n v="17"/>
    <s v="2MVA, 6,6/0,42kV Dry-Type "/>
    <x v="1"/>
    <x v="1"/>
    <x v="1"/>
    <n v="6"/>
    <n v="1"/>
    <n v="1"/>
    <n v="1"/>
    <n v="1"/>
    <n v="1"/>
    <n v="1"/>
    <n v="12"/>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581"/>
    <n v="46"/>
    <x v="0"/>
    <x v="5"/>
    <x v="5"/>
    <x v="5"/>
    <x v="25"/>
    <s v="E01"/>
    <s v="Transformer"/>
    <n v="17"/>
    <s v="2MVA, 6,6/0,42kV Dry-Type "/>
    <x v="2"/>
    <x v="2"/>
    <x v="1"/>
    <n v="6"/>
    <n v="1"/>
    <n v="1"/>
    <n v="1"/>
    <n v="1"/>
    <n v="1"/>
    <n v="1"/>
    <n v="12"/>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486"/>
    <n v="47"/>
    <x v="0"/>
    <x v="5"/>
    <x v="5"/>
    <x v="5"/>
    <x v="25"/>
    <s v="E01"/>
    <s v="Transformer"/>
    <n v="18"/>
    <s v="2MVA, 15/0,725kV Dry-Type "/>
    <x v="0"/>
    <x v="0"/>
    <x v="1"/>
    <n v="1"/>
    <n v="2"/>
    <n v="2"/>
    <n v="2"/>
    <n v="2"/>
    <n v="2"/>
    <n v="2"/>
    <n v="13"/>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534"/>
    <n v="47"/>
    <x v="0"/>
    <x v="5"/>
    <x v="5"/>
    <x v="5"/>
    <x v="25"/>
    <s v="E01"/>
    <s v="Transformer"/>
    <n v="18"/>
    <s v="2MVA, 15/0,725kV Dry-Type "/>
    <x v="1"/>
    <x v="1"/>
    <x v="1"/>
    <n v="1"/>
    <n v="2"/>
    <n v="2"/>
    <n v="2"/>
    <n v="2"/>
    <n v="2"/>
    <n v="2"/>
    <n v="13"/>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582"/>
    <n v="47"/>
    <x v="0"/>
    <x v="5"/>
    <x v="5"/>
    <x v="5"/>
    <x v="25"/>
    <s v="E01"/>
    <s v="Transformer"/>
    <n v="18"/>
    <s v="2MVA, 15/0,725kV Dry-Type "/>
    <x v="2"/>
    <x v="2"/>
    <x v="1"/>
    <n v="1"/>
    <n v="2"/>
    <n v="2"/>
    <n v="2"/>
    <n v="2"/>
    <n v="2"/>
    <n v="2"/>
    <n v="13"/>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487"/>
    <n v="48"/>
    <x v="0"/>
    <x v="5"/>
    <x v="5"/>
    <x v="5"/>
    <x v="25"/>
    <s v="E01"/>
    <s v="Transformer"/>
    <n v="19"/>
    <s v="3,15MVA, 15/0,725kV Dry-Type "/>
    <x v="0"/>
    <x v="0"/>
    <x v="1"/>
    <m/>
    <n v="8"/>
    <n v="8"/>
    <n v="8"/>
    <n v="8"/>
    <n v="8"/>
    <n v="8"/>
    <n v="48"/>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535"/>
    <n v="48"/>
    <x v="0"/>
    <x v="5"/>
    <x v="5"/>
    <x v="5"/>
    <x v="25"/>
    <s v="E01"/>
    <s v="Transformer"/>
    <n v="19"/>
    <s v="3,15MVA, 15/0,725kV Dry-Type "/>
    <x v="1"/>
    <x v="1"/>
    <x v="1"/>
    <m/>
    <n v="8"/>
    <n v="8"/>
    <n v="8"/>
    <n v="8"/>
    <n v="8"/>
    <n v="8"/>
    <n v="48"/>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583"/>
    <n v="48"/>
    <x v="0"/>
    <x v="5"/>
    <x v="5"/>
    <x v="5"/>
    <x v="25"/>
    <s v="E01"/>
    <s v="Transformer"/>
    <n v="19"/>
    <s v="3,15MVA, 15/0,725kV Dry-Type "/>
    <x v="2"/>
    <x v="2"/>
    <x v="1"/>
    <m/>
    <n v="8"/>
    <n v="8"/>
    <n v="8"/>
    <n v="8"/>
    <n v="8"/>
    <n v="8"/>
    <n v="48"/>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584"/>
    <n v="1"/>
    <x v="0"/>
    <x v="6"/>
    <x v="6"/>
    <x v="0"/>
    <x v="26"/>
    <s v="A01"/>
    <s v="Unarmoured, 300/500V grade, PVC insulated, Low Halogen sheathed, twisted pair stranded copper conductor cable fixed/laid in all positions, etc, to all heights above floor level, etc and to all areas"/>
    <n v="1"/>
    <s v="0,5 mm2 x 2 pair (UVG02ACM)"/>
    <x v="0"/>
    <x v="0"/>
    <x v="0"/>
    <n v="400"/>
    <n v="6400"/>
    <n v="6400"/>
    <n v="6400"/>
    <n v="6400"/>
    <n v="6400"/>
    <n v="6400"/>
    <n v="3880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644"/>
    <n v="1"/>
    <x v="0"/>
    <x v="6"/>
    <x v="6"/>
    <x v="0"/>
    <x v="26"/>
    <s v="A01"/>
    <s v="Unarmoured, 300/500V grade, PVC insulated, Low Halogen sheathed, twisted pair stranded copper conductor cable fixed/laid in all positions, etc, to all heights above floor level, etc and to all areas"/>
    <n v="1"/>
    <s v="0,5 mm2 x 2 pair (UVG02ACM)"/>
    <x v="1"/>
    <x v="1"/>
    <x v="0"/>
    <n v="400"/>
    <n v="6400"/>
    <n v="6400"/>
    <n v="6400"/>
    <n v="6400"/>
    <n v="6400"/>
    <n v="6400"/>
    <n v="3880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704"/>
    <n v="1"/>
    <x v="0"/>
    <x v="6"/>
    <x v="6"/>
    <x v="0"/>
    <x v="26"/>
    <s v="A01"/>
    <s v="Unarmoured, 300/500V grade, PVC insulated, Low Halogen sheathed, twisted pair stranded copper conductor cable fixed/laid in all positions, etc, to all heights above floor level, etc and to all areas"/>
    <n v="1"/>
    <s v="0,5 mm2 x 2 pair (UVG02ACM)"/>
    <x v="2"/>
    <x v="2"/>
    <x v="0"/>
    <n v="400"/>
    <n v="6400"/>
    <n v="6400"/>
    <n v="6400"/>
    <n v="6400"/>
    <n v="6400"/>
    <n v="6400"/>
    <n v="3880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585"/>
    <n v="2"/>
    <x v="0"/>
    <x v="6"/>
    <x v="6"/>
    <x v="0"/>
    <x v="26"/>
    <s v="A01"/>
    <s v="Unarmoured, 300/500V grade, PVC insulated, Low Halogen sheathed, twisted pair stranded copper conductor cable fixed/laid in all positions, etc, to all heights above floor level, etc and to all areas"/>
    <n v="2"/>
    <s v="0,5 mm2 x 4 pair (UVG04ACM)"/>
    <x v="0"/>
    <x v="0"/>
    <x v="0"/>
    <n v="54520"/>
    <n v="41480"/>
    <n v="41480"/>
    <n v="41480"/>
    <n v="41480"/>
    <n v="41480"/>
    <n v="41480"/>
    <n v="30340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645"/>
    <n v="2"/>
    <x v="0"/>
    <x v="6"/>
    <x v="6"/>
    <x v="0"/>
    <x v="26"/>
    <s v="A01"/>
    <s v="Unarmoured, 300/500V grade, PVC insulated, Low Halogen sheathed, twisted pair stranded copper conductor cable fixed/laid in all positions, etc, to all heights above floor level, etc and to all areas"/>
    <n v="2"/>
    <s v="0,5 mm2 x 4 pair (UVG04ACM)"/>
    <x v="1"/>
    <x v="1"/>
    <x v="0"/>
    <n v="54520"/>
    <n v="41480"/>
    <n v="41480"/>
    <n v="41480"/>
    <n v="41480"/>
    <n v="41480"/>
    <n v="41480"/>
    <n v="30340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705"/>
    <n v="2"/>
    <x v="0"/>
    <x v="6"/>
    <x v="6"/>
    <x v="0"/>
    <x v="26"/>
    <s v="A01"/>
    <s v="Unarmoured, 300/500V grade, PVC insulated, Low Halogen sheathed, twisted pair stranded copper conductor cable fixed/laid in all positions, etc, to all heights above floor level, etc and to all areas"/>
    <n v="2"/>
    <s v="0,5 mm2 x 4 pair (UVG04ACM)"/>
    <x v="2"/>
    <x v="2"/>
    <x v="0"/>
    <n v="54520"/>
    <n v="41480"/>
    <n v="41480"/>
    <n v="41480"/>
    <n v="41480"/>
    <n v="41480"/>
    <n v="41480"/>
    <n v="30340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586"/>
    <n v="3"/>
    <x v="0"/>
    <x v="6"/>
    <x v="6"/>
    <x v="0"/>
    <x v="26"/>
    <s v="A01"/>
    <s v="Unarmoured, 300/500V grade, PVC insulated, Low Halogen sheathed, twisted pair stranded copper conductor cable fixed/laid in all positions, etc, to all heights above floor level, etc and to all areas"/>
    <n v="3"/>
    <s v="0,5 mm2 x 8 pair (UVG08ACM)"/>
    <x v="0"/>
    <x v="0"/>
    <x v="0"/>
    <n v="76860"/>
    <n v="78870"/>
    <n v="78870"/>
    <n v="78870"/>
    <n v="78870"/>
    <n v="78870"/>
    <n v="78870"/>
    <n v="55008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646"/>
    <n v="3"/>
    <x v="0"/>
    <x v="6"/>
    <x v="6"/>
    <x v="0"/>
    <x v="26"/>
    <s v="A01"/>
    <s v="Unarmoured, 300/500V grade, PVC insulated, Low Halogen sheathed, twisted pair stranded copper conductor cable fixed/laid in all positions, etc, to all heights above floor level, etc and to all areas"/>
    <n v="3"/>
    <s v="0,5 mm2 x 8 pair (UVG08ACM)"/>
    <x v="1"/>
    <x v="1"/>
    <x v="0"/>
    <n v="76860"/>
    <n v="78870"/>
    <n v="78870"/>
    <n v="78870"/>
    <n v="78870"/>
    <n v="78870"/>
    <n v="78870"/>
    <n v="55008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706"/>
    <n v="3"/>
    <x v="0"/>
    <x v="6"/>
    <x v="6"/>
    <x v="0"/>
    <x v="26"/>
    <s v="A01"/>
    <s v="Unarmoured, 300/500V grade, PVC insulated, Low Halogen sheathed, twisted pair stranded copper conductor cable fixed/laid in all positions, etc, to all heights above floor level, etc and to all areas"/>
    <n v="3"/>
    <s v="0,5 mm2 x 8 pair (UVG08ACM)"/>
    <x v="2"/>
    <x v="2"/>
    <x v="0"/>
    <n v="76860"/>
    <n v="78870"/>
    <n v="78870"/>
    <n v="78870"/>
    <n v="78870"/>
    <n v="78870"/>
    <n v="78870"/>
    <n v="55008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587"/>
    <n v="4"/>
    <x v="0"/>
    <x v="6"/>
    <x v="6"/>
    <x v="0"/>
    <x v="26"/>
    <s v="A01"/>
    <s v="Unarmoured, 300/500V grade, PVC insulated, Low Halogen sheathed, twisted pair stranded copper conductor cable fixed/laid in all positions, etc, to all heights above floor level, etc and to all areas"/>
    <n v="4"/>
    <s v="0,5 mm2 x 12 pair (UVG12ACM)"/>
    <x v="0"/>
    <x v="0"/>
    <x v="0"/>
    <n v="137400"/>
    <n v="61550"/>
    <n v="61550"/>
    <n v="61550"/>
    <n v="61550"/>
    <n v="61550"/>
    <n v="61550"/>
    <n v="50670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647"/>
    <n v="4"/>
    <x v="0"/>
    <x v="6"/>
    <x v="6"/>
    <x v="0"/>
    <x v="26"/>
    <s v="A01"/>
    <s v="Unarmoured, 300/500V grade, PVC insulated, Low Halogen sheathed, twisted pair stranded copper conductor cable fixed/laid in all positions, etc, to all heights above floor level, etc and to all areas"/>
    <n v="4"/>
    <s v="0,5 mm2 x 12 pair (UVG12ACM)"/>
    <x v="1"/>
    <x v="1"/>
    <x v="0"/>
    <n v="137400"/>
    <n v="61550"/>
    <n v="61550"/>
    <n v="61550"/>
    <n v="61550"/>
    <n v="61550"/>
    <n v="61550"/>
    <n v="50670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707"/>
    <n v="4"/>
    <x v="0"/>
    <x v="6"/>
    <x v="6"/>
    <x v="0"/>
    <x v="26"/>
    <s v="A01"/>
    <s v="Unarmoured, 300/500V grade, PVC insulated, Low Halogen sheathed, twisted pair stranded copper conductor cable fixed/laid in all positions, etc, to all heights above floor level, etc and to all areas"/>
    <n v="4"/>
    <s v="0,5 mm2 x 12 pair (UVG12ACM)"/>
    <x v="2"/>
    <x v="2"/>
    <x v="0"/>
    <n v="137400"/>
    <n v="61550"/>
    <n v="61550"/>
    <n v="61550"/>
    <n v="61550"/>
    <n v="61550"/>
    <n v="61550"/>
    <n v="50670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588"/>
    <n v="5"/>
    <x v="0"/>
    <x v="6"/>
    <x v="6"/>
    <x v="0"/>
    <x v="26"/>
    <s v="A01"/>
    <s v="Unarmoured, 300/500V grade, PVC insulated, Low Halogen sheathed, twisted pair stranded copper conductor cable fixed/laid in all positions, etc, to all heights above floor level, etc and to all areas"/>
    <n v="5"/>
    <s v="0,5 mm2 x 16 pair (UVG16ACM)"/>
    <x v="0"/>
    <x v="0"/>
    <x v="0"/>
    <n v="89750"/>
    <n v="93100"/>
    <n v="93100"/>
    <n v="93100"/>
    <n v="93100"/>
    <n v="93100"/>
    <n v="93100"/>
    <n v="64835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648"/>
    <n v="5"/>
    <x v="0"/>
    <x v="6"/>
    <x v="6"/>
    <x v="0"/>
    <x v="26"/>
    <s v="A01"/>
    <s v="Unarmoured, 300/500V grade, PVC insulated, Low Halogen sheathed, twisted pair stranded copper conductor cable fixed/laid in all positions, etc, to all heights above floor level, etc and to all areas"/>
    <n v="5"/>
    <s v="0,5 mm2 x 16 pair (UVG16ACM)"/>
    <x v="1"/>
    <x v="1"/>
    <x v="0"/>
    <n v="89750"/>
    <n v="93100"/>
    <n v="93100"/>
    <n v="93100"/>
    <n v="93100"/>
    <n v="93100"/>
    <n v="93100"/>
    <n v="64835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708"/>
    <n v="5"/>
    <x v="0"/>
    <x v="6"/>
    <x v="6"/>
    <x v="0"/>
    <x v="26"/>
    <s v="A01"/>
    <s v="Unarmoured, 300/500V grade, PVC insulated, Low Halogen sheathed, twisted pair stranded copper conductor cable fixed/laid in all positions, etc, to all heights above floor level, etc and to all areas"/>
    <n v="5"/>
    <s v="0,5 mm2 x 16 pair (UVG16ACM)"/>
    <x v="2"/>
    <x v="2"/>
    <x v="0"/>
    <n v="89750"/>
    <n v="93100"/>
    <n v="93100"/>
    <n v="93100"/>
    <n v="93100"/>
    <n v="93100"/>
    <n v="93100"/>
    <n v="64835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589"/>
    <n v="6"/>
    <x v="0"/>
    <x v="6"/>
    <x v="6"/>
    <x v="0"/>
    <x v="26"/>
    <s v="A01"/>
    <s v="Unarmoured, 300/500V grade, PVC insulated, Low Halogen sheathed, twisted pair stranded copper conductor cable fixed/laid in all positions, etc, to all heights above floor level, etc and to all areas"/>
    <n v="6"/>
    <s v="0,5 mm2 x 20 pair (UVG20ACM)"/>
    <x v="0"/>
    <x v="0"/>
    <x v="0"/>
    <n v="2990"/>
    <n v="4090"/>
    <n v="4090"/>
    <n v="4090"/>
    <n v="4090"/>
    <n v="4090"/>
    <n v="4090"/>
    <n v="2753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649"/>
    <n v="6"/>
    <x v="0"/>
    <x v="6"/>
    <x v="6"/>
    <x v="0"/>
    <x v="26"/>
    <s v="A01"/>
    <s v="Unarmoured, 300/500V grade, PVC insulated, Low Halogen sheathed, twisted pair stranded copper conductor cable fixed/laid in all positions, etc, to all heights above floor level, etc and to all areas"/>
    <n v="6"/>
    <s v="0,5 mm2 x 20 pair (UVG20ACM)"/>
    <x v="1"/>
    <x v="1"/>
    <x v="0"/>
    <n v="2990"/>
    <n v="4090"/>
    <n v="4090"/>
    <n v="4090"/>
    <n v="4090"/>
    <n v="4090"/>
    <n v="4090"/>
    <n v="2753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709"/>
    <n v="6"/>
    <x v="0"/>
    <x v="6"/>
    <x v="6"/>
    <x v="0"/>
    <x v="26"/>
    <s v="A01"/>
    <s v="Unarmoured, 300/500V grade, PVC insulated, Low Halogen sheathed, twisted pair stranded copper conductor cable fixed/laid in all positions, etc, to all heights above floor level, etc and to all areas"/>
    <n v="6"/>
    <s v="0,5 mm2 x 20 pair (UVG20ACM)"/>
    <x v="2"/>
    <x v="2"/>
    <x v="0"/>
    <n v="2990"/>
    <n v="4090"/>
    <n v="4090"/>
    <n v="4090"/>
    <n v="4090"/>
    <n v="4090"/>
    <n v="4090"/>
    <n v="2753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590"/>
    <n v="7"/>
    <x v="0"/>
    <x v="6"/>
    <x v="6"/>
    <x v="0"/>
    <x v="26"/>
    <s v="A01"/>
    <s v="Unarmoured, 300/500V grade, PVC insulated, Low Halogen sheathed, twisted pair stranded copper conductor cable fixed/laid in all positions, etc, to all heights above floor level, etc and to all areas"/>
    <n v="7"/>
    <s v="0,5 mm2 x 24 pair (UVG24ACM)"/>
    <x v="0"/>
    <x v="0"/>
    <x v="0"/>
    <n v="36210"/>
    <n v="10800"/>
    <n v="10800"/>
    <n v="10800"/>
    <n v="10800"/>
    <n v="10800"/>
    <n v="10800"/>
    <n v="10101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650"/>
    <n v="7"/>
    <x v="0"/>
    <x v="6"/>
    <x v="6"/>
    <x v="0"/>
    <x v="26"/>
    <s v="A01"/>
    <s v="Unarmoured, 300/500V grade, PVC insulated, Low Halogen sheathed, twisted pair stranded copper conductor cable fixed/laid in all positions, etc, to all heights above floor level, etc and to all areas"/>
    <n v="7"/>
    <s v="0,5 mm2 x 24 pair (UVG24ACM)"/>
    <x v="1"/>
    <x v="1"/>
    <x v="0"/>
    <n v="36210"/>
    <n v="10800"/>
    <n v="10800"/>
    <n v="10800"/>
    <n v="10800"/>
    <n v="10800"/>
    <n v="10800"/>
    <n v="10101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710"/>
    <n v="7"/>
    <x v="0"/>
    <x v="6"/>
    <x v="6"/>
    <x v="0"/>
    <x v="26"/>
    <s v="A01"/>
    <s v="Unarmoured, 300/500V grade, PVC insulated, Low Halogen sheathed, twisted pair stranded copper conductor cable fixed/laid in all positions, etc, to all heights above floor level, etc and to all areas"/>
    <n v="7"/>
    <s v="0,5 mm2 x 24 pair (UVG24ACM)"/>
    <x v="2"/>
    <x v="2"/>
    <x v="0"/>
    <n v="36210"/>
    <n v="10800"/>
    <n v="10800"/>
    <n v="10800"/>
    <n v="10800"/>
    <n v="10800"/>
    <n v="10800"/>
    <n v="10101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591"/>
    <n v="8"/>
    <x v="0"/>
    <x v="6"/>
    <x v="6"/>
    <x v="0"/>
    <x v="26"/>
    <s v="A01"/>
    <s v="Unarmoured, 300/500V grade, PVC insulated, Low Halogen sheathed, twisted pair stranded copper conductor cable fixed/laid in all positions, etc, to all heights above floor level, etc and to all areas"/>
    <n v="8"/>
    <s v="0,5 mm2 x 32 pair (UVG32ACM)"/>
    <x v="0"/>
    <x v="0"/>
    <x v="0"/>
    <n v="8220"/>
    <n v="1690"/>
    <n v="1690"/>
    <n v="1690"/>
    <n v="1690"/>
    <n v="1690"/>
    <n v="1690"/>
    <n v="1836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651"/>
    <n v="8"/>
    <x v="0"/>
    <x v="6"/>
    <x v="6"/>
    <x v="0"/>
    <x v="26"/>
    <s v="A01"/>
    <s v="Unarmoured, 300/500V grade, PVC insulated, Low Halogen sheathed, twisted pair stranded copper conductor cable fixed/laid in all positions, etc, to all heights above floor level, etc and to all areas"/>
    <n v="8"/>
    <s v="0,5 mm2 x 32 pair (UVG32ACM)"/>
    <x v="1"/>
    <x v="1"/>
    <x v="0"/>
    <n v="8220"/>
    <n v="1690"/>
    <n v="1690"/>
    <n v="1690"/>
    <n v="1690"/>
    <n v="1690"/>
    <n v="1690"/>
    <n v="1836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711"/>
    <n v="8"/>
    <x v="0"/>
    <x v="6"/>
    <x v="6"/>
    <x v="0"/>
    <x v="26"/>
    <s v="A01"/>
    <s v="Unarmoured, 300/500V grade, PVC insulated, Low Halogen sheathed, twisted pair stranded copper conductor cable fixed/laid in all positions, etc, to all heights above floor level, etc and to all areas"/>
    <n v="8"/>
    <s v="0,5 mm2 x 32 pair (UVG32ACM)"/>
    <x v="2"/>
    <x v="2"/>
    <x v="0"/>
    <n v="8220"/>
    <n v="1690"/>
    <n v="1690"/>
    <n v="1690"/>
    <n v="1690"/>
    <n v="1690"/>
    <n v="1690"/>
    <n v="1836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592"/>
    <n v="9"/>
    <x v="0"/>
    <x v="6"/>
    <x v="6"/>
    <x v="0"/>
    <x v="26"/>
    <s v="A01"/>
    <s v="Unarmoured, 300/500V grade, PVC insulated, Low Halogen sheathed, twisted pair stranded copper conductor cable fixed/laid in all positions, etc, to all heights above floor level, etc and to all areas"/>
    <n v="9"/>
    <s v="0,5 mm2 x 40 pair (UVG40ACM)"/>
    <x v="0"/>
    <x v="0"/>
    <x v="0"/>
    <n v="5110"/>
    <n v="1180"/>
    <n v="1180"/>
    <n v="1180"/>
    <n v="1180"/>
    <n v="1180"/>
    <n v="1180"/>
    <n v="1219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652"/>
    <n v="9"/>
    <x v="0"/>
    <x v="6"/>
    <x v="6"/>
    <x v="0"/>
    <x v="26"/>
    <s v="A01"/>
    <s v="Unarmoured, 300/500V grade, PVC insulated, Low Halogen sheathed, twisted pair stranded copper conductor cable fixed/laid in all positions, etc, to all heights above floor level, etc and to all areas"/>
    <n v="9"/>
    <s v="0,5 mm2 x 40 pair (UVG40ACM)"/>
    <x v="1"/>
    <x v="1"/>
    <x v="0"/>
    <n v="5110"/>
    <n v="1180"/>
    <n v="1180"/>
    <n v="1180"/>
    <n v="1180"/>
    <n v="1180"/>
    <n v="1180"/>
    <n v="1219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712"/>
    <n v="9"/>
    <x v="0"/>
    <x v="6"/>
    <x v="6"/>
    <x v="0"/>
    <x v="26"/>
    <s v="A01"/>
    <s v="Unarmoured, 300/500V grade, PVC insulated, Low Halogen sheathed, twisted pair stranded copper conductor cable fixed/laid in all positions, etc, to all heights above floor level, etc and to all areas"/>
    <n v="9"/>
    <s v="0,5 mm2 x 40 pair (UVG40ACM)"/>
    <x v="2"/>
    <x v="2"/>
    <x v="0"/>
    <n v="5110"/>
    <n v="1180"/>
    <n v="1180"/>
    <n v="1180"/>
    <n v="1180"/>
    <n v="1180"/>
    <n v="1180"/>
    <n v="1219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593"/>
    <n v="10"/>
    <x v="0"/>
    <x v="6"/>
    <x v="6"/>
    <x v="0"/>
    <x v="26"/>
    <s v="A01"/>
    <s v="Unarmoured, 300/500V grade, PVC insulated, Low Halogen sheathed, twisted pair stranded copper conductor cable fixed/laid in all positions, etc, to all heights above floor level, etc and to all areas"/>
    <n v="10"/>
    <s v="Fiber Optic Cable, 12 strands, 62.5µm, multi-mode "/>
    <x v="0"/>
    <x v="0"/>
    <x v="0"/>
    <n v="48110"/>
    <n v="12500"/>
    <n v="12500"/>
    <n v="12500"/>
    <n v="12500"/>
    <n v="12500"/>
    <n v="12500"/>
    <n v="12311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653"/>
    <n v="10"/>
    <x v="0"/>
    <x v="6"/>
    <x v="6"/>
    <x v="0"/>
    <x v="26"/>
    <s v="A01"/>
    <s v="Unarmoured, 300/500V grade, PVC insulated, Low Halogen sheathed, twisted pair stranded copper conductor cable fixed/laid in all positions, etc, to all heights above floor level, etc and to all areas"/>
    <n v="10"/>
    <s v="Fiber Optic Cable, 12 strands, 62.5µm, multi-mode "/>
    <x v="1"/>
    <x v="1"/>
    <x v="0"/>
    <n v="48110"/>
    <n v="12500"/>
    <n v="12500"/>
    <n v="12500"/>
    <n v="12500"/>
    <n v="12500"/>
    <n v="12500"/>
    <n v="12311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713"/>
    <n v="10"/>
    <x v="0"/>
    <x v="6"/>
    <x v="6"/>
    <x v="0"/>
    <x v="26"/>
    <s v="A01"/>
    <s v="Unarmoured, 300/500V grade, PVC insulated, Low Halogen sheathed, twisted pair stranded copper conductor cable fixed/laid in all positions, etc, to all heights above floor level, etc and to all areas"/>
    <n v="10"/>
    <s v="Fiber Optic Cable, 12 strands, 62.5µm, multi-mode "/>
    <x v="2"/>
    <x v="2"/>
    <x v="0"/>
    <n v="48110"/>
    <n v="12500"/>
    <n v="12500"/>
    <n v="12500"/>
    <n v="12500"/>
    <n v="12500"/>
    <n v="12500"/>
    <n v="12311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594"/>
    <n v="11"/>
    <x v="0"/>
    <x v="6"/>
    <x v="6"/>
    <x v="0"/>
    <x v="26"/>
    <s v="A01"/>
    <s v="Unarmoured, 300/500V grade, PVC insulated, Low Halogen sheathed, twisted pair stranded copper conductor cable fixed/laid in all positions, etc, to all heights above floor level, etc and to all areas"/>
    <n v="11"/>
    <s v="Ethernet Cat 5 Cable"/>
    <x v="0"/>
    <x v="0"/>
    <x v="0"/>
    <n v="1390"/>
    <n v="180"/>
    <n v="180"/>
    <n v="180"/>
    <n v="180"/>
    <n v="180"/>
    <n v="180"/>
    <n v="247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654"/>
    <n v="11"/>
    <x v="0"/>
    <x v="6"/>
    <x v="6"/>
    <x v="0"/>
    <x v="26"/>
    <s v="A01"/>
    <s v="Unarmoured, 300/500V grade, PVC insulated, Low Halogen sheathed, twisted pair stranded copper conductor cable fixed/laid in all positions, etc, to all heights above floor level, etc and to all areas"/>
    <n v="11"/>
    <s v="Ethernet Cat 5 Cable"/>
    <x v="1"/>
    <x v="1"/>
    <x v="0"/>
    <n v="1390"/>
    <n v="180"/>
    <n v="180"/>
    <n v="180"/>
    <n v="180"/>
    <n v="180"/>
    <n v="180"/>
    <n v="247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714"/>
    <n v="11"/>
    <x v="0"/>
    <x v="6"/>
    <x v="6"/>
    <x v="0"/>
    <x v="26"/>
    <s v="A01"/>
    <s v="Unarmoured, 300/500V grade, PVC insulated, Low Halogen sheathed, twisted pair stranded copper conductor cable fixed/laid in all positions, etc, to all heights above floor level, etc and to all areas"/>
    <n v="11"/>
    <s v="Ethernet Cat 5 Cable"/>
    <x v="2"/>
    <x v="2"/>
    <x v="0"/>
    <n v="1390"/>
    <n v="180"/>
    <n v="180"/>
    <n v="180"/>
    <n v="180"/>
    <n v="180"/>
    <n v="180"/>
    <n v="247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595"/>
    <n v="12"/>
    <x v="0"/>
    <x v="6"/>
    <x v="6"/>
    <x v="0"/>
    <x v="26"/>
    <s v="A01"/>
    <s v="Unarmoured, 300/500V grade, PVC insulated, Low Halogen sheathed, twisted pair stranded copper conductor cable fixed/laid in all positions, etc, to all heights above floor level, etc and to all areas"/>
    <n v="12"/>
    <s v="1,5 mm2 x 4 core (BVV04CCM)"/>
    <x v="0"/>
    <x v="0"/>
    <x v="0"/>
    <n v="10750"/>
    <n v="19200"/>
    <n v="19200"/>
    <n v="19200"/>
    <n v="19200"/>
    <n v="19200"/>
    <n v="19200"/>
    <n v="12595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655"/>
    <n v="12"/>
    <x v="0"/>
    <x v="6"/>
    <x v="6"/>
    <x v="0"/>
    <x v="26"/>
    <s v="A01"/>
    <s v="Unarmoured, 300/500V grade, PVC insulated, Low Halogen sheathed, twisted pair stranded copper conductor cable fixed/laid in all positions, etc, to all heights above floor level, etc and to all areas"/>
    <n v="12"/>
    <s v="1,5 mm2 x 4 core (BVV04CCM)"/>
    <x v="1"/>
    <x v="1"/>
    <x v="0"/>
    <n v="10750"/>
    <n v="19200"/>
    <n v="19200"/>
    <n v="19200"/>
    <n v="19200"/>
    <n v="19200"/>
    <n v="19200"/>
    <n v="12595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715"/>
    <n v="12"/>
    <x v="0"/>
    <x v="6"/>
    <x v="6"/>
    <x v="0"/>
    <x v="26"/>
    <s v="A01"/>
    <s v="Unarmoured, 300/500V grade, PVC insulated, Low Halogen sheathed, twisted pair stranded copper conductor cable fixed/laid in all positions, etc, to all heights above floor level, etc and to all areas"/>
    <n v="12"/>
    <s v="1,5 mm2 x 4 core (BVV04CCM)"/>
    <x v="2"/>
    <x v="2"/>
    <x v="0"/>
    <n v="10750"/>
    <n v="19200"/>
    <n v="19200"/>
    <n v="19200"/>
    <n v="19200"/>
    <n v="19200"/>
    <n v="19200"/>
    <n v="12595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596"/>
    <n v="13"/>
    <x v="0"/>
    <x v="6"/>
    <x v="6"/>
    <x v="0"/>
    <x v="26"/>
    <s v="A01"/>
    <s v="Unarmoured, 300/500V grade, PVC insulated, Low Halogen sheathed, twisted pair stranded copper conductor cable fixed/laid in all positions, etc, to all heights above floor level, etc and to all areas"/>
    <n v="13"/>
    <s v="2,5 mm2 x 3 core (BVV03DCM)"/>
    <x v="0"/>
    <x v="0"/>
    <x v="0"/>
    <n v="1500"/>
    <n v="12600"/>
    <n v="12600"/>
    <n v="12600"/>
    <n v="12600"/>
    <n v="12600"/>
    <n v="12600"/>
    <n v="7710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656"/>
    <n v="13"/>
    <x v="0"/>
    <x v="6"/>
    <x v="6"/>
    <x v="0"/>
    <x v="26"/>
    <s v="A01"/>
    <s v="Unarmoured, 300/500V grade, PVC insulated, Low Halogen sheathed, twisted pair stranded copper conductor cable fixed/laid in all positions, etc, to all heights above floor level, etc and to all areas"/>
    <n v="13"/>
    <s v="2,5 mm2 x 3 core (BVV03DCM)"/>
    <x v="1"/>
    <x v="1"/>
    <x v="0"/>
    <n v="1500"/>
    <n v="12600"/>
    <n v="12600"/>
    <n v="12600"/>
    <n v="12600"/>
    <n v="12600"/>
    <n v="12600"/>
    <n v="7710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716"/>
    <n v="13"/>
    <x v="0"/>
    <x v="6"/>
    <x v="6"/>
    <x v="0"/>
    <x v="26"/>
    <s v="A01"/>
    <s v="Unarmoured, 300/500V grade, PVC insulated, Low Halogen sheathed, twisted pair stranded copper conductor cable fixed/laid in all positions, etc, to all heights above floor level, etc and to all areas"/>
    <n v="13"/>
    <s v="2,5 mm2 x 3 core (BVV03DCM)"/>
    <x v="2"/>
    <x v="2"/>
    <x v="0"/>
    <n v="1500"/>
    <n v="12600"/>
    <n v="12600"/>
    <n v="12600"/>
    <n v="12600"/>
    <n v="12600"/>
    <n v="12600"/>
    <n v="7710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597"/>
    <n v="14"/>
    <x v="0"/>
    <x v="6"/>
    <x v="6"/>
    <x v="0"/>
    <x v="26"/>
    <s v="A01"/>
    <s v="Unarmoured, 300/500V grade, PVC insulated, Low Halogen sheathed, twisted pair stranded copper conductor cable fixed/laid in all positions, etc, to all heights above floor level, etc and to all areas"/>
    <n v="14"/>
    <s v="2,5 mm2 x 4 core (BVV04DCM)"/>
    <x v="0"/>
    <x v="0"/>
    <x v="0"/>
    <n v="69000"/>
    <n v="58300"/>
    <n v="58300"/>
    <n v="58300"/>
    <n v="58300"/>
    <n v="58300"/>
    <n v="58300"/>
    <n v="41880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657"/>
    <n v="14"/>
    <x v="0"/>
    <x v="6"/>
    <x v="6"/>
    <x v="0"/>
    <x v="26"/>
    <s v="A01"/>
    <s v="Unarmoured, 300/500V grade, PVC insulated, Low Halogen sheathed, twisted pair stranded copper conductor cable fixed/laid in all positions, etc, to all heights above floor level, etc and to all areas"/>
    <n v="14"/>
    <s v="2,5 mm2 x 4 core (BVV04DCM)"/>
    <x v="1"/>
    <x v="1"/>
    <x v="0"/>
    <n v="69000"/>
    <n v="58300"/>
    <n v="58300"/>
    <n v="58300"/>
    <n v="58300"/>
    <n v="58300"/>
    <n v="58300"/>
    <n v="41880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717"/>
    <n v="14"/>
    <x v="0"/>
    <x v="6"/>
    <x v="6"/>
    <x v="0"/>
    <x v="26"/>
    <s v="A01"/>
    <s v="Unarmoured, 300/500V grade, PVC insulated, Low Halogen sheathed, twisted pair stranded copper conductor cable fixed/laid in all positions, etc, to all heights above floor level, etc and to all areas"/>
    <n v="14"/>
    <s v="2,5 mm2 x 4 core (BVV04DCM)"/>
    <x v="2"/>
    <x v="2"/>
    <x v="0"/>
    <n v="69000"/>
    <n v="58300"/>
    <n v="58300"/>
    <n v="58300"/>
    <n v="58300"/>
    <n v="58300"/>
    <n v="58300"/>
    <n v="41880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598"/>
    <n v="15"/>
    <x v="0"/>
    <x v="6"/>
    <x v="6"/>
    <x v="0"/>
    <x v="26"/>
    <s v="A01"/>
    <s v="Unarmoured, 300/500V grade, PVC insulated, Low Halogen sheathed, twisted pair stranded copper conductor cable fixed/laid in all positions, etc, to all heights above floor level, etc and to all areas"/>
    <n v="15"/>
    <s v="2,5 mm2 x 7 core (BVV07DCM)"/>
    <x v="0"/>
    <x v="0"/>
    <x v="0"/>
    <n v="320"/>
    <n v="7710"/>
    <n v="7710"/>
    <n v="7710"/>
    <n v="7710"/>
    <n v="7710"/>
    <n v="7710"/>
    <n v="4658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658"/>
    <n v="15"/>
    <x v="0"/>
    <x v="6"/>
    <x v="6"/>
    <x v="0"/>
    <x v="26"/>
    <s v="A01"/>
    <s v="Unarmoured, 300/500V grade, PVC insulated, Low Halogen sheathed, twisted pair stranded copper conductor cable fixed/laid in all positions, etc, to all heights above floor level, etc and to all areas"/>
    <n v="15"/>
    <s v="2,5 mm2 x 7 core (BVV07DCM)"/>
    <x v="1"/>
    <x v="1"/>
    <x v="0"/>
    <n v="320"/>
    <n v="7710"/>
    <n v="7710"/>
    <n v="7710"/>
    <n v="7710"/>
    <n v="7710"/>
    <n v="7710"/>
    <n v="4658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718"/>
    <n v="15"/>
    <x v="0"/>
    <x v="6"/>
    <x v="6"/>
    <x v="0"/>
    <x v="26"/>
    <s v="A01"/>
    <s v="Unarmoured, 300/500V grade, PVC insulated, Low Halogen sheathed, twisted pair stranded copper conductor cable fixed/laid in all positions, etc, to all heights above floor level, etc and to all areas"/>
    <n v="15"/>
    <s v="2,5 mm2 x 7 core (BVV07DCM)"/>
    <x v="2"/>
    <x v="2"/>
    <x v="0"/>
    <n v="320"/>
    <n v="7710"/>
    <n v="7710"/>
    <n v="7710"/>
    <n v="7710"/>
    <n v="7710"/>
    <n v="7710"/>
    <n v="4658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599"/>
    <n v="16"/>
    <x v="0"/>
    <x v="6"/>
    <x v="6"/>
    <x v="0"/>
    <x v="26"/>
    <s v="A01"/>
    <s v="Unarmoured, 300/500V grade, PVC insulated, Low Halogen sheathed, twisted pair stranded copper conductor cable fixed/laid in all positions, etc, to all heights above floor level, etc and to all areas"/>
    <n v="16"/>
    <s v="2,5 mm2 x 12 core (BVV12DCM)"/>
    <x v="0"/>
    <x v="0"/>
    <x v="0"/>
    <n v="1920"/>
    <n v="14830"/>
    <n v="14830"/>
    <n v="14830"/>
    <n v="14830"/>
    <n v="14830"/>
    <n v="14830"/>
    <n v="9090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659"/>
    <n v="16"/>
    <x v="0"/>
    <x v="6"/>
    <x v="6"/>
    <x v="0"/>
    <x v="26"/>
    <s v="A01"/>
    <s v="Unarmoured, 300/500V grade, PVC insulated, Low Halogen sheathed, twisted pair stranded copper conductor cable fixed/laid in all positions, etc, to all heights above floor level, etc and to all areas"/>
    <n v="16"/>
    <s v="2,5 mm2 x 12 core (BVV12DCM)"/>
    <x v="1"/>
    <x v="1"/>
    <x v="0"/>
    <n v="1920"/>
    <n v="14830"/>
    <n v="14830"/>
    <n v="14830"/>
    <n v="14830"/>
    <n v="14830"/>
    <n v="14830"/>
    <n v="9090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719"/>
    <n v="16"/>
    <x v="0"/>
    <x v="6"/>
    <x v="6"/>
    <x v="0"/>
    <x v="26"/>
    <s v="A01"/>
    <s v="Unarmoured, 300/500V grade, PVC insulated, Low Halogen sheathed, twisted pair stranded copper conductor cable fixed/laid in all positions, etc, to all heights above floor level, etc and to all areas"/>
    <n v="16"/>
    <s v="2,5 mm2 x 12 core (BVV12DCM)"/>
    <x v="2"/>
    <x v="2"/>
    <x v="0"/>
    <n v="1920"/>
    <n v="14830"/>
    <n v="14830"/>
    <n v="14830"/>
    <n v="14830"/>
    <n v="14830"/>
    <n v="14830"/>
    <n v="9090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600"/>
    <n v="17"/>
    <x v="0"/>
    <x v="6"/>
    <x v="6"/>
    <x v="0"/>
    <x v="26"/>
    <s v="A01"/>
    <s v="Unarmoured, 300/500V grade, PVC insulated, Low Halogen sheathed, twisted pair stranded copper conductor cable fixed/laid in all positions, etc, to all heights above floor level, etc and to all areas"/>
    <n v="17"/>
    <s v="2,5 mm2 x 19 core (BVV19DCM)"/>
    <x v="0"/>
    <x v="0"/>
    <x v="0"/>
    <n v="2440"/>
    <n v="8310"/>
    <n v="8010"/>
    <n v="8010"/>
    <n v="8310"/>
    <n v="8010"/>
    <n v="8010"/>
    <n v="5110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660"/>
    <n v="17"/>
    <x v="0"/>
    <x v="6"/>
    <x v="6"/>
    <x v="0"/>
    <x v="26"/>
    <s v="A01"/>
    <s v="Unarmoured, 300/500V grade, PVC insulated, Low Halogen sheathed, twisted pair stranded copper conductor cable fixed/laid in all positions, etc, to all heights above floor level, etc and to all areas"/>
    <n v="17"/>
    <s v="2,5 mm2 x 19 core (BVV19DCM)"/>
    <x v="1"/>
    <x v="1"/>
    <x v="0"/>
    <n v="2440"/>
    <n v="8310"/>
    <n v="8010"/>
    <n v="8010"/>
    <n v="8310"/>
    <n v="8010"/>
    <n v="8010"/>
    <n v="5110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720"/>
    <n v="17"/>
    <x v="0"/>
    <x v="6"/>
    <x v="6"/>
    <x v="0"/>
    <x v="26"/>
    <s v="A01"/>
    <s v="Unarmoured, 300/500V grade, PVC insulated, Low Halogen sheathed, twisted pair stranded copper conductor cable fixed/laid in all positions, etc, to all heights above floor level, etc and to all areas"/>
    <n v="17"/>
    <s v="2,5 mm2 x 19 core (BVV19DCM)"/>
    <x v="2"/>
    <x v="2"/>
    <x v="0"/>
    <n v="2440"/>
    <n v="8310"/>
    <n v="8010"/>
    <n v="8010"/>
    <n v="8310"/>
    <n v="8010"/>
    <n v="8010"/>
    <n v="5110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601"/>
    <n v="18"/>
    <x v="0"/>
    <x v="6"/>
    <x v="6"/>
    <x v="0"/>
    <x v="26"/>
    <s v="A01"/>
    <s v="Unarmoured, 300/500V grade, PVC insulated, Low Halogen sheathed, twisted pair stranded copper conductor cable fixed/laid in all positions, etc, to all heights above floor level, etc and to all areas"/>
    <n v="18"/>
    <s v="2,5 mm2 x 37 core (BVV37DCM)"/>
    <x v="0"/>
    <x v="0"/>
    <x v="0"/>
    <m/>
    <n v="3800"/>
    <n v="3800"/>
    <n v="3800"/>
    <n v="3800"/>
    <n v="3800"/>
    <n v="3800"/>
    <n v="2280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661"/>
    <n v="18"/>
    <x v="0"/>
    <x v="6"/>
    <x v="6"/>
    <x v="0"/>
    <x v="26"/>
    <s v="A01"/>
    <s v="Unarmoured, 300/500V grade, PVC insulated, Low Halogen sheathed, twisted pair stranded copper conductor cable fixed/laid in all positions, etc, to all heights above floor level, etc and to all areas"/>
    <n v="18"/>
    <s v="2,5 mm2 x 37 core (BVV37DCM)"/>
    <x v="1"/>
    <x v="1"/>
    <x v="0"/>
    <m/>
    <n v="3800"/>
    <n v="3800"/>
    <n v="3800"/>
    <n v="3800"/>
    <n v="3800"/>
    <n v="3800"/>
    <n v="2280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721"/>
    <n v="18"/>
    <x v="0"/>
    <x v="6"/>
    <x v="6"/>
    <x v="0"/>
    <x v="26"/>
    <s v="A01"/>
    <s v="Unarmoured, 300/500V grade, PVC insulated, Low Halogen sheathed, twisted pair stranded copper conductor cable fixed/laid in all positions, etc, to all heights above floor level, etc and to all areas"/>
    <n v="18"/>
    <s v="2,5 mm2 x 37 core (BVV37DCM)"/>
    <x v="2"/>
    <x v="2"/>
    <x v="0"/>
    <m/>
    <n v="3800"/>
    <n v="3800"/>
    <n v="3800"/>
    <n v="3800"/>
    <n v="3800"/>
    <n v="3800"/>
    <n v="2280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602"/>
    <n v="19"/>
    <x v="0"/>
    <x v="6"/>
    <x v="6"/>
    <x v="0"/>
    <x v="26"/>
    <s v="A01"/>
    <s v="Unarmoured, 300/500V grade, PVC insulated, Low Halogen sheathed, twisted pair stranded copper conductor cable fixed/laid in all positions, etc, to all heights above floor level, etc and to all areas"/>
    <n v="19"/>
    <s v="4 mm2 x 3 core (BVV03ECM)"/>
    <x v="0"/>
    <x v="0"/>
    <x v="0"/>
    <n v="7870"/>
    <n v="7500"/>
    <n v="7500"/>
    <n v="7500"/>
    <n v="7500"/>
    <n v="7500"/>
    <n v="7500"/>
    <n v="5287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662"/>
    <n v="19"/>
    <x v="0"/>
    <x v="6"/>
    <x v="6"/>
    <x v="0"/>
    <x v="26"/>
    <s v="A01"/>
    <s v="Unarmoured, 300/500V grade, PVC insulated, Low Halogen sheathed, twisted pair stranded copper conductor cable fixed/laid in all positions, etc, to all heights above floor level, etc and to all areas"/>
    <n v="19"/>
    <s v="4 mm2 x 3 core (BVV03ECM)"/>
    <x v="1"/>
    <x v="1"/>
    <x v="0"/>
    <n v="7870"/>
    <n v="7500"/>
    <n v="7500"/>
    <n v="7500"/>
    <n v="7500"/>
    <n v="7500"/>
    <n v="7500"/>
    <n v="5287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722"/>
    <n v="19"/>
    <x v="0"/>
    <x v="6"/>
    <x v="6"/>
    <x v="0"/>
    <x v="26"/>
    <s v="A01"/>
    <s v="Unarmoured, 300/500V grade, PVC insulated, Low Halogen sheathed, twisted pair stranded copper conductor cable fixed/laid in all positions, etc, to all heights above floor level, etc and to all areas"/>
    <n v="19"/>
    <s v="4 mm2 x 3 core (BVV03ECM)"/>
    <x v="2"/>
    <x v="2"/>
    <x v="0"/>
    <n v="7870"/>
    <n v="7500"/>
    <n v="7500"/>
    <n v="7500"/>
    <n v="7500"/>
    <n v="7500"/>
    <n v="7500"/>
    <n v="5287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603"/>
    <n v="20"/>
    <x v="0"/>
    <x v="6"/>
    <x v="6"/>
    <x v="0"/>
    <x v="26"/>
    <s v="A01"/>
    <s v="Unarmoured, 300/500V grade, PVC insulated, Low Halogen sheathed, twisted pair stranded copper conductor cable fixed/laid in all positions, etc, to all heights above floor level, etc and to all areas"/>
    <n v="20"/>
    <s v="4 mm2 x 4 core (BVV04ECM)"/>
    <x v="0"/>
    <x v="0"/>
    <x v="0"/>
    <n v="161600"/>
    <n v="30210"/>
    <n v="30210"/>
    <n v="30210"/>
    <n v="30210"/>
    <n v="30210"/>
    <n v="30210"/>
    <n v="34286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663"/>
    <n v="20"/>
    <x v="0"/>
    <x v="6"/>
    <x v="6"/>
    <x v="0"/>
    <x v="26"/>
    <s v="A01"/>
    <s v="Unarmoured, 300/500V grade, PVC insulated, Low Halogen sheathed, twisted pair stranded copper conductor cable fixed/laid in all positions, etc, to all heights above floor level, etc and to all areas"/>
    <n v="20"/>
    <s v="4 mm2 x 4 core (BVV04ECM)"/>
    <x v="1"/>
    <x v="1"/>
    <x v="0"/>
    <n v="161600"/>
    <n v="30210"/>
    <n v="30210"/>
    <n v="30210"/>
    <n v="30210"/>
    <n v="30210"/>
    <n v="30210"/>
    <n v="34286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723"/>
    <n v="20"/>
    <x v="0"/>
    <x v="6"/>
    <x v="6"/>
    <x v="0"/>
    <x v="26"/>
    <s v="A01"/>
    <s v="Unarmoured, 300/500V grade, PVC insulated, Low Halogen sheathed, twisted pair stranded copper conductor cable fixed/laid in all positions, etc, to all heights above floor level, etc and to all areas"/>
    <n v="20"/>
    <s v="4 mm2 x 4 core (BVV04ECM)"/>
    <x v="2"/>
    <x v="2"/>
    <x v="0"/>
    <n v="161600"/>
    <n v="30210"/>
    <n v="30210"/>
    <n v="30210"/>
    <n v="30210"/>
    <n v="30210"/>
    <n v="30210"/>
    <n v="34286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604"/>
    <n v="21"/>
    <x v="0"/>
    <x v="6"/>
    <x v="6"/>
    <x v="0"/>
    <x v="26"/>
    <s v="A02"/>
    <s v="Termination complete for C&amp;I cable.  Quantity is per conductor per end"/>
    <n v="21"/>
    <s v="0,5 mm2 x 2 pair (UVG02ACM)"/>
    <x v="0"/>
    <x v="0"/>
    <x v="1"/>
    <n v="14"/>
    <n v="3440"/>
    <n v="3440"/>
    <n v="3440"/>
    <n v="3440"/>
    <n v="3440"/>
    <n v="3440"/>
    <n v="20654"/>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664"/>
    <n v="21"/>
    <x v="0"/>
    <x v="6"/>
    <x v="6"/>
    <x v="0"/>
    <x v="26"/>
    <s v="A02"/>
    <s v="Termination complete for C&amp;I cable.  Quantity is per conductor per end"/>
    <n v="21"/>
    <s v="0,5 mm2 x 2 pair (UVG02ACM)"/>
    <x v="1"/>
    <x v="1"/>
    <x v="1"/>
    <n v="14"/>
    <n v="3440"/>
    <n v="3440"/>
    <n v="3440"/>
    <n v="3440"/>
    <n v="3440"/>
    <n v="3440"/>
    <n v="20654"/>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724"/>
    <n v="21"/>
    <x v="0"/>
    <x v="6"/>
    <x v="6"/>
    <x v="0"/>
    <x v="26"/>
    <s v="A02"/>
    <s v="Termination complete for C&amp;I cable.  Quantity is per conductor per end"/>
    <n v="21"/>
    <s v="0,5 mm2 x 2 pair (UVG02ACM)"/>
    <x v="2"/>
    <x v="2"/>
    <x v="1"/>
    <n v="14"/>
    <n v="3440"/>
    <n v="3440"/>
    <n v="3440"/>
    <n v="3440"/>
    <n v="3440"/>
    <n v="3440"/>
    <n v="20654"/>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605"/>
    <n v="22"/>
    <x v="0"/>
    <x v="6"/>
    <x v="6"/>
    <x v="0"/>
    <x v="26"/>
    <s v="A02"/>
    <s v="Termination complete for C&amp;I cable.  Quantity is per conductor per end"/>
    <n v="22"/>
    <s v="0,5 mm2 x 4 pair (UVG04ACM)"/>
    <x v="0"/>
    <x v="0"/>
    <x v="1"/>
    <n v="16280"/>
    <n v="19820"/>
    <n v="19820"/>
    <n v="19820"/>
    <n v="19820"/>
    <n v="19820"/>
    <n v="19820"/>
    <n v="13520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665"/>
    <n v="22"/>
    <x v="0"/>
    <x v="6"/>
    <x v="6"/>
    <x v="0"/>
    <x v="26"/>
    <s v="A02"/>
    <s v="Termination complete for C&amp;I cable.  Quantity is per conductor per end"/>
    <n v="22"/>
    <s v="0,5 mm2 x 4 pair (UVG04ACM)"/>
    <x v="1"/>
    <x v="1"/>
    <x v="1"/>
    <n v="16280"/>
    <n v="19820"/>
    <n v="19820"/>
    <n v="19820"/>
    <n v="19820"/>
    <n v="19820"/>
    <n v="19820"/>
    <n v="13520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725"/>
    <n v="22"/>
    <x v="0"/>
    <x v="6"/>
    <x v="6"/>
    <x v="0"/>
    <x v="26"/>
    <s v="A02"/>
    <s v="Termination complete for C&amp;I cable.  Quantity is per conductor per end"/>
    <n v="22"/>
    <s v="0,5 mm2 x 4 pair (UVG04ACM)"/>
    <x v="2"/>
    <x v="2"/>
    <x v="1"/>
    <n v="16280"/>
    <n v="19820"/>
    <n v="19820"/>
    <n v="19820"/>
    <n v="19820"/>
    <n v="19820"/>
    <n v="19820"/>
    <n v="13520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606"/>
    <n v="23"/>
    <x v="0"/>
    <x v="6"/>
    <x v="6"/>
    <x v="0"/>
    <x v="26"/>
    <s v="A02"/>
    <s v="Termination complete for C&amp;I cable.  Quantity is per conductor per end"/>
    <n v="23"/>
    <s v="0,5 mm2 x 8 pair (UVG08ACM)"/>
    <x v="0"/>
    <x v="0"/>
    <x v="1"/>
    <n v="64080"/>
    <n v="65080"/>
    <n v="65080"/>
    <n v="65080"/>
    <n v="65080"/>
    <n v="65080"/>
    <n v="65080"/>
    <n v="45456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666"/>
    <n v="23"/>
    <x v="0"/>
    <x v="6"/>
    <x v="6"/>
    <x v="0"/>
    <x v="26"/>
    <s v="A02"/>
    <s v="Termination complete for C&amp;I cable.  Quantity is per conductor per end"/>
    <n v="23"/>
    <s v="0,5 mm2 x 8 pair (UVG08ACM)"/>
    <x v="1"/>
    <x v="1"/>
    <x v="1"/>
    <n v="64080"/>
    <n v="65080"/>
    <n v="65080"/>
    <n v="65080"/>
    <n v="65080"/>
    <n v="65080"/>
    <n v="65080"/>
    <n v="45456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726"/>
    <n v="23"/>
    <x v="0"/>
    <x v="6"/>
    <x v="6"/>
    <x v="0"/>
    <x v="26"/>
    <s v="A02"/>
    <s v="Termination complete for C&amp;I cable.  Quantity is per conductor per end"/>
    <n v="23"/>
    <s v="0,5 mm2 x 8 pair (UVG08ACM)"/>
    <x v="2"/>
    <x v="2"/>
    <x v="1"/>
    <n v="64080"/>
    <n v="65080"/>
    <n v="65080"/>
    <n v="65080"/>
    <n v="65080"/>
    <n v="65080"/>
    <n v="65080"/>
    <n v="45456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607"/>
    <n v="24"/>
    <x v="0"/>
    <x v="6"/>
    <x v="6"/>
    <x v="0"/>
    <x v="26"/>
    <s v="A02"/>
    <s v="Termination complete for C&amp;I cable.  Quantity is per conductor per end"/>
    <n v="24"/>
    <s v="0,5 mm2 x 12 pair (UVG12ACM)"/>
    <x v="0"/>
    <x v="0"/>
    <x v="1"/>
    <n v="177840"/>
    <n v="75680"/>
    <n v="75680"/>
    <n v="75680"/>
    <n v="75680"/>
    <n v="75680"/>
    <n v="75680"/>
    <n v="63192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667"/>
    <n v="24"/>
    <x v="0"/>
    <x v="6"/>
    <x v="6"/>
    <x v="0"/>
    <x v="26"/>
    <s v="A02"/>
    <s v="Termination complete for C&amp;I cable.  Quantity is per conductor per end"/>
    <n v="24"/>
    <s v="0,5 mm2 x 12 pair (UVG12ACM)"/>
    <x v="1"/>
    <x v="1"/>
    <x v="1"/>
    <n v="177840"/>
    <n v="75680"/>
    <n v="75680"/>
    <n v="75680"/>
    <n v="75680"/>
    <n v="75680"/>
    <n v="75680"/>
    <n v="63192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727"/>
    <n v="24"/>
    <x v="0"/>
    <x v="6"/>
    <x v="6"/>
    <x v="0"/>
    <x v="26"/>
    <s v="A02"/>
    <s v="Termination complete for C&amp;I cable.  Quantity is per conductor per end"/>
    <n v="24"/>
    <s v="0,5 mm2 x 12 pair (UVG12ACM)"/>
    <x v="2"/>
    <x v="2"/>
    <x v="1"/>
    <n v="177840"/>
    <n v="75680"/>
    <n v="75680"/>
    <n v="75680"/>
    <n v="75680"/>
    <n v="75680"/>
    <n v="75680"/>
    <n v="63192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608"/>
    <n v="25"/>
    <x v="0"/>
    <x v="6"/>
    <x v="6"/>
    <x v="0"/>
    <x v="26"/>
    <s v="A02"/>
    <s v="Termination complete for C&amp;I cable.  Quantity is per conductor per end"/>
    <n v="25"/>
    <s v="0,5 mm2 x 16 pair (UVG16ACM)"/>
    <x v="0"/>
    <x v="0"/>
    <x v="1"/>
    <n v="163240"/>
    <n v="111000"/>
    <n v="111000"/>
    <n v="111000"/>
    <n v="111000"/>
    <n v="111000"/>
    <n v="111000"/>
    <n v="82924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668"/>
    <n v="25"/>
    <x v="0"/>
    <x v="6"/>
    <x v="6"/>
    <x v="0"/>
    <x v="26"/>
    <s v="A02"/>
    <s v="Termination complete for C&amp;I cable.  Quantity is per conductor per end"/>
    <n v="25"/>
    <s v="0,5 mm2 x 16 pair (UVG16ACM)"/>
    <x v="1"/>
    <x v="1"/>
    <x v="1"/>
    <n v="163240"/>
    <n v="111000"/>
    <n v="111000"/>
    <n v="111000"/>
    <n v="111000"/>
    <n v="111000"/>
    <n v="111000"/>
    <n v="82924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728"/>
    <n v="25"/>
    <x v="0"/>
    <x v="6"/>
    <x v="6"/>
    <x v="0"/>
    <x v="26"/>
    <s v="A02"/>
    <s v="Termination complete for C&amp;I cable.  Quantity is per conductor per end"/>
    <n v="25"/>
    <s v="0,5 mm2 x 16 pair (UVG16ACM)"/>
    <x v="2"/>
    <x v="2"/>
    <x v="1"/>
    <n v="163240"/>
    <n v="111000"/>
    <n v="111000"/>
    <n v="111000"/>
    <n v="111000"/>
    <n v="111000"/>
    <n v="111000"/>
    <n v="82924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609"/>
    <n v="26"/>
    <x v="0"/>
    <x v="6"/>
    <x v="6"/>
    <x v="0"/>
    <x v="26"/>
    <s v="A02"/>
    <s v="Termination complete for C&amp;I cable.  Quantity is per conductor per end"/>
    <n v="26"/>
    <s v="0,5 mm2 x 20 pair (UVG20ACM)"/>
    <x v="0"/>
    <x v="0"/>
    <x v="1"/>
    <n v="6220"/>
    <n v="9820"/>
    <n v="9820"/>
    <n v="9820"/>
    <n v="9820"/>
    <n v="9820"/>
    <n v="9820"/>
    <n v="6514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669"/>
    <n v="26"/>
    <x v="0"/>
    <x v="6"/>
    <x v="6"/>
    <x v="0"/>
    <x v="26"/>
    <s v="A02"/>
    <s v="Termination complete for C&amp;I cable.  Quantity is per conductor per end"/>
    <n v="26"/>
    <s v="0,5 mm2 x 20 pair (UVG20ACM)"/>
    <x v="1"/>
    <x v="1"/>
    <x v="1"/>
    <n v="6220"/>
    <n v="9820"/>
    <n v="9820"/>
    <n v="9820"/>
    <n v="9820"/>
    <n v="9820"/>
    <n v="9820"/>
    <n v="6514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729"/>
    <n v="26"/>
    <x v="0"/>
    <x v="6"/>
    <x v="6"/>
    <x v="0"/>
    <x v="26"/>
    <s v="A02"/>
    <s v="Termination complete for C&amp;I cable.  Quantity is per conductor per end"/>
    <n v="26"/>
    <s v="0,5 mm2 x 20 pair (UVG20ACM)"/>
    <x v="2"/>
    <x v="2"/>
    <x v="1"/>
    <n v="6220"/>
    <n v="9820"/>
    <n v="9820"/>
    <n v="9820"/>
    <n v="9820"/>
    <n v="9820"/>
    <n v="9820"/>
    <n v="6514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610"/>
    <n v="27"/>
    <x v="0"/>
    <x v="6"/>
    <x v="6"/>
    <x v="0"/>
    <x v="26"/>
    <s v="A02"/>
    <s v="Termination complete for C&amp;I cable.  Quantity is per conductor per end"/>
    <n v="27"/>
    <s v="0,5 mm2 x 24 pair (UVG24ACM)"/>
    <x v="0"/>
    <x v="0"/>
    <x v="1"/>
    <n v="181200"/>
    <n v="23000"/>
    <n v="23000"/>
    <n v="23000"/>
    <n v="23000"/>
    <n v="23000"/>
    <n v="23000"/>
    <n v="31920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670"/>
    <n v="27"/>
    <x v="0"/>
    <x v="6"/>
    <x v="6"/>
    <x v="0"/>
    <x v="26"/>
    <s v="A02"/>
    <s v="Termination complete for C&amp;I cable.  Quantity is per conductor per end"/>
    <n v="27"/>
    <s v="0,5 mm2 x 24 pair (UVG24ACM)"/>
    <x v="1"/>
    <x v="1"/>
    <x v="1"/>
    <n v="181200"/>
    <n v="23000"/>
    <n v="23000"/>
    <n v="23000"/>
    <n v="23000"/>
    <n v="23000"/>
    <n v="23000"/>
    <n v="31920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730"/>
    <n v="27"/>
    <x v="0"/>
    <x v="6"/>
    <x v="6"/>
    <x v="0"/>
    <x v="26"/>
    <s v="A02"/>
    <s v="Termination complete for C&amp;I cable.  Quantity is per conductor per end"/>
    <n v="27"/>
    <s v="0,5 mm2 x 24 pair (UVG24ACM)"/>
    <x v="2"/>
    <x v="2"/>
    <x v="1"/>
    <n v="181200"/>
    <n v="23000"/>
    <n v="23000"/>
    <n v="23000"/>
    <n v="23000"/>
    <n v="23000"/>
    <n v="23000"/>
    <n v="31920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611"/>
    <n v="28"/>
    <x v="0"/>
    <x v="6"/>
    <x v="6"/>
    <x v="0"/>
    <x v="26"/>
    <s v="A02"/>
    <s v="Termination complete for C&amp;I cable.  Quantity is per conductor per end"/>
    <n v="28"/>
    <s v="0,5 mm2 x 32 pair (UVG32ACM)"/>
    <x v="0"/>
    <x v="0"/>
    <x v="1"/>
    <n v="44800"/>
    <n v="5080"/>
    <n v="5080"/>
    <n v="5080"/>
    <n v="5080"/>
    <n v="5080"/>
    <n v="5080"/>
    <n v="7528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671"/>
    <n v="28"/>
    <x v="0"/>
    <x v="6"/>
    <x v="6"/>
    <x v="0"/>
    <x v="26"/>
    <s v="A02"/>
    <s v="Termination complete for C&amp;I cable.  Quantity is per conductor per end"/>
    <n v="28"/>
    <s v="0,5 mm2 x 32 pair (UVG32ACM)"/>
    <x v="1"/>
    <x v="1"/>
    <x v="1"/>
    <n v="44800"/>
    <n v="5080"/>
    <n v="5080"/>
    <n v="5080"/>
    <n v="5080"/>
    <n v="5080"/>
    <n v="5080"/>
    <n v="7528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731"/>
    <n v="28"/>
    <x v="0"/>
    <x v="6"/>
    <x v="6"/>
    <x v="0"/>
    <x v="26"/>
    <s v="A02"/>
    <s v="Termination complete for C&amp;I cable.  Quantity is per conductor per end"/>
    <n v="28"/>
    <s v="0,5 mm2 x 32 pair (UVG32ACM)"/>
    <x v="2"/>
    <x v="2"/>
    <x v="1"/>
    <n v="44800"/>
    <n v="5080"/>
    <n v="5080"/>
    <n v="5080"/>
    <n v="5080"/>
    <n v="5080"/>
    <n v="5080"/>
    <n v="7528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612"/>
    <n v="29"/>
    <x v="0"/>
    <x v="6"/>
    <x v="6"/>
    <x v="0"/>
    <x v="26"/>
    <s v="A02"/>
    <s v="Termination complete for C&amp;I cable.  Quantity is per conductor per end"/>
    <n v="29"/>
    <s v="0,5 mm2 x 40 pair (UVG40ACM)"/>
    <x v="0"/>
    <x v="0"/>
    <x v="1"/>
    <n v="21600"/>
    <n v="6880"/>
    <n v="6880"/>
    <n v="6880"/>
    <n v="6880"/>
    <n v="6880"/>
    <n v="6880"/>
    <n v="6288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672"/>
    <n v="29"/>
    <x v="0"/>
    <x v="6"/>
    <x v="6"/>
    <x v="0"/>
    <x v="26"/>
    <s v="A02"/>
    <s v="Termination complete for C&amp;I cable.  Quantity is per conductor per end"/>
    <n v="29"/>
    <s v="0,5 mm2 x 40 pair (UVG40ACM)"/>
    <x v="1"/>
    <x v="1"/>
    <x v="1"/>
    <n v="21600"/>
    <n v="6880"/>
    <n v="6880"/>
    <n v="6880"/>
    <n v="6880"/>
    <n v="6880"/>
    <n v="6880"/>
    <n v="6288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732"/>
    <n v="29"/>
    <x v="0"/>
    <x v="6"/>
    <x v="6"/>
    <x v="0"/>
    <x v="26"/>
    <s v="A02"/>
    <s v="Termination complete for C&amp;I cable.  Quantity is per conductor per end"/>
    <n v="29"/>
    <s v="0,5 mm2 x 40 pair (UVG40ACM)"/>
    <x v="2"/>
    <x v="2"/>
    <x v="1"/>
    <n v="21600"/>
    <n v="6880"/>
    <n v="6880"/>
    <n v="6880"/>
    <n v="6880"/>
    <n v="6880"/>
    <n v="6880"/>
    <n v="6288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613"/>
    <n v="30"/>
    <x v="0"/>
    <x v="6"/>
    <x v="6"/>
    <x v="0"/>
    <x v="26"/>
    <s v="A02"/>
    <s v="Termination complete for C&amp;I cable.  Quantity is per conductor per end"/>
    <n v="30"/>
    <s v="Fiber Optic Cable, 12 strands, 62.5µm, multi-mode "/>
    <x v="0"/>
    <x v="0"/>
    <x v="1"/>
    <n v="110"/>
    <n v="70"/>
    <n v="70"/>
    <n v="70"/>
    <n v="70"/>
    <n v="70"/>
    <n v="70"/>
    <n v="53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673"/>
    <n v="30"/>
    <x v="0"/>
    <x v="6"/>
    <x v="6"/>
    <x v="0"/>
    <x v="26"/>
    <s v="A02"/>
    <s v="Termination complete for C&amp;I cable.  Quantity is per conductor per end"/>
    <n v="30"/>
    <s v="Fiber Optic Cable, 12 strands, 62.5µm, multi-mode "/>
    <x v="1"/>
    <x v="1"/>
    <x v="1"/>
    <n v="110"/>
    <n v="70"/>
    <n v="70"/>
    <n v="70"/>
    <n v="70"/>
    <n v="70"/>
    <n v="70"/>
    <n v="53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733"/>
    <n v="30"/>
    <x v="0"/>
    <x v="6"/>
    <x v="6"/>
    <x v="0"/>
    <x v="26"/>
    <s v="A02"/>
    <s v="Termination complete for C&amp;I cable.  Quantity is per conductor per end"/>
    <n v="30"/>
    <s v="Fiber Optic Cable, 12 strands, 62.5µm, multi-mode "/>
    <x v="2"/>
    <x v="2"/>
    <x v="1"/>
    <n v="110"/>
    <n v="70"/>
    <n v="70"/>
    <n v="70"/>
    <n v="70"/>
    <n v="70"/>
    <n v="70"/>
    <n v="53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614"/>
    <n v="31"/>
    <x v="0"/>
    <x v="6"/>
    <x v="6"/>
    <x v="0"/>
    <x v="26"/>
    <s v="A02"/>
    <s v="Termination complete for C&amp;I cable.  Quantity is per conductor per end"/>
    <n v="31"/>
    <s v="Ethernet Cat 5 Cable"/>
    <x v="0"/>
    <x v="0"/>
    <x v="1"/>
    <m/>
    <n v="4"/>
    <n v="4"/>
    <n v="4"/>
    <n v="4"/>
    <n v="4"/>
    <n v="4"/>
    <n v="24"/>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674"/>
    <n v="31"/>
    <x v="0"/>
    <x v="6"/>
    <x v="6"/>
    <x v="0"/>
    <x v="26"/>
    <s v="A02"/>
    <s v="Termination complete for C&amp;I cable.  Quantity is per conductor per end"/>
    <n v="31"/>
    <s v="Ethernet Cat 5 Cable"/>
    <x v="1"/>
    <x v="1"/>
    <x v="1"/>
    <m/>
    <n v="4"/>
    <n v="4"/>
    <n v="4"/>
    <n v="4"/>
    <n v="4"/>
    <n v="4"/>
    <n v="24"/>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734"/>
    <n v="31"/>
    <x v="0"/>
    <x v="6"/>
    <x v="6"/>
    <x v="0"/>
    <x v="26"/>
    <s v="A02"/>
    <s v="Termination complete for C&amp;I cable.  Quantity is per conductor per end"/>
    <n v="31"/>
    <s v="Ethernet Cat 5 Cable"/>
    <x v="2"/>
    <x v="2"/>
    <x v="1"/>
    <m/>
    <n v="4"/>
    <n v="4"/>
    <n v="4"/>
    <n v="4"/>
    <n v="4"/>
    <n v="4"/>
    <n v="24"/>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615"/>
    <n v="32"/>
    <x v="0"/>
    <x v="6"/>
    <x v="6"/>
    <x v="0"/>
    <x v="26"/>
    <s v="A02"/>
    <s v="Termination complete for C&amp;I cable.  Quantity is per conductor per end"/>
    <n v="32"/>
    <s v="1,5 mm2 x 4 core (BVV04CCM)"/>
    <x v="0"/>
    <x v="0"/>
    <x v="1"/>
    <n v="440"/>
    <n v="960"/>
    <n v="960"/>
    <n v="960"/>
    <n v="960"/>
    <n v="960"/>
    <n v="960"/>
    <n v="620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675"/>
    <n v="32"/>
    <x v="0"/>
    <x v="6"/>
    <x v="6"/>
    <x v="0"/>
    <x v="26"/>
    <s v="A02"/>
    <s v="Termination complete for C&amp;I cable.  Quantity is per conductor per end"/>
    <n v="32"/>
    <s v="1,5 mm2 x 4 core (BVV04CCM)"/>
    <x v="1"/>
    <x v="1"/>
    <x v="1"/>
    <n v="440"/>
    <n v="960"/>
    <n v="960"/>
    <n v="960"/>
    <n v="960"/>
    <n v="960"/>
    <n v="960"/>
    <n v="620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735"/>
    <n v="32"/>
    <x v="0"/>
    <x v="6"/>
    <x v="6"/>
    <x v="0"/>
    <x v="26"/>
    <s v="A02"/>
    <s v="Termination complete for C&amp;I cable.  Quantity is per conductor per end"/>
    <n v="32"/>
    <s v="1,5 mm2 x 4 core (BVV04CCM)"/>
    <x v="2"/>
    <x v="2"/>
    <x v="1"/>
    <n v="440"/>
    <n v="960"/>
    <n v="960"/>
    <n v="960"/>
    <n v="960"/>
    <n v="960"/>
    <n v="960"/>
    <n v="620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616"/>
    <n v="33"/>
    <x v="0"/>
    <x v="6"/>
    <x v="6"/>
    <x v="0"/>
    <x v="26"/>
    <s v="A02"/>
    <s v="Termination complete for C&amp;I cable.  Quantity is per conductor per end"/>
    <n v="33"/>
    <s v="2,5 mm2 x 3 core (BVV03DCM)"/>
    <x v="0"/>
    <x v="0"/>
    <x v="1"/>
    <n v="120"/>
    <n v="810"/>
    <n v="810"/>
    <n v="810"/>
    <n v="810"/>
    <n v="810"/>
    <n v="810"/>
    <n v="498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676"/>
    <n v="33"/>
    <x v="0"/>
    <x v="6"/>
    <x v="6"/>
    <x v="0"/>
    <x v="26"/>
    <s v="A02"/>
    <s v="Termination complete for C&amp;I cable.  Quantity is per conductor per end"/>
    <n v="33"/>
    <s v="2,5 mm2 x 3 core (BVV03DCM)"/>
    <x v="1"/>
    <x v="1"/>
    <x v="1"/>
    <n v="120"/>
    <n v="810"/>
    <n v="810"/>
    <n v="810"/>
    <n v="810"/>
    <n v="810"/>
    <n v="810"/>
    <n v="498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736"/>
    <n v="33"/>
    <x v="0"/>
    <x v="6"/>
    <x v="6"/>
    <x v="0"/>
    <x v="26"/>
    <s v="A02"/>
    <s v="Termination complete for C&amp;I cable.  Quantity is per conductor per end"/>
    <n v="33"/>
    <s v="2,5 mm2 x 3 core (BVV03DCM)"/>
    <x v="2"/>
    <x v="2"/>
    <x v="1"/>
    <n v="120"/>
    <n v="810"/>
    <n v="810"/>
    <n v="810"/>
    <n v="810"/>
    <n v="810"/>
    <n v="810"/>
    <n v="498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617"/>
    <n v="34"/>
    <x v="0"/>
    <x v="6"/>
    <x v="6"/>
    <x v="0"/>
    <x v="26"/>
    <s v="A02"/>
    <s v="Termination complete for C&amp;I cable.  Quantity is per conductor per end"/>
    <n v="34"/>
    <s v="2,5 mm2 x 4 core (BVV04DCM)"/>
    <x v="0"/>
    <x v="0"/>
    <x v="1"/>
    <n v="2300"/>
    <n v="2280"/>
    <n v="2280"/>
    <n v="2280"/>
    <n v="2280"/>
    <n v="2280"/>
    <n v="2280"/>
    <n v="1598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677"/>
    <n v="34"/>
    <x v="0"/>
    <x v="6"/>
    <x v="6"/>
    <x v="0"/>
    <x v="26"/>
    <s v="A02"/>
    <s v="Termination complete for C&amp;I cable.  Quantity is per conductor per end"/>
    <n v="34"/>
    <s v="2,5 mm2 x 4 core (BVV04DCM)"/>
    <x v="1"/>
    <x v="1"/>
    <x v="1"/>
    <n v="2300"/>
    <n v="2280"/>
    <n v="2280"/>
    <n v="2280"/>
    <n v="2280"/>
    <n v="2280"/>
    <n v="2280"/>
    <n v="1598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737"/>
    <n v="34"/>
    <x v="0"/>
    <x v="6"/>
    <x v="6"/>
    <x v="0"/>
    <x v="26"/>
    <s v="A02"/>
    <s v="Termination complete for C&amp;I cable.  Quantity is per conductor per end"/>
    <n v="34"/>
    <s v="2,5 mm2 x 4 core (BVV04DCM)"/>
    <x v="2"/>
    <x v="2"/>
    <x v="1"/>
    <n v="2300"/>
    <n v="2280"/>
    <n v="2280"/>
    <n v="2280"/>
    <n v="2280"/>
    <n v="2280"/>
    <n v="2280"/>
    <n v="1598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618"/>
    <n v="35"/>
    <x v="0"/>
    <x v="6"/>
    <x v="6"/>
    <x v="0"/>
    <x v="26"/>
    <s v="A02"/>
    <s v="Termination complete for C&amp;I cable.  Quantity is per conductor per end"/>
    <n v="35"/>
    <s v="2,5 mm2 x 7 core (BVV07DCM)"/>
    <x v="0"/>
    <x v="0"/>
    <x v="1"/>
    <n v="70"/>
    <n v="1900"/>
    <n v="1900"/>
    <n v="1900"/>
    <n v="1900"/>
    <n v="1900"/>
    <n v="1900"/>
    <n v="1147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678"/>
    <n v="35"/>
    <x v="0"/>
    <x v="6"/>
    <x v="6"/>
    <x v="0"/>
    <x v="26"/>
    <s v="A02"/>
    <s v="Termination complete for C&amp;I cable.  Quantity is per conductor per end"/>
    <n v="35"/>
    <s v="2,5 mm2 x 7 core (BVV07DCM)"/>
    <x v="1"/>
    <x v="1"/>
    <x v="1"/>
    <n v="70"/>
    <n v="1900"/>
    <n v="1900"/>
    <n v="1900"/>
    <n v="1900"/>
    <n v="1900"/>
    <n v="1900"/>
    <n v="1147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738"/>
    <n v="35"/>
    <x v="0"/>
    <x v="6"/>
    <x v="6"/>
    <x v="0"/>
    <x v="26"/>
    <s v="A02"/>
    <s v="Termination complete for C&amp;I cable.  Quantity is per conductor per end"/>
    <n v="35"/>
    <s v="2,5 mm2 x 7 core (BVV07DCM)"/>
    <x v="2"/>
    <x v="2"/>
    <x v="1"/>
    <n v="70"/>
    <n v="1900"/>
    <n v="1900"/>
    <n v="1900"/>
    <n v="1900"/>
    <n v="1900"/>
    <n v="1900"/>
    <n v="1147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619"/>
    <n v="36"/>
    <x v="0"/>
    <x v="6"/>
    <x v="6"/>
    <x v="0"/>
    <x v="26"/>
    <s v="A02"/>
    <s v="Termination complete for C&amp;I cable.  Quantity is per conductor per end"/>
    <n v="36"/>
    <s v="2,5 mm2 x 12 core (BVV12DCM)"/>
    <x v="0"/>
    <x v="0"/>
    <x v="1"/>
    <n v="410"/>
    <n v="3130"/>
    <n v="3130"/>
    <n v="3130"/>
    <n v="3130"/>
    <n v="3130"/>
    <n v="3130"/>
    <n v="1919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679"/>
    <n v="36"/>
    <x v="0"/>
    <x v="6"/>
    <x v="6"/>
    <x v="0"/>
    <x v="26"/>
    <s v="A02"/>
    <s v="Termination complete for C&amp;I cable.  Quantity is per conductor per end"/>
    <n v="36"/>
    <s v="2,5 mm2 x 12 core (BVV12DCM)"/>
    <x v="1"/>
    <x v="1"/>
    <x v="1"/>
    <n v="410"/>
    <n v="3130"/>
    <n v="3130"/>
    <n v="3130"/>
    <n v="3130"/>
    <n v="3130"/>
    <n v="3130"/>
    <n v="1919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739"/>
    <n v="36"/>
    <x v="0"/>
    <x v="6"/>
    <x v="6"/>
    <x v="0"/>
    <x v="26"/>
    <s v="A02"/>
    <s v="Termination complete for C&amp;I cable.  Quantity is per conductor per end"/>
    <n v="36"/>
    <s v="2,5 mm2 x 12 core (BVV12DCM)"/>
    <x v="2"/>
    <x v="2"/>
    <x v="1"/>
    <n v="410"/>
    <n v="3130"/>
    <n v="3130"/>
    <n v="3130"/>
    <n v="3130"/>
    <n v="3130"/>
    <n v="3130"/>
    <n v="1919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620"/>
    <n v="37"/>
    <x v="0"/>
    <x v="6"/>
    <x v="6"/>
    <x v="0"/>
    <x v="26"/>
    <s v="A02"/>
    <s v="Termination complete for C&amp;I cable.  Quantity is per conductor per end"/>
    <n v="37"/>
    <s v="2,5 mm2 x 19 core (BVV19DCM)"/>
    <x v="0"/>
    <x v="0"/>
    <x v="1"/>
    <n v="760"/>
    <n v="3190"/>
    <n v="3190"/>
    <n v="3190"/>
    <n v="3190"/>
    <n v="3190"/>
    <n v="3190"/>
    <n v="1990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680"/>
    <n v="37"/>
    <x v="0"/>
    <x v="6"/>
    <x v="6"/>
    <x v="0"/>
    <x v="26"/>
    <s v="A02"/>
    <s v="Termination complete for C&amp;I cable.  Quantity is per conductor per end"/>
    <n v="37"/>
    <s v="2,5 mm2 x 19 core (BVV19DCM)"/>
    <x v="1"/>
    <x v="1"/>
    <x v="1"/>
    <n v="760"/>
    <n v="3190"/>
    <n v="3190"/>
    <n v="3190"/>
    <n v="3190"/>
    <n v="3190"/>
    <n v="3190"/>
    <n v="1990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740"/>
    <n v="37"/>
    <x v="0"/>
    <x v="6"/>
    <x v="6"/>
    <x v="0"/>
    <x v="26"/>
    <s v="A02"/>
    <s v="Termination complete for C&amp;I cable.  Quantity is per conductor per end"/>
    <n v="37"/>
    <s v="2,5 mm2 x 19 core (BVV19DCM)"/>
    <x v="2"/>
    <x v="2"/>
    <x v="1"/>
    <n v="760"/>
    <n v="3190"/>
    <n v="3190"/>
    <n v="3190"/>
    <n v="3190"/>
    <n v="3190"/>
    <n v="3190"/>
    <n v="1990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621"/>
    <n v="38"/>
    <x v="0"/>
    <x v="6"/>
    <x v="6"/>
    <x v="0"/>
    <x v="26"/>
    <s v="A02"/>
    <s v="Termination complete for C&amp;I cable.  Quantity is per conductor per end"/>
    <n v="38"/>
    <s v="2,5 mm2 x 37 core (BVV37DCM)"/>
    <x v="0"/>
    <x v="0"/>
    <x v="1"/>
    <m/>
    <n v="950"/>
    <n v="950"/>
    <n v="950"/>
    <n v="950"/>
    <n v="950"/>
    <n v="950"/>
    <n v="570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681"/>
    <n v="38"/>
    <x v="0"/>
    <x v="6"/>
    <x v="6"/>
    <x v="0"/>
    <x v="26"/>
    <s v="A02"/>
    <s v="Termination complete for C&amp;I cable.  Quantity is per conductor per end"/>
    <n v="38"/>
    <s v="2,5 mm2 x 37 core (BVV37DCM)"/>
    <x v="1"/>
    <x v="1"/>
    <x v="1"/>
    <m/>
    <n v="950"/>
    <n v="950"/>
    <n v="950"/>
    <n v="950"/>
    <n v="950"/>
    <n v="950"/>
    <n v="570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741"/>
    <n v="38"/>
    <x v="0"/>
    <x v="6"/>
    <x v="6"/>
    <x v="0"/>
    <x v="26"/>
    <s v="A02"/>
    <s v="Termination complete for C&amp;I cable.  Quantity is per conductor per end"/>
    <n v="38"/>
    <s v="2,5 mm2 x 37 core (BVV37DCM)"/>
    <x v="2"/>
    <x v="2"/>
    <x v="1"/>
    <m/>
    <n v="950"/>
    <n v="950"/>
    <n v="950"/>
    <n v="950"/>
    <n v="950"/>
    <n v="950"/>
    <n v="570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622"/>
    <n v="39"/>
    <x v="0"/>
    <x v="6"/>
    <x v="6"/>
    <x v="0"/>
    <x v="26"/>
    <s v="A02"/>
    <s v="Termination complete for C&amp;I cable.  Quantity is per conductor per end"/>
    <n v="39"/>
    <s v="4 mm2 x 3 core (BVV03ECM)"/>
    <x v="0"/>
    <x v="0"/>
    <x v="1"/>
    <n v="470"/>
    <n v="450"/>
    <n v="450"/>
    <n v="450"/>
    <n v="450"/>
    <n v="450"/>
    <n v="450"/>
    <n v="317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682"/>
    <n v="39"/>
    <x v="0"/>
    <x v="6"/>
    <x v="6"/>
    <x v="0"/>
    <x v="26"/>
    <s v="A02"/>
    <s v="Termination complete for C&amp;I cable.  Quantity is per conductor per end"/>
    <n v="39"/>
    <s v="4 mm2 x 3 core (BVV03ECM)"/>
    <x v="1"/>
    <x v="1"/>
    <x v="1"/>
    <n v="470"/>
    <n v="450"/>
    <n v="450"/>
    <n v="450"/>
    <n v="450"/>
    <n v="450"/>
    <n v="450"/>
    <n v="317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742"/>
    <n v="39"/>
    <x v="0"/>
    <x v="6"/>
    <x v="6"/>
    <x v="0"/>
    <x v="26"/>
    <s v="A02"/>
    <s v="Termination complete for C&amp;I cable.  Quantity is per conductor per end"/>
    <n v="39"/>
    <s v="4 mm2 x 3 core (BVV03ECM)"/>
    <x v="2"/>
    <x v="2"/>
    <x v="1"/>
    <n v="470"/>
    <n v="450"/>
    <n v="450"/>
    <n v="450"/>
    <n v="450"/>
    <n v="450"/>
    <n v="450"/>
    <n v="317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623"/>
    <n v="40"/>
    <x v="0"/>
    <x v="6"/>
    <x v="6"/>
    <x v="0"/>
    <x v="26"/>
    <s v="A02"/>
    <s v="Termination complete for C&amp;I cable.  Quantity is per conductor per end"/>
    <n v="40"/>
    <s v="4 mm2 x 4 core (BVV04ECM)"/>
    <x v="0"/>
    <x v="0"/>
    <x v="1"/>
    <n v="4300"/>
    <n v="850"/>
    <n v="850"/>
    <n v="850"/>
    <n v="850"/>
    <n v="850"/>
    <n v="850"/>
    <n v="940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683"/>
    <n v="40"/>
    <x v="0"/>
    <x v="6"/>
    <x v="6"/>
    <x v="0"/>
    <x v="26"/>
    <s v="A02"/>
    <s v="Termination complete for C&amp;I cable.  Quantity is per conductor per end"/>
    <n v="40"/>
    <s v="4 mm2 x 4 core (BVV04ECM)"/>
    <x v="1"/>
    <x v="1"/>
    <x v="1"/>
    <n v="4300"/>
    <n v="850"/>
    <n v="850"/>
    <n v="850"/>
    <n v="850"/>
    <n v="850"/>
    <n v="850"/>
    <n v="940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743"/>
    <n v="40"/>
    <x v="0"/>
    <x v="6"/>
    <x v="6"/>
    <x v="0"/>
    <x v="26"/>
    <s v="A02"/>
    <s v="Termination complete for C&amp;I cable.  Quantity is per conductor per end"/>
    <n v="40"/>
    <s v="4 mm2 x 4 core (BVV04ECM)"/>
    <x v="2"/>
    <x v="2"/>
    <x v="1"/>
    <n v="4300"/>
    <n v="850"/>
    <n v="850"/>
    <n v="850"/>
    <n v="850"/>
    <n v="850"/>
    <n v="850"/>
    <n v="940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624"/>
    <n v="41"/>
    <x v="0"/>
    <x v="6"/>
    <x v="6"/>
    <x v="0"/>
    <x v="26"/>
    <s v="A03"/>
    <s v="Cable glands for C&amp;I cable"/>
    <n v="41"/>
    <s v="0,5 mm2 x 2 pair (UVG02ACM)"/>
    <x v="0"/>
    <x v="0"/>
    <x v="1"/>
    <n v="2"/>
    <n v="170"/>
    <n v="170"/>
    <n v="170"/>
    <n v="170"/>
    <n v="170"/>
    <n v="170"/>
    <n v="1022"/>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684"/>
    <n v="41"/>
    <x v="0"/>
    <x v="6"/>
    <x v="6"/>
    <x v="0"/>
    <x v="26"/>
    <s v="A03"/>
    <s v="Cable glands for C&amp;I cable"/>
    <n v="41"/>
    <s v="0,5 mm2 x 2 pair (UVG02ACM)"/>
    <x v="1"/>
    <x v="1"/>
    <x v="1"/>
    <n v="2"/>
    <n v="170"/>
    <n v="170"/>
    <n v="170"/>
    <n v="170"/>
    <n v="170"/>
    <n v="170"/>
    <n v="1022"/>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744"/>
    <n v="41"/>
    <x v="0"/>
    <x v="6"/>
    <x v="6"/>
    <x v="0"/>
    <x v="26"/>
    <s v="A03"/>
    <s v="Cable glands for C&amp;I cable"/>
    <n v="41"/>
    <s v="0,5 mm2 x 2 pair (UVG02ACM)"/>
    <x v="2"/>
    <x v="2"/>
    <x v="1"/>
    <n v="2"/>
    <n v="170"/>
    <n v="170"/>
    <n v="170"/>
    <n v="170"/>
    <n v="170"/>
    <n v="170"/>
    <n v="1022"/>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625"/>
    <n v="42"/>
    <x v="0"/>
    <x v="6"/>
    <x v="6"/>
    <x v="0"/>
    <x v="26"/>
    <s v="A03"/>
    <s v="Cable glands for C&amp;I cable"/>
    <n v="42"/>
    <s v="0,5 mm2 x 4 pair (UVG04ACM)"/>
    <x v="0"/>
    <x v="0"/>
    <x v="1"/>
    <n v="270"/>
    <n v="330"/>
    <n v="330"/>
    <n v="330"/>
    <n v="330"/>
    <n v="330"/>
    <n v="330"/>
    <n v="225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685"/>
    <n v="42"/>
    <x v="0"/>
    <x v="6"/>
    <x v="6"/>
    <x v="0"/>
    <x v="26"/>
    <s v="A03"/>
    <s v="Cable glands for C&amp;I cable"/>
    <n v="42"/>
    <s v="0,5 mm2 x 4 pair (UVG04ACM)"/>
    <x v="1"/>
    <x v="1"/>
    <x v="1"/>
    <n v="270"/>
    <n v="330"/>
    <n v="330"/>
    <n v="330"/>
    <n v="330"/>
    <n v="330"/>
    <n v="330"/>
    <n v="225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745"/>
    <n v="42"/>
    <x v="0"/>
    <x v="6"/>
    <x v="6"/>
    <x v="0"/>
    <x v="26"/>
    <s v="A03"/>
    <s v="Cable glands for C&amp;I cable"/>
    <n v="42"/>
    <s v="0,5 mm2 x 4 pair (UVG04ACM)"/>
    <x v="2"/>
    <x v="2"/>
    <x v="1"/>
    <n v="270"/>
    <n v="330"/>
    <n v="330"/>
    <n v="330"/>
    <n v="330"/>
    <n v="330"/>
    <n v="330"/>
    <n v="225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626"/>
    <n v="43"/>
    <x v="0"/>
    <x v="6"/>
    <x v="6"/>
    <x v="0"/>
    <x v="26"/>
    <s v="A03"/>
    <s v="Cable glands for C&amp;I cable"/>
    <n v="43"/>
    <s v="0,5 mm2 x 8 pair (UVG08ACM)"/>
    <x v="0"/>
    <x v="0"/>
    <x v="1"/>
    <n v="530"/>
    <n v="540"/>
    <n v="540"/>
    <n v="540"/>
    <n v="540"/>
    <n v="540"/>
    <n v="540"/>
    <n v="377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686"/>
    <n v="43"/>
    <x v="0"/>
    <x v="6"/>
    <x v="6"/>
    <x v="0"/>
    <x v="26"/>
    <s v="A03"/>
    <s v="Cable glands for C&amp;I cable"/>
    <n v="43"/>
    <s v="0,5 mm2 x 8 pair (UVG08ACM)"/>
    <x v="1"/>
    <x v="1"/>
    <x v="1"/>
    <n v="530"/>
    <n v="540"/>
    <n v="540"/>
    <n v="540"/>
    <n v="540"/>
    <n v="540"/>
    <n v="540"/>
    <n v="377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746"/>
    <n v="43"/>
    <x v="0"/>
    <x v="6"/>
    <x v="6"/>
    <x v="0"/>
    <x v="26"/>
    <s v="A03"/>
    <s v="Cable glands for C&amp;I cable"/>
    <n v="43"/>
    <s v="0,5 mm2 x 8 pair (UVG08ACM)"/>
    <x v="2"/>
    <x v="2"/>
    <x v="1"/>
    <n v="530"/>
    <n v="540"/>
    <n v="540"/>
    <n v="540"/>
    <n v="540"/>
    <n v="540"/>
    <n v="540"/>
    <n v="377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627"/>
    <n v="44"/>
    <x v="0"/>
    <x v="6"/>
    <x v="6"/>
    <x v="0"/>
    <x v="26"/>
    <s v="A03"/>
    <s v="Cable glands for C&amp;I cable"/>
    <n v="44"/>
    <s v="0,5 mm2 x 12 pair (UVG12ACM)"/>
    <x v="0"/>
    <x v="0"/>
    <x v="1"/>
    <n v="890"/>
    <n v="380"/>
    <n v="380"/>
    <n v="380"/>
    <n v="380"/>
    <n v="380"/>
    <n v="380"/>
    <n v="317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687"/>
    <n v="44"/>
    <x v="0"/>
    <x v="6"/>
    <x v="6"/>
    <x v="0"/>
    <x v="26"/>
    <s v="A03"/>
    <s v="Cable glands for C&amp;I cable"/>
    <n v="44"/>
    <s v="0,5 mm2 x 12 pair (UVG12ACM)"/>
    <x v="1"/>
    <x v="1"/>
    <x v="1"/>
    <n v="890"/>
    <n v="380"/>
    <n v="380"/>
    <n v="380"/>
    <n v="380"/>
    <n v="380"/>
    <n v="380"/>
    <n v="317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747"/>
    <n v="44"/>
    <x v="0"/>
    <x v="6"/>
    <x v="6"/>
    <x v="0"/>
    <x v="26"/>
    <s v="A03"/>
    <s v="Cable glands for C&amp;I cable"/>
    <n v="44"/>
    <s v="0,5 mm2 x 12 pair (UVG12ACM)"/>
    <x v="2"/>
    <x v="2"/>
    <x v="1"/>
    <n v="890"/>
    <n v="380"/>
    <n v="380"/>
    <n v="380"/>
    <n v="380"/>
    <n v="380"/>
    <n v="380"/>
    <n v="317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628"/>
    <n v="45"/>
    <x v="0"/>
    <x v="6"/>
    <x v="6"/>
    <x v="0"/>
    <x v="26"/>
    <s v="A03"/>
    <s v="Cable glands for C&amp;I cable"/>
    <n v="45"/>
    <s v="0,5 mm2 x 16 pair (UVG16ACM)"/>
    <x v="0"/>
    <x v="0"/>
    <x v="1"/>
    <n v="580"/>
    <n v="400"/>
    <n v="400"/>
    <n v="400"/>
    <n v="400"/>
    <n v="400"/>
    <n v="400"/>
    <n v="298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688"/>
    <n v="45"/>
    <x v="0"/>
    <x v="6"/>
    <x v="6"/>
    <x v="0"/>
    <x v="26"/>
    <s v="A03"/>
    <s v="Cable glands for C&amp;I cable"/>
    <n v="45"/>
    <s v="0,5 mm2 x 16 pair (UVG16ACM)"/>
    <x v="1"/>
    <x v="1"/>
    <x v="1"/>
    <n v="580"/>
    <n v="400"/>
    <n v="400"/>
    <n v="400"/>
    <n v="400"/>
    <n v="400"/>
    <n v="400"/>
    <n v="298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748"/>
    <n v="45"/>
    <x v="0"/>
    <x v="6"/>
    <x v="6"/>
    <x v="0"/>
    <x v="26"/>
    <s v="A03"/>
    <s v="Cable glands for C&amp;I cable"/>
    <n v="45"/>
    <s v="0,5 mm2 x 16 pair (UVG16ACM)"/>
    <x v="2"/>
    <x v="2"/>
    <x v="1"/>
    <n v="580"/>
    <n v="400"/>
    <n v="400"/>
    <n v="400"/>
    <n v="400"/>
    <n v="400"/>
    <n v="400"/>
    <n v="298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629"/>
    <n v="46"/>
    <x v="0"/>
    <x v="6"/>
    <x v="6"/>
    <x v="0"/>
    <x v="26"/>
    <s v="A03"/>
    <s v="Cable glands for C&amp;I cable"/>
    <n v="46"/>
    <s v="0,5 mm2 x 20 pair (UVG20ACM)"/>
    <x v="0"/>
    <x v="0"/>
    <x v="1"/>
    <n v="20"/>
    <n v="30"/>
    <n v="30"/>
    <n v="30"/>
    <n v="30"/>
    <n v="30"/>
    <n v="30"/>
    <n v="20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689"/>
    <n v="46"/>
    <x v="0"/>
    <x v="6"/>
    <x v="6"/>
    <x v="0"/>
    <x v="26"/>
    <s v="A03"/>
    <s v="Cable glands for C&amp;I cable"/>
    <n v="46"/>
    <s v="0,5 mm2 x 20 pair (UVG20ACM)"/>
    <x v="1"/>
    <x v="1"/>
    <x v="1"/>
    <n v="20"/>
    <n v="30"/>
    <n v="30"/>
    <n v="30"/>
    <n v="30"/>
    <n v="30"/>
    <n v="30"/>
    <n v="20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749"/>
    <n v="46"/>
    <x v="0"/>
    <x v="6"/>
    <x v="6"/>
    <x v="0"/>
    <x v="26"/>
    <s v="A03"/>
    <s v="Cable glands for C&amp;I cable"/>
    <n v="46"/>
    <s v="0,5 mm2 x 20 pair (UVG20ACM)"/>
    <x v="2"/>
    <x v="2"/>
    <x v="1"/>
    <n v="20"/>
    <n v="30"/>
    <n v="30"/>
    <n v="30"/>
    <n v="30"/>
    <n v="30"/>
    <n v="30"/>
    <n v="20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630"/>
    <n v="47"/>
    <x v="0"/>
    <x v="6"/>
    <x v="6"/>
    <x v="0"/>
    <x v="26"/>
    <s v="A03"/>
    <s v="Cable glands for C&amp;I cable"/>
    <n v="47"/>
    <s v="0,5 mm2 x 24 pair (UVG24ACM)"/>
    <x v="0"/>
    <x v="0"/>
    <x v="1"/>
    <n v="410"/>
    <n v="50"/>
    <n v="50"/>
    <n v="50"/>
    <n v="50"/>
    <n v="50"/>
    <n v="50"/>
    <n v="71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690"/>
    <n v="47"/>
    <x v="0"/>
    <x v="6"/>
    <x v="6"/>
    <x v="0"/>
    <x v="26"/>
    <s v="A03"/>
    <s v="Cable glands for C&amp;I cable"/>
    <n v="47"/>
    <s v="0,5 mm2 x 24 pair (UVG24ACM)"/>
    <x v="1"/>
    <x v="1"/>
    <x v="1"/>
    <n v="410"/>
    <n v="50"/>
    <n v="50"/>
    <n v="50"/>
    <n v="50"/>
    <n v="50"/>
    <n v="50"/>
    <n v="71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750"/>
    <n v="47"/>
    <x v="0"/>
    <x v="6"/>
    <x v="6"/>
    <x v="0"/>
    <x v="26"/>
    <s v="A03"/>
    <s v="Cable glands for C&amp;I cable"/>
    <n v="47"/>
    <s v="0,5 mm2 x 24 pair (UVG24ACM)"/>
    <x v="2"/>
    <x v="2"/>
    <x v="1"/>
    <n v="410"/>
    <n v="50"/>
    <n v="50"/>
    <n v="50"/>
    <n v="50"/>
    <n v="50"/>
    <n v="50"/>
    <n v="71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631"/>
    <n v="48"/>
    <x v="0"/>
    <x v="6"/>
    <x v="6"/>
    <x v="0"/>
    <x v="26"/>
    <s v="A03"/>
    <s v="Cable glands for C&amp;I cable"/>
    <n v="48"/>
    <s v="0,5 mm2 x 32 pair (UVG32ACM)"/>
    <x v="0"/>
    <x v="0"/>
    <x v="1"/>
    <n v="70"/>
    <n v="10"/>
    <n v="10"/>
    <n v="10"/>
    <n v="10"/>
    <n v="10"/>
    <n v="10"/>
    <n v="13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691"/>
    <n v="48"/>
    <x v="0"/>
    <x v="6"/>
    <x v="6"/>
    <x v="0"/>
    <x v="26"/>
    <s v="A03"/>
    <s v="Cable glands for C&amp;I cable"/>
    <n v="48"/>
    <s v="0,5 mm2 x 32 pair (UVG32ACM)"/>
    <x v="1"/>
    <x v="1"/>
    <x v="1"/>
    <n v="70"/>
    <n v="10"/>
    <n v="10"/>
    <n v="10"/>
    <n v="10"/>
    <n v="10"/>
    <n v="10"/>
    <n v="13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751"/>
    <n v="48"/>
    <x v="0"/>
    <x v="6"/>
    <x v="6"/>
    <x v="0"/>
    <x v="26"/>
    <s v="A03"/>
    <s v="Cable glands for C&amp;I cable"/>
    <n v="48"/>
    <s v="0,5 mm2 x 32 pair (UVG32ACM)"/>
    <x v="2"/>
    <x v="2"/>
    <x v="1"/>
    <n v="70"/>
    <n v="10"/>
    <n v="10"/>
    <n v="10"/>
    <n v="10"/>
    <n v="10"/>
    <n v="10"/>
    <n v="13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632"/>
    <n v="49"/>
    <x v="0"/>
    <x v="6"/>
    <x v="6"/>
    <x v="0"/>
    <x v="26"/>
    <s v="A03"/>
    <s v="Cable glands for C&amp;I cable"/>
    <n v="49"/>
    <s v="0,5 mm2 x 40 pair (UVG40ACM)"/>
    <x v="0"/>
    <x v="0"/>
    <x v="1"/>
    <n v="30"/>
    <n v="10"/>
    <n v="10"/>
    <n v="10"/>
    <n v="10"/>
    <n v="10"/>
    <n v="10"/>
    <n v="9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692"/>
    <n v="49"/>
    <x v="0"/>
    <x v="6"/>
    <x v="6"/>
    <x v="0"/>
    <x v="26"/>
    <s v="A03"/>
    <s v="Cable glands for C&amp;I cable"/>
    <n v="49"/>
    <s v="0,5 mm2 x 40 pair (UVG40ACM)"/>
    <x v="1"/>
    <x v="1"/>
    <x v="1"/>
    <n v="30"/>
    <n v="10"/>
    <n v="10"/>
    <n v="10"/>
    <n v="10"/>
    <n v="10"/>
    <n v="10"/>
    <n v="9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752"/>
    <n v="49"/>
    <x v="0"/>
    <x v="6"/>
    <x v="6"/>
    <x v="0"/>
    <x v="26"/>
    <s v="A03"/>
    <s v="Cable glands for C&amp;I cable"/>
    <n v="49"/>
    <s v="0,5 mm2 x 40 pair (UVG40ACM)"/>
    <x v="2"/>
    <x v="2"/>
    <x v="1"/>
    <n v="30"/>
    <n v="10"/>
    <n v="10"/>
    <n v="10"/>
    <n v="10"/>
    <n v="10"/>
    <n v="10"/>
    <n v="9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633"/>
    <n v="50"/>
    <x v="0"/>
    <x v="6"/>
    <x v="6"/>
    <x v="0"/>
    <x v="26"/>
    <s v="A03"/>
    <s v="Cable glands for C&amp;I cable"/>
    <n v="50"/>
    <s v="Fiber Optic Cable"/>
    <x v="0"/>
    <x v="0"/>
    <x v="1"/>
    <n v="20"/>
    <n v="8"/>
    <n v="8"/>
    <n v="8"/>
    <n v="8"/>
    <n v="8"/>
    <n v="8"/>
    <n v="68"/>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693"/>
    <n v="50"/>
    <x v="0"/>
    <x v="6"/>
    <x v="6"/>
    <x v="0"/>
    <x v="26"/>
    <s v="A03"/>
    <s v="Cable glands for C&amp;I cable"/>
    <n v="50"/>
    <s v="Fiber Optic Cable"/>
    <x v="1"/>
    <x v="1"/>
    <x v="1"/>
    <n v="20"/>
    <n v="8"/>
    <n v="8"/>
    <n v="8"/>
    <n v="8"/>
    <n v="8"/>
    <n v="8"/>
    <n v="68"/>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753"/>
    <n v="50"/>
    <x v="0"/>
    <x v="6"/>
    <x v="6"/>
    <x v="0"/>
    <x v="26"/>
    <s v="A03"/>
    <s v="Cable glands for C&amp;I cable"/>
    <n v="50"/>
    <s v="Fiber Optic Cable"/>
    <x v="2"/>
    <x v="2"/>
    <x v="1"/>
    <n v="20"/>
    <n v="8"/>
    <n v="8"/>
    <n v="8"/>
    <n v="8"/>
    <n v="8"/>
    <n v="8"/>
    <n v="68"/>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634"/>
    <n v="51"/>
    <x v="0"/>
    <x v="6"/>
    <x v="6"/>
    <x v="0"/>
    <x v="26"/>
    <s v="A03"/>
    <s v="Cable glands for C&amp;I cable"/>
    <n v="51"/>
    <s v="Ethernet Cat 5 Cable"/>
    <x v="0"/>
    <x v="0"/>
    <x v="1"/>
    <m/>
    <n v="2"/>
    <n v="2"/>
    <n v="2"/>
    <n v="2"/>
    <n v="2"/>
    <n v="2"/>
    <n v="12"/>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694"/>
    <n v="51"/>
    <x v="0"/>
    <x v="6"/>
    <x v="6"/>
    <x v="0"/>
    <x v="26"/>
    <s v="A03"/>
    <s v="Cable glands for C&amp;I cable"/>
    <n v="51"/>
    <s v="Ethernet Cat 5 Cable"/>
    <x v="1"/>
    <x v="1"/>
    <x v="1"/>
    <m/>
    <n v="2"/>
    <n v="2"/>
    <n v="2"/>
    <n v="2"/>
    <n v="2"/>
    <n v="2"/>
    <n v="12"/>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754"/>
    <n v="51"/>
    <x v="0"/>
    <x v="6"/>
    <x v="6"/>
    <x v="0"/>
    <x v="26"/>
    <s v="A03"/>
    <s v="Cable glands for C&amp;I cable"/>
    <n v="51"/>
    <s v="Ethernet Cat 5 Cable"/>
    <x v="2"/>
    <x v="2"/>
    <x v="1"/>
    <m/>
    <n v="2"/>
    <n v="2"/>
    <n v="2"/>
    <n v="2"/>
    <n v="2"/>
    <n v="2"/>
    <n v="12"/>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635"/>
    <n v="52"/>
    <x v="0"/>
    <x v="6"/>
    <x v="6"/>
    <x v="0"/>
    <x v="26"/>
    <s v="A03"/>
    <s v="Cable glands for C&amp;I cable"/>
    <n v="52"/>
    <s v="1,5 mm2 x 4 core (BVV04CCM)"/>
    <x v="0"/>
    <x v="0"/>
    <x v="1"/>
    <n v="70"/>
    <n v="140"/>
    <n v="140"/>
    <n v="140"/>
    <n v="140"/>
    <n v="140"/>
    <n v="140"/>
    <n v="91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695"/>
    <n v="52"/>
    <x v="0"/>
    <x v="6"/>
    <x v="6"/>
    <x v="0"/>
    <x v="26"/>
    <s v="A03"/>
    <s v="Cable glands for C&amp;I cable"/>
    <n v="52"/>
    <s v="1,5 mm2 x 4 core (BVV04CCM)"/>
    <x v="1"/>
    <x v="1"/>
    <x v="1"/>
    <n v="70"/>
    <n v="140"/>
    <n v="140"/>
    <n v="140"/>
    <n v="140"/>
    <n v="140"/>
    <n v="140"/>
    <n v="91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755"/>
    <n v="52"/>
    <x v="0"/>
    <x v="6"/>
    <x v="6"/>
    <x v="0"/>
    <x v="26"/>
    <s v="A03"/>
    <s v="Cable glands for C&amp;I cable"/>
    <n v="52"/>
    <s v="1,5 mm2 x 4 core (BVV04CCM)"/>
    <x v="2"/>
    <x v="2"/>
    <x v="1"/>
    <n v="70"/>
    <n v="140"/>
    <n v="140"/>
    <n v="140"/>
    <n v="140"/>
    <n v="140"/>
    <n v="140"/>
    <n v="91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636"/>
    <n v="53"/>
    <x v="0"/>
    <x v="6"/>
    <x v="6"/>
    <x v="0"/>
    <x v="26"/>
    <s v="A03"/>
    <s v="Cable glands for C&amp;I cable"/>
    <n v="53"/>
    <s v="2,5 mm2 x 3 core (BVV03DCM)"/>
    <x v="0"/>
    <x v="0"/>
    <x v="1"/>
    <n v="20"/>
    <n v="120"/>
    <n v="120"/>
    <n v="120"/>
    <n v="120"/>
    <n v="120"/>
    <n v="120"/>
    <n v="74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696"/>
    <n v="53"/>
    <x v="0"/>
    <x v="6"/>
    <x v="6"/>
    <x v="0"/>
    <x v="26"/>
    <s v="A03"/>
    <s v="Cable glands for C&amp;I cable"/>
    <n v="53"/>
    <s v="2,5 mm2 x 3 core (BVV03DCM)"/>
    <x v="1"/>
    <x v="1"/>
    <x v="1"/>
    <n v="20"/>
    <n v="120"/>
    <n v="120"/>
    <n v="120"/>
    <n v="120"/>
    <n v="120"/>
    <n v="120"/>
    <n v="74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756"/>
    <n v="53"/>
    <x v="0"/>
    <x v="6"/>
    <x v="6"/>
    <x v="0"/>
    <x v="26"/>
    <s v="A03"/>
    <s v="Cable glands for C&amp;I cable"/>
    <n v="53"/>
    <s v="2,5 mm2 x 3 core (BVV03DCM)"/>
    <x v="2"/>
    <x v="2"/>
    <x v="1"/>
    <n v="20"/>
    <n v="120"/>
    <n v="120"/>
    <n v="120"/>
    <n v="120"/>
    <n v="120"/>
    <n v="120"/>
    <n v="74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637"/>
    <n v="54"/>
    <x v="0"/>
    <x v="6"/>
    <x v="6"/>
    <x v="0"/>
    <x v="26"/>
    <s v="A03"/>
    <s v="Cable glands for C&amp;I cable"/>
    <n v="54"/>
    <s v="2,5 mm2 x 4 core (BVV04DCM)"/>
    <x v="0"/>
    <x v="0"/>
    <x v="1"/>
    <n v="350"/>
    <n v="340"/>
    <n v="340"/>
    <n v="340"/>
    <n v="340"/>
    <n v="340"/>
    <n v="340"/>
    <n v="239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697"/>
    <n v="54"/>
    <x v="0"/>
    <x v="6"/>
    <x v="6"/>
    <x v="0"/>
    <x v="26"/>
    <s v="A03"/>
    <s v="Cable glands for C&amp;I cable"/>
    <n v="54"/>
    <s v="2,5 mm2 x 4 core (BVV04DCM)"/>
    <x v="1"/>
    <x v="1"/>
    <x v="1"/>
    <n v="350"/>
    <n v="340"/>
    <n v="340"/>
    <n v="340"/>
    <n v="340"/>
    <n v="340"/>
    <n v="340"/>
    <n v="239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757"/>
    <n v="54"/>
    <x v="0"/>
    <x v="6"/>
    <x v="6"/>
    <x v="0"/>
    <x v="26"/>
    <s v="A03"/>
    <s v="Cable glands for C&amp;I cable"/>
    <n v="54"/>
    <s v="2,5 mm2 x 4 core (BVV04DCM)"/>
    <x v="2"/>
    <x v="2"/>
    <x v="1"/>
    <n v="350"/>
    <n v="340"/>
    <n v="340"/>
    <n v="340"/>
    <n v="340"/>
    <n v="340"/>
    <n v="340"/>
    <n v="239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638"/>
    <n v="55"/>
    <x v="0"/>
    <x v="6"/>
    <x v="6"/>
    <x v="0"/>
    <x v="26"/>
    <s v="A03"/>
    <s v="Cable glands for C&amp;I cable"/>
    <n v="55"/>
    <s v="2,5 mm2 x 7 core (BVV07DCM)"/>
    <x v="0"/>
    <x v="0"/>
    <x v="1"/>
    <n v="4"/>
    <n v="110"/>
    <n v="110"/>
    <n v="110"/>
    <n v="110"/>
    <n v="110"/>
    <n v="110"/>
    <n v="664"/>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698"/>
    <n v="55"/>
    <x v="0"/>
    <x v="6"/>
    <x v="6"/>
    <x v="0"/>
    <x v="26"/>
    <s v="A03"/>
    <s v="Cable glands for C&amp;I cable"/>
    <n v="55"/>
    <s v="2,5 mm2 x 7 core (BVV07DCM)"/>
    <x v="1"/>
    <x v="1"/>
    <x v="1"/>
    <n v="4"/>
    <n v="110"/>
    <n v="110"/>
    <n v="110"/>
    <n v="110"/>
    <n v="110"/>
    <n v="110"/>
    <n v="664"/>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758"/>
    <n v="55"/>
    <x v="0"/>
    <x v="6"/>
    <x v="6"/>
    <x v="0"/>
    <x v="26"/>
    <s v="A03"/>
    <s v="Cable glands for C&amp;I cable"/>
    <n v="55"/>
    <s v="2,5 mm2 x 7 core (BVV07DCM)"/>
    <x v="2"/>
    <x v="2"/>
    <x v="1"/>
    <n v="4"/>
    <n v="110"/>
    <n v="110"/>
    <n v="110"/>
    <n v="110"/>
    <n v="110"/>
    <n v="110"/>
    <n v="664"/>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639"/>
    <n v="56"/>
    <x v="0"/>
    <x v="6"/>
    <x v="6"/>
    <x v="0"/>
    <x v="26"/>
    <s v="A03"/>
    <s v="Cable glands for C&amp;I cable"/>
    <n v="56"/>
    <s v="2,5 mm2 x 12 core (BVV12DCM)"/>
    <x v="0"/>
    <x v="0"/>
    <x v="1"/>
    <n v="30"/>
    <n v="190"/>
    <n v="190"/>
    <n v="190"/>
    <n v="190"/>
    <n v="190"/>
    <n v="190"/>
    <n v="117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699"/>
    <n v="56"/>
    <x v="0"/>
    <x v="6"/>
    <x v="6"/>
    <x v="0"/>
    <x v="26"/>
    <s v="A03"/>
    <s v="Cable glands for C&amp;I cable"/>
    <n v="56"/>
    <s v="2,5 mm2 x 12 core (BVV12DCM)"/>
    <x v="1"/>
    <x v="1"/>
    <x v="1"/>
    <n v="30"/>
    <n v="190"/>
    <n v="190"/>
    <n v="190"/>
    <n v="190"/>
    <n v="190"/>
    <n v="190"/>
    <n v="117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759"/>
    <n v="56"/>
    <x v="0"/>
    <x v="6"/>
    <x v="6"/>
    <x v="0"/>
    <x v="26"/>
    <s v="A03"/>
    <s v="Cable glands for C&amp;I cable"/>
    <n v="56"/>
    <s v="2,5 mm2 x 12 core (BVV12DCM)"/>
    <x v="2"/>
    <x v="2"/>
    <x v="1"/>
    <n v="30"/>
    <n v="190"/>
    <n v="190"/>
    <n v="190"/>
    <n v="190"/>
    <n v="190"/>
    <n v="190"/>
    <n v="117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640"/>
    <n v="57"/>
    <x v="0"/>
    <x v="6"/>
    <x v="6"/>
    <x v="0"/>
    <x v="26"/>
    <s v="A03"/>
    <s v="Cable glands for C&amp;I cable"/>
    <n v="57"/>
    <s v="2,5 mm2 x 19 core (BVV19DCM)"/>
    <x v="0"/>
    <x v="0"/>
    <x v="1"/>
    <n v="110"/>
    <n v="190"/>
    <n v="190"/>
    <n v="190"/>
    <n v="190"/>
    <n v="190"/>
    <n v="190"/>
    <n v="125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700"/>
    <n v="57"/>
    <x v="0"/>
    <x v="6"/>
    <x v="6"/>
    <x v="0"/>
    <x v="26"/>
    <s v="A03"/>
    <s v="Cable glands for C&amp;I cable"/>
    <n v="57"/>
    <s v="2,5 mm2 x 19 core (BVV19DCM)"/>
    <x v="1"/>
    <x v="1"/>
    <x v="1"/>
    <n v="110"/>
    <n v="190"/>
    <n v="190"/>
    <n v="190"/>
    <n v="190"/>
    <n v="190"/>
    <n v="190"/>
    <n v="125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760"/>
    <n v="57"/>
    <x v="0"/>
    <x v="6"/>
    <x v="6"/>
    <x v="0"/>
    <x v="26"/>
    <s v="A03"/>
    <s v="Cable glands for C&amp;I cable"/>
    <n v="57"/>
    <s v="2,5 mm2 x 19 core (BVV19DCM)"/>
    <x v="2"/>
    <x v="2"/>
    <x v="1"/>
    <n v="110"/>
    <n v="190"/>
    <n v="190"/>
    <n v="190"/>
    <n v="190"/>
    <n v="190"/>
    <n v="190"/>
    <n v="125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641"/>
    <n v="58"/>
    <x v="0"/>
    <x v="6"/>
    <x v="6"/>
    <x v="0"/>
    <x v="26"/>
    <s v="A03"/>
    <s v="Cable glands for C&amp;I cable"/>
    <n v="58"/>
    <s v="2,5 mm2 x 37 core (BVV37DCM)"/>
    <x v="0"/>
    <x v="0"/>
    <x v="1"/>
    <m/>
    <n v="70"/>
    <n v="70"/>
    <n v="70"/>
    <n v="70"/>
    <n v="70"/>
    <n v="70"/>
    <n v="42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701"/>
    <n v="58"/>
    <x v="0"/>
    <x v="6"/>
    <x v="6"/>
    <x v="0"/>
    <x v="26"/>
    <s v="A03"/>
    <s v="Cable glands for C&amp;I cable"/>
    <n v="58"/>
    <s v="2,5 mm2 x 37 core (BVV37DCM)"/>
    <x v="1"/>
    <x v="1"/>
    <x v="1"/>
    <m/>
    <n v="70"/>
    <n v="70"/>
    <n v="70"/>
    <n v="70"/>
    <n v="70"/>
    <n v="70"/>
    <n v="42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761"/>
    <n v="58"/>
    <x v="0"/>
    <x v="6"/>
    <x v="6"/>
    <x v="0"/>
    <x v="26"/>
    <s v="A03"/>
    <s v="Cable glands for C&amp;I cable"/>
    <n v="58"/>
    <s v="2,5 mm2 x 37 core (BVV37DCM)"/>
    <x v="2"/>
    <x v="2"/>
    <x v="1"/>
    <m/>
    <n v="70"/>
    <n v="70"/>
    <n v="70"/>
    <n v="70"/>
    <n v="70"/>
    <n v="70"/>
    <n v="42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642"/>
    <n v="59"/>
    <x v="0"/>
    <x v="6"/>
    <x v="6"/>
    <x v="0"/>
    <x v="26"/>
    <s v="A03"/>
    <s v="Cable glands for C&amp;I cable"/>
    <n v="59"/>
    <s v="4 mm2 x 3 core (BVV03ECM)"/>
    <x v="0"/>
    <x v="0"/>
    <x v="1"/>
    <n v="50"/>
    <n v="130"/>
    <n v="130"/>
    <n v="130"/>
    <n v="130"/>
    <n v="130"/>
    <n v="130"/>
    <n v="83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702"/>
    <n v="59"/>
    <x v="0"/>
    <x v="6"/>
    <x v="6"/>
    <x v="0"/>
    <x v="26"/>
    <s v="A03"/>
    <s v="Cable glands for C&amp;I cable"/>
    <n v="59"/>
    <s v="4 mm2 x 3 core (BVV03ECM)"/>
    <x v="1"/>
    <x v="1"/>
    <x v="1"/>
    <n v="50"/>
    <n v="130"/>
    <n v="130"/>
    <n v="130"/>
    <n v="130"/>
    <n v="130"/>
    <n v="130"/>
    <n v="83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762"/>
    <n v="59"/>
    <x v="0"/>
    <x v="6"/>
    <x v="6"/>
    <x v="0"/>
    <x v="26"/>
    <s v="A03"/>
    <s v="Cable glands for C&amp;I cable"/>
    <n v="59"/>
    <s v="4 mm2 x 3 core (BVV03ECM)"/>
    <x v="2"/>
    <x v="2"/>
    <x v="1"/>
    <n v="50"/>
    <n v="130"/>
    <n v="130"/>
    <n v="130"/>
    <n v="130"/>
    <n v="130"/>
    <n v="130"/>
    <n v="83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643"/>
    <n v="60"/>
    <x v="0"/>
    <x v="6"/>
    <x v="6"/>
    <x v="0"/>
    <x v="26"/>
    <s v="A03"/>
    <s v="Cable glands for C&amp;I cable"/>
    <n v="60"/>
    <s v="4 mm2 x 4 core (BVV04ECM)"/>
    <x v="0"/>
    <x v="0"/>
    <x v="1"/>
    <n v="640"/>
    <n v="130"/>
    <n v="130"/>
    <n v="130"/>
    <n v="130"/>
    <n v="130"/>
    <n v="130"/>
    <n v="142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703"/>
    <n v="60"/>
    <x v="0"/>
    <x v="6"/>
    <x v="6"/>
    <x v="0"/>
    <x v="26"/>
    <s v="A03"/>
    <s v="Cable glands for C&amp;I cable"/>
    <n v="60"/>
    <s v="4 mm2 x 4 core (BVV04ECM)"/>
    <x v="1"/>
    <x v="1"/>
    <x v="1"/>
    <n v="640"/>
    <n v="130"/>
    <n v="130"/>
    <n v="130"/>
    <n v="130"/>
    <n v="130"/>
    <n v="130"/>
    <n v="142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763"/>
    <n v="60"/>
    <x v="0"/>
    <x v="6"/>
    <x v="6"/>
    <x v="0"/>
    <x v="26"/>
    <s v="A03"/>
    <s v="Cable glands for C&amp;I cable"/>
    <n v="60"/>
    <s v="4 mm2 x 4 core (BVV04ECM)"/>
    <x v="2"/>
    <x v="2"/>
    <x v="1"/>
    <n v="640"/>
    <n v="130"/>
    <n v="130"/>
    <n v="130"/>
    <n v="130"/>
    <n v="130"/>
    <n v="130"/>
    <n v="1420"/>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764"/>
    <n v="1"/>
    <x v="0"/>
    <x v="7"/>
    <x v="7"/>
    <x v="0"/>
    <x v="27"/>
    <s v="A01"/>
    <s v="Engineering, management, control etc"/>
    <n v="5"/>
    <s v="Operating  and Maintenance Manuals"/>
    <x v="3"/>
    <x v="3"/>
    <x v="6"/>
    <n v="1"/>
    <m/>
    <m/>
    <m/>
    <m/>
    <m/>
    <m/>
    <n v="1"/>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765"/>
    <n v="2"/>
    <x v="0"/>
    <x v="7"/>
    <x v="7"/>
    <x v="0"/>
    <x v="27"/>
    <s v="A01"/>
    <s v="Engineering, management, control etc"/>
    <n v="8"/>
    <s v="Project Management and Contract Administration"/>
    <x v="3"/>
    <x v="3"/>
    <x v="6"/>
    <n v="1"/>
    <m/>
    <m/>
    <m/>
    <m/>
    <m/>
    <m/>
    <n v="1"/>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766"/>
    <n v="3"/>
    <x v="0"/>
    <x v="7"/>
    <x v="7"/>
    <x v="0"/>
    <x v="27"/>
    <s v="A01"/>
    <s v="Engineering, management, control etc"/>
    <n v="9"/>
    <s v="Quality Assurance and Quality Management"/>
    <x v="3"/>
    <x v="3"/>
    <x v="6"/>
    <n v="1"/>
    <m/>
    <m/>
    <m/>
    <m/>
    <m/>
    <m/>
    <n v="1"/>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767"/>
    <n v="4"/>
    <x v="0"/>
    <x v="7"/>
    <x v="7"/>
    <x v="0"/>
    <x v="27"/>
    <s v="A01"/>
    <s v="Engineering, management, control etc"/>
    <n v="10"/>
    <s v="Safety, Environmental Requirements as per the Contract Documents"/>
    <x v="3"/>
    <x v="3"/>
    <x v="6"/>
    <n v="1"/>
    <m/>
    <m/>
    <m/>
    <m/>
    <m/>
    <m/>
    <n v="1"/>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768"/>
    <n v="5"/>
    <x v="0"/>
    <x v="7"/>
    <x v="7"/>
    <x v="0"/>
    <x v="27"/>
    <s v="A01"/>
    <s v="Engineering, management, control etc"/>
    <n v="11"/>
    <s v="Training"/>
    <x v="3"/>
    <x v="3"/>
    <x v="6"/>
    <n v="1"/>
    <m/>
    <m/>
    <m/>
    <m/>
    <m/>
    <m/>
    <n v="1"/>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769"/>
    <n v="6"/>
    <x v="0"/>
    <x v="7"/>
    <x v="7"/>
    <x v="0"/>
    <x v="27"/>
    <s v="A02"/>
    <s v="Facilities and operational"/>
    <n v="12"/>
    <s v="Construction lighting"/>
    <x v="3"/>
    <x v="3"/>
    <x v="6"/>
    <n v="1"/>
    <m/>
    <m/>
    <m/>
    <m/>
    <m/>
    <m/>
    <n v="1"/>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770"/>
    <n v="7"/>
    <x v="0"/>
    <x v="7"/>
    <x v="7"/>
    <x v="0"/>
    <x v="27"/>
    <s v="A02"/>
    <s v="Facilities and operational"/>
    <n v="14"/>
    <s v="Craneage"/>
    <x v="3"/>
    <x v="3"/>
    <x v="6"/>
    <n v="1"/>
    <m/>
    <m/>
    <m/>
    <m/>
    <m/>
    <m/>
    <n v="1"/>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771"/>
    <n v="8"/>
    <x v="0"/>
    <x v="7"/>
    <x v="7"/>
    <x v="0"/>
    <x v="27"/>
    <s v="A02"/>
    <s v="Facilities and operational"/>
    <n v="16"/>
    <s v="Site de-establishment"/>
    <x v="3"/>
    <x v="3"/>
    <x v="6"/>
    <n v="1"/>
    <m/>
    <m/>
    <m/>
    <m/>
    <m/>
    <m/>
    <n v="1"/>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772"/>
    <n v="9"/>
    <x v="0"/>
    <x v="7"/>
    <x v="7"/>
    <x v="0"/>
    <x v="27"/>
    <s v="A02"/>
    <s v="Facilities and operational"/>
    <n v="17"/>
    <s v="Site establishment"/>
    <x v="3"/>
    <x v="3"/>
    <x v="6"/>
    <n v="1"/>
    <m/>
    <m/>
    <m/>
    <m/>
    <m/>
    <m/>
    <n v="1"/>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773"/>
    <n v="10"/>
    <x v="0"/>
    <x v="7"/>
    <x v="7"/>
    <x v="0"/>
    <x v="27"/>
    <s v="A02"/>
    <s v="Facilities and operational"/>
    <n v="18"/>
    <s v="Site offices, site facilities and contractor yard equipment"/>
    <x v="3"/>
    <x v="3"/>
    <x v="6"/>
    <n v="1"/>
    <m/>
    <m/>
    <m/>
    <m/>
    <m/>
    <m/>
    <n v="1"/>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774"/>
    <n v="11"/>
    <x v="0"/>
    <x v="7"/>
    <x v="7"/>
    <x v="0"/>
    <x v="27"/>
    <s v="A02"/>
    <s v="Facilities and operational"/>
    <n v="23"/>
    <s v="Transport and accomodation for site staff not using Employers facilities"/>
    <x v="3"/>
    <x v="3"/>
    <x v="6"/>
    <n v="1"/>
    <m/>
    <m/>
    <m/>
    <m/>
    <m/>
    <m/>
    <n v="1"/>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775"/>
    <n v="12"/>
    <x v="0"/>
    <x v="7"/>
    <x v="7"/>
    <x v="0"/>
    <x v="27"/>
    <s v="A03"/>
    <s v="Overheads and general"/>
    <n v="24"/>
    <s v="ASGISA"/>
    <x v="3"/>
    <x v="3"/>
    <x v="6"/>
    <n v="1"/>
    <m/>
    <m/>
    <m/>
    <m/>
    <m/>
    <m/>
    <n v="1"/>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776"/>
    <n v="13"/>
    <x v="0"/>
    <x v="7"/>
    <x v="7"/>
    <x v="0"/>
    <x v="27"/>
    <s v="A05"/>
    <s v="Other (Specify)"/>
    <n v="37"/>
    <m/>
    <x v="3"/>
    <x v="3"/>
    <x v="6"/>
    <n v="1"/>
    <m/>
    <m/>
    <m/>
    <m/>
    <m/>
    <m/>
    <n v="1"/>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777"/>
    <n v="14"/>
    <x v="0"/>
    <x v="7"/>
    <x v="7"/>
    <x v="0"/>
    <x v="27"/>
    <s v="A05"/>
    <s v="Other (Specify)"/>
    <n v="38"/>
    <m/>
    <x v="3"/>
    <x v="3"/>
    <x v="6"/>
    <n v="1"/>
    <m/>
    <m/>
    <m/>
    <m/>
    <m/>
    <m/>
    <n v="1"/>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778"/>
    <n v="15"/>
    <x v="0"/>
    <x v="7"/>
    <x v="7"/>
    <x v="0"/>
    <x v="27"/>
    <s v="A05"/>
    <s v="Other (Specify)"/>
    <n v="39"/>
    <m/>
    <x v="3"/>
    <x v="3"/>
    <x v="6"/>
    <n v="1"/>
    <m/>
    <m/>
    <m/>
    <m/>
    <m/>
    <m/>
    <n v="1"/>
    <x v="0"/>
    <x v="0"/>
    <x v="0"/>
    <x v="0"/>
    <x v="0"/>
    <x v="0"/>
    <x v="0"/>
    <x v="3"/>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s v="DO NOT OVERWRITE OR INSERT ROWS BELOW THIS AREA"/>
    <m/>
    <x v="1"/>
    <x v="8"/>
    <x v="8"/>
    <x v="10"/>
    <x v="28"/>
    <m/>
    <m/>
    <m/>
    <m/>
    <x v="4"/>
    <x v="4"/>
    <x v="7"/>
    <m/>
    <m/>
    <m/>
    <m/>
    <m/>
    <m/>
    <m/>
    <m/>
    <x v="0"/>
    <x v="1"/>
    <x v="0"/>
    <x v="1"/>
    <x v="0"/>
    <x v="1"/>
    <x v="1"/>
    <x v="3"/>
    <x v="3"/>
    <x v="3"/>
    <x v="2"/>
    <x v="1"/>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m/>
    <m/>
    <x v="1"/>
    <x v="0"/>
    <x v="0"/>
    <x v="10"/>
    <x v="28"/>
    <m/>
    <m/>
    <m/>
    <m/>
    <x v="4"/>
    <x v="4"/>
    <x v="7"/>
    <m/>
    <m/>
    <m/>
    <m/>
    <m/>
    <m/>
    <m/>
    <m/>
    <x v="0"/>
    <x v="1"/>
    <x v="1"/>
    <x v="2"/>
    <x v="0"/>
    <x v="1"/>
    <x v="1"/>
    <x v="3"/>
    <x v="3"/>
    <x v="3"/>
    <x v="2"/>
    <x v="1"/>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m/>
    <m/>
    <x v="1"/>
    <x v="1"/>
    <x v="1"/>
    <x v="10"/>
    <x v="28"/>
    <m/>
    <m/>
    <m/>
    <m/>
    <x v="4"/>
    <x v="4"/>
    <x v="7"/>
    <m/>
    <m/>
    <m/>
    <m/>
    <m/>
    <m/>
    <m/>
    <m/>
    <x v="0"/>
    <x v="1"/>
    <x v="2"/>
    <x v="3"/>
    <x v="0"/>
    <x v="1"/>
    <x v="1"/>
    <x v="3"/>
    <x v="3"/>
    <x v="3"/>
    <x v="2"/>
    <x v="1"/>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m/>
    <m/>
    <x v="1"/>
    <x v="2"/>
    <x v="2"/>
    <x v="10"/>
    <x v="28"/>
    <m/>
    <m/>
    <m/>
    <m/>
    <x v="4"/>
    <x v="4"/>
    <x v="7"/>
    <m/>
    <m/>
    <m/>
    <m/>
    <m/>
    <m/>
    <m/>
    <m/>
    <x v="0"/>
    <x v="1"/>
    <x v="3"/>
    <x v="4"/>
    <x v="0"/>
    <x v="1"/>
    <x v="1"/>
    <x v="3"/>
    <x v="3"/>
    <x v="3"/>
    <x v="2"/>
    <x v="1"/>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m/>
    <m/>
    <x v="1"/>
    <x v="3"/>
    <x v="3"/>
    <x v="10"/>
    <x v="28"/>
    <m/>
    <m/>
    <m/>
    <m/>
    <x v="4"/>
    <x v="4"/>
    <x v="7"/>
    <m/>
    <m/>
    <m/>
    <m/>
    <m/>
    <m/>
    <m/>
    <m/>
    <x v="0"/>
    <x v="1"/>
    <x v="4"/>
    <x v="5"/>
    <x v="0"/>
    <x v="1"/>
    <x v="1"/>
    <x v="3"/>
    <x v="3"/>
    <x v="3"/>
    <x v="2"/>
    <x v="1"/>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m/>
    <m/>
    <x v="1"/>
    <x v="4"/>
    <x v="4"/>
    <x v="10"/>
    <x v="28"/>
    <m/>
    <m/>
    <m/>
    <m/>
    <x v="4"/>
    <x v="4"/>
    <x v="7"/>
    <m/>
    <m/>
    <m/>
    <m/>
    <m/>
    <m/>
    <m/>
    <m/>
    <x v="0"/>
    <x v="1"/>
    <x v="5"/>
    <x v="6"/>
    <x v="0"/>
    <x v="1"/>
    <x v="1"/>
    <x v="3"/>
    <x v="3"/>
    <x v="3"/>
    <x v="2"/>
    <x v="1"/>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m/>
    <m/>
    <x v="1"/>
    <x v="5"/>
    <x v="5"/>
    <x v="10"/>
    <x v="28"/>
    <m/>
    <m/>
    <m/>
    <m/>
    <x v="4"/>
    <x v="4"/>
    <x v="7"/>
    <m/>
    <m/>
    <m/>
    <m/>
    <m/>
    <m/>
    <m/>
    <m/>
    <x v="0"/>
    <x v="1"/>
    <x v="6"/>
    <x v="7"/>
    <x v="0"/>
    <x v="1"/>
    <x v="1"/>
    <x v="3"/>
    <x v="3"/>
    <x v="3"/>
    <x v="2"/>
    <x v="1"/>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m/>
    <m/>
    <x v="1"/>
    <x v="6"/>
    <x v="6"/>
    <x v="10"/>
    <x v="28"/>
    <m/>
    <m/>
    <m/>
    <m/>
    <x v="4"/>
    <x v="4"/>
    <x v="7"/>
    <m/>
    <m/>
    <m/>
    <m/>
    <m/>
    <m/>
    <m/>
    <m/>
    <x v="0"/>
    <x v="1"/>
    <x v="7"/>
    <x v="8"/>
    <x v="0"/>
    <x v="1"/>
    <x v="1"/>
    <x v="3"/>
    <x v="3"/>
    <x v="3"/>
    <x v="2"/>
    <x v="1"/>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m/>
    <m/>
    <x v="1"/>
    <x v="7"/>
    <x v="7"/>
    <x v="10"/>
    <x v="28"/>
    <m/>
    <m/>
    <m/>
    <m/>
    <x v="4"/>
    <x v="4"/>
    <x v="7"/>
    <m/>
    <m/>
    <m/>
    <m/>
    <m/>
    <m/>
    <m/>
    <m/>
    <x v="0"/>
    <x v="1"/>
    <x v="8"/>
    <x v="9"/>
    <x v="0"/>
    <x v="1"/>
    <x v="1"/>
    <x v="3"/>
    <x v="3"/>
    <x v="3"/>
    <x v="2"/>
    <x v="1"/>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m/>
    <m/>
    <x v="1"/>
    <x v="0"/>
    <x v="0"/>
    <x v="10"/>
    <x v="28"/>
    <m/>
    <m/>
    <m/>
    <m/>
    <x v="4"/>
    <x v="4"/>
    <x v="7"/>
    <m/>
    <m/>
    <m/>
    <m/>
    <m/>
    <m/>
    <m/>
    <m/>
    <x v="0"/>
    <x v="1"/>
    <x v="9"/>
    <x v="10"/>
    <x v="0"/>
    <x v="1"/>
    <x v="1"/>
    <x v="3"/>
    <x v="3"/>
    <x v="3"/>
    <x v="2"/>
    <x v="1"/>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m/>
    <m/>
    <x v="1"/>
    <x v="1"/>
    <x v="1"/>
    <x v="10"/>
    <x v="28"/>
    <m/>
    <m/>
    <m/>
    <m/>
    <x v="4"/>
    <x v="4"/>
    <x v="7"/>
    <m/>
    <m/>
    <m/>
    <m/>
    <m/>
    <m/>
    <m/>
    <m/>
    <x v="0"/>
    <x v="1"/>
    <x v="10"/>
    <x v="11"/>
    <x v="0"/>
    <x v="1"/>
    <x v="1"/>
    <x v="3"/>
    <x v="3"/>
    <x v="3"/>
    <x v="2"/>
    <x v="1"/>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m/>
    <m/>
    <x v="1"/>
    <x v="2"/>
    <x v="2"/>
    <x v="10"/>
    <x v="28"/>
    <m/>
    <m/>
    <m/>
    <m/>
    <x v="4"/>
    <x v="4"/>
    <x v="7"/>
    <m/>
    <m/>
    <m/>
    <m/>
    <m/>
    <m/>
    <m/>
    <m/>
    <x v="0"/>
    <x v="1"/>
    <x v="11"/>
    <x v="12"/>
    <x v="0"/>
    <x v="1"/>
    <x v="1"/>
    <x v="3"/>
    <x v="3"/>
    <x v="3"/>
    <x v="2"/>
    <x v="1"/>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m/>
    <m/>
    <x v="1"/>
    <x v="3"/>
    <x v="3"/>
    <x v="10"/>
    <x v="28"/>
    <m/>
    <m/>
    <m/>
    <m/>
    <x v="4"/>
    <x v="4"/>
    <x v="7"/>
    <m/>
    <m/>
    <m/>
    <m/>
    <m/>
    <m/>
    <m/>
    <m/>
    <x v="0"/>
    <x v="1"/>
    <x v="12"/>
    <x v="13"/>
    <x v="0"/>
    <x v="1"/>
    <x v="1"/>
    <x v="3"/>
    <x v="3"/>
    <x v="3"/>
    <x v="2"/>
    <x v="1"/>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m/>
    <m/>
    <x v="1"/>
    <x v="4"/>
    <x v="4"/>
    <x v="10"/>
    <x v="28"/>
    <m/>
    <m/>
    <m/>
    <m/>
    <x v="4"/>
    <x v="4"/>
    <x v="7"/>
    <m/>
    <m/>
    <m/>
    <m/>
    <m/>
    <m/>
    <m/>
    <m/>
    <x v="0"/>
    <x v="1"/>
    <x v="13"/>
    <x v="14"/>
    <x v="0"/>
    <x v="1"/>
    <x v="1"/>
    <x v="3"/>
    <x v="3"/>
    <x v="3"/>
    <x v="2"/>
    <x v="1"/>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m/>
    <m/>
    <x v="1"/>
    <x v="5"/>
    <x v="5"/>
    <x v="10"/>
    <x v="28"/>
    <m/>
    <m/>
    <m/>
    <m/>
    <x v="4"/>
    <x v="4"/>
    <x v="7"/>
    <m/>
    <m/>
    <m/>
    <m/>
    <m/>
    <m/>
    <m/>
    <m/>
    <x v="0"/>
    <x v="1"/>
    <x v="14"/>
    <x v="15"/>
    <x v="0"/>
    <x v="1"/>
    <x v="1"/>
    <x v="3"/>
    <x v="3"/>
    <x v="3"/>
    <x v="2"/>
    <x v="1"/>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m/>
    <m/>
    <x v="1"/>
    <x v="6"/>
    <x v="6"/>
    <x v="10"/>
    <x v="28"/>
    <m/>
    <m/>
    <m/>
    <m/>
    <x v="4"/>
    <x v="4"/>
    <x v="7"/>
    <m/>
    <m/>
    <m/>
    <m/>
    <m/>
    <m/>
    <m/>
    <m/>
    <x v="0"/>
    <x v="1"/>
    <x v="15"/>
    <x v="16"/>
    <x v="0"/>
    <x v="1"/>
    <x v="1"/>
    <x v="3"/>
    <x v="3"/>
    <x v="3"/>
    <x v="2"/>
    <x v="1"/>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m/>
    <m/>
    <x v="1"/>
    <x v="7"/>
    <x v="7"/>
    <x v="10"/>
    <x v="28"/>
    <m/>
    <m/>
    <m/>
    <m/>
    <x v="4"/>
    <x v="4"/>
    <x v="7"/>
    <m/>
    <m/>
    <m/>
    <m/>
    <m/>
    <m/>
    <m/>
    <m/>
    <x v="0"/>
    <x v="1"/>
    <x v="16"/>
    <x v="17"/>
    <x v="0"/>
    <x v="1"/>
    <x v="1"/>
    <x v="3"/>
    <x v="3"/>
    <x v="3"/>
    <x v="2"/>
    <x v="1"/>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m/>
    <m/>
    <x v="1"/>
    <x v="0"/>
    <x v="0"/>
    <x v="10"/>
    <x v="28"/>
    <m/>
    <m/>
    <m/>
    <m/>
    <x v="4"/>
    <x v="4"/>
    <x v="7"/>
    <m/>
    <m/>
    <m/>
    <m/>
    <m/>
    <m/>
    <m/>
    <m/>
    <x v="0"/>
    <x v="1"/>
    <x v="17"/>
    <x v="18"/>
    <x v="0"/>
    <x v="1"/>
    <x v="1"/>
    <x v="3"/>
    <x v="3"/>
    <x v="3"/>
    <x v="2"/>
    <x v="1"/>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m/>
    <m/>
    <x v="1"/>
    <x v="1"/>
    <x v="1"/>
    <x v="10"/>
    <x v="28"/>
    <m/>
    <m/>
    <m/>
    <m/>
    <x v="4"/>
    <x v="4"/>
    <x v="7"/>
    <m/>
    <m/>
    <m/>
    <m/>
    <m/>
    <m/>
    <m/>
    <m/>
    <x v="0"/>
    <x v="1"/>
    <x v="18"/>
    <x v="19"/>
    <x v="0"/>
    <x v="1"/>
    <x v="1"/>
    <x v="3"/>
    <x v="3"/>
    <x v="3"/>
    <x v="2"/>
    <x v="1"/>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m/>
    <m/>
    <x v="1"/>
    <x v="2"/>
    <x v="2"/>
    <x v="10"/>
    <x v="28"/>
    <m/>
    <m/>
    <m/>
    <m/>
    <x v="4"/>
    <x v="4"/>
    <x v="7"/>
    <m/>
    <m/>
    <m/>
    <m/>
    <m/>
    <m/>
    <m/>
    <m/>
    <x v="0"/>
    <x v="1"/>
    <x v="19"/>
    <x v="20"/>
    <x v="0"/>
    <x v="1"/>
    <x v="1"/>
    <x v="3"/>
    <x v="3"/>
    <x v="3"/>
    <x v="2"/>
    <x v="1"/>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pivotCacheRecords>
</file>

<file path=xl/pivotCache/pivotCacheRecords2.xml><?xml version="1.0" encoding="utf-8"?>
<pivotCacheRecords xmlns="http://schemas.openxmlformats.org/spreadsheetml/2006/main" xmlns:r="http://schemas.openxmlformats.org/officeDocument/2006/relationships" count="2798">
  <r>
    <n v="1"/>
    <n v="1"/>
    <x v="0"/>
    <x v="0"/>
    <x v="0"/>
    <x v="0"/>
    <x v="0"/>
    <s v="A01"/>
    <s v="Armoured for 22 kV system (individual copper screen tape) 22 kV XLPE insulated, PVC sheath, stranded copper conductor cable fixed/laid in all positions, etc, to all heights above floor level, etc and to all areas"/>
    <n v="1"/>
    <s v="95mm2 X 3 Core (FXE03PCM)"/>
    <x v="0"/>
    <x v="0"/>
    <x v="0"/>
    <n v="2000"/>
    <m/>
    <m/>
    <m/>
    <m/>
    <m/>
    <m/>
    <n v="200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n v="207"/>
    <n v="1"/>
    <x v="0"/>
    <x v="0"/>
    <x v="0"/>
    <x v="0"/>
    <x v="0"/>
    <s v="A01"/>
    <s v="Armoured for 22 kV system (individual copper screen tape) 22 kV XLPE insulated, PVC sheath, stranded copper conductor cable fixed/laid in all positions, etc, to all heights above floor level, etc and to all areas"/>
    <n v="1"/>
    <s v="95mm2 X 3 Core (FXE03PCM)"/>
    <x v="0"/>
    <x v="0"/>
    <x v="0"/>
    <n v="2000"/>
    <m/>
    <m/>
    <m/>
    <m/>
    <m/>
    <m/>
    <n v="2000"/>
    <x v="1"/>
    <x v="1"/>
    <x v="1"/>
    <x v="1"/>
    <x v="0"/>
    <x v="0"/>
    <x v="0"/>
    <x v="1"/>
    <x v="1"/>
    <x v="1"/>
    <x v="0"/>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413"/>
    <n v="1"/>
    <x v="0"/>
    <x v="0"/>
    <x v="0"/>
    <x v="0"/>
    <x v="0"/>
    <s v="A01"/>
    <s v="Armoured for 22 kV system (individual copper screen tape) 22 kV XLPE insulated, PVC sheath, stranded copper conductor cable fixed/laid in all positions, etc, to all heights above floor level, etc and to all areas"/>
    <n v="1"/>
    <s v="95mm2 X 3 Core (FXE03PCM)"/>
    <x v="0"/>
    <x v="0"/>
    <x v="0"/>
    <n v="2000"/>
    <m/>
    <m/>
    <m/>
    <m/>
    <m/>
    <m/>
    <n v="2000"/>
    <x v="2"/>
    <x v="2"/>
    <x v="1"/>
    <x v="1"/>
    <x v="0"/>
    <x v="0"/>
    <x v="0"/>
    <x v="1"/>
    <x v="1"/>
    <x v="1"/>
    <x v="0"/>
    <x v="2"/>
    <x v="0"/>
    <x v="2"/>
    <x v="0"/>
    <x v="0"/>
    <x v="0"/>
    <x v="0"/>
    <x v="0"/>
    <x v="2"/>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
    <n v="2"/>
    <x v="0"/>
    <x v="0"/>
    <x v="0"/>
    <x v="0"/>
    <x v="0"/>
    <s v="A01"/>
    <s v="Armoured for 22 kV system (individual copper screen tape) 22 kV XLPE insulated, PVC sheath, stranded copper conductor cable fixed/laid in all positions, etc, to all heights above floor level, etc and to all areas"/>
    <n v="2"/>
    <s v="120mm2 X 3 Core (FXE03QCM)"/>
    <x v="0"/>
    <x v="0"/>
    <x v="0"/>
    <n v="10"/>
    <m/>
    <m/>
    <m/>
    <m/>
    <m/>
    <m/>
    <n v="10"/>
    <x v="1"/>
    <x v="1"/>
    <x v="1"/>
    <x v="1"/>
    <x v="0"/>
    <x v="0"/>
    <x v="0"/>
    <x v="1"/>
    <x v="1"/>
    <x v="1"/>
    <x v="0"/>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08"/>
    <n v="2"/>
    <x v="0"/>
    <x v="0"/>
    <x v="0"/>
    <x v="0"/>
    <x v="0"/>
    <s v="A01"/>
    <s v="Armoured for 22 kV system (individual copper screen tape) 22 kV XLPE insulated, PVC sheath, stranded copper conductor cable fixed/laid in all positions, etc, to all heights above floor level, etc and to all areas"/>
    <n v="2"/>
    <s v="120mm2 X 3 Core (FXE03QCM)"/>
    <x v="0"/>
    <x v="0"/>
    <x v="0"/>
    <n v="10"/>
    <m/>
    <m/>
    <m/>
    <m/>
    <m/>
    <m/>
    <n v="1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414"/>
    <n v="2"/>
    <x v="0"/>
    <x v="0"/>
    <x v="0"/>
    <x v="0"/>
    <x v="0"/>
    <s v="A01"/>
    <s v="Armoured for 22 kV system (individual copper screen tape) 22 kV XLPE insulated, PVC sheath, stranded copper conductor cable fixed/laid in all positions, etc, to all heights above floor level, etc and to all areas"/>
    <n v="2"/>
    <s v="120mm2 X 3 Core (FXE03QCM)"/>
    <x v="1"/>
    <x v="1"/>
    <x v="0"/>
    <n v="10"/>
    <m/>
    <m/>
    <m/>
    <m/>
    <m/>
    <m/>
    <n v="1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3"/>
    <n v="3"/>
    <x v="0"/>
    <x v="0"/>
    <x v="0"/>
    <x v="0"/>
    <x v="0"/>
    <s v="A02"/>
    <s v="Termination complete, with gland, as specified for 22 kV XLPE SWA stranded copper conductor cable.  Quantity is per core per end"/>
    <n v="3"/>
    <s v="95mm2 X 3 Core (FXE03PCM)"/>
    <x v="2"/>
    <x v="2"/>
    <x v="1"/>
    <n v="24"/>
    <m/>
    <m/>
    <m/>
    <m/>
    <m/>
    <m/>
    <n v="24"/>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09"/>
    <n v="3"/>
    <x v="0"/>
    <x v="0"/>
    <x v="0"/>
    <x v="0"/>
    <x v="0"/>
    <s v="A02"/>
    <s v="Termination complete, with gland, as specified for 22 kV XLPE SWA stranded copper conductor cable.  Quantity is per core per end"/>
    <n v="3"/>
    <s v="95mm2 X 3 Core (FXE03PCM)"/>
    <x v="3"/>
    <x v="3"/>
    <x v="1"/>
    <n v="24"/>
    <m/>
    <m/>
    <m/>
    <m/>
    <m/>
    <m/>
    <n v="24"/>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415"/>
    <n v="3"/>
    <x v="0"/>
    <x v="0"/>
    <x v="0"/>
    <x v="0"/>
    <x v="0"/>
    <s v="A02"/>
    <s v="Termination complete, with gland, as specified for 22 kV XLPE SWA stranded copper conductor cable.  Quantity is per core per end"/>
    <n v="3"/>
    <s v="95mm2 X 3 Core (FXE03PCM)"/>
    <x v="1"/>
    <x v="1"/>
    <x v="1"/>
    <n v="24"/>
    <m/>
    <m/>
    <m/>
    <m/>
    <m/>
    <m/>
    <n v="24"/>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4"/>
    <n v="4"/>
    <x v="0"/>
    <x v="0"/>
    <x v="0"/>
    <x v="0"/>
    <x v="0"/>
    <s v="A02"/>
    <s v="Termination complete, with gland, as specified for 22 kV XLPE SWA stranded copper conductor cable.  Quantity is per core per end"/>
    <n v="4"/>
    <s v="120mm2 X 3 Core (FXE03QCM)"/>
    <x v="2"/>
    <x v="2"/>
    <x v="1"/>
    <n v="1"/>
    <m/>
    <m/>
    <m/>
    <m/>
    <m/>
    <m/>
    <n v="1"/>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10"/>
    <n v="4"/>
    <x v="0"/>
    <x v="0"/>
    <x v="0"/>
    <x v="0"/>
    <x v="0"/>
    <s v="A02"/>
    <s v="Termination complete, with gland, as specified for 22 kV XLPE SWA stranded copper conductor cable.  Quantity is per core per end"/>
    <n v="4"/>
    <s v="120mm2 X 3 Core (FXE03QCM)"/>
    <x v="3"/>
    <x v="3"/>
    <x v="1"/>
    <n v="1"/>
    <m/>
    <m/>
    <m/>
    <m/>
    <m/>
    <m/>
    <n v="1"/>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416"/>
    <n v="4"/>
    <x v="0"/>
    <x v="0"/>
    <x v="0"/>
    <x v="0"/>
    <x v="0"/>
    <s v="A02"/>
    <s v="Termination complete, with gland, as specified for 22 kV XLPE SWA stranded copper conductor cable.  Quantity is per core per end"/>
    <n v="4"/>
    <s v="120mm2 X 3 Core (FXE03QCM)"/>
    <x v="1"/>
    <x v="1"/>
    <x v="1"/>
    <n v="1"/>
    <m/>
    <m/>
    <m/>
    <m/>
    <m/>
    <m/>
    <n v="1"/>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5"/>
    <n v="5"/>
    <x v="0"/>
    <x v="0"/>
    <x v="0"/>
    <x v="0"/>
    <x v="0"/>
    <s v="A03"/>
    <s v="Through joints complete for 22 kV XLPE SWA stranded copper conductor cable"/>
    <n v="5"/>
    <s v="95mm2 X 1 Core (FXE01PCM)"/>
    <x v="2"/>
    <x v="2"/>
    <x v="1"/>
    <n v="1"/>
    <m/>
    <m/>
    <m/>
    <m/>
    <m/>
    <m/>
    <n v="1"/>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11"/>
    <n v="5"/>
    <x v="0"/>
    <x v="0"/>
    <x v="0"/>
    <x v="0"/>
    <x v="0"/>
    <s v="A03"/>
    <s v="Through joints complete for 22 kV XLPE SWA stranded copper conductor cable"/>
    <n v="5"/>
    <s v="95mm2 X 1 Core (FXE01PCM)"/>
    <x v="3"/>
    <x v="3"/>
    <x v="1"/>
    <n v="1"/>
    <m/>
    <m/>
    <m/>
    <m/>
    <m/>
    <m/>
    <n v="1"/>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417"/>
    <n v="5"/>
    <x v="0"/>
    <x v="0"/>
    <x v="0"/>
    <x v="0"/>
    <x v="0"/>
    <s v="A03"/>
    <s v="Through joints complete for 22 kV XLPE SWA stranded copper conductor cable"/>
    <n v="5"/>
    <s v="95mm2 X 1 Core (FXE01PCM)"/>
    <x v="1"/>
    <x v="1"/>
    <x v="1"/>
    <n v="1"/>
    <m/>
    <m/>
    <m/>
    <m/>
    <m/>
    <m/>
    <n v="1"/>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6"/>
    <n v="6"/>
    <x v="0"/>
    <x v="0"/>
    <x v="0"/>
    <x v="0"/>
    <x v="0"/>
    <s v="A03"/>
    <s v="Through joints complete for 22 kV XLPE SWA stranded copper conductor cable"/>
    <n v="6"/>
    <s v="120mm2 X 3 Core (FXE03QCM)"/>
    <x v="2"/>
    <x v="2"/>
    <x v="1"/>
    <n v="1"/>
    <m/>
    <m/>
    <m/>
    <m/>
    <m/>
    <m/>
    <n v="1"/>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12"/>
    <n v="6"/>
    <x v="0"/>
    <x v="0"/>
    <x v="0"/>
    <x v="0"/>
    <x v="0"/>
    <s v="A03"/>
    <s v="Through joints complete for 22 kV XLPE SWA stranded copper conductor cable"/>
    <n v="6"/>
    <s v="120mm2 X 3 Core (FXE03QCM)"/>
    <x v="3"/>
    <x v="3"/>
    <x v="1"/>
    <n v="1"/>
    <m/>
    <m/>
    <m/>
    <m/>
    <m/>
    <m/>
    <n v="1"/>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418"/>
    <n v="6"/>
    <x v="0"/>
    <x v="0"/>
    <x v="0"/>
    <x v="0"/>
    <x v="0"/>
    <s v="A03"/>
    <s v="Through joints complete for 22 kV XLPE SWA stranded copper conductor cable"/>
    <n v="6"/>
    <s v="120mm2 X 3 Core (FXE03QCM)"/>
    <x v="1"/>
    <x v="1"/>
    <x v="1"/>
    <n v="1"/>
    <m/>
    <m/>
    <m/>
    <m/>
    <m/>
    <m/>
    <n v="1"/>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7"/>
    <n v="7"/>
    <x v="0"/>
    <x v="0"/>
    <x v="0"/>
    <x v="0"/>
    <x v="0"/>
    <s v="A04"/>
    <s v="Unarmoured for 22 kV system (individual copper screen tape) 22 kV XLPE insulated, PVC sheath, stranded copper conductor cable fixed/laid in all positions, etc, to all heights above floor level, etc and to all areas"/>
    <n v="7"/>
    <s v="70mm2 X 1 Core (FXG01NCM)"/>
    <x v="2"/>
    <x v="2"/>
    <x v="0"/>
    <n v="36410"/>
    <m/>
    <m/>
    <m/>
    <m/>
    <m/>
    <m/>
    <n v="3641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13"/>
    <n v="7"/>
    <x v="0"/>
    <x v="0"/>
    <x v="0"/>
    <x v="0"/>
    <x v="0"/>
    <s v="A04"/>
    <s v="Unarmoured for 22 kV system (individual copper screen tape) 22 kV XLPE insulated, PVC sheath, stranded copper conductor cable fixed/laid in all positions, etc, to all heights above floor level, etc and to all areas"/>
    <n v="7"/>
    <s v="70mm2 X 1 Core (FXG01NCM)"/>
    <x v="3"/>
    <x v="3"/>
    <x v="0"/>
    <n v="36410"/>
    <m/>
    <m/>
    <m/>
    <m/>
    <m/>
    <m/>
    <n v="3641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419"/>
    <n v="7"/>
    <x v="0"/>
    <x v="0"/>
    <x v="0"/>
    <x v="0"/>
    <x v="0"/>
    <s v="A04"/>
    <s v="Unarmoured for 22 kV system (individual copper screen tape) 22 kV XLPE insulated, PVC sheath, stranded copper conductor cable fixed/laid in all positions, etc, to all heights above floor level, etc and to all areas"/>
    <n v="7"/>
    <s v="70mm2 X 1 Core (FXG01NCM)"/>
    <x v="1"/>
    <x v="1"/>
    <x v="0"/>
    <n v="36410"/>
    <m/>
    <m/>
    <m/>
    <m/>
    <m/>
    <m/>
    <n v="3641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8"/>
    <n v="8"/>
    <x v="0"/>
    <x v="0"/>
    <x v="0"/>
    <x v="0"/>
    <x v="0"/>
    <s v="A04"/>
    <s v="Unarmoured for 22 kV system (individual copper screen tape) 22 kV XLPE insulated, PVC sheath, stranded copper conductor cable fixed/laid in all positions, etc, to all heights above floor level, etc and to all areas"/>
    <n v="8"/>
    <s v="95mm2 X 1 Core (FXG01PCM)"/>
    <x v="2"/>
    <x v="2"/>
    <x v="0"/>
    <n v="4170"/>
    <n v="13620"/>
    <n v="13620"/>
    <n v="13620"/>
    <n v="13620"/>
    <n v="13620"/>
    <n v="13620"/>
    <n v="8589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14"/>
    <n v="8"/>
    <x v="0"/>
    <x v="0"/>
    <x v="0"/>
    <x v="0"/>
    <x v="0"/>
    <s v="A04"/>
    <s v="Unarmoured for 22 kV system (individual copper screen tape) 22 kV XLPE insulated, PVC sheath, stranded copper conductor cable fixed/laid in all positions, etc, to all heights above floor level, etc and to all areas"/>
    <n v="8"/>
    <s v="95mm2 X 1 Core (FXG01PCM)"/>
    <x v="3"/>
    <x v="3"/>
    <x v="0"/>
    <n v="4170"/>
    <n v="13620"/>
    <n v="13620"/>
    <n v="13620"/>
    <n v="13620"/>
    <n v="13620"/>
    <n v="13620"/>
    <n v="8589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420"/>
    <n v="8"/>
    <x v="0"/>
    <x v="0"/>
    <x v="0"/>
    <x v="0"/>
    <x v="0"/>
    <s v="A04"/>
    <s v="Unarmoured for 22 kV system (individual copper screen tape) 22 kV XLPE insulated, PVC sheath, stranded copper conductor cable fixed/laid in all positions, etc, to all heights above floor level, etc and to all areas"/>
    <n v="8"/>
    <s v="95mm2 X 1 Core (FXG01PCM)"/>
    <x v="1"/>
    <x v="1"/>
    <x v="0"/>
    <n v="4170"/>
    <n v="13620"/>
    <n v="13620"/>
    <n v="13620"/>
    <n v="13620"/>
    <n v="13620"/>
    <n v="13620"/>
    <n v="8589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9"/>
    <n v="9"/>
    <x v="0"/>
    <x v="0"/>
    <x v="0"/>
    <x v="0"/>
    <x v="0"/>
    <s v="A04"/>
    <s v="Unarmoured for 22 kV system (individual copper screen tape) 22 kV XLPE insulated, PVC sheath, stranded copper conductor cable fixed/laid in all positions, etc, to all heights above floor level, etc and to all areas"/>
    <n v="9"/>
    <s v="150mm2 X 1 Core (FXG01RCM)"/>
    <x v="2"/>
    <x v="2"/>
    <x v="0"/>
    <n v="2400"/>
    <n v="2000"/>
    <n v="2000"/>
    <n v="2000"/>
    <n v="2000"/>
    <n v="2000"/>
    <n v="2000"/>
    <n v="1440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15"/>
    <n v="9"/>
    <x v="0"/>
    <x v="0"/>
    <x v="0"/>
    <x v="0"/>
    <x v="0"/>
    <s v="A04"/>
    <s v="Unarmoured for 22 kV system (individual copper screen tape) 22 kV XLPE insulated, PVC sheath, stranded copper conductor cable fixed/laid in all positions, etc, to all heights above floor level, etc and to all areas"/>
    <n v="9"/>
    <s v="150mm2 X 1 Core (FXG01RCM)"/>
    <x v="3"/>
    <x v="3"/>
    <x v="0"/>
    <n v="2400"/>
    <n v="2000"/>
    <n v="2000"/>
    <n v="2000"/>
    <n v="2000"/>
    <n v="2000"/>
    <n v="2000"/>
    <n v="1440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421"/>
    <n v="9"/>
    <x v="0"/>
    <x v="0"/>
    <x v="0"/>
    <x v="0"/>
    <x v="0"/>
    <s v="A04"/>
    <s v="Unarmoured for 22 kV system (individual copper screen tape) 22 kV XLPE insulated, PVC sheath, stranded copper conductor cable fixed/laid in all positions, etc, to all heights above floor level, etc and to all areas"/>
    <n v="9"/>
    <s v="150mm2 X 1 Core (FXG01RCM)"/>
    <x v="1"/>
    <x v="1"/>
    <x v="0"/>
    <n v="2400"/>
    <n v="2000"/>
    <n v="2000"/>
    <n v="2000"/>
    <n v="2000"/>
    <n v="2000"/>
    <n v="2000"/>
    <n v="1440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0"/>
    <n v="10"/>
    <x v="0"/>
    <x v="0"/>
    <x v="0"/>
    <x v="0"/>
    <x v="0"/>
    <s v="A04"/>
    <s v="Unarmoured for 22 kV system (individual copper screen tape) 22 kV XLPE insulated, PVC sheath, stranded copper conductor cable fixed/laid in all positions, etc, to all heights above floor level, etc and to all areas"/>
    <n v="10"/>
    <s v="240mm2 x 1 Core (FXG01TCM)"/>
    <x v="2"/>
    <x v="2"/>
    <x v="0"/>
    <n v="900"/>
    <n v="1680"/>
    <n v="1680"/>
    <n v="1680"/>
    <n v="1680"/>
    <n v="1680"/>
    <n v="1680"/>
    <n v="1098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16"/>
    <n v="10"/>
    <x v="0"/>
    <x v="0"/>
    <x v="0"/>
    <x v="0"/>
    <x v="0"/>
    <s v="A04"/>
    <s v="Unarmoured for 22 kV system (individual copper screen tape) 22 kV XLPE insulated, PVC sheath, stranded copper conductor cable fixed/laid in all positions, etc, to all heights above floor level, etc and to all areas"/>
    <n v="10"/>
    <s v="240mm2 x 1 Core (FXG01TCM)"/>
    <x v="3"/>
    <x v="3"/>
    <x v="0"/>
    <n v="900"/>
    <n v="1680"/>
    <n v="1680"/>
    <n v="1680"/>
    <n v="1680"/>
    <n v="1680"/>
    <n v="1680"/>
    <n v="1098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422"/>
    <n v="10"/>
    <x v="0"/>
    <x v="0"/>
    <x v="0"/>
    <x v="0"/>
    <x v="0"/>
    <s v="A04"/>
    <s v="Unarmoured for 22 kV system (individual copper screen tape) 22 kV XLPE insulated, PVC sheath, stranded copper conductor cable fixed/laid in all positions, etc, to all heights above floor level, etc and to all areas"/>
    <n v="10"/>
    <s v="240mm2 x 1 Core (FXG01TCM)"/>
    <x v="1"/>
    <x v="1"/>
    <x v="0"/>
    <n v="900"/>
    <n v="1680"/>
    <n v="1680"/>
    <n v="1680"/>
    <n v="1680"/>
    <n v="1680"/>
    <n v="1680"/>
    <n v="1098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1"/>
    <n v="11"/>
    <x v="0"/>
    <x v="0"/>
    <x v="0"/>
    <x v="0"/>
    <x v="0"/>
    <s v="A04"/>
    <s v="Unarmoured for 22 kV system (individual copper screen tape) 22 kV XLPE insulated, PVC sheath, stranded copper conductor cable fixed/laid in all positions, etc, to all heights above floor level, etc and to all areas"/>
    <n v="11"/>
    <s v="300mm2 x 1 Core (FXG01UCM)"/>
    <x v="2"/>
    <x v="2"/>
    <x v="0"/>
    <n v="15570"/>
    <n v="1930"/>
    <n v="1930"/>
    <n v="1930"/>
    <n v="1930"/>
    <n v="1930"/>
    <n v="1930"/>
    <n v="2715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17"/>
    <n v="11"/>
    <x v="0"/>
    <x v="0"/>
    <x v="0"/>
    <x v="0"/>
    <x v="0"/>
    <s v="A04"/>
    <s v="Unarmoured for 22 kV system (individual copper screen tape) 22 kV XLPE insulated, PVC sheath, stranded copper conductor cable fixed/laid in all positions, etc, to all heights above floor level, etc and to all areas"/>
    <n v="11"/>
    <s v="300mm2 x 1 Core (FXG01UCM)"/>
    <x v="3"/>
    <x v="3"/>
    <x v="0"/>
    <n v="15570"/>
    <n v="1930"/>
    <n v="1930"/>
    <n v="1930"/>
    <n v="1930"/>
    <n v="1930"/>
    <n v="1930"/>
    <n v="2715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423"/>
    <n v="11"/>
    <x v="0"/>
    <x v="0"/>
    <x v="0"/>
    <x v="0"/>
    <x v="0"/>
    <s v="A04"/>
    <s v="Unarmoured for 22 kV system (individual copper screen tape) 22 kV XLPE insulated, PVC sheath, stranded copper conductor cable fixed/laid in all positions, etc, to all heights above floor level, etc and to all areas"/>
    <n v="11"/>
    <s v="300mm2 x 1 Core (FXG01UCM)"/>
    <x v="1"/>
    <x v="1"/>
    <x v="0"/>
    <n v="15570"/>
    <n v="1930"/>
    <n v="1930"/>
    <n v="1930"/>
    <n v="1930"/>
    <n v="1930"/>
    <n v="1930"/>
    <n v="2715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2"/>
    <n v="12"/>
    <x v="0"/>
    <x v="0"/>
    <x v="0"/>
    <x v="0"/>
    <x v="0"/>
    <s v="A04"/>
    <s v="Unarmoured for 22 kV system (individual copper screen tape) 22 kV XLPE insulated, PVC sheath, stranded copper conductor cable fixed/laid in all positions, etc, to all heights above floor level, etc and to all areas"/>
    <n v="12"/>
    <s v="400mm2 X 1 Core (FXG01VCM)"/>
    <x v="2"/>
    <x v="2"/>
    <x v="0"/>
    <m/>
    <n v="1080"/>
    <n v="1080"/>
    <n v="1080"/>
    <n v="1080"/>
    <n v="1080"/>
    <n v="1080"/>
    <n v="648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18"/>
    <n v="12"/>
    <x v="0"/>
    <x v="0"/>
    <x v="0"/>
    <x v="0"/>
    <x v="0"/>
    <s v="A04"/>
    <s v="Unarmoured for 22 kV system (individual copper screen tape) 22 kV XLPE insulated, PVC sheath, stranded copper conductor cable fixed/laid in all positions, etc, to all heights above floor level, etc and to all areas"/>
    <n v="12"/>
    <s v="400mm2 X 1 Core (FXG01VCM)"/>
    <x v="3"/>
    <x v="3"/>
    <x v="0"/>
    <m/>
    <n v="1080"/>
    <n v="1080"/>
    <n v="1080"/>
    <n v="1080"/>
    <n v="1080"/>
    <n v="1080"/>
    <n v="648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424"/>
    <n v="12"/>
    <x v="0"/>
    <x v="0"/>
    <x v="0"/>
    <x v="0"/>
    <x v="0"/>
    <s v="A04"/>
    <s v="Unarmoured for 22 kV system (individual copper screen tape) 22 kV XLPE insulated, PVC sheath, stranded copper conductor cable fixed/laid in all positions, etc, to all heights above floor level, etc and to all areas"/>
    <n v="12"/>
    <s v="400mm2 X 1 Core (FXG01VCM)"/>
    <x v="1"/>
    <x v="1"/>
    <x v="0"/>
    <m/>
    <n v="1080"/>
    <n v="1080"/>
    <n v="1080"/>
    <n v="1080"/>
    <n v="1080"/>
    <n v="1080"/>
    <n v="648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3"/>
    <n v="13"/>
    <x v="0"/>
    <x v="0"/>
    <x v="0"/>
    <x v="0"/>
    <x v="0"/>
    <s v="A04"/>
    <s v="Unarmoured for 22 kV system (individual copper screen tape) 22 kV XLPE insulated, PVC sheath, stranded copper conductor cable fixed/laid in all positions, etc, to all heights above floor level, etc and to all areas"/>
    <n v="13"/>
    <s v="500mm2 X 1 Core (FXG01WCM)"/>
    <x v="2"/>
    <x v="2"/>
    <x v="0"/>
    <n v="47370"/>
    <n v="7680"/>
    <n v="7680"/>
    <n v="7680"/>
    <n v="7680"/>
    <n v="7680"/>
    <n v="7680"/>
    <n v="9345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19"/>
    <n v="13"/>
    <x v="0"/>
    <x v="0"/>
    <x v="0"/>
    <x v="0"/>
    <x v="0"/>
    <s v="A04"/>
    <s v="Unarmoured for 22 kV system (individual copper screen tape) 22 kV XLPE insulated, PVC sheath, stranded copper conductor cable fixed/laid in all positions, etc, to all heights above floor level, etc and to all areas"/>
    <n v="13"/>
    <s v="500mm2 X 1 Core (FXG01WCM)"/>
    <x v="3"/>
    <x v="3"/>
    <x v="0"/>
    <n v="47370"/>
    <n v="7680"/>
    <n v="7680"/>
    <n v="7680"/>
    <n v="7680"/>
    <n v="7680"/>
    <n v="7680"/>
    <n v="9345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425"/>
    <n v="13"/>
    <x v="0"/>
    <x v="0"/>
    <x v="0"/>
    <x v="0"/>
    <x v="0"/>
    <s v="A04"/>
    <s v="Unarmoured for 22 kV system (individual copper screen tape) 22 kV XLPE insulated, PVC sheath, stranded copper conductor cable fixed/laid in all positions, etc, to all heights above floor level, etc and to all areas"/>
    <n v="13"/>
    <s v="500mm2 X 1 Core (FXG01WCM)"/>
    <x v="1"/>
    <x v="1"/>
    <x v="0"/>
    <n v="47370"/>
    <n v="7680"/>
    <n v="7680"/>
    <n v="7680"/>
    <n v="7680"/>
    <n v="7680"/>
    <n v="7680"/>
    <n v="9345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4"/>
    <n v="14"/>
    <x v="0"/>
    <x v="0"/>
    <x v="0"/>
    <x v="0"/>
    <x v="0"/>
    <s v="A05"/>
    <s v="Termination complete, with gland, for 22 kV XLPE stranded copper conductor cable.  Quantity is per core per end"/>
    <n v="14"/>
    <s v="70mm2 X 1 Core (FXG01NCM)"/>
    <x v="2"/>
    <x v="2"/>
    <x v="1"/>
    <n v="48"/>
    <m/>
    <m/>
    <m/>
    <m/>
    <m/>
    <m/>
    <n v="48"/>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20"/>
    <n v="14"/>
    <x v="0"/>
    <x v="0"/>
    <x v="0"/>
    <x v="0"/>
    <x v="0"/>
    <s v="A05"/>
    <s v="Termination complete, with gland, for 22 kV XLPE stranded copper conductor cable.  Quantity is per core per end"/>
    <n v="14"/>
    <s v="70mm2 X 1 Core (FXG01NCM)"/>
    <x v="3"/>
    <x v="3"/>
    <x v="1"/>
    <n v="48"/>
    <m/>
    <m/>
    <m/>
    <m/>
    <m/>
    <m/>
    <n v="48"/>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426"/>
    <n v="14"/>
    <x v="0"/>
    <x v="0"/>
    <x v="0"/>
    <x v="0"/>
    <x v="0"/>
    <s v="A05"/>
    <s v="Termination complete, with gland, for 22 kV XLPE stranded copper conductor cable.  Quantity is per core per end"/>
    <n v="14"/>
    <s v="70mm2 X 1 Core (FXG01NCM)"/>
    <x v="1"/>
    <x v="1"/>
    <x v="1"/>
    <n v="48"/>
    <m/>
    <m/>
    <m/>
    <m/>
    <m/>
    <m/>
    <n v="48"/>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5"/>
    <n v="15"/>
    <x v="0"/>
    <x v="0"/>
    <x v="0"/>
    <x v="0"/>
    <x v="0"/>
    <s v="A05"/>
    <s v="Termination complete, with gland, for 22 kV XLPE stranded copper conductor cable.  Quantity is per core per end"/>
    <n v="15"/>
    <s v="95mm2 X 1 Core (FXG01PCM)"/>
    <x v="2"/>
    <x v="2"/>
    <x v="1"/>
    <n v="27"/>
    <n v="57"/>
    <n v="57"/>
    <n v="57"/>
    <n v="57"/>
    <n v="57"/>
    <n v="57"/>
    <n v="369"/>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21"/>
    <n v="15"/>
    <x v="0"/>
    <x v="0"/>
    <x v="0"/>
    <x v="0"/>
    <x v="0"/>
    <s v="A05"/>
    <s v="Termination complete, with gland, for 22 kV XLPE stranded copper conductor cable.  Quantity is per core per end"/>
    <n v="15"/>
    <s v="95mm2 X 1 Core (FXG01PCM)"/>
    <x v="3"/>
    <x v="3"/>
    <x v="1"/>
    <n v="27"/>
    <n v="57"/>
    <n v="57"/>
    <n v="57"/>
    <n v="57"/>
    <n v="57"/>
    <n v="57"/>
    <n v="369"/>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427"/>
    <n v="15"/>
    <x v="0"/>
    <x v="0"/>
    <x v="0"/>
    <x v="0"/>
    <x v="0"/>
    <s v="A05"/>
    <s v="Termination complete, with gland, for 22 kV XLPE stranded copper conductor cable.  Quantity is per core per end"/>
    <n v="15"/>
    <s v="95mm2 X 1 Core (FXG01PCM)"/>
    <x v="1"/>
    <x v="1"/>
    <x v="1"/>
    <n v="27"/>
    <n v="57"/>
    <n v="57"/>
    <n v="57"/>
    <n v="57"/>
    <n v="57"/>
    <n v="57"/>
    <n v="369"/>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6"/>
    <n v="16"/>
    <x v="0"/>
    <x v="0"/>
    <x v="0"/>
    <x v="0"/>
    <x v="0"/>
    <s v="A05"/>
    <s v="Termination complete, with gland, for 22 kV XLPE stranded copper conductor cable.  Quantity is per core per end"/>
    <n v="16"/>
    <s v="150mm2 X 1 Core (FXG01RCM)"/>
    <x v="2"/>
    <x v="2"/>
    <x v="1"/>
    <n v="60"/>
    <n v="6"/>
    <n v="6"/>
    <n v="6"/>
    <n v="6"/>
    <n v="6"/>
    <n v="6"/>
    <n v="96"/>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22"/>
    <n v="16"/>
    <x v="0"/>
    <x v="0"/>
    <x v="0"/>
    <x v="0"/>
    <x v="0"/>
    <s v="A05"/>
    <s v="Termination complete, with gland, for 22 kV XLPE stranded copper conductor cable.  Quantity is per core per end"/>
    <n v="16"/>
    <s v="150mm2 X 1 Core (FXG01RCM)"/>
    <x v="3"/>
    <x v="3"/>
    <x v="1"/>
    <n v="60"/>
    <n v="6"/>
    <n v="6"/>
    <n v="6"/>
    <n v="6"/>
    <n v="6"/>
    <n v="6"/>
    <n v="96"/>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428"/>
    <n v="16"/>
    <x v="0"/>
    <x v="0"/>
    <x v="0"/>
    <x v="0"/>
    <x v="0"/>
    <s v="A05"/>
    <s v="Termination complete, with gland, for 22 kV XLPE stranded copper conductor cable.  Quantity is per core per end"/>
    <n v="16"/>
    <s v="150mm2 X 1 Core (FXG01RCM)"/>
    <x v="1"/>
    <x v="1"/>
    <x v="1"/>
    <n v="60"/>
    <n v="6"/>
    <n v="6"/>
    <n v="6"/>
    <n v="6"/>
    <n v="6"/>
    <n v="6"/>
    <n v="96"/>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7"/>
    <n v="17"/>
    <x v="0"/>
    <x v="0"/>
    <x v="0"/>
    <x v="0"/>
    <x v="0"/>
    <s v="A05"/>
    <s v="Termination complete, with gland, for 22 kV XLPE stranded copper conductor cable.  Quantity is per core per end"/>
    <n v="17"/>
    <s v="240mm2 x 1 Core (FXG01TCM)"/>
    <x v="2"/>
    <x v="2"/>
    <x v="1"/>
    <n v="6"/>
    <n v="12"/>
    <n v="12"/>
    <n v="12"/>
    <n v="12"/>
    <n v="12"/>
    <n v="12"/>
    <n v="78"/>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23"/>
    <n v="17"/>
    <x v="0"/>
    <x v="0"/>
    <x v="0"/>
    <x v="0"/>
    <x v="0"/>
    <s v="A05"/>
    <s v="Termination complete, with gland, for 22 kV XLPE stranded copper conductor cable.  Quantity is per core per end"/>
    <n v="17"/>
    <s v="240mm2 x 1 Core (FXG01TCM)"/>
    <x v="3"/>
    <x v="3"/>
    <x v="1"/>
    <n v="6"/>
    <n v="12"/>
    <n v="12"/>
    <n v="12"/>
    <n v="12"/>
    <n v="12"/>
    <n v="12"/>
    <n v="78"/>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429"/>
    <n v="17"/>
    <x v="0"/>
    <x v="0"/>
    <x v="0"/>
    <x v="0"/>
    <x v="0"/>
    <s v="A05"/>
    <s v="Termination complete, with gland, for 22 kV XLPE stranded copper conductor cable.  Quantity is per core per end"/>
    <n v="17"/>
    <s v="240mm2 x 1 Core (FXG01TCM)"/>
    <x v="1"/>
    <x v="1"/>
    <x v="1"/>
    <n v="6"/>
    <n v="12"/>
    <n v="12"/>
    <n v="12"/>
    <n v="12"/>
    <n v="12"/>
    <n v="12"/>
    <n v="78"/>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8"/>
    <n v="18"/>
    <x v="0"/>
    <x v="0"/>
    <x v="0"/>
    <x v="0"/>
    <x v="0"/>
    <s v="A05"/>
    <s v="Termination complete, with gland, for 22 kV XLPE stranded copper conductor cable.  Quantity is per core per end"/>
    <n v="18"/>
    <s v="300mm2 x 1 Core (FXG01UCM)"/>
    <x v="2"/>
    <x v="2"/>
    <x v="1"/>
    <n v="18"/>
    <n v="18"/>
    <n v="18"/>
    <n v="18"/>
    <n v="18"/>
    <n v="18"/>
    <n v="18"/>
    <n v="126"/>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24"/>
    <n v="18"/>
    <x v="0"/>
    <x v="0"/>
    <x v="0"/>
    <x v="0"/>
    <x v="0"/>
    <s v="A05"/>
    <s v="Termination complete, with gland, for 22 kV XLPE stranded copper conductor cable.  Quantity is per core per end"/>
    <n v="18"/>
    <s v="300mm2 x 1 Core (FXG01UCM)"/>
    <x v="3"/>
    <x v="3"/>
    <x v="1"/>
    <n v="18"/>
    <n v="18"/>
    <n v="18"/>
    <n v="18"/>
    <n v="18"/>
    <n v="18"/>
    <n v="18"/>
    <n v="126"/>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430"/>
    <n v="18"/>
    <x v="0"/>
    <x v="0"/>
    <x v="0"/>
    <x v="0"/>
    <x v="0"/>
    <s v="A05"/>
    <s v="Termination complete, with gland, for 22 kV XLPE stranded copper conductor cable.  Quantity is per core per end"/>
    <n v="18"/>
    <s v="300mm2 x 1 Core (FXG01UCM)"/>
    <x v="1"/>
    <x v="1"/>
    <x v="1"/>
    <n v="18"/>
    <n v="18"/>
    <n v="18"/>
    <n v="18"/>
    <n v="18"/>
    <n v="18"/>
    <n v="18"/>
    <n v="126"/>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9"/>
    <n v="19"/>
    <x v="0"/>
    <x v="0"/>
    <x v="0"/>
    <x v="0"/>
    <x v="0"/>
    <s v="A05"/>
    <s v="Termination complete, with gland, for 22 kV XLPE stranded copper conductor cable.  Quantity is per core per end"/>
    <n v="19"/>
    <s v="400mm2 X 1 Core (FXG01VCM)"/>
    <x v="2"/>
    <x v="2"/>
    <x v="1"/>
    <m/>
    <n v="6"/>
    <n v="6"/>
    <n v="6"/>
    <n v="6"/>
    <n v="6"/>
    <n v="6"/>
    <n v="36"/>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25"/>
    <n v="19"/>
    <x v="0"/>
    <x v="0"/>
    <x v="0"/>
    <x v="0"/>
    <x v="0"/>
    <s v="A05"/>
    <s v="Termination complete, with gland, for 22 kV XLPE stranded copper conductor cable.  Quantity is per core per end"/>
    <n v="19"/>
    <s v="400mm2 X 1 Core (FXG01VCM)"/>
    <x v="3"/>
    <x v="3"/>
    <x v="1"/>
    <m/>
    <n v="6"/>
    <n v="6"/>
    <n v="6"/>
    <n v="6"/>
    <n v="6"/>
    <n v="6"/>
    <n v="36"/>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431"/>
    <n v="19"/>
    <x v="0"/>
    <x v="0"/>
    <x v="0"/>
    <x v="0"/>
    <x v="0"/>
    <s v="A05"/>
    <s v="Termination complete, with gland, for 22 kV XLPE stranded copper conductor cable.  Quantity is per core per end"/>
    <n v="19"/>
    <s v="400mm2 X 1 Core (FXG01VCM)"/>
    <x v="1"/>
    <x v="1"/>
    <x v="1"/>
    <m/>
    <n v="6"/>
    <n v="6"/>
    <n v="6"/>
    <n v="6"/>
    <n v="6"/>
    <n v="6"/>
    <n v="36"/>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0"/>
    <n v="20"/>
    <x v="0"/>
    <x v="0"/>
    <x v="0"/>
    <x v="0"/>
    <x v="0"/>
    <s v="A05"/>
    <s v="Termination complete, with gland, for 22 kV XLPE stranded copper conductor cable.  Quantity is per core per end"/>
    <n v="20"/>
    <s v="500mm2 X 1 Core (FXG01WCM)"/>
    <x v="2"/>
    <x v="2"/>
    <x v="1"/>
    <n v="60"/>
    <n v="96"/>
    <n v="96"/>
    <n v="96"/>
    <n v="96"/>
    <n v="96"/>
    <n v="96"/>
    <n v="636"/>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26"/>
    <n v="20"/>
    <x v="0"/>
    <x v="0"/>
    <x v="0"/>
    <x v="0"/>
    <x v="0"/>
    <s v="A05"/>
    <s v="Termination complete, with gland, for 22 kV XLPE stranded copper conductor cable.  Quantity is per core per end"/>
    <n v="20"/>
    <s v="500mm2 X 1 Core (FXG01WCM)"/>
    <x v="3"/>
    <x v="3"/>
    <x v="1"/>
    <n v="60"/>
    <n v="96"/>
    <n v="96"/>
    <n v="96"/>
    <n v="96"/>
    <n v="96"/>
    <n v="96"/>
    <n v="636"/>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432"/>
    <n v="20"/>
    <x v="0"/>
    <x v="0"/>
    <x v="0"/>
    <x v="0"/>
    <x v="0"/>
    <s v="A05"/>
    <s v="Termination complete, with gland, for 22 kV XLPE stranded copper conductor cable.  Quantity is per core per end"/>
    <n v="20"/>
    <s v="500mm2 X 1 Core (FXG01WCM)"/>
    <x v="1"/>
    <x v="1"/>
    <x v="1"/>
    <n v="60"/>
    <n v="96"/>
    <n v="96"/>
    <n v="96"/>
    <n v="96"/>
    <n v="96"/>
    <n v="96"/>
    <n v="636"/>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1"/>
    <n v="21"/>
    <x v="0"/>
    <x v="0"/>
    <x v="0"/>
    <x v="0"/>
    <x v="0"/>
    <s v="A05"/>
    <s v="Termination complete, without gland, for 22 kV XLPE stranded copper conductor cable.  Quantity is per core per end"/>
    <n v="21"/>
    <s v="70mm2 X 1 Core (FXG01NCM)"/>
    <x v="2"/>
    <x v="2"/>
    <x v="1"/>
    <n v="48"/>
    <m/>
    <m/>
    <m/>
    <m/>
    <m/>
    <m/>
    <n v="48"/>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27"/>
    <n v="21"/>
    <x v="0"/>
    <x v="0"/>
    <x v="0"/>
    <x v="0"/>
    <x v="0"/>
    <s v="A05"/>
    <s v="Termination complete, without gland, for 22 kV XLPE stranded copper conductor cable.  Quantity is per core per end"/>
    <n v="21"/>
    <s v="70mm2 X 1 Core (FXG01NCM)"/>
    <x v="3"/>
    <x v="3"/>
    <x v="1"/>
    <n v="48"/>
    <m/>
    <m/>
    <m/>
    <m/>
    <m/>
    <m/>
    <n v="48"/>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433"/>
    <n v="21"/>
    <x v="0"/>
    <x v="0"/>
    <x v="0"/>
    <x v="0"/>
    <x v="0"/>
    <s v="A05"/>
    <s v="Termination complete, without gland, for 22 kV XLPE stranded copper conductor cable.  Quantity is per core per end"/>
    <n v="21"/>
    <s v="70mm2 X 1 Core (FXG01NCM)"/>
    <x v="1"/>
    <x v="1"/>
    <x v="1"/>
    <n v="48"/>
    <m/>
    <m/>
    <m/>
    <m/>
    <m/>
    <m/>
    <n v="48"/>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2"/>
    <n v="22"/>
    <x v="0"/>
    <x v="0"/>
    <x v="0"/>
    <x v="0"/>
    <x v="0"/>
    <s v="A05"/>
    <s v="Termination complete, without gland, for 22 kV XLPE stranded copper conductor cable.  Quantity is per core per end"/>
    <n v="22"/>
    <s v="95mm2 X 1 Core (FXG01PCM)"/>
    <x v="2"/>
    <x v="2"/>
    <x v="1"/>
    <n v="27"/>
    <n v="57"/>
    <n v="57"/>
    <n v="57"/>
    <n v="57"/>
    <n v="57"/>
    <n v="57"/>
    <n v="369"/>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28"/>
    <n v="22"/>
    <x v="0"/>
    <x v="0"/>
    <x v="0"/>
    <x v="0"/>
    <x v="0"/>
    <s v="A05"/>
    <s v="Termination complete, without gland, for 22 kV XLPE stranded copper conductor cable.  Quantity is per core per end"/>
    <n v="22"/>
    <s v="95mm2 X 1 Core (FXG01PCM)"/>
    <x v="3"/>
    <x v="3"/>
    <x v="1"/>
    <n v="27"/>
    <n v="57"/>
    <n v="57"/>
    <n v="57"/>
    <n v="57"/>
    <n v="57"/>
    <n v="57"/>
    <n v="369"/>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434"/>
    <n v="22"/>
    <x v="0"/>
    <x v="0"/>
    <x v="0"/>
    <x v="0"/>
    <x v="0"/>
    <s v="A05"/>
    <s v="Termination complete, without gland, for 22 kV XLPE stranded copper conductor cable.  Quantity is per core per end"/>
    <n v="22"/>
    <s v="95mm2 X 1 Core (FXG01PCM)"/>
    <x v="1"/>
    <x v="1"/>
    <x v="1"/>
    <n v="27"/>
    <n v="57"/>
    <n v="57"/>
    <n v="57"/>
    <n v="57"/>
    <n v="57"/>
    <n v="57"/>
    <n v="369"/>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3"/>
    <n v="23"/>
    <x v="0"/>
    <x v="0"/>
    <x v="0"/>
    <x v="0"/>
    <x v="0"/>
    <s v="A05"/>
    <s v="Termination complete, without gland, for 22 kV XLPE stranded copper conductor cable.  Quantity is per core per end"/>
    <n v="23"/>
    <s v="150mm2 X 1 Core (FXG01RCM)"/>
    <x v="2"/>
    <x v="2"/>
    <x v="1"/>
    <n v="60"/>
    <n v="6"/>
    <n v="6"/>
    <n v="6"/>
    <n v="6"/>
    <n v="6"/>
    <n v="6"/>
    <n v="96"/>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29"/>
    <n v="23"/>
    <x v="0"/>
    <x v="0"/>
    <x v="0"/>
    <x v="0"/>
    <x v="0"/>
    <s v="A05"/>
    <s v="Termination complete, without gland, for 22 kV XLPE stranded copper conductor cable.  Quantity is per core per end"/>
    <n v="23"/>
    <s v="150mm2 X 1 Core (FXG01RCM)"/>
    <x v="3"/>
    <x v="3"/>
    <x v="1"/>
    <n v="60"/>
    <n v="6"/>
    <n v="6"/>
    <n v="6"/>
    <n v="6"/>
    <n v="6"/>
    <n v="6"/>
    <n v="96"/>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435"/>
    <n v="23"/>
    <x v="0"/>
    <x v="0"/>
    <x v="0"/>
    <x v="0"/>
    <x v="0"/>
    <s v="A05"/>
    <s v="Termination complete, without gland, for 22 kV XLPE stranded copper conductor cable.  Quantity is per core per end"/>
    <n v="23"/>
    <s v="150mm2 X 1 Core (FXG01RCM)"/>
    <x v="1"/>
    <x v="1"/>
    <x v="1"/>
    <n v="60"/>
    <n v="6"/>
    <n v="6"/>
    <n v="6"/>
    <n v="6"/>
    <n v="6"/>
    <n v="6"/>
    <n v="96"/>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4"/>
    <n v="24"/>
    <x v="0"/>
    <x v="0"/>
    <x v="0"/>
    <x v="0"/>
    <x v="0"/>
    <s v="A05"/>
    <s v="Termination complete, without gland, for 22 kV XLPE stranded copper conductor cable.  Quantity is per core per end"/>
    <n v="24"/>
    <s v="240mm2 x 1 Core (FXG01TCM)"/>
    <x v="2"/>
    <x v="2"/>
    <x v="1"/>
    <n v="6"/>
    <n v="12"/>
    <n v="12"/>
    <n v="12"/>
    <n v="12"/>
    <n v="12"/>
    <n v="12"/>
    <n v="78"/>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30"/>
    <n v="24"/>
    <x v="0"/>
    <x v="0"/>
    <x v="0"/>
    <x v="0"/>
    <x v="0"/>
    <s v="A05"/>
    <s v="Termination complete, without gland, for 22 kV XLPE stranded copper conductor cable.  Quantity is per core per end"/>
    <n v="24"/>
    <s v="240mm2 x 1 Core (FXG01TCM)"/>
    <x v="3"/>
    <x v="3"/>
    <x v="1"/>
    <n v="6"/>
    <n v="12"/>
    <n v="12"/>
    <n v="12"/>
    <n v="12"/>
    <n v="12"/>
    <n v="12"/>
    <n v="78"/>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436"/>
    <n v="24"/>
    <x v="0"/>
    <x v="0"/>
    <x v="0"/>
    <x v="0"/>
    <x v="0"/>
    <s v="A05"/>
    <s v="Termination complete, without gland, for 22 kV XLPE stranded copper conductor cable.  Quantity is per core per end"/>
    <n v="24"/>
    <s v="240mm2 x 1 Core (FXG01TCM)"/>
    <x v="1"/>
    <x v="1"/>
    <x v="1"/>
    <n v="6"/>
    <n v="12"/>
    <n v="12"/>
    <n v="12"/>
    <n v="12"/>
    <n v="12"/>
    <n v="12"/>
    <n v="78"/>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5"/>
    <n v="25"/>
    <x v="0"/>
    <x v="0"/>
    <x v="0"/>
    <x v="0"/>
    <x v="0"/>
    <s v="A05"/>
    <s v="Termination complete, without gland, for 22 kV XLPE stranded copper conductor cable.  Quantity is per core per end"/>
    <n v="25"/>
    <s v="300mm2 x 1 Core (FXG01UCM)"/>
    <x v="2"/>
    <x v="2"/>
    <x v="1"/>
    <n v="18"/>
    <n v="18"/>
    <n v="18"/>
    <n v="18"/>
    <n v="18"/>
    <n v="18"/>
    <n v="18"/>
    <n v="126"/>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31"/>
    <n v="25"/>
    <x v="0"/>
    <x v="0"/>
    <x v="0"/>
    <x v="0"/>
    <x v="0"/>
    <s v="A05"/>
    <s v="Termination complete, without gland, for 22 kV XLPE stranded copper conductor cable.  Quantity is per core per end"/>
    <n v="25"/>
    <s v="300mm2 x 1 Core (FXG01UCM)"/>
    <x v="3"/>
    <x v="3"/>
    <x v="1"/>
    <n v="18"/>
    <n v="18"/>
    <n v="18"/>
    <n v="18"/>
    <n v="18"/>
    <n v="18"/>
    <n v="18"/>
    <n v="126"/>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437"/>
    <n v="25"/>
    <x v="0"/>
    <x v="0"/>
    <x v="0"/>
    <x v="0"/>
    <x v="0"/>
    <s v="A05"/>
    <s v="Termination complete, without gland, for 22 kV XLPE stranded copper conductor cable.  Quantity is per core per end"/>
    <n v="25"/>
    <s v="300mm2 x 1 Core (FXG01UCM)"/>
    <x v="1"/>
    <x v="1"/>
    <x v="1"/>
    <n v="18"/>
    <n v="18"/>
    <n v="18"/>
    <n v="18"/>
    <n v="18"/>
    <n v="18"/>
    <n v="18"/>
    <n v="126"/>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6"/>
    <n v="26"/>
    <x v="0"/>
    <x v="0"/>
    <x v="0"/>
    <x v="0"/>
    <x v="0"/>
    <s v="A05"/>
    <s v="Termination complete, without gland, for 22 kV XLPE stranded copper conductor cable.  Quantity is per core per end"/>
    <n v="26"/>
    <s v="400mm2 X 1 Core (FXG01VCM)"/>
    <x v="2"/>
    <x v="2"/>
    <x v="1"/>
    <m/>
    <n v="6"/>
    <n v="6"/>
    <n v="6"/>
    <n v="6"/>
    <n v="6"/>
    <n v="6"/>
    <n v="36"/>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32"/>
    <n v="26"/>
    <x v="0"/>
    <x v="0"/>
    <x v="0"/>
    <x v="0"/>
    <x v="0"/>
    <s v="A05"/>
    <s v="Termination complete, without gland, for 22 kV XLPE stranded copper conductor cable.  Quantity is per core per end"/>
    <n v="26"/>
    <s v="400mm2 X 1 Core (FXG01VCM)"/>
    <x v="3"/>
    <x v="3"/>
    <x v="1"/>
    <m/>
    <n v="6"/>
    <n v="6"/>
    <n v="6"/>
    <n v="6"/>
    <n v="6"/>
    <n v="6"/>
    <n v="36"/>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438"/>
    <n v="26"/>
    <x v="0"/>
    <x v="0"/>
    <x v="0"/>
    <x v="0"/>
    <x v="0"/>
    <s v="A05"/>
    <s v="Termination complete, without gland, for 22 kV XLPE stranded copper conductor cable.  Quantity is per core per end"/>
    <n v="26"/>
    <s v="400mm2 X 1 Core (FXG01VCM)"/>
    <x v="1"/>
    <x v="1"/>
    <x v="1"/>
    <m/>
    <n v="6"/>
    <n v="6"/>
    <n v="6"/>
    <n v="6"/>
    <n v="6"/>
    <n v="6"/>
    <n v="36"/>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7"/>
    <n v="27"/>
    <x v="0"/>
    <x v="0"/>
    <x v="0"/>
    <x v="0"/>
    <x v="0"/>
    <s v="A05"/>
    <s v="Termination complete, without gland, for 22 kV XLPE stranded copper conductor cable.  Quantity is per core per end"/>
    <n v="27"/>
    <s v="500mm2 X 1 Core (FXG01WCM)"/>
    <x v="2"/>
    <x v="2"/>
    <x v="1"/>
    <n v="60"/>
    <n v="96"/>
    <n v="96"/>
    <n v="96"/>
    <n v="96"/>
    <n v="96"/>
    <n v="96"/>
    <n v="636"/>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33"/>
    <n v="27"/>
    <x v="0"/>
    <x v="0"/>
    <x v="0"/>
    <x v="0"/>
    <x v="0"/>
    <s v="A05"/>
    <s v="Termination complete, without gland, for 22 kV XLPE stranded copper conductor cable.  Quantity is per core per end"/>
    <n v="27"/>
    <s v="500mm2 X 1 Core (FXG01WCM)"/>
    <x v="3"/>
    <x v="3"/>
    <x v="1"/>
    <n v="60"/>
    <n v="96"/>
    <n v="96"/>
    <n v="96"/>
    <n v="96"/>
    <n v="96"/>
    <n v="96"/>
    <n v="636"/>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439"/>
    <n v="27"/>
    <x v="0"/>
    <x v="0"/>
    <x v="0"/>
    <x v="0"/>
    <x v="0"/>
    <s v="A05"/>
    <s v="Termination complete, without gland, for 22 kV XLPE stranded copper conductor cable.  Quantity is per core per end"/>
    <n v="27"/>
    <s v="500mm2 X 1 Core (FXG01WCM)"/>
    <x v="1"/>
    <x v="1"/>
    <x v="1"/>
    <n v="60"/>
    <n v="96"/>
    <n v="96"/>
    <n v="96"/>
    <n v="96"/>
    <n v="96"/>
    <n v="96"/>
    <n v="636"/>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8"/>
    <n v="28"/>
    <x v="0"/>
    <x v="0"/>
    <x v="0"/>
    <x v="0"/>
    <x v="0"/>
    <s v="A06"/>
    <s v="Through joints complete for 22 kV XLPE stranded copper conductor cable"/>
    <n v="28"/>
    <s v="70mm2 X 1 Core (FXG01NCM)"/>
    <x v="2"/>
    <x v="2"/>
    <x v="1"/>
    <n v="1"/>
    <m/>
    <m/>
    <m/>
    <m/>
    <m/>
    <m/>
    <n v="1"/>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34"/>
    <n v="28"/>
    <x v="0"/>
    <x v="0"/>
    <x v="0"/>
    <x v="0"/>
    <x v="0"/>
    <s v="A06"/>
    <s v="Through joints complete for 22 kV XLPE stranded copper conductor cable"/>
    <n v="28"/>
    <s v="70mm2 X 1 Core (FXG01NCM)"/>
    <x v="3"/>
    <x v="3"/>
    <x v="1"/>
    <n v="1"/>
    <m/>
    <m/>
    <m/>
    <m/>
    <m/>
    <m/>
    <n v="1"/>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440"/>
    <n v="28"/>
    <x v="0"/>
    <x v="0"/>
    <x v="0"/>
    <x v="0"/>
    <x v="0"/>
    <s v="A06"/>
    <s v="Through joints complete for 22 kV XLPE stranded copper conductor cable"/>
    <n v="28"/>
    <s v="70mm2 X 1 Core (FXG01NCM)"/>
    <x v="1"/>
    <x v="1"/>
    <x v="1"/>
    <n v="1"/>
    <m/>
    <m/>
    <m/>
    <m/>
    <m/>
    <m/>
    <n v="1"/>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9"/>
    <n v="29"/>
    <x v="0"/>
    <x v="0"/>
    <x v="0"/>
    <x v="0"/>
    <x v="0"/>
    <s v="A06"/>
    <s v="Through joints complete for 22 kV XLPE stranded copper conductor cable"/>
    <n v="29"/>
    <s v="95mm2 X 1 Core (FXG01PCM)"/>
    <x v="2"/>
    <x v="2"/>
    <x v="1"/>
    <n v="1"/>
    <m/>
    <m/>
    <m/>
    <m/>
    <m/>
    <m/>
    <n v="1"/>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35"/>
    <n v="29"/>
    <x v="0"/>
    <x v="0"/>
    <x v="0"/>
    <x v="0"/>
    <x v="0"/>
    <s v="A06"/>
    <s v="Through joints complete for 22 kV XLPE stranded copper conductor cable"/>
    <n v="29"/>
    <s v="95mm2 X 1 Core (FXG01PCM)"/>
    <x v="3"/>
    <x v="3"/>
    <x v="1"/>
    <n v="1"/>
    <m/>
    <m/>
    <m/>
    <m/>
    <m/>
    <m/>
    <n v="1"/>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441"/>
    <n v="29"/>
    <x v="0"/>
    <x v="0"/>
    <x v="0"/>
    <x v="0"/>
    <x v="0"/>
    <s v="A06"/>
    <s v="Through joints complete for 22 kV XLPE stranded copper conductor cable"/>
    <n v="29"/>
    <s v="95mm2 X 1 Core (FXG01PCM)"/>
    <x v="1"/>
    <x v="1"/>
    <x v="1"/>
    <n v="1"/>
    <m/>
    <m/>
    <m/>
    <m/>
    <m/>
    <m/>
    <n v="1"/>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30"/>
    <n v="30"/>
    <x v="0"/>
    <x v="0"/>
    <x v="0"/>
    <x v="0"/>
    <x v="0"/>
    <s v="A06"/>
    <s v="Through joints complete for 22 kV XLPE stranded copper conductor cable"/>
    <n v="30"/>
    <s v="150mm2 X 1 Core (FXG01RCM)"/>
    <x v="2"/>
    <x v="2"/>
    <x v="1"/>
    <n v="1"/>
    <m/>
    <m/>
    <m/>
    <m/>
    <m/>
    <m/>
    <n v="1"/>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36"/>
    <n v="30"/>
    <x v="0"/>
    <x v="0"/>
    <x v="0"/>
    <x v="0"/>
    <x v="0"/>
    <s v="A06"/>
    <s v="Through joints complete for 22 kV XLPE stranded copper conductor cable"/>
    <n v="30"/>
    <s v="150mm2 X 1 Core (FXG01RCM)"/>
    <x v="3"/>
    <x v="3"/>
    <x v="1"/>
    <n v="1"/>
    <m/>
    <m/>
    <m/>
    <m/>
    <m/>
    <m/>
    <n v="1"/>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442"/>
    <n v="30"/>
    <x v="0"/>
    <x v="0"/>
    <x v="0"/>
    <x v="0"/>
    <x v="0"/>
    <s v="A06"/>
    <s v="Through joints complete for 22 kV XLPE stranded copper conductor cable"/>
    <n v="30"/>
    <s v="150mm2 X 1 Core (FXG01RCM)"/>
    <x v="1"/>
    <x v="1"/>
    <x v="1"/>
    <n v="1"/>
    <m/>
    <m/>
    <m/>
    <m/>
    <m/>
    <m/>
    <n v="1"/>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31"/>
    <n v="31"/>
    <x v="0"/>
    <x v="0"/>
    <x v="0"/>
    <x v="0"/>
    <x v="0"/>
    <s v="A06"/>
    <s v="Through joints complete for 22 kV XLPE stranded copper conductor cable"/>
    <n v="31"/>
    <s v="240mm2 x 1 Core (FXG01TCM)"/>
    <x v="2"/>
    <x v="2"/>
    <x v="1"/>
    <n v="1"/>
    <m/>
    <m/>
    <m/>
    <m/>
    <m/>
    <m/>
    <n v="1"/>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37"/>
    <n v="31"/>
    <x v="0"/>
    <x v="0"/>
    <x v="0"/>
    <x v="0"/>
    <x v="0"/>
    <s v="A06"/>
    <s v="Through joints complete for 22 kV XLPE stranded copper conductor cable"/>
    <n v="31"/>
    <s v="240mm2 x 1 Core (FXG01TCM)"/>
    <x v="3"/>
    <x v="3"/>
    <x v="1"/>
    <n v="1"/>
    <m/>
    <m/>
    <m/>
    <m/>
    <m/>
    <m/>
    <n v="1"/>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443"/>
    <n v="31"/>
    <x v="0"/>
    <x v="0"/>
    <x v="0"/>
    <x v="0"/>
    <x v="0"/>
    <s v="A06"/>
    <s v="Through joints complete for 22 kV XLPE stranded copper conductor cable"/>
    <n v="31"/>
    <s v="240mm2 x 1 Core (FXG01TCM)"/>
    <x v="1"/>
    <x v="1"/>
    <x v="1"/>
    <n v="1"/>
    <m/>
    <m/>
    <m/>
    <m/>
    <m/>
    <m/>
    <n v="1"/>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32"/>
    <n v="32"/>
    <x v="0"/>
    <x v="0"/>
    <x v="0"/>
    <x v="0"/>
    <x v="0"/>
    <s v="A06"/>
    <s v="Through joints complete for 22 kV XLPE stranded copper conductor cable"/>
    <n v="32"/>
    <s v="300mm2 x 1 Core (FXG01UCM)"/>
    <x v="2"/>
    <x v="2"/>
    <x v="1"/>
    <n v="1"/>
    <m/>
    <m/>
    <m/>
    <m/>
    <m/>
    <m/>
    <n v="1"/>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38"/>
    <n v="32"/>
    <x v="0"/>
    <x v="0"/>
    <x v="0"/>
    <x v="0"/>
    <x v="0"/>
    <s v="A06"/>
    <s v="Through joints complete for 22 kV XLPE stranded copper conductor cable"/>
    <n v="32"/>
    <s v="300mm2 x 1 Core (FXG01UCM)"/>
    <x v="3"/>
    <x v="3"/>
    <x v="1"/>
    <n v="1"/>
    <m/>
    <m/>
    <m/>
    <m/>
    <m/>
    <m/>
    <n v="1"/>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444"/>
    <n v="32"/>
    <x v="0"/>
    <x v="0"/>
    <x v="0"/>
    <x v="0"/>
    <x v="0"/>
    <s v="A06"/>
    <s v="Through joints complete for 22 kV XLPE stranded copper conductor cable"/>
    <n v="32"/>
    <s v="300mm2 x 1 Core (FXG01UCM)"/>
    <x v="1"/>
    <x v="1"/>
    <x v="1"/>
    <n v="1"/>
    <m/>
    <m/>
    <m/>
    <m/>
    <m/>
    <m/>
    <n v="1"/>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33"/>
    <n v="33"/>
    <x v="0"/>
    <x v="0"/>
    <x v="0"/>
    <x v="0"/>
    <x v="0"/>
    <s v="A06"/>
    <s v="Through joints complete for 22 kV XLPE stranded copper conductor cable"/>
    <n v="33"/>
    <s v="400mm2 X 1 Core (FXG01VCM)"/>
    <x v="2"/>
    <x v="2"/>
    <x v="1"/>
    <n v="1"/>
    <m/>
    <m/>
    <m/>
    <m/>
    <m/>
    <m/>
    <n v="1"/>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39"/>
    <n v="33"/>
    <x v="0"/>
    <x v="0"/>
    <x v="0"/>
    <x v="0"/>
    <x v="0"/>
    <s v="A06"/>
    <s v="Through joints complete for 22 kV XLPE stranded copper conductor cable"/>
    <n v="33"/>
    <s v="400mm2 X 1 Core (FXG01VCM)"/>
    <x v="3"/>
    <x v="3"/>
    <x v="1"/>
    <n v="1"/>
    <m/>
    <m/>
    <m/>
    <m/>
    <m/>
    <m/>
    <n v="1"/>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445"/>
    <n v="33"/>
    <x v="0"/>
    <x v="0"/>
    <x v="0"/>
    <x v="0"/>
    <x v="0"/>
    <s v="A06"/>
    <s v="Through joints complete for 22 kV XLPE stranded copper conductor cable"/>
    <n v="33"/>
    <s v="400mm2 X 1 Core (FXG01VCM)"/>
    <x v="1"/>
    <x v="1"/>
    <x v="1"/>
    <n v="1"/>
    <m/>
    <m/>
    <m/>
    <m/>
    <m/>
    <m/>
    <n v="1"/>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34"/>
    <n v="34"/>
    <x v="0"/>
    <x v="0"/>
    <x v="0"/>
    <x v="0"/>
    <x v="0"/>
    <s v="A06"/>
    <s v="Through joints complete for 22 kV XLPE stranded copper conductor cable"/>
    <n v="34"/>
    <s v="500mm2 X 1 Core (FXG01WCM)"/>
    <x v="2"/>
    <x v="2"/>
    <x v="1"/>
    <n v="1"/>
    <m/>
    <m/>
    <m/>
    <m/>
    <m/>
    <m/>
    <n v="1"/>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40"/>
    <n v="34"/>
    <x v="0"/>
    <x v="0"/>
    <x v="0"/>
    <x v="0"/>
    <x v="0"/>
    <s v="A06"/>
    <s v="Through joints complete for 22 kV XLPE stranded copper conductor cable"/>
    <n v="34"/>
    <s v="500mm2 X 1 Core (FXG01WCM)"/>
    <x v="3"/>
    <x v="3"/>
    <x v="1"/>
    <n v="1"/>
    <m/>
    <m/>
    <m/>
    <m/>
    <m/>
    <m/>
    <n v="1"/>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446"/>
    <n v="34"/>
    <x v="0"/>
    <x v="0"/>
    <x v="0"/>
    <x v="0"/>
    <x v="0"/>
    <s v="A06"/>
    <s v="Through joints complete for 22 kV XLPE stranded copper conductor cable"/>
    <n v="34"/>
    <s v="500mm2 X 1 Core (FXG01WCM)"/>
    <x v="1"/>
    <x v="1"/>
    <x v="1"/>
    <n v="1"/>
    <m/>
    <m/>
    <m/>
    <m/>
    <m/>
    <m/>
    <n v="1"/>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35"/>
    <n v="35"/>
    <x v="0"/>
    <x v="0"/>
    <x v="0"/>
    <x v="1"/>
    <x v="1"/>
    <s v="B01"/>
    <s v="Armoured for 6,6 kV system (individual copper screen tape) 6.6 kV XLPE insulated, PVC sheath, stranded copper conductor cable fixed/laid in all positions, etc, to all heights above floor level, etc and to all areas"/>
    <n v="1"/>
    <s v="95mm2 X 3 Core (DXE03PCM)"/>
    <x v="2"/>
    <x v="2"/>
    <x v="0"/>
    <n v="5400"/>
    <m/>
    <m/>
    <m/>
    <m/>
    <m/>
    <m/>
    <n v="540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41"/>
    <n v="35"/>
    <x v="0"/>
    <x v="0"/>
    <x v="0"/>
    <x v="1"/>
    <x v="1"/>
    <s v="B01"/>
    <s v="Armoured for 6,6 kV system (individual copper screen tape) 6.6 kV XLPE insulated, PVC sheath, stranded copper conductor cable fixed/laid in all positions, etc, to all heights above floor level, etc and to all areas"/>
    <n v="1"/>
    <s v="95mm2 X 3 Core (DXE03PCM)"/>
    <x v="3"/>
    <x v="3"/>
    <x v="0"/>
    <n v="5400"/>
    <m/>
    <m/>
    <m/>
    <m/>
    <m/>
    <m/>
    <n v="540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447"/>
    <n v="35"/>
    <x v="0"/>
    <x v="0"/>
    <x v="0"/>
    <x v="1"/>
    <x v="1"/>
    <s v="B01"/>
    <s v="Armoured for 6,6 kV system (individual copper screen tape) 6.6 kV XLPE insulated, PVC sheath, stranded copper conductor cable fixed/laid in all positions, etc, to all heights above floor level, etc and to all areas"/>
    <n v="1"/>
    <s v="95mm2 X 3 Core (DXE03PCM)"/>
    <x v="1"/>
    <x v="1"/>
    <x v="0"/>
    <n v="5400"/>
    <m/>
    <m/>
    <m/>
    <m/>
    <m/>
    <m/>
    <n v="540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36"/>
    <n v="36"/>
    <x v="0"/>
    <x v="0"/>
    <x v="0"/>
    <x v="1"/>
    <x v="1"/>
    <s v="B01"/>
    <s v="Termination complete, with gland, for 6.6 kV XLPE/SWA stranded copper conductor cable.  Quantity is per core per end"/>
    <n v="2"/>
    <s v="95mm2 X 3 Core (DXE03PCM)"/>
    <x v="2"/>
    <x v="2"/>
    <x v="1"/>
    <n v="27"/>
    <m/>
    <m/>
    <m/>
    <m/>
    <m/>
    <m/>
    <n v="2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42"/>
    <n v="36"/>
    <x v="0"/>
    <x v="0"/>
    <x v="0"/>
    <x v="1"/>
    <x v="1"/>
    <s v="B01"/>
    <s v="Termination complete, with gland, for 6.6 kV XLPE/SWA stranded copper conductor cable.  Quantity is per core per end"/>
    <n v="2"/>
    <s v="95mm2 X 3 Core (DXE03PCM)"/>
    <x v="3"/>
    <x v="3"/>
    <x v="1"/>
    <n v="27"/>
    <m/>
    <m/>
    <m/>
    <m/>
    <m/>
    <m/>
    <n v="2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448"/>
    <n v="36"/>
    <x v="0"/>
    <x v="0"/>
    <x v="0"/>
    <x v="1"/>
    <x v="1"/>
    <s v="B01"/>
    <s v="Termination complete, with gland, for 6.6 kV XLPE/SWA stranded copper conductor cable.  Quantity is per core per end"/>
    <n v="2"/>
    <s v="95mm2 X 3 Core (DXE03PCM)"/>
    <x v="1"/>
    <x v="1"/>
    <x v="1"/>
    <n v="27"/>
    <m/>
    <m/>
    <m/>
    <m/>
    <m/>
    <m/>
    <n v="2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37"/>
    <n v="37"/>
    <x v="0"/>
    <x v="0"/>
    <x v="0"/>
    <x v="1"/>
    <x v="1"/>
    <s v="B01"/>
    <s v="Termination complete, without gland, for 6.6 kV XLPE/SWA stranded copper conductor cable.  Quantity is per core per end"/>
    <n v="3"/>
    <s v="95mm2 X 3 Core (DXE03PCM)"/>
    <x v="2"/>
    <x v="2"/>
    <x v="1"/>
    <n v="27"/>
    <m/>
    <m/>
    <m/>
    <m/>
    <m/>
    <m/>
    <n v="2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43"/>
    <n v="37"/>
    <x v="0"/>
    <x v="0"/>
    <x v="0"/>
    <x v="1"/>
    <x v="1"/>
    <s v="B01"/>
    <s v="Termination complete, without gland, for 6.6 kV XLPE/SWA stranded copper conductor cable.  Quantity is per core per end"/>
    <n v="3"/>
    <s v="95mm2 X 3 Core (DXE03PCM)"/>
    <x v="3"/>
    <x v="3"/>
    <x v="1"/>
    <n v="27"/>
    <m/>
    <m/>
    <m/>
    <m/>
    <m/>
    <m/>
    <n v="2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449"/>
    <n v="37"/>
    <x v="0"/>
    <x v="0"/>
    <x v="0"/>
    <x v="1"/>
    <x v="1"/>
    <s v="B01"/>
    <s v="Termination complete, without gland, for 6.6 kV XLPE/SWA stranded copper conductor cable.  Quantity is per core per end"/>
    <n v="3"/>
    <s v="95mm2 X 3 Core (DXE03PCM)"/>
    <x v="1"/>
    <x v="1"/>
    <x v="1"/>
    <n v="27"/>
    <m/>
    <m/>
    <m/>
    <m/>
    <m/>
    <m/>
    <n v="2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38"/>
    <n v="38"/>
    <x v="0"/>
    <x v="0"/>
    <x v="0"/>
    <x v="1"/>
    <x v="1"/>
    <s v="B02"/>
    <s v="Through joints complete for 6,6kV SWA XLPE stranded copper conductor cables"/>
    <n v="4"/>
    <s v="95mm2 X 3 Core (DXE03PCM)"/>
    <x v="2"/>
    <x v="2"/>
    <x v="1"/>
    <n v="1"/>
    <m/>
    <m/>
    <m/>
    <m/>
    <m/>
    <m/>
    <n v="1"/>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44"/>
    <n v="38"/>
    <x v="0"/>
    <x v="0"/>
    <x v="0"/>
    <x v="1"/>
    <x v="1"/>
    <s v="B02"/>
    <s v="Through joints complete for 6,6kV SWA XLPE stranded copper conductor cables"/>
    <n v="4"/>
    <s v="95mm2 X 3 Core (DXE03PCM)"/>
    <x v="3"/>
    <x v="3"/>
    <x v="1"/>
    <n v="1"/>
    <m/>
    <m/>
    <m/>
    <m/>
    <m/>
    <m/>
    <n v="1"/>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450"/>
    <n v="38"/>
    <x v="0"/>
    <x v="0"/>
    <x v="0"/>
    <x v="1"/>
    <x v="1"/>
    <s v="B02"/>
    <s v="Through joints complete for 6,6kV SWA XLPE stranded copper conductor cables"/>
    <n v="4"/>
    <s v="95mm2 X 3 Core (DXE03PCM)"/>
    <x v="1"/>
    <x v="1"/>
    <x v="1"/>
    <n v="1"/>
    <m/>
    <m/>
    <m/>
    <m/>
    <m/>
    <m/>
    <n v="1"/>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39"/>
    <n v="39"/>
    <x v="0"/>
    <x v="0"/>
    <x v="0"/>
    <x v="1"/>
    <x v="1"/>
    <s v="B03"/>
    <s v="Unarmoured for 6,6 kV system (individual copper screen tape) 6.6 kV XLPE insulated, PVC sheath, stranded copper conductor cable fixed/laid in all positions, etc, to all heights above floor level, etc and to all areas"/>
    <n v="5"/>
    <s v="35mm2 x 3 Core (DXG03LCM)"/>
    <x v="2"/>
    <x v="2"/>
    <x v="0"/>
    <n v="24940"/>
    <m/>
    <m/>
    <m/>
    <m/>
    <m/>
    <m/>
    <n v="2494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45"/>
    <n v="39"/>
    <x v="0"/>
    <x v="0"/>
    <x v="0"/>
    <x v="1"/>
    <x v="1"/>
    <s v="B03"/>
    <s v="Unarmoured for 6,6 kV system (individual copper screen tape) 6.6 kV XLPE insulated, PVC sheath, stranded copper conductor cable fixed/laid in all positions, etc, to all heights above floor level, etc and to all areas"/>
    <n v="5"/>
    <s v="35mm2 x 3 Core (DXG03LCM)"/>
    <x v="3"/>
    <x v="3"/>
    <x v="0"/>
    <n v="24940"/>
    <m/>
    <m/>
    <m/>
    <m/>
    <m/>
    <m/>
    <n v="2494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451"/>
    <n v="39"/>
    <x v="0"/>
    <x v="0"/>
    <x v="0"/>
    <x v="1"/>
    <x v="1"/>
    <s v="B03"/>
    <s v="Unarmoured for 6,6 kV system (individual copper screen tape) 6.6 kV XLPE insulated, PVC sheath, stranded copper conductor cable fixed/laid in all positions, etc, to all heights above floor level, etc and to all areas"/>
    <n v="5"/>
    <s v="35mm2 x 3 Core (DXG03LCM)"/>
    <x v="1"/>
    <x v="1"/>
    <x v="0"/>
    <n v="24940"/>
    <m/>
    <m/>
    <m/>
    <m/>
    <m/>
    <m/>
    <n v="2494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40"/>
    <n v="40"/>
    <x v="0"/>
    <x v="0"/>
    <x v="0"/>
    <x v="1"/>
    <x v="1"/>
    <s v="B03"/>
    <s v="Unarmoured for 6,6 kV system (individual copper screen tape) 6.6 kV XLPE insulated, PVC sheath, stranded copper conductor cable fixed/laid in all positions, etc, to all heights above floor level, etc and to all areas"/>
    <n v="6"/>
    <s v="70mm2 X 3 Core (DXG03NCM)"/>
    <x v="2"/>
    <x v="2"/>
    <x v="0"/>
    <n v="14850"/>
    <n v="3000"/>
    <n v="3000"/>
    <n v="3000"/>
    <n v="3000"/>
    <n v="3000"/>
    <n v="3000"/>
    <n v="3285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46"/>
    <n v="40"/>
    <x v="0"/>
    <x v="0"/>
    <x v="0"/>
    <x v="1"/>
    <x v="1"/>
    <s v="B03"/>
    <s v="Unarmoured for 6,6 kV system (individual copper screen tape) 6.6 kV XLPE insulated, PVC sheath, stranded copper conductor cable fixed/laid in all positions, etc, to all heights above floor level, etc and to all areas"/>
    <n v="6"/>
    <s v="70mm2 X 3 Core (DXG03NCM)"/>
    <x v="3"/>
    <x v="3"/>
    <x v="0"/>
    <n v="14850"/>
    <n v="3000"/>
    <n v="3000"/>
    <n v="3000"/>
    <n v="3000"/>
    <n v="3000"/>
    <n v="3000"/>
    <n v="3285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452"/>
    <n v="40"/>
    <x v="0"/>
    <x v="0"/>
    <x v="0"/>
    <x v="1"/>
    <x v="1"/>
    <s v="B03"/>
    <s v="Unarmoured for 6,6 kV system (individual copper screen tape) 6.6 kV XLPE insulated, PVC sheath, stranded copper conductor cable fixed/laid in all positions, etc, to all heights above floor level, etc and to all areas"/>
    <n v="6"/>
    <s v="70mm2 X 3 Core (DXG03NCM)"/>
    <x v="1"/>
    <x v="1"/>
    <x v="0"/>
    <n v="14850"/>
    <n v="3000"/>
    <n v="3000"/>
    <n v="3000"/>
    <n v="3000"/>
    <n v="3000"/>
    <n v="3000"/>
    <n v="3285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41"/>
    <n v="41"/>
    <x v="0"/>
    <x v="0"/>
    <x v="0"/>
    <x v="1"/>
    <x v="1"/>
    <s v="B03"/>
    <s v="Unarmoured for 6,6 kV system (individual copper screen tape) 6.6 kV XLPE insulated, PVC sheath, stranded copper conductor cable fixed/laid in all positions, etc, to all heights above floor level, etc and to all areas"/>
    <n v="7"/>
    <s v="95mm2 X 3 Core (DXG03PCM)"/>
    <x v="2"/>
    <x v="2"/>
    <x v="0"/>
    <n v="7570"/>
    <n v="1430"/>
    <n v="1430"/>
    <n v="1430"/>
    <n v="1430"/>
    <n v="1430"/>
    <n v="1430"/>
    <n v="1615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47"/>
    <n v="41"/>
    <x v="0"/>
    <x v="0"/>
    <x v="0"/>
    <x v="1"/>
    <x v="1"/>
    <s v="B03"/>
    <s v="Unarmoured for 6,6 kV system (individual copper screen tape) 6.6 kV XLPE insulated, PVC sheath, stranded copper conductor cable fixed/laid in all positions, etc, to all heights above floor level, etc and to all areas"/>
    <n v="7"/>
    <s v="95mm2 X 3 Core (DXG03PCM)"/>
    <x v="3"/>
    <x v="3"/>
    <x v="0"/>
    <n v="7570"/>
    <n v="1430"/>
    <n v="1430"/>
    <n v="1430"/>
    <n v="1430"/>
    <n v="1430"/>
    <n v="1430"/>
    <n v="1615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453"/>
    <n v="41"/>
    <x v="0"/>
    <x v="0"/>
    <x v="0"/>
    <x v="1"/>
    <x v="1"/>
    <s v="B03"/>
    <s v="Unarmoured for 6,6 kV system (individual copper screen tape) 6.6 kV XLPE insulated, PVC sheath, stranded copper conductor cable fixed/laid in all positions, etc, to all heights above floor level, etc and to all areas"/>
    <n v="7"/>
    <s v="95mm2 X 3 Core (DXG03PCM)"/>
    <x v="1"/>
    <x v="1"/>
    <x v="0"/>
    <n v="7570"/>
    <n v="1430"/>
    <n v="1430"/>
    <n v="1430"/>
    <n v="1430"/>
    <n v="1430"/>
    <n v="1430"/>
    <n v="1615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42"/>
    <n v="42"/>
    <x v="0"/>
    <x v="0"/>
    <x v="0"/>
    <x v="1"/>
    <x v="1"/>
    <s v="B03"/>
    <s v="Unarmoured for 6,6 kV system (individual copper screen tape) 6.6 kV XLPE insulated, PVC sheath, stranded copper conductor cable fixed/laid in all positions, etc, to all heights above floor level, etc and to all areas"/>
    <n v="8"/>
    <s v="185 mm2 x 1 Core (DXG01SCM)"/>
    <x v="2"/>
    <x v="2"/>
    <x v="0"/>
    <n v="2150"/>
    <n v="600"/>
    <n v="600"/>
    <n v="600"/>
    <n v="600"/>
    <n v="600"/>
    <n v="600"/>
    <n v="575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48"/>
    <n v="42"/>
    <x v="0"/>
    <x v="0"/>
    <x v="0"/>
    <x v="1"/>
    <x v="1"/>
    <s v="B03"/>
    <s v="Unarmoured for 6,6 kV system (individual copper screen tape) 6.6 kV XLPE insulated, PVC sheath, stranded copper conductor cable fixed/laid in all positions, etc, to all heights above floor level, etc and to all areas"/>
    <n v="8"/>
    <s v="185 mm2 x 1 Core (DXG01SCM)"/>
    <x v="3"/>
    <x v="3"/>
    <x v="0"/>
    <n v="2150"/>
    <n v="600"/>
    <n v="600"/>
    <n v="600"/>
    <n v="600"/>
    <n v="600"/>
    <n v="600"/>
    <n v="575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454"/>
    <n v="42"/>
    <x v="0"/>
    <x v="0"/>
    <x v="0"/>
    <x v="1"/>
    <x v="1"/>
    <s v="B03"/>
    <s v="Unarmoured for 6,6 kV system (individual copper screen tape) 6.6 kV XLPE insulated, PVC sheath, stranded copper conductor cable fixed/laid in all positions, etc, to all heights above floor level, etc and to all areas"/>
    <n v="8"/>
    <s v="185 mm2 x 1 Core (DXG01SCM)"/>
    <x v="1"/>
    <x v="1"/>
    <x v="0"/>
    <n v="2150"/>
    <n v="600"/>
    <n v="600"/>
    <n v="600"/>
    <n v="600"/>
    <n v="600"/>
    <n v="600"/>
    <n v="575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43"/>
    <n v="43"/>
    <x v="0"/>
    <x v="0"/>
    <x v="0"/>
    <x v="1"/>
    <x v="1"/>
    <s v="B03"/>
    <s v="Unarmoured for 6,6 kV system (individual copper screen tape) 6.6 kV XLPE insulated, PVC sheath, stranded copper conductor cable fixed/laid in all positions, etc, to all heights above floor level, etc and to all areas"/>
    <n v="9"/>
    <s v="300mm2 X 1 Core (DXG01UCM)"/>
    <x v="2"/>
    <x v="2"/>
    <x v="0"/>
    <n v="20210"/>
    <n v="1200"/>
    <n v="1200"/>
    <n v="1200"/>
    <n v="1200"/>
    <n v="1200"/>
    <n v="1200"/>
    <n v="2741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49"/>
    <n v="43"/>
    <x v="0"/>
    <x v="0"/>
    <x v="0"/>
    <x v="1"/>
    <x v="1"/>
    <s v="B03"/>
    <s v="Unarmoured for 6,6 kV system (individual copper screen tape) 6.6 kV XLPE insulated, PVC sheath, stranded copper conductor cable fixed/laid in all positions, etc, to all heights above floor level, etc and to all areas"/>
    <n v="9"/>
    <s v="300mm2 X 1 Core (DXG01UCM)"/>
    <x v="3"/>
    <x v="3"/>
    <x v="0"/>
    <n v="20210"/>
    <n v="1200"/>
    <n v="1200"/>
    <n v="1200"/>
    <n v="1200"/>
    <n v="1200"/>
    <n v="1200"/>
    <n v="2741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455"/>
    <n v="43"/>
    <x v="0"/>
    <x v="0"/>
    <x v="0"/>
    <x v="1"/>
    <x v="1"/>
    <s v="B03"/>
    <s v="Unarmoured for 6,6 kV system (individual copper screen tape) 6.6 kV XLPE insulated, PVC sheath, stranded copper conductor cable fixed/laid in all positions, etc, to all heights above floor level, etc and to all areas"/>
    <n v="9"/>
    <s v="300mm2 X 1 Core (DXG01UCM)"/>
    <x v="1"/>
    <x v="1"/>
    <x v="0"/>
    <n v="20210"/>
    <n v="1200"/>
    <n v="1200"/>
    <n v="1200"/>
    <n v="1200"/>
    <n v="1200"/>
    <n v="1200"/>
    <n v="2741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44"/>
    <n v="44"/>
    <x v="0"/>
    <x v="0"/>
    <x v="0"/>
    <x v="1"/>
    <x v="1"/>
    <s v="B04"/>
    <s v="Termination complete, with gland, for 6.6 kV XLPE stranded copper conductor cable.  Quantity is per core per end"/>
    <n v="10"/>
    <s v="35mm2 x 3 Core (DXG03LCM)"/>
    <x v="2"/>
    <x v="2"/>
    <x v="1"/>
    <n v="111"/>
    <m/>
    <m/>
    <m/>
    <m/>
    <m/>
    <m/>
    <n v="111"/>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50"/>
    <n v="44"/>
    <x v="0"/>
    <x v="0"/>
    <x v="0"/>
    <x v="1"/>
    <x v="1"/>
    <s v="B04"/>
    <s v="Termination complete, with gland, for 6.6 kV XLPE stranded copper conductor cable.  Quantity is per core per end"/>
    <n v="10"/>
    <s v="35mm2 x 3 Core (DXG03LCM)"/>
    <x v="3"/>
    <x v="3"/>
    <x v="1"/>
    <n v="111"/>
    <m/>
    <m/>
    <m/>
    <m/>
    <m/>
    <m/>
    <n v="111"/>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456"/>
    <n v="44"/>
    <x v="0"/>
    <x v="0"/>
    <x v="0"/>
    <x v="1"/>
    <x v="1"/>
    <s v="B04"/>
    <s v="Termination complete, with gland, for 6.6 kV XLPE stranded copper conductor cable.  Quantity is per core per end"/>
    <n v="10"/>
    <s v="35mm2 x 3 Core (DXG03LCM)"/>
    <x v="1"/>
    <x v="1"/>
    <x v="1"/>
    <n v="111"/>
    <m/>
    <m/>
    <m/>
    <m/>
    <m/>
    <m/>
    <n v="111"/>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45"/>
    <n v="45"/>
    <x v="0"/>
    <x v="0"/>
    <x v="0"/>
    <x v="1"/>
    <x v="1"/>
    <s v="B04"/>
    <s v="Termination complete, with gland, for 6.6 kV XLPE stranded copper conductor cable.  Quantity is per core per end"/>
    <n v="11"/>
    <s v="70mm2 X 3 Core (DXG03NCM)"/>
    <x v="2"/>
    <x v="2"/>
    <x v="1"/>
    <n v="120"/>
    <n v="36"/>
    <n v="36"/>
    <n v="36"/>
    <n v="36"/>
    <n v="36"/>
    <n v="36"/>
    <n v="336"/>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51"/>
    <n v="45"/>
    <x v="0"/>
    <x v="0"/>
    <x v="0"/>
    <x v="1"/>
    <x v="1"/>
    <s v="B04"/>
    <s v="Termination complete, with gland, for 6.6 kV XLPE stranded copper conductor cable.  Quantity is per core per end"/>
    <n v="11"/>
    <s v="70mm2 X 3 Core (DXG03NCM)"/>
    <x v="3"/>
    <x v="3"/>
    <x v="1"/>
    <n v="120"/>
    <n v="36"/>
    <n v="36"/>
    <n v="36"/>
    <n v="36"/>
    <n v="36"/>
    <n v="36"/>
    <n v="336"/>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457"/>
    <n v="45"/>
    <x v="0"/>
    <x v="0"/>
    <x v="0"/>
    <x v="1"/>
    <x v="1"/>
    <s v="B04"/>
    <s v="Termination complete, with gland, for 6.6 kV XLPE stranded copper conductor cable.  Quantity is per core per end"/>
    <n v="11"/>
    <s v="70mm2 X 3 Core (DXG03NCM)"/>
    <x v="1"/>
    <x v="1"/>
    <x v="1"/>
    <n v="120"/>
    <n v="36"/>
    <n v="36"/>
    <n v="36"/>
    <n v="36"/>
    <n v="36"/>
    <n v="36"/>
    <n v="336"/>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46"/>
    <n v="46"/>
    <x v="0"/>
    <x v="0"/>
    <x v="0"/>
    <x v="1"/>
    <x v="1"/>
    <s v="B04"/>
    <s v="Termination complete, with gland, for 6.6 kV XLPE stranded copper conductor cable.  Quantity is per core per end"/>
    <n v="12"/>
    <s v="95mm2 X 3 Core (DXG03PCM)"/>
    <x v="2"/>
    <x v="2"/>
    <x v="1"/>
    <n v="120"/>
    <n v="36"/>
    <n v="36"/>
    <n v="36"/>
    <n v="36"/>
    <n v="36"/>
    <n v="36"/>
    <n v="336"/>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52"/>
    <n v="46"/>
    <x v="0"/>
    <x v="0"/>
    <x v="0"/>
    <x v="1"/>
    <x v="1"/>
    <s v="B04"/>
    <s v="Termination complete, with gland, for 6.6 kV XLPE stranded copper conductor cable.  Quantity is per core per end"/>
    <n v="12"/>
    <s v="95mm2 X 3 Core (DXG03PCM)"/>
    <x v="3"/>
    <x v="3"/>
    <x v="1"/>
    <n v="120"/>
    <n v="36"/>
    <n v="36"/>
    <n v="36"/>
    <n v="36"/>
    <n v="36"/>
    <n v="36"/>
    <n v="336"/>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458"/>
    <n v="46"/>
    <x v="0"/>
    <x v="0"/>
    <x v="0"/>
    <x v="1"/>
    <x v="1"/>
    <s v="B04"/>
    <s v="Termination complete, with gland, for 6.6 kV XLPE stranded copper conductor cable.  Quantity is per core per end"/>
    <n v="12"/>
    <s v="95mm2 X 3 Core (DXG03PCM)"/>
    <x v="1"/>
    <x v="1"/>
    <x v="1"/>
    <n v="120"/>
    <n v="36"/>
    <n v="36"/>
    <n v="36"/>
    <n v="36"/>
    <n v="36"/>
    <n v="36"/>
    <n v="336"/>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47"/>
    <n v="47"/>
    <x v="0"/>
    <x v="0"/>
    <x v="0"/>
    <x v="1"/>
    <x v="1"/>
    <s v="B04"/>
    <s v="Termination complete, with gland, for 6.6 kV XLPE stranded copper conductor cable.  Quantity is per core per end"/>
    <n v="13"/>
    <s v="185 mm2 x 1 Core (DXG01SCM)"/>
    <x v="2"/>
    <x v="2"/>
    <x v="1"/>
    <n v="42"/>
    <n v="12"/>
    <n v="12"/>
    <n v="12"/>
    <n v="12"/>
    <n v="12"/>
    <n v="12"/>
    <n v="114"/>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53"/>
    <n v="47"/>
    <x v="0"/>
    <x v="0"/>
    <x v="0"/>
    <x v="1"/>
    <x v="1"/>
    <s v="B04"/>
    <s v="Termination complete, with gland, for 6.6 kV XLPE stranded copper conductor cable.  Quantity is per core per end"/>
    <n v="13"/>
    <s v="185 mm2 x 1 Core (DXG01SCM)"/>
    <x v="3"/>
    <x v="3"/>
    <x v="1"/>
    <n v="42"/>
    <n v="12"/>
    <n v="12"/>
    <n v="12"/>
    <n v="12"/>
    <n v="12"/>
    <n v="12"/>
    <n v="114"/>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459"/>
    <n v="47"/>
    <x v="0"/>
    <x v="0"/>
    <x v="0"/>
    <x v="1"/>
    <x v="1"/>
    <s v="B04"/>
    <s v="Termination complete, with gland, for 6.6 kV XLPE stranded copper conductor cable.  Quantity is per core per end"/>
    <n v="13"/>
    <s v="185 mm2 x 1 Core (DXG01SCM)"/>
    <x v="1"/>
    <x v="1"/>
    <x v="1"/>
    <n v="42"/>
    <n v="12"/>
    <n v="12"/>
    <n v="12"/>
    <n v="12"/>
    <n v="12"/>
    <n v="12"/>
    <n v="114"/>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48"/>
    <n v="48"/>
    <x v="0"/>
    <x v="0"/>
    <x v="0"/>
    <x v="1"/>
    <x v="1"/>
    <s v="B04"/>
    <s v="Termination complete, with gland, for 6.6 kV XLPE stranded copper conductor cable.  Quantity is per core per end"/>
    <n v="14"/>
    <s v="300mm2 X 1 Core (DXG01UCM)"/>
    <x v="2"/>
    <x v="2"/>
    <x v="1"/>
    <n v="66"/>
    <n v="30"/>
    <n v="30"/>
    <n v="30"/>
    <n v="30"/>
    <n v="30"/>
    <n v="30"/>
    <n v="246"/>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54"/>
    <n v="48"/>
    <x v="0"/>
    <x v="0"/>
    <x v="0"/>
    <x v="1"/>
    <x v="1"/>
    <s v="B04"/>
    <s v="Termination complete, with gland, for 6.6 kV XLPE stranded copper conductor cable.  Quantity is per core per end"/>
    <n v="14"/>
    <s v="300mm2 X 1 Core (DXG01UCM)"/>
    <x v="3"/>
    <x v="3"/>
    <x v="1"/>
    <n v="66"/>
    <n v="30"/>
    <n v="30"/>
    <n v="30"/>
    <n v="30"/>
    <n v="30"/>
    <n v="30"/>
    <n v="246"/>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460"/>
    <n v="48"/>
    <x v="0"/>
    <x v="0"/>
    <x v="0"/>
    <x v="1"/>
    <x v="1"/>
    <s v="B04"/>
    <s v="Termination complete, with gland, for 6.6 kV XLPE stranded copper conductor cable.  Quantity is per core per end"/>
    <n v="14"/>
    <s v="300mm2 X 1 Core (DXG01UCM)"/>
    <x v="1"/>
    <x v="1"/>
    <x v="1"/>
    <n v="66"/>
    <n v="30"/>
    <n v="30"/>
    <n v="30"/>
    <n v="30"/>
    <n v="30"/>
    <n v="30"/>
    <n v="246"/>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49"/>
    <n v="49"/>
    <x v="0"/>
    <x v="0"/>
    <x v="0"/>
    <x v="1"/>
    <x v="1"/>
    <s v="B04"/>
    <s v="Termination complete, without gland, for 6.6 kV XLPE stranded copper conductor cable.  Quantity is per core per end"/>
    <n v="15"/>
    <s v="35mm2 x 3 Core (DXG03LCM)"/>
    <x v="2"/>
    <x v="2"/>
    <x v="1"/>
    <n v="111"/>
    <m/>
    <m/>
    <m/>
    <m/>
    <m/>
    <m/>
    <n v="111"/>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55"/>
    <n v="49"/>
    <x v="0"/>
    <x v="0"/>
    <x v="0"/>
    <x v="1"/>
    <x v="1"/>
    <s v="B04"/>
    <s v="Termination complete, without gland, for 6.6 kV XLPE stranded copper conductor cable.  Quantity is per core per end"/>
    <n v="15"/>
    <s v="35mm2 x 3 Core (DXG03LCM)"/>
    <x v="3"/>
    <x v="3"/>
    <x v="1"/>
    <n v="111"/>
    <m/>
    <m/>
    <m/>
    <m/>
    <m/>
    <m/>
    <n v="111"/>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461"/>
    <n v="49"/>
    <x v="0"/>
    <x v="0"/>
    <x v="0"/>
    <x v="1"/>
    <x v="1"/>
    <s v="B04"/>
    <s v="Termination complete, without gland, for 6.6 kV XLPE stranded copper conductor cable.  Quantity is per core per end"/>
    <n v="15"/>
    <s v="35mm2 x 3 Core (DXG03LCM)"/>
    <x v="1"/>
    <x v="1"/>
    <x v="1"/>
    <n v="111"/>
    <m/>
    <m/>
    <m/>
    <m/>
    <m/>
    <m/>
    <n v="111"/>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50"/>
    <n v="50"/>
    <x v="0"/>
    <x v="0"/>
    <x v="0"/>
    <x v="1"/>
    <x v="1"/>
    <s v="B04"/>
    <s v="Termination complete, without gland, for 6.6 kV XLPE stranded copper conductor cable.  Quantity is per core per end"/>
    <n v="16"/>
    <s v="70mm2 X 3 Core (DXG03NCM)"/>
    <x v="2"/>
    <x v="2"/>
    <x v="1"/>
    <n v="120"/>
    <n v="36"/>
    <n v="36"/>
    <n v="36"/>
    <n v="36"/>
    <n v="36"/>
    <n v="36"/>
    <n v="336"/>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56"/>
    <n v="50"/>
    <x v="0"/>
    <x v="0"/>
    <x v="0"/>
    <x v="1"/>
    <x v="1"/>
    <s v="B04"/>
    <s v="Termination complete, without gland, for 6.6 kV XLPE stranded copper conductor cable.  Quantity is per core per end"/>
    <n v="16"/>
    <s v="70mm2 X 3 Core (DXG03NCM)"/>
    <x v="3"/>
    <x v="3"/>
    <x v="1"/>
    <n v="120"/>
    <n v="36"/>
    <n v="36"/>
    <n v="36"/>
    <n v="36"/>
    <n v="36"/>
    <n v="36"/>
    <n v="336"/>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462"/>
    <n v="50"/>
    <x v="0"/>
    <x v="0"/>
    <x v="0"/>
    <x v="1"/>
    <x v="1"/>
    <s v="B04"/>
    <s v="Termination complete, without gland, for 6.6 kV XLPE stranded copper conductor cable.  Quantity is per core per end"/>
    <n v="16"/>
    <s v="70mm2 X 3 Core (DXG03NCM)"/>
    <x v="1"/>
    <x v="1"/>
    <x v="1"/>
    <n v="120"/>
    <n v="36"/>
    <n v="36"/>
    <n v="36"/>
    <n v="36"/>
    <n v="36"/>
    <n v="36"/>
    <n v="336"/>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51"/>
    <n v="51"/>
    <x v="0"/>
    <x v="0"/>
    <x v="0"/>
    <x v="1"/>
    <x v="1"/>
    <s v="B04"/>
    <s v="Termination complete, without gland, for 6.6 kV XLPE stranded copper conductor cable.  Quantity is per core per end"/>
    <n v="17"/>
    <s v="95mm2 X 3 Core (DXG03PCM)"/>
    <x v="2"/>
    <x v="2"/>
    <x v="1"/>
    <n v="120"/>
    <n v="36"/>
    <n v="36"/>
    <n v="36"/>
    <n v="36"/>
    <n v="36"/>
    <n v="36"/>
    <n v="336"/>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57"/>
    <n v="51"/>
    <x v="0"/>
    <x v="0"/>
    <x v="0"/>
    <x v="1"/>
    <x v="1"/>
    <s v="B04"/>
    <s v="Termination complete, without gland, for 6.6 kV XLPE stranded copper conductor cable.  Quantity is per core per end"/>
    <n v="17"/>
    <s v="95mm2 X 3 Core (DXG03PCM)"/>
    <x v="3"/>
    <x v="3"/>
    <x v="1"/>
    <n v="120"/>
    <n v="36"/>
    <n v="36"/>
    <n v="36"/>
    <n v="36"/>
    <n v="36"/>
    <n v="36"/>
    <n v="336"/>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463"/>
    <n v="51"/>
    <x v="0"/>
    <x v="0"/>
    <x v="0"/>
    <x v="1"/>
    <x v="1"/>
    <s v="B04"/>
    <s v="Termination complete, without gland, for 6.6 kV XLPE stranded copper conductor cable.  Quantity is per core per end"/>
    <n v="17"/>
    <s v="95mm2 X 3 Core (DXG03PCM)"/>
    <x v="1"/>
    <x v="1"/>
    <x v="1"/>
    <n v="120"/>
    <n v="36"/>
    <n v="36"/>
    <n v="36"/>
    <n v="36"/>
    <n v="36"/>
    <n v="36"/>
    <n v="336"/>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52"/>
    <n v="52"/>
    <x v="0"/>
    <x v="0"/>
    <x v="0"/>
    <x v="1"/>
    <x v="1"/>
    <s v="B04"/>
    <s v="Termination complete, without gland, for 6.6 kV XLPE stranded copper conductor cable.  Quantity is per core per end"/>
    <n v="18"/>
    <s v="185 mm2 x 1 Core (DXG01SCM)"/>
    <x v="2"/>
    <x v="2"/>
    <x v="1"/>
    <n v="42"/>
    <n v="12"/>
    <n v="12"/>
    <n v="12"/>
    <n v="12"/>
    <n v="12"/>
    <n v="12"/>
    <n v="114"/>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58"/>
    <n v="52"/>
    <x v="0"/>
    <x v="0"/>
    <x v="0"/>
    <x v="1"/>
    <x v="1"/>
    <s v="B04"/>
    <s v="Termination complete, without gland, for 6.6 kV XLPE stranded copper conductor cable.  Quantity is per core per end"/>
    <n v="18"/>
    <s v="185 mm2 x 1 Core (DXG01SCM)"/>
    <x v="3"/>
    <x v="3"/>
    <x v="1"/>
    <n v="42"/>
    <n v="12"/>
    <n v="12"/>
    <n v="12"/>
    <n v="12"/>
    <n v="12"/>
    <n v="12"/>
    <n v="114"/>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464"/>
    <n v="52"/>
    <x v="0"/>
    <x v="0"/>
    <x v="0"/>
    <x v="1"/>
    <x v="1"/>
    <s v="B04"/>
    <s v="Termination complete, without gland, for 6.6 kV XLPE stranded copper conductor cable.  Quantity is per core per end"/>
    <n v="18"/>
    <s v="185 mm2 x 1 Core (DXG01SCM)"/>
    <x v="1"/>
    <x v="1"/>
    <x v="1"/>
    <n v="42"/>
    <n v="12"/>
    <n v="12"/>
    <n v="12"/>
    <n v="12"/>
    <n v="12"/>
    <n v="12"/>
    <n v="114"/>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53"/>
    <n v="53"/>
    <x v="0"/>
    <x v="0"/>
    <x v="0"/>
    <x v="1"/>
    <x v="1"/>
    <s v="B04"/>
    <s v="Termination complete, without gland, for 6.6 kV XLPE stranded copper conductor cable.  Quantity is per core per end"/>
    <n v="19"/>
    <s v="300mm2 X 1 Core (DXG01UCM)"/>
    <x v="2"/>
    <x v="2"/>
    <x v="1"/>
    <n v="66"/>
    <n v="30"/>
    <n v="30"/>
    <n v="30"/>
    <n v="30"/>
    <n v="30"/>
    <n v="30"/>
    <n v="246"/>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59"/>
    <n v="53"/>
    <x v="0"/>
    <x v="0"/>
    <x v="0"/>
    <x v="1"/>
    <x v="1"/>
    <s v="B04"/>
    <s v="Termination complete, without gland, for 6.6 kV XLPE stranded copper conductor cable.  Quantity is per core per end"/>
    <n v="19"/>
    <s v="300mm2 X 1 Core (DXG01UCM)"/>
    <x v="3"/>
    <x v="3"/>
    <x v="1"/>
    <n v="66"/>
    <n v="30"/>
    <n v="30"/>
    <n v="30"/>
    <n v="30"/>
    <n v="30"/>
    <n v="30"/>
    <n v="246"/>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465"/>
    <n v="53"/>
    <x v="0"/>
    <x v="0"/>
    <x v="0"/>
    <x v="1"/>
    <x v="1"/>
    <s v="B04"/>
    <s v="Termination complete, without gland, for 6.6 kV XLPE stranded copper conductor cable.  Quantity is per core per end"/>
    <n v="19"/>
    <s v="300mm2 X 1 Core (DXG01UCM)"/>
    <x v="1"/>
    <x v="1"/>
    <x v="1"/>
    <n v="66"/>
    <n v="30"/>
    <n v="30"/>
    <n v="30"/>
    <n v="30"/>
    <n v="30"/>
    <n v="30"/>
    <n v="246"/>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54"/>
    <n v="54"/>
    <x v="0"/>
    <x v="0"/>
    <x v="0"/>
    <x v="1"/>
    <x v="1"/>
    <s v="B05"/>
    <s v="Through joints complete for 6,6kV XLPE stranded copper conductor cables"/>
    <n v="20"/>
    <s v="35mm2 x 3 Core (DXG03LCM)"/>
    <x v="2"/>
    <x v="2"/>
    <x v="1"/>
    <n v="1"/>
    <m/>
    <m/>
    <m/>
    <m/>
    <m/>
    <m/>
    <n v="1"/>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60"/>
    <n v="54"/>
    <x v="0"/>
    <x v="0"/>
    <x v="0"/>
    <x v="1"/>
    <x v="1"/>
    <s v="B05"/>
    <s v="Through joints complete for 6,6kV XLPE stranded copper conductor cables"/>
    <n v="20"/>
    <s v="35mm2 x 3 Core (DXG03LCM)"/>
    <x v="3"/>
    <x v="3"/>
    <x v="1"/>
    <n v="1"/>
    <m/>
    <m/>
    <m/>
    <m/>
    <m/>
    <m/>
    <n v="1"/>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466"/>
    <n v="54"/>
    <x v="0"/>
    <x v="0"/>
    <x v="0"/>
    <x v="1"/>
    <x v="1"/>
    <s v="B05"/>
    <s v="Through joints complete for 6,6kV XLPE stranded copper conductor cables"/>
    <n v="20"/>
    <s v="35mm2 x 3 Core (DXG03LCM)"/>
    <x v="1"/>
    <x v="1"/>
    <x v="1"/>
    <n v="1"/>
    <m/>
    <m/>
    <m/>
    <m/>
    <m/>
    <m/>
    <n v="1"/>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55"/>
    <n v="55"/>
    <x v="0"/>
    <x v="0"/>
    <x v="0"/>
    <x v="1"/>
    <x v="1"/>
    <s v="B05"/>
    <s v="Through joints complete for 6,6kV XLPE stranded copper conductor cables"/>
    <n v="21"/>
    <s v="70mm2 X 3 Core (DXG03NCM)"/>
    <x v="2"/>
    <x v="2"/>
    <x v="1"/>
    <n v="1"/>
    <m/>
    <m/>
    <m/>
    <m/>
    <m/>
    <m/>
    <n v="1"/>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61"/>
    <n v="55"/>
    <x v="0"/>
    <x v="0"/>
    <x v="0"/>
    <x v="1"/>
    <x v="1"/>
    <s v="B05"/>
    <s v="Through joints complete for 6,6kV XLPE stranded copper conductor cables"/>
    <n v="21"/>
    <s v="70mm2 X 3 Core (DXG03NCM)"/>
    <x v="3"/>
    <x v="3"/>
    <x v="1"/>
    <n v="1"/>
    <m/>
    <m/>
    <m/>
    <m/>
    <m/>
    <m/>
    <n v="1"/>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467"/>
    <n v="55"/>
    <x v="0"/>
    <x v="0"/>
    <x v="0"/>
    <x v="1"/>
    <x v="1"/>
    <s v="B05"/>
    <s v="Through joints complete for 6,6kV XLPE stranded copper conductor cables"/>
    <n v="21"/>
    <s v="70mm2 X 3 Core (DXG03NCM)"/>
    <x v="1"/>
    <x v="1"/>
    <x v="1"/>
    <n v="1"/>
    <m/>
    <m/>
    <m/>
    <m/>
    <m/>
    <m/>
    <n v="1"/>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56"/>
    <n v="56"/>
    <x v="0"/>
    <x v="0"/>
    <x v="0"/>
    <x v="1"/>
    <x v="1"/>
    <s v="B05"/>
    <s v="Through joints complete for 6,6kV XLPE stranded copper conductor cables"/>
    <n v="22"/>
    <s v="95mm2 X 3 Core (DXG03PCM)"/>
    <x v="2"/>
    <x v="2"/>
    <x v="1"/>
    <n v="1"/>
    <m/>
    <m/>
    <m/>
    <m/>
    <m/>
    <m/>
    <n v="1"/>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62"/>
    <n v="56"/>
    <x v="0"/>
    <x v="0"/>
    <x v="0"/>
    <x v="1"/>
    <x v="1"/>
    <s v="B05"/>
    <s v="Through joints complete for 6,6kV XLPE stranded copper conductor cables"/>
    <n v="22"/>
    <s v="95mm2 X 3 Core (DXG03PCM)"/>
    <x v="3"/>
    <x v="3"/>
    <x v="1"/>
    <n v="1"/>
    <m/>
    <m/>
    <m/>
    <m/>
    <m/>
    <m/>
    <n v="1"/>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468"/>
    <n v="56"/>
    <x v="0"/>
    <x v="0"/>
    <x v="0"/>
    <x v="1"/>
    <x v="1"/>
    <s v="B05"/>
    <s v="Through joints complete for 6,6kV XLPE stranded copper conductor cables"/>
    <n v="22"/>
    <s v="95mm2 X 3 Core (DXG03PCM)"/>
    <x v="1"/>
    <x v="1"/>
    <x v="1"/>
    <n v="1"/>
    <m/>
    <m/>
    <m/>
    <m/>
    <m/>
    <m/>
    <n v="1"/>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57"/>
    <n v="57"/>
    <x v="0"/>
    <x v="0"/>
    <x v="0"/>
    <x v="1"/>
    <x v="1"/>
    <s v="B05"/>
    <s v="Through joints complete for 6,6kV XLPE stranded copper conductor cables"/>
    <n v="23"/>
    <s v="185 mm2 x 1 Core (DXG01SCM)"/>
    <x v="2"/>
    <x v="2"/>
    <x v="1"/>
    <n v="1"/>
    <m/>
    <m/>
    <m/>
    <m/>
    <m/>
    <m/>
    <n v="1"/>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63"/>
    <n v="57"/>
    <x v="0"/>
    <x v="0"/>
    <x v="0"/>
    <x v="1"/>
    <x v="1"/>
    <s v="B05"/>
    <s v="Through joints complete for 6,6kV XLPE stranded copper conductor cables"/>
    <n v="23"/>
    <s v="185 mm2 x 1 Core (DXG01SCM)"/>
    <x v="3"/>
    <x v="3"/>
    <x v="1"/>
    <n v="1"/>
    <m/>
    <m/>
    <m/>
    <m/>
    <m/>
    <m/>
    <n v="1"/>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469"/>
    <n v="57"/>
    <x v="0"/>
    <x v="0"/>
    <x v="0"/>
    <x v="1"/>
    <x v="1"/>
    <s v="B05"/>
    <s v="Through joints complete for 6,6kV XLPE stranded copper conductor cables"/>
    <n v="23"/>
    <s v="185 mm2 x 1 Core (DXG01SCM)"/>
    <x v="1"/>
    <x v="1"/>
    <x v="1"/>
    <n v="1"/>
    <m/>
    <m/>
    <m/>
    <m/>
    <m/>
    <m/>
    <n v="1"/>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58"/>
    <n v="58"/>
    <x v="0"/>
    <x v="0"/>
    <x v="0"/>
    <x v="1"/>
    <x v="1"/>
    <s v="B05"/>
    <s v="Through joints complete for 6,6kV XLPE stranded copper conductor cables"/>
    <n v="24"/>
    <s v="300mm2 X 1 Core (DXG01UCM)"/>
    <x v="2"/>
    <x v="2"/>
    <x v="1"/>
    <n v="1"/>
    <m/>
    <m/>
    <m/>
    <m/>
    <m/>
    <m/>
    <n v="1"/>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64"/>
    <n v="58"/>
    <x v="0"/>
    <x v="0"/>
    <x v="0"/>
    <x v="1"/>
    <x v="1"/>
    <s v="B05"/>
    <s v="Through joints complete for 6,6kV XLPE stranded copper conductor cables"/>
    <n v="24"/>
    <s v="300mm2 X 1 Core (DXG01UCM)"/>
    <x v="3"/>
    <x v="3"/>
    <x v="1"/>
    <n v="1"/>
    <m/>
    <m/>
    <m/>
    <m/>
    <m/>
    <m/>
    <n v="1"/>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470"/>
    <n v="58"/>
    <x v="0"/>
    <x v="0"/>
    <x v="0"/>
    <x v="1"/>
    <x v="1"/>
    <s v="B05"/>
    <s v="Through joints complete for 6,6kV XLPE stranded copper conductor cables"/>
    <n v="24"/>
    <s v="300mm2 X 1 Core (DXG01UCM)"/>
    <x v="1"/>
    <x v="1"/>
    <x v="1"/>
    <n v="1"/>
    <m/>
    <m/>
    <m/>
    <m/>
    <m/>
    <m/>
    <n v="1"/>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59"/>
    <n v="59"/>
    <x v="0"/>
    <x v="0"/>
    <x v="0"/>
    <x v="1"/>
    <x v="1"/>
    <s v="B06"/>
    <s v="Unarmoured Single core for Earthing conductor from tray to motor earthing terminal for for 6,6 kV system (individual copper screen tape) 6.6 kV XLPE insulated, PVC sheath, stranded copper conductor cable fixed/laid in all positions, etc, to all heights ab"/>
    <n v="25"/>
    <s v="25mm2 x 1 Core (DXG01KCM)"/>
    <x v="2"/>
    <x v="2"/>
    <x v="0"/>
    <n v="370"/>
    <n v="110"/>
    <n v="110"/>
    <n v="110"/>
    <n v="110"/>
    <n v="110"/>
    <n v="110"/>
    <n v="103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65"/>
    <n v="59"/>
    <x v="0"/>
    <x v="0"/>
    <x v="0"/>
    <x v="1"/>
    <x v="1"/>
    <s v="B06"/>
    <s v="Unarmoured Single core for Earthing conductor from tray to motor earthing terminal for for 6,6 kV system (individual copper screen tape) 6.6 kV XLPE insulated, PVC sheath, stranded copper conductor cable fixed/laid in all positions, etc, to all heights ab"/>
    <n v="25"/>
    <s v="25mm2 x 1 Core (DXG01KCM)"/>
    <x v="3"/>
    <x v="3"/>
    <x v="0"/>
    <n v="370"/>
    <n v="110"/>
    <n v="110"/>
    <n v="110"/>
    <n v="110"/>
    <n v="110"/>
    <n v="110"/>
    <n v="103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471"/>
    <n v="59"/>
    <x v="0"/>
    <x v="0"/>
    <x v="0"/>
    <x v="1"/>
    <x v="1"/>
    <s v="B06"/>
    <s v="Unarmoured Single core for Earthing conductor from tray to motor earthing terminal for for 6,6 kV system (individual copper screen tape) 6.6 kV XLPE insulated, PVC sheath, stranded copper conductor cable fixed/laid in all positions, etc, to all heights ab"/>
    <n v="25"/>
    <s v="25mm2 x 1 Core (DXG01KCM)"/>
    <x v="1"/>
    <x v="1"/>
    <x v="0"/>
    <n v="370"/>
    <n v="110"/>
    <n v="110"/>
    <n v="110"/>
    <n v="110"/>
    <n v="110"/>
    <n v="110"/>
    <n v="103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60"/>
    <n v="60"/>
    <x v="0"/>
    <x v="0"/>
    <x v="0"/>
    <x v="1"/>
    <x v="1"/>
    <s v="B06"/>
    <s v="Unarmoured Single core for Earthing conductor from tray to motor earthing terminal for for 6,6 kV system (individual copper screen tape) 6.6 kV XLPE insulated, PVC sheath, stranded copper conductor cable fixed/laid in all positions, etc, to all heights ab"/>
    <n v="26"/>
    <s v="35mm2 x 1 Core (DXG01LCM)"/>
    <x v="2"/>
    <x v="2"/>
    <x v="0"/>
    <n v="0"/>
    <n v="10"/>
    <n v="10"/>
    <n v="10"/>
    <n v="10"/>
    <n v="10"/>
    <n v="10"/>
    <n v="6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66"/>
    <n v="60"/>
    <x v="0"/>
    <x v="0"/>
    <x v="0"/>
    <x v="1"/>
    <x v="1"/>
    <s v="B06"/>
    <s v="Unarmoured Single core for Earthing conductor from tray to motor earthing terminal for for 6,6 kV system (individual copper screen tape) 6.6 kV XLPE insulated, PVC sheath, stranded copper conductor cable fixed/laid in all positions, etc, to all heights ab"/>
    <n v="26"/>
    <s v="35mm2 x 1 Core (DXG01LCM)"/>
    <x v="3"/>
    <x v="3"/>
    <x v="0"/>
    <n v="0"/>
    <n v="10"/>
    <n v="10"/>
    <n v="10"/>
    <n v="10"/>
    <n v="10"/>
    <n v="10"/>
    <n v="6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472"/>
    <n v="60"/>
    <x v="0"/>
    <x v="0"/>
    <x v="0"/>
    <x v="1"/>
    <x v="1"/>
    <s v="B06"/>
    <s v="Unarmoured Single core for Earthing conductor from tray to motor earthing terminal for for 6,6 kV system (individual copper screen tape) 6.6 kV XLPE insulated, PVC sheath, stranded copper conductor cable fixed/laid in all positions, etc, to all heights ab"/>
    <n v="26"/>
    <s v="35mm2 x 1 Core (DXG01LCM)"/>
    <x v="1"/>
    <x v="1"/>
    <x v="0"/>
    <n v="0"/>
    <n v="10"/>
    <n v="10"/>
    <n v="10"/>
    <n v="10"/>
    <n v="10"/>
    <n v="10"/>
    <n v="6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61"/>
    <n v="61"/>
    <x v="0"/>
    <x v="0"/>
    <x v="0"/>
    <x v="1"/>
    <x v="1"/>
    <s v="B06"/>
    <s v="Unarmoured Single core for Earthing conductor from tray to motor earthing terminal for for 6,6 kV system (individual copper screen tape) 6.6 kV XLPE insulated, PVC sheath, stranded copper conductor cable fixed/laid in all positions, etc, to all heights ab"/>
    <n v="27"/>
    <s v="70mm2 X 1 Core (DXG01NCM)"/>
    <x v="2"/>
    <x v="2"/>
    <x v="0"/>
    <n v="50"/>
    <m/>
    <m/>
    <m/>
    <m/>
    <m/>
    <m/>
    <n v="5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67"/>
    <n v="61"/>
    <x v="0"/>
    <x v="0"/>
    <x v="0"/>
    <x v="1"/>
    <x v="1"/>
    <s v="B06"/>
    <s v="Unarmoured Single core for Earthing conductor from tray to motor earthing terminal for for 6,6 kV system (individual copper screen tape) 6.6 kV XLPE insulated, PVC sheath, stranded copper conductor cable fixed/laid in all positions, etc, to all heights ab"/>
    <n v="27"/>
    <s v="70mm2 X 1 Core (DXG01NCM)"/>
    <x v="3"/>
    <x v="3"/>
    <x v="0"/>
    <n v="50"/>
    <m/>
    <m/>
    <m/>
    <m/>
    <m/>
    <m/>
    <n v="5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473"/>
    <n v="61"/>
    <x v="0"/>
    <x v="0"/>
    <x v="0"/>
    <x v="1"/>
    <x v="1"/>
    <s v="B06"/>
    <s v="Unarmoured Single core for Earthing conductor from tray to motor earthing terminal for for 6,6 kV system (individual copper screen tape) 6.6 kV XLPE insulated, PVC sheath, stranded copper conductor cable fixed/laid in all positions, etc, to all heights ab"/>
    <n v="27"/>
    <s v="70mm2 X 1 Core (DXG01NCM)"/>
    <x v="1"/>
    <x v="1"/>
    <x v="0"/>
    <n v="50"/>
    <m/>
    <m/>
    <m/>
    <m/>
    <m/>
    <m/>
    <n v="5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62"/>
    <n v="62"/>
    <x v="0"/>
    <x v="0"/>
    <x v="0"/>
    <x v="1"/>
    <x v="1"/>
    <s v="B07"/>
    <s v="Termination complete, without gland for motor Earthling conductor cable, for 6.6 kV XLPE stranded copper conductor cable.  Quantity is per core per end"/>
    <n v="28"/>
    <s v="25mm2 x 1 Core (DXG01KCM)"/>
    <x v="2"/>
    <x v="2"/>
    <x v="1"/>
    <n v="148"/>
    <n v="44"/>
    <n v="44"/>
    <n v="44"/>
    <n v="44"/>
    <n v="44"/>
    <n v="44"/>
    <n v="412"/>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68"/>
    <n v="62"/>
    <x v="0"/>
    <x v="0"/>
    <x v="0"/>
    <x v="1"/>
    <x v="1"/>
    <s v="B07"/>
    <s v="Termination complete, without gland for motor Earthling conductor cable, for 6.6 kV XLPE stranded copper conductor cable.  Quantity is per core per end"/>
    <n v="28"/>
    <s v="25mm2 x 1 Core (DXG01KCM)"/>
    <x v="3"/>
    <x v="3"/>
    <x v="1"/>
    <n v="148"/>
    <n v="44"/>
    <n v="44"/>
    <n v="44"/>
    <n v="44"/>
    <n v="44"/>
    <n v="44"/>
    <n v="412"/>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474"/>
    <n v="62"/>
    <x v="0"/>
    <x v="0"/>
    <x v="0"/>
    <x v="1"/>
    <x v="1"/>
    <s v="B07"/>
    <s v="Termination complete, without gland for motor Earthling conductor cable, for 6.6 kV XLPE stranded copper conductor cable.  Quantity is per core per end"/>
    <n v="28"/>
    <s v="25mm2 x 1 Core (DXG01KCM)"/>
    <x v="1"/>
    <x v="1"/>
    <x v="1"/>
    <n v="148"/>
    <n v="44"/>
    <n v="44"/>
    <n v="44"/>
    <n v="44"/>
    <n v="44"/>
    <n v="44"/>
    <n v="412"/>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63"/>
    <n v="63"/>
    <x v="0"/>
    <x v="0"/>
    <x v="0"/>
    <x v="1"/>
    <x v="1"/>
    <s v="B07"/>
    <s v="Termination complete, without gland for motor Earthling conductor cable, for 6.6 kV XLPE stranded copper conductor cable.  Quantity is per core per end"/>
    <n v="29"/>
    <s v="35mm2 x 1 Core (DXG01LCM)"/>
    <x v="2"/>
    <x v="2"/>
    <x v="1"/>
    <n v="0"/>
    <n v="4"/>
    <n v="4"/>
    <n v="4"/>
    <n v="4"/>
    <n v="4"/>
    <n v="4"/>
    <n v="24"/>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69"/>
    <n v="63"/>
    <x v="0"/>
    <x v="0"/>
    <x v="0"/>
    <x v="1"/>
    <x v="1"/>
    <s v="B07"/>
    <s v="Termination complete, without gland for motor Earthling conductor cable, for 6.6 kV XLPE stranded copper conductor cable.  Quantity is per core per end"/>
    <n v="29"/>
    <s v="35mm2 x 1 Core (DXG01LCM)"/>
    <x v="3"/>
    <x v="3"/>
    <x v="1"/>
    <n v="0"/>
    <n v="4"/>
    <n v="4"/>
    <n v="4"/>
    <n v="4"/>
    <n v="4"/>
    <n v="4"/>
    <n v="24"/>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475"/>
    <n v="63"/>
    <x v="0"/>
    <x v="0"/>
    <x v="0"/>
    <x v="1"/>
    <x v="1"/>
    <s v="B07"/>
    <s v="Termination complete, without gland for motor Earthling conductor cable, for 6.6 kV XLPE stranded copper conductor cable.  Quantity is per core per end"/>
    <n v="29"/>
    <s v="35mm2 x 1 Core (DXG01LCM)"/>
    <x v="1"/>
    <x v="1"/>
    <x v="1"/>
    <n v="0"/>
    <n v="4"/>
    <n v="4"/>
    <n v="4"/>
    <n v="4"/>
    <n v="4"/>
    <n v="4"/>
    <n v="24"/>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64"/>
    <n v="64"/>
    <x v="0"/>
    <x v="0"/>
    <x v="0"/>
    <x v="1"/>
    <x v="1"/>
    <s v="B07"/>
    <s v="Termination complete, without gland for motor Earthling conductor cable, for 6.6 kV XLPE stranded copper conductor cable.  Quantity is per core per end"/>
    <n v="30"/>
    <s v="70mm2 X 1 Core (DXG01NCM)"/>
    <x v="2"/>
    <x v="2"/>
    <x v="1"/>
    <n v="1"/>
    <m/>
    <m/>
    <m/>
    <m/>
    <m/>
    <m/>
    <n v="1"/>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70"/>
    <n v="64"/>
    <x v="0"/>
    <x v="0"/>
    <x v="0"/>
    <x v="1"/>
    <x v="1"/>
    <s v="B07"/>
    <s v="Termination complete, without gland for motor Earthling conductor cable, for 6.6 kV XLPE stranded copper conductor cable.  Quantity is per core per end"/>
    <n v="30"/>
    <s v="70mm2 X 1 Core (DXG01NCM)"/>
    <x v="3"/>
    <x v="3"/>
    <x v="1"/>
    <n v="1"/>
    <m/>
    <m/>
    <m/>
    <m/>
    <m/>
    <m/>
    <n v="1"/>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476"/>
    <n v="64"/>
    <x v="0"/>
    <x v="0"/>
    <x v="0"/>
    <x v="1"/>
    <x v="1"/>
    <s v="B07"/>
    <s v="Termination complete, without gland for motor Earthling conductor cable, for 6.6 kV XLPE stranded copper conductor cable.  Quantity is per core per end"/>
    <n v="30"/>
    <s v="70mm2 X 1 Core (DXG01NCM)"/>
    <x v="1"/>
    <x v="1"/>
    <x v="1"/>
    <n v="1"/>
    <m/>
    <m/>
    <m/>
    <m/>
    <m/>
    <m/>
    <n v="1"/>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65"/>
    <n v="65"/>
    <x v="0"/>
    <x v="0"/>
    <x v="0"/>
    <x v="2"/>
    <x v="2"/>
    <s v="C01"/>
    <s v="Armoured for VFD to Motor, DC systems and 230/400V, 690V AC Systems, 600/1000V grade Low Halogen, PVC insulated, PVC sheathed stranded copper conductor cable fixed/laid in all positions, etc, to all heights above floor level, etc and to all areas"/>
    <n v="1"/>
    <s v="1,5 mm2 x 3 Core (BVX03CCM)"/>
    <x v="2"/>
    <x v="2"/>
    <x v="0"/>
    <n v="2660"/>
    <m/>
    <m/>
    <m/>
    <m/>
    <m/>
    <m/>
    <n v="266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71"/>
    <n v="65"/>
    <x v="0"/>
    <x v="0"/>
    <x v="0"/>
    <x v="2"/>
    <x v="2"/>
    <s v="C01"/>
    <s v="Armoured for VFD to Motor, DC systems and 230/400V, 690V AC Systems, 600/1000V grade Low Halogen, PVC insulated, PVC sheathed stranded copper conductor cable fixed/laid in all positions, etc, to all heights above floor level, etc and to all areas"/>
    <n v="1"/>
    <s v="1,5 mm2 x 3 Core (BVX03CCM)"/>
    <x v="3"/>
    <x v="3"/>
    <x v="0"/>
    <n v="2660"/>
    <m/>
    <m/>
    <m/>
    <m/>
    <m/>
    <m/>
    <n v="266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477"/>
    <n v="65"/>
    <x v="0"/>
    <x v="0"/>
    <x v="0"/>
    <x v="2"/>
    <x v="2"/>
    <s v="C01"/>
    <s v="Armoured for VFD to Motor, DC systems and 230/400V, 690V AC Systems, 600/1000V grade Low Halogen, PVC insulated, PVC sheathed stranded copper conductor cable fixed/laid in all positions, etc, to all heights above floor level, etc and to all areas"/>
    <n v="1"/>
    <s v="1,5 mm2 x 3 Core (BVX03CCM)"/>
    <x v="1"/>
    <x v="1"/>
    <x v="0"/>
    <n v="2660"/>
    <m/>
    <m/>
    <m/>
    <m/>
    <m/>
    <m/>
    <n v="266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66"/>
    <n v="66"/>
    <x v="0"/>
    <x v="0"/>
    <x v="0"/>
    <x v="2"/>
    <x v="2"/>
    <s v="C01"/>
    <s v="Armoured for VFD to Motor, DC systems and 230/400V, 690V AC Systems, 600/1000V grade Low Halogen, PVC insulated, PVC sheathed stranded copper conductor cable fixed/laid in all positions, etc, to all heights above floor level, etc and to all areas"/>
    <n v="2"/>
    <s v="2,5 mm2 x 3 Core (BVX03DCM)"/>
    <x v="2"/>
    <x v="2"/>
    <x v="0"/>
    <n v="10"/>
    <m/>
    <m/>
    <m/>
    <m/>
    <m/>
    <m/>
    <n v="1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72"/>
    <n v="66"/>
    <x v="0"/>
    <x v="0"/>
    <x v="0"/>
    <x v="2"/>
    <x v="2"/>
    <s v="C01"/>
    <s v="Armoured for VFD to Motor, DC systems and 230/400V, 690V AC Systems, 600/1000V grade Low Halogen, PVC insulated, PVC sheathed stranded copper conductor cable fixed/laid in all positions, etc, to all heights above floor level, etc and to all areas"/>
    <n v="2"/>
    <s v="2,5 mm2 x 3 Core (BVX03DCM)"/>
    <x v="3"/>
    <x v="3"/>
    <x v="0"/>
    <n v="10"/>
    <m/>
    <m/>
    <m/>
    <m/>
    <m/>
    <m/>
    <n v="1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478"/>
    <n v="66"/>
    <x v="0"/>
    <x v="0"/>
    <x v="0"/>
    <x v="2"/>
    <x v="2"/>
    <s v="C01"/>
    <s v="Armoured for VFD to Motor, DC systems and 230/400V, 690V AC Systems, 600/1000V grade Low Halogen, PVC insulated, PVC sheathed stranded copper conductor cable fixed/laid in all positions, etc, to all heights above floor level, etc and to all areas"/>
    <n v="2"/>
    <s v="2,5 mm2 x 3 Core (BVX03DCM)"/>
    <x v="1"/>
    <x v="1"/>
    <x v="0"/>
    <n v="10"/>
    <m/>
    <m/>
    <m/>
    <m/>
    <m/>
    <m/>
    <n v="1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67"/>
    <n v="67"/>
    <x v="0"/>
    <x v="0"/>
    <x v="0"/>
    <x v="2"/>
    <x v="2"/>
    <s v="C01"/>
    <s v="Armoured for VFD to Motor, DC systems and 230/400V, 690V AC Systems, 600/1000V grade Low Halogen, PVC insulated, PVC sheathed stranded copper conductor cable fixed/laid in all positions, etc, to all heights above floor level, etc and to all areas"/>
    <n v="3"/>
    <s v="4 mm2 x 3 Core (BVX03ECM)"/>
    <x v="2"/>
    <x v="2"/>
    <x v="0"/>
    <n v="10"/>
    <m/>
    <m/>
    <m/>
    <m/>
    <m/>
    <m/>
    <n v="1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73"/>
    <n v="67"/>
    <x v="0"/>
    <x v="0"/>
    <x v="0"/>
    <x v="2"/>
    <x v="2"/>
    <s v="C01"/>
    <s v="Armoured for VFD to Motor, DC systems and 230/400V, 690V AC Systems, 600/1000V grade Low Halogen, PVC insulated, PVC sheathed stranded copper conductor cable fixed/laid in all positions, etc, to all heights above floor level, etc and to all areas"/>
    <n v="3"/>
    <s v="4 mm2 x 3 Core (BVX03ECM)"/>
    <x v="3"/>
    <x v="3"/>
    <x v="0"/>
    <n v="10"/>
    <m/>
    <m/>
    <m/>
    <m/>
    <m/>
    <m/>
    <n v="1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479"/>
    <n v="67"/>
    <x v="0"/>
    <x v="0"/>
    <x v="0"/>
    <x v="2"/>
    <x v="2"/>
    <s v="C01"/>
    <s v="Armoured for VFD to Motor, DC systems and 230/400V, 690V AC Systems, 600/1000V grade Low Halogen, PVC insulated, PVC sheathed stranded copper conductor cable fixed/laid in all positions, etc, to all heights above floor level, etc and to all areas"/>
    <n v="3"/>
    <s v="4 mm2 x 3 Core (BVX03ECM)"/>
    <x v="1"/>
    <x v="1"/>
    <x v="0"/>
    <n v="10"/>
    <m/>
    <m/>
    <m/>
    <m/>
    <m/>
    <m/>
    <n v="1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68"/>
    <n v="68"/>
    <x v="0"/>
    <x v="0"/>
    <x v="0"/>
    <x v="2"/>
    <x v="2"/>
    <s v="C01"/>
    <s v="Armoured for VFD to Motor, DC systems and 230/400V, 690V AC Systems, 600/1000V grade Low Halogen, PVC insulated, PVC sheathed stranded copper conductor cable fixed/laid in all positions, etc, to all heights above floor level, etc and to all areas"/>
    <n v="4"/>
    <s v="6 mm2 x 3 Core (BVX03FCM)"/>
    <x v="2"/>
    <x v="2"/>
    <x v="0"/>
    <n v="10"/>
    <m/>
    <m/>
    <m/>
    <m/>
    <m/>
    <m/>
    <n v="1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74"/>
    <n v="68"/>
    <x v="0"/>
    <x v="0"/>
    <x v="0"/>
    <x v="2"/>
    <x v="2"/>
    <s v="C01"/>
    <s v="Armoured for VFD to Motor, DC systems and 230/400V, 690V AC Systems, 600/1000V grade Low Halogen, PVC insulated, PVC sheathed stranded copper conductor cable fixed/laid in all positions, etc, to all heights above floor level, etc and to all areas"/>
    <n v="4"/>
    <s v="6 mm2 x 3 Core (BVX03FCM)"/>
    <x v="3"/>
    <x v="3"/>
    <x v="0"/>
    <n v="10"/>
    <m/>
    <m/>
    <m/>
    <m/>
    <m/>
    <m/>
    <n v="1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480"/>
    <n v="68"/>
    <x v="0"/>
    <x v="0"/>
    <x v="0"/>
    <x v="2"/>
    <x v="2"/>
    <s v="C01"/>
    <s v="Armoured for VFD to Motor, DC systems and 230/400V, 690V AC Systems, 600/1000V grade Low Halogen, PVC insulated, PVC sheathed stranded copper conductor cable fixed/laid in all positions, etc, to all heights above floor level, etc and to all areas"/>
    <n v="4"/>
    <s v="6 mm2 x 3 Core (BVX03FCM)"/>
    <x v="1"/>
    <x v="1"/>
    <x v="0"/>
    <n v="10"/>
    <m/>
    <m/>
    <m/>
    <m/>
    <m/>
    <m/>
    <n v="1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69"/>
    <n v="69"/>
    <x v="0"/>
    <x v="0"/>
    <x v="0"/>
    <x v="2"/>
    <x v="2"/>
    <s v="C01"/>
    <s v="Armoured for VFD to Motor, DC systems and 230/400V, 690V AC Systems, 600/1000V grade Low Halogen, PVC insulated, PVC sheathed stranded copper conductor cable fixed/laid in all positions, etc, to all heights above floor level, etc and to all areas"/>
    <n v="5"/>
    <s v="10 mm2 x 3 Core (BVX03GCM)"/>
    <x v="2"/>
    <x v="2"/>
    <x v="0"/>
    <n v="10"/>
    <m/>
    <m/>
    <m/>
    <m/>
    <m/>
    <m/>
    <n v="1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75"/>
    <n v="69"/>
    <x v="0"/>
    <x v="0"/>
    <x v="0"/>
    <x v="2"/>
    <x v="2"/>
    <s v="C01"/>
    <s v="Armoured for VFD to Motor, DC systems and 230/400V, 690V AC Systems, 600/1000V grade Low Halogen, PVC insulated, PVC sheathed stranded copper conductor cable fixed/laid in all positions, etc, to all heights above floor level, etc and to all areas"/>
    <n v="5"/>
    <s v="10 mm2 x 3 Core (BVX03GCM)"/>
    <x v="3"/>
    <x v="3"/>
    <x v="0"/>
    <n v="10"/>
    <m/>
    <m/>
    <m/>
    <m/>
    <m/>
    <m/>
    <n v="1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481"/>
    <n v="69"/>
    <x v="0"/>
    <x v="0"/>
    <x v="0"/>
    <x v="2"/>
    <x v="2"/>
    <s v="C01"/>
    <s v="Armoured for VFD to Motor, DC systems and 230/400V, 690V AC Systems, 600/1000V grade Low Halogen, PVC insulated, PVC sheathed stranded copper conductor cable fixed/laid in all positions, etc, to all heights above floor level, etc and to all areas"/>
    <n v="5"/>
    <s v="10 mm2 x 3 Core (BVX03GCM)"/>
    <x v="1"/>
    <x v="1"/>
    <x v="0"/>
    <n v="10"/>
    <m/>
    <m/>
    <m/>
    <m/>
    <m/>
    <m/>
    <n v="10"/>
    <x v="1"/>
    <x v="1"/>
    <x v="1"/>
    <x v="1"/>
    <x v="0"/>
    <x v="0"/>
    <x v="0"/>
    <x v="2"/>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70"/>
    <n v="70"/>
    <x v="0"/>
    <x v="0"/>
    <x v="0"/>
    <x v="2"/>
    <x v="2"/>
    <s v="C01"/>
    <s v="Armoured for VFD to Motor, DC systems and 230/400V, 690V AC Systems, 600/1000V grade Low Halogen, PVC insulated, PVC sheathed stranded copper conductor cable fixed/laid in all positions, etc, to all heights above floor level, etc and to all areas"/>
    <n v="6"/>
    <s v="16 mm2 x 3 Core (BVX03HCM)"/>
    <x v="2"/>
    <x v="2"/>
    <x v="0"/>
    <n v="200"/>
    <n v="850"/>
    <n v="850"/>
    <n v="850"/>
    <n v="850"/>
    <n v="850"/>
    <n v="850"/>
    <n v="5300"/>
    <x v="1"/>
    <x v="1"/>
    <x v="1"/>
    <x v="1"/>
    <x v="0"/>
    <x v="0"/>
    <x v="0"/>
    <x v="0"/>
    <x v="0"/>
    <x v="0"/>
    <x v="0"/>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76"/>
    <n v="70"/>
    <x v="0"/>
    <x v="0"/>
    <x v="0"/>
    <x v="2"/>
    <x v="2"/>
    <s v="C01"/>
    <s v="Armoured for VFD to Motor, DC systems and 230/400V, 690V AC Systems, 600/1000V grade Low Halogen, PVC insulated, PVC sheathed stranded copper conductor cable fixed/laid in all positions, etc, to all heights above floor level, etc and to all areas"/>
    <n v="6"/>
    <s v="16 mm2 x 3 Core (BVX03HCM)"/>
    <x v="3"/>
    <x v="3"/>
    <x v="0"/>
    <n v="200"/>
    <n v="850"/>
    <n v="850"/>
    <n v="850"/>
    <n v="850"/>
    <n v="850"/>
    <n v="850"/>
    <n v="530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482"/>
    <n v="70"/>
    <x v="0"/>
    <x v="0"/>
    <x v="0"/>
    <x v="2"/>
    <x v="2"/>
    <s v="C01"/>
    <s v="Armoured for VFD to Motor, DC systems and 230/400V, 690V AC Systems, 600/1000V grade Low Halogen, PVC insulated, PVC sheathed stranded copper conductor cable fixed/laid in all positions, etc, to all heights above floor level, etc and to all areas"/>
    <n v="6"/>
    <s v="16 mm2 x 3 Core (BVX03HCM)"/>
    <x v="1"/>
    <x v="1"/>
    <x v="0"/>
    <n v="200"/>
    <n v="850"/>
    <n v="850"/>
    <n v="850"/>
    <n v="850"/>
    <n v="850"/>
    <n v="850"/>
    <n v="530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71"/>
    <n v="71"/>
    <x v="0"/>
    <x v="0"/>
    <x v="0"/>
    <x v="2"/>
    <x v="2"/>
    <s v="C01"/>
    <s v="Armoured for VFD to Motor, DC systems and 230/400V, 690V AC Systems, 600/1000V grade Low Halogen, PVC insulated, PVC sheathed stranded copper conductor cable fixed/laid in all positions, etc, to all heights above floor level, etc and to all areas"/>
    <n v="7"/>
    <s v="35 mm2 x 3 Core (BVX03LCM)"/>
    <x v="2"/>
    <x v="2"/>
    <x v="0"/>
    <n v="500"/>
    <m/>
    <m/>
    <m/>
    <m/>
    <m/>
    <m/>
    <n v="50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77"/>
    <n v="71"/>
    <x v="0"/>
    <x v="0"/>
    <x v="0"/>
    <x v="2"/>
    <x v="2"/>
    <s v="C01"/>
    <s v="Armoured for VFD to Motor, DC systems and 230/400V, 690V AC Systems, 600/1000V grade Low Halogen, PVC insulated, PVC sheathed stranded copper conductor cable fixed/laid in all positions, etc, to all heights above floor level, etc and to all areas"/>
    <n v="7"/>
    <s v="35 mm2 x 3 Core (BVX03LCM)"/>
    <x v="3"/>
    <x v="3"/>
    <x v="0"/>
    <n v="500"/>
    <m/>
    <m/>
    <m/>
    <m/>
    <m/>
    <m/>
    <n v="50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483"/>
    <n v="71"/>
    <x v="0"/>
    <x v="0"/>
    <x v="0"/>
    <x v="2"/>
    <x v="2"/>
    <s v="C01"/>
    <s v="Armoured for VFD to Motor, DC systems and 230/400V, 690V AC Systems, 600/1000V grade Low Halogen, PVC insulated, PVC sheathed stranded copper conductor cable fixed/laid in all positions, etc, to all heights above floor level, etc and to all areas"/>
    <n v="7"/>
    <s v="35 mm2 x 3 Core (BVX03LCM)"/>
    <x v="1"/>
    <x v="1"/>
    <x v="0"/>
    <n v="500"/>
    <m/>
    <m/>
    <m/>
    <m/>
    <m/>
    <m/>
    <n v="50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72"/>
    <n v="72"/>
    <x v="0"/>
    <x v="0"/>
    <x v="0"/>
    <x v="2"/>
    <x v="2"/>
    <s v="C01"/>
    <s v="Armoured for VFD to Motor, DC systems and 230/400V, 690V AC Systems, 600/1000V grade Low Halogen, PVC insulated, PVC sheathed stranded copper conductor cable fixed/laid in all positions, etc, to all heights above floor level, etc and to all areas"/>
    <n v="8"/>
    <s v="70 mm2 x 3 Core (BVX03NCM)"/>
    <x v="2"/>
    <x v="2"/>
    <x v="0"/>
    <n v="600"/>
    <m/>
    <m/>
    <m/>
    <m/>
    <m/>
    <m/>
    <n v="60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78"/>
    <n v="72"/>
    <x v="0"/>
    <x v="0"/>
    <x v="0"/>
    <x v="2"/>
    <x v="2"/>
    <s v="C01"/>
    <s v="Armoured for VFD to Motor, DC systems and 230/400V, 690V AC Systems, 600/1000V grade Low Halogen, PVC insulated, PVC sheathed stranded copper conductor cable fixed/laid in all positions, etc, to all heights above floor level, etc and to all areas"/>
    <n v="8"/>
    <s v="70 mm2 x 3 Core (BVX03NCM)"/>
    <x v="3"/>
    <x v="3"/>
    <x v="0"/>
    <n v="600"/>
    <m/>
    <m/>
    <m/>
    <m/>
    <m/>
    <m/>
    <n v="60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484"/>
    <n v="72"/>
    <x v="0"/>
    <x v="0"/>
    <x v="0"/>
    <x v="2"/>
    <x v="2"/>
    <s v="C01"/>
    <s v="Armoured for VFD to Motor, DC systems and 230/400V, 690V AC Systems, 600/1000V grade Low Halogen, PVC insulated, PVC sheathed stranded copper conductor cable fixed/laid in all positions, etc, to all heights above floor level, etc and to all areas"/>
    <n v="8"/>
    <s v="70 mm2 x 3 Core (BVX03NCM)"/>
    <x v="1"/>
    <x v="1"/>
    <x v="0"/>
    <n v="600"/>
    <m/>
    <m/>
    <m/>
    <m/>
    <m/>
    <m/>
    <n v="60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73"/>
    <n v="73"/>
    <x v="0"/>
    <x v="0"/>
    <x v="0"/>
    <x v="2"/>
    <x v="2"/>
    <s v="C01"/>
    <s v="Armoured for VFD to Motor, DC systems and 230/400V, 690V AC Systems, 600/1000V grade Low Halogen, PVC insulated, PVC sheathed stranded copper conductor cable fixed/laid in all positions, etc, to all heights above floor level, etc and to all areas"/>
    <n v="9"/>
    <s v="120 mm2 x 3 Core (BVX03QCM)"/>
    <x v="2"/>
    <x v="2"/>
    <x v="0"/>
    <n v="3300"/>
    <n v="350"/>
    <n v="350"/>
    <n v="350"/>
    <n v="350"/>
    <n v="350"/>
    <n v="350"/>
    <n v="540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79"/>
    <n v="73"/>
    <x v="0"/>
    <x v="0"/>
    <x v="0"/>
    <x v="2"/>
    <x v="2"/>
    <s v="C01"/>
    <s v="Armoured for VFD to Motor, DC systems and 230/400V, 690V AC Systems, 600/1000V grade Low Halogen, PVC insulated, PVC sheathed stranded copper conductor cable fixed/laid in all positions, etc, to all heights above floor level, etc and to all areas"/>
    <n v="9"/>
    <s v="120 mm2 x 3 Core (BVX03QCM)"/>
    <x v="3"/>
    <x v="3"/>
    <x v="0"/>
    <n v="3300"/>
    <n v="350"/>
    <n v="350"/>
    <n v="350"/>
    <n v="350"/>
    <n v="350"/>
    <n v="350"/>
    <n v="540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485"/>
    <n v="73"/>
    <x v="0"/>
    <x v="0"/>
    <x v="0"/>
    <x v="2"/>
    <x v="2"/>
    <s v="C01"/>
    <s v="Armoured for VFD to Motor, DC systems and 230/400V, 690V AC Systems, 600/1000V grade Low Halogen, PVC insulated, PVC sheathed stranded copper conductor cable fixed/laid in all positions, etc, to all heights above floor level, etc and to all areas"/>
    <n v="9"/>
    <s v="120 mm2 x 3 Core (BVX03QCM)"/>
    <x v="1"/>
    <x v="1"/>
    <x v="0"/>
    <n v="3300"/>
    <n v="350"/>
    <n v="350"/>
    <n v="350"/>
    <n v="350"/>
    <n v="350"/>
    <n v="350"/>
    <n v="540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74"/>
    <n v="74"/>
    <x v="0"/>
    <x v="0"/>
    <x v="0"/>
    <x v="2"/>
    <x v="2"/>
    <s v="C01"/>
    <s v="Armoured for VFD to Motor, DC systems and 230/400V, 690V AC Systems, 600/1000V grade Low Halogen, PVC insulated, PVC sheathed stranded copper conductor cable fixed/laid in all positions, etc, to all heights above floor level, etc and to all areas"/>
    <n v="10"/>
    <s v="185 mm2 x 3 Core (BVX03SCM)"/>
    <x v="2"/>
    <x v="2"/>
    <x v="0"/>
    <n v="3600"/>
    <m/>
    <m/>
    <m/>
    <m/>
    <m/>
    <m/>
    <n v="360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80"/>
    <n v="74"/>
    <x v="0"/>
    <x v="0"/>
    <x v="0"/>
    <x v="2"/>
    <x v="2"/>
    <s v="C01"/>
    <s v="Armoured for VFD to Motor, DC systems and 230/400V, 690V AC Systems, 600/1000V grade Low Halogen, PVC insulated, PVC sheathed stranded copper conductor cable fixed/laid in all positions, etc, to all heights above floor level, etc and to all areas"/>
    <n v="10"/>
    <s v="185 mm2 x 3 Core (BVX03SCM)"/>
    <x v="3"/>
    <x v="3"/>
    <x v="0"/>
    <n v="3600"/>
    <m/>
    <m/>
    <m/>
    <m/>
    <m/>
    <m/>
    <n v="360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486"/>
    <n v="74"/>
    <x v="0"/>
    <x v="0"/>
    <x v="0"/>
    <x v="2"/>
    <x v="2"/>
    <s v="C01"/>
    <s v="Armoured for VFD to Motor, DC systems and 230/400V, 690V AC Systems, 600/1000V grade Low Halogen, PVC insulated, PVC sheathed stranded copper conductor cable fixed/laid in all positions, etc, to all heights above floor level, etc and to all areas"/>
    <n v="10"/>
    <s v="185 mm2 x 3 Core (BVX03SCM)"/>
    <x v="1"/>
    <x v="1"/>
    <x v="0"/>
    <n v="3600"/>
    <m/>
    <m/>
    <m/>
    <m/>
    <m/>
    <m/>
    <n v="360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75"/>
    <n v="75"/>
    <x v="0"/>
    <x v="0"/>
    <x v="0"/>
    <x v="2"/>
    <x v="2"/>
    <s v="C01"/>
    <s v="Armoured for VFD to Motor, DC systems and 230/400V, 690V AC Systems, 600/1000V grade Low Halogen, PVC insulated, PVC sheathed stranded copper conductor cable fixed/laid in all positions, etc, to all heights above floor level, etc and to all areas"/>
    <n v="11"/>
    <s v="240 mm2 x 3 Core (BVX03TCM)"/>
    <x v="2"/>
    <x v="2"/>
    <x v="0"/>
    <n v="15600"/>
    <m/>
    <m/>
    <m/>
    <m/>
    <m/>
    <m/>
    <n v="1560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81"/>
    <n v="75"/>
    <x v="0"/>
    <x v="0"/>
    <x v="0"/>
    <x v="2"/>
    <x v="2"/>
    <s v="C01"/>
    <s v="Armoured for VFD to Motor, DC systems and 230/400V, 690V AC Systems, 600/1000V grade Low Halogen, PVC insulated, PVC sheathed stranded copper conductor cable fixed/laid in all positions, etc, to all heights above floor level, etc and to all areas"/>
    <n v="11"/>
    <s v="240 mm2 x 3 Core (BVX03TCM)"/>
    <x v="3"/>
    <x v="3"/>
    <x v="0"/>
    <n v="15600"/>
    <m/>
    <m/>
    <m/>
    <m/>
    <m/>
    <m/>
    <n v="1560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487"/>
    <n v="75"/>
    <x v="0"/>
    <x v="0"/>
    <x v="0"/>
    <x v="2"/>
    <x v="2"/>
    <s v="C01"/>
    <s v="Armoured for VFD to Motor, DC systems and 230/400V, 690V AC Systems, 600/1000V grade Low Halogen, PVC insulated, PVC sheathed stranded copper conductor cable fixed/laid in all positions, etc, to all heights above floor level, etc and to all areas"/>
    <n v="11"/>
    <s v="240 mm2 x 3 Core (BVX03TCM)"/>
    <x v="1"/>
    <x v="1"/>
    <x v="0"/>
    <n v="15600"/>
    <m/>
    <m/>
    <m/>
    <m/>
    <m/>
    <m/>
    <n v="1560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76"/>
    <n v="76"/>
    <x v="0"/>
    <x v="0"/>
    <x v="0"/>
    <x v="2"/>
    <x v="2"/>
    <s v="C01"/>
    <s v="Armoured for VFD to Motor, DC systems and 230/400V, 690V AC Systems, 600/1000V grade Low Halogen, PVC insulated, PVC sheathed stranded copper conductor cable fixed/laid in all positions, etc, to all heights above floor level, etc and to all areas"/>
    <n v="12"/>
    <s v="400 mm2 x 3 Core (BVX03VCM)"/>
    <x v="2"/>
    <x v="2"/>
    <x v="0"/>
    <n v="6300"/>
    <m/>
    <m/>
    <m/>
    <m/>
    <m/>
    <m/>
    <n v="630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82"/>
    <n v="76"/>
    <x v="0"/>
    <x v="0"/>
    <x v="0"/>
    <x v="2"/>
    <x v="2"/>
    <s v="C01"/>
    <s v="Armoured for VFD to Motor, DC systems and 230/400V, 690V AC Systems, 600/1000V grade Low Halogen, PVC insulated, PVC sheathed stranded copper conductor cable fixed/laid in all positions, etc, to all heights above floor level, etc and to all areas"/>
    <n v="12"/>
    <s v="400 mm2 x 3 Core (BVX03VCM)"/>
    <x v="3"/>
    <x v="3"/>
    <x v="0"/>
    <n v="6300"/>
    <m/>
    <m/>
    <m/>
    <m/>
    <m/>
    <m/>
    <n v="630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488"/>
    <n v="76"/>
    <x v="0"/>
    <x v="0"/>
    <x v="0"/>
    <x v="2"/>
    <x v="2"/>
    <s v="C01"/>
    <s v="Armoured for VFD to Motor, DC systems and 230/400V, 690V AC Systems, 600/1000V grade Low Halogen, PVC insulated, PVC sheathed stranded copper conductor cable fixed/laid in all positions, etc, to all heights above floor level, etc and to all areas"/>
    <n v="12"/>
    <s v="400 mm2 x 3 Core (BVX03VCM)"/>
    <x v="1"/>
    <x v="1"/>
    <x v="0"/>
    <n v="6300"/>
    <m/>
    <m/>
    <m/>
    <m/>
    <m/>
    <m/>
    <n v="630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77"/>
    <n v="77"/>
    <x v="0"/>
    <x v="0"/>
    <x v="0"/>
    <x v="2"/>
    <x v="2"/>
    <s v="C02"/>
    <s v="Termination complete, with gland, for 600/1000V grade PVC insulated PVC Sheathed stranded copper conductor cable.  Quantity is per core per end."/>
    <n v="13"/>
    <s v="1,5 mm2 x 3 Core (BVX03CCM)"/>
    <x v="2"/>
    <x v="2"/>
    <x v="1"/>
    <n v="72"/>
    <m/>
    <m/>
    <m/>
    <m/>
    <m/>
    <m/>
    <n v="72"/>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83"/>
    <n v="77"/>
    <x v="0"/>
    <x v="0"/>
    <x v="0"/>
    <x v="2"/>
    <x v="2"/>
    <s v="C02"/>
    <s v="Termination complete, with gland, for 600/1000V grade PVC insulated PVC Sheathed stranded copper conductor cable.  Quantity is per core per end."/>
    <n v="13"/>
    <s v="1,5 mm2 x 3 Core (BVX03CCM)"/>
    <x v="3"/>
    <x v="3"/>
    <x v="1"/>
    <n v="72"/>
    <m/>
    <m/>
    <m/>
    <m/>
    <m/>
    <m/>
    <n v="72"/>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489"/>
    <n v="77"/>
    <x v="0"/>
    <x v="0"/>
    <x v="0"/>
    <x v="2"/>
    <x v="2"/>
    <s v="C02"/>
    <s v="Termination complete, with gland, for 600/1000V grade PVC insulated PVC Sheathed stranded copper conductor cable.  Quantity is per core per end."/>
    <n v="13"/>
    <s v="1,5 mm2 x 3 Core (BVX03CCM)"/>
    <x v="1"/>
    <x v="1"/>
    <x v="1"/>
    <n v="72"/>
    <m/>
    <m/>
    <m/>
    <m/>
    <m/>
    <m/>
    <n v="72"/>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78"/>
    <n v="78"/>
    <x v="0"/>
    <x v="0"/>
    <x v="0"/>
    <x v="2"/>
    <x v="2"/>
    <s v="C02"/>
    <s v="Termination complete, with gland, for 600/1000V grade PVC insulated PVC Sheathed stranded copper conductor cable.  Quantity is per core per end."/>
    <n v="14"/>
    <s v="2,5 mm2 x 3 Core (BVX03DCM)"/>
    <x v="2"/>
    <x v="2"/>
    <x v="1"/>
    <n v="1"/>
    <m/>
    <m/>
    <m/>
    <m/>
    <m/>
    <m/>
    <n v="1"/>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84"/>
    <n v="78"/>
    <x v="0"/>
    <x v="0"/>
    <x v="0"/>
    <x v="2"/>
    <x v="2"/>
    <s v="C02"/>
    <s v="Termination complete, with gland, for 600/1000V grade PVC insulated PVC Sheathed stranded copper conductor cable.  Quantity is per core per end."/>
    <n v="14"/>
    <s v="2,5 mm2 x 3 Core (BVX03DCM)"/>
    <x v="3"/>
    <x v="3"/>
    <x v="1"/>
    <n v="1"/>
    <m/>
    <m/>
    <m/>
    <m/>
    <m/>
    <m/>
    <n v="1"/>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490"/>
    <n v="78"/>
    <x v="0"/>
    <x v="0"/>
    <x v="0"/>
    <x v="2"/>
    <x v="2"/>
    <s v="C02"/>
    <s v="Termination complete, with gland, for 600/1000V grade PVC insulated PVC Sheathed stranded copper conductor cable.  Quantity is per core per end."/>
    <n v="14"/>
    <s v="2,5 mm2 x 3 Core (BVX03DCM)"/>
    <x v="1"/>
    <x v="1"/>
    <x v="1"/>
    <n v="1"/>
    <m/>
    <m/>
    <m/>
    <m/>
    <m/>
    <m/>
    <n v="1"/>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79"/>
    <n v="79"/>
    <x v="0"/>
    <x v="0"/>
    <x v="0"/>
    <x v="2"/>
    <x v="2"/>
    <s v="C02"/>
    <s v="Termination complete, with gland, for 600/1000V grade PVC insulated PVC Sheathed stranded copper conductor cable.  Quantity is per core per end."/>
    <n v="15"/>
    <s v="4 mm2 x 3 Core (BVX03ECM)"/>
    <x v="2"/>
    <x v="2"/>
    <x v="1"/>
    <n v="1"/>
    <m/>
    <m/>
    <m/>
    <m/>
    <m/>
    <m/>
    <n v="1"/>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85"/>
    <n v="79"/>
    <x v="0"/>
    <x v="0"/>
    <x v="0"/>
    <x v="2"/>
    <x v="2"/>
    <s v="C02"/>
    <s v="Termination complete, with gland, for 600/1000V grade PVC insulated PVC Sheathed stranded copper conductor cable.  Quantity is per core per end."/>
    <n v="15"/>
    <s v="4 mm2 x 3 Core (BVX03ECM)"/>
    <x v="3"/>
    <x v="3"/>
    <x v="1"/>
    <n v="1"/>
    <m/>
    <m/>
    <m/>
    <m/>
    <m/>
    <m/>
    <n v="1"/>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491"/>
    <n v="79"/>
    <x v="0"/>
    <x v="0"/>
    <x v="0"/>
    <x v="2"/>
    <x v="2"/>
    <s v="C02"/>
    <s v="Termination complete, with gland, for 600/1000V grade PVC insulated PVC Sheathed stranded copper conductor cable.  Quantity is per core per end."/>
    <n v="15"/>
    <s v="4 mm2 x 3 Core (BVX03ECM)"/>
    <x v="1"/>
    <x v="1"/>
    <x v="1"/>
    <n v="1"/>
    <m/>
    <m/>
    <m/>
    <m/>
    <m/>
    <m/>
    <n v="1"/>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80"/>
    <n v="80"/>
    <x v="0"/>
    <x v="0"/>
    <x v="0"/>
    <x v="2"/>
    <x v="2"/>
    <s v="C02"/>
    <s v="Termination complete, with gland, for 600/1000V grade PVC insulated PVC Sheathed stranded copper conductor cable.  Quantity is per core per end."/>
    <n v="16"/>
    <s v="6 mm2 x 3 Core (BVX03FCM)"/>
    <x v="2"/>
    <x v="2"/>
    <x v="1"/>
    <n v="1"/>
    <m/>
    <m/>
    <m/>
    <m/>
    <m/>
    <m/>
    <n v="1"/>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86"/>
    <n v="80"/>
    <x v="0"/>
    <x v="0"/>
    <x v="0"/>
    <x v="2"/>
    <x v="2"/>
    <s v="C02"/>
    <s v="Termination complete, with gland, for 600/1000V grade PVC insulated PVC Sheathed stranded copper conductor cable.  Quantity is per core per end."/>
    <n v="16"/>
    <s v="6 mm2 x 3 Core (BVX03FCM)"/>
    <x v="3"/>
    <x v="3"/>
    <x v="1"/>
    <n v="1"/>
    <m/>
    <m/>
    <m/>
    <m/>
    <m/>
    <m/>
    <n v="1"/>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492"/>
    <n v="80"/>
    <x v="0"/>
    <x v="0"/>
    <x v="0"/>
    <x v="2"/>
    <x v="2"/>
    <s v="C02"/>
    <s v="Termination complete, with gland, for 600/1000V grade PVC insulated PVC Sheathed stranded copper conductor cable.  Quantity is per core per end."/>
    <n v="16"/>
    <s v="6 mm2 x 3 Core (BVX03FCM)"/>
    <x v="1"/>
    <x v="1"/>
    <x v="1"/>
    <n v="1"/>
    <m/>
    <m/>
    <m/>
    <m/>
    <m/>
    <m/>
    <n v="1"/>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81"/>
    <n v="81"/>
    <x v="0"/>
    <x v="0"/>
    <x v="0"/>
    <x v="2"/>
    <x v="2"/>
    <s v="C02"/>
    <s v="Termination complete, with gland, for 600/1000V grade PVC insulated PVC Sheathed stranded copper conductor cable.  Quantity is per core per end."/>
    <n v="17"/>
    <s v="10 mm2 x 3 Core (BVX03GCM)"/>
    <x v="2"/>
    <x v="2"/>
    <x v="1"/>
    <n v="1"/>
    <m/>
    <m/>
    <m/>
    <m/>
    <m/>
    <m/>
    <n v="1"/>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87"/>
    <n v="81"/>
    <x v="0"/>
    <x v="0"/>
    <x v="0"/>
    <x v="2"/>
    <x v="2"/>
    <s v="C02"/>
    <s v="Termination complete, with gland, for 600/1000V grade PVC insulated PVC Sheathed stranded copper conductor cable.  Quantity is per core per end."/>
    <n v="17"/>
    <s v="10 mm2 x 3 Core (BVX03GCM)"/>
    <x v="3"/>
    <x v="3"/>
    <x v="1"/>
    <n v="1"/>
    <m/>
    <m/>
    <m/>
    <m/>
    <m/>
    <m/>
    <n v="1"/>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493"/>
    <n v="81"/>
    <x v="0"/>
    <x v="0"/>
    <x v="0"/>
    <x v="2"/>
    <x v="2"/>
    <s v="C02"/>
    <s v="Termination complete, with gland, for 600/1000V grade PVC insulated PVC Sheathed stranded copper conductor cable.  Quantity is per core per end."/>
    <n v="17"/>
    <s v="10 mm2 x 3 Core (BVX03GCM)"/>
    <x v="1"/>
    <x v="1"/>
    <x v="1"/>
    <n v="1"/>
    <m/>
    <m/>
    <m/>
    <m/>
    <m/>
    <m/>
    <n v="1"/>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82"/>
    <n v="82"/>
    <x v="0"/>
    <x v="0"/>
    <x v="0"/>
    <x v="2"/>
    <x v="2"/>
    <s v="C02"/>
    <s v="Termination complete, with gland, for 600/1000V grade PVC insulated PVC Sheathed stranded copper conductor cable.  Quantity is per core per end."/>
    <n v="18"/>
    <s v="16 mm2 x 3 Core (BVX03HCM)"/>
    <x v="2"/>
    <x v="2"/>
    <x v="1"/>
    <n v="3"/>
    <n v="15"/>
    <n v="15"/>
    <n v="15"/>
    <n v="15"/>
    <n v="15"/>
    <n v="15"/>
    <n v="93"/>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88"/>
    <n v="82"/>
    <x v="0"/>
    <x v="0"/>
    <x v="0"/>
    <x v="2"/>
    <x v="2"/>
    <s v="C02"/>
    <s v="Termination complete, with gland, for 600/1000V grade PVC insulated PVC Sheathed stranded copper conductor cable.  Quantity is per core per end."/>
    <n v="18"/>
    <s v="16 mm2 x 3 Core (BVX03HCM)"/>
    <x v="3"/>
    <x v="3"/>
    <x v="1"/>
    <n v="3"/>
    <n v="15"/>
    <n v="15"/>
    <n v="15"/>
    <n v="15"/>
    <n v="15"/>
    <n v="15"/>
    <n v="93"/>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494"/>
    <n v="82"/>
    <x v="0"/>
    <x v="0"/>
    <x v="0"/>
    <x v="2"/>
    <x v="2"/>
    <s v="C02"/>
    <s v="Termination complete, with gland, for 600/1000V grade PVC insulated PVC Sheathed stranded copper conductor cable.  Quantity is per core per end."/>
    <n v="18"/>
    <s v="16 mm2 x 3 Core (BVX03HCM)"/>
    <x v="1"/>
    <x v="1"/>
    <x v="1"/>
    <n v="3"/>
    <n v="15"/>
    <n v="15"/>
    <n v="15"/>
    <n v="15"/>
    <n v="15"/>
    <n v="15"/>
    <n v="93"/>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83"/>
    <n v="83"/>
    <x v="0"/>
    <x v="0"/>
    <x v="0"/>
    <x v="2"/>
    <x v="2"/>
    <s v="C02"/>
    <s v="Termination complete, with gland, for 600/1000V grade PVC insulated PVC Sheathed stranded copper conductor cable.  Quantity is per core per end."/>
    <n v="19"/>
    <s v="35 mm2 x 3 Core (BVX03LCM)"/>
    <x v="2"/>
    <x v="2"/>
    <x v="1"/>
    <n v="9"/>
    <m/>
    <m/>
    <m/>
    <m/>
    <m/>
    <m/>
    <n v="9"/>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89"/>
    <n v="83"/>
    <x v="0"/>
    <x v="0"/>
    <x v="0"/>
    <x v="2"/>
    <x v="2"/>
    <s v="C02"/>
    <s v="Termination complete, with gland, for 600/1000V grade PVC insulated PVC Sheathed stranded copper conductor cable.  Quantity is per core per end."/>
    <n v="19"/>
    <s v="35 mm2 x 3 Core (BVX03LCM)"/>
    <x v="3"/>
    <x v="3"/>
    <x v="1"/>
    <n v="9"/>
    <m/>
    <m/>
    <m/>
    <m/>
    <m/>
    <m/>
    <n v="9"/>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495"/>
    <n v="83"/>
    <x v="0"/>
    <x v="0"/>
    <x v="0"/>
    <x v="2"/>
    <x v="2"/>
    <s v="C02"/>
    <s v="Termination complete, with gland, for 600/1000V grade PVC insulated PVC Sheathed stranded copper conductor cable.  Quantity is per core per end."/>
    <n v="19"/>
    <s v="35 mm2 x 3 Core (BVX03LCM)"/>
    <x v="1"/>
    <x v="1"/>
    <x v="1"/>
    <n v="9"/>
    <m/>
    <m/>
    <m/>
    <m/>
    <m/>
    <m/>
    <n v="9"/>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84"/>
    <n v="84"/>
    <x v="0"/>
    <x v="0"/>
    <x v="0"/>
    <x v="2"/>
    <x v="2"/>
    <s v="C02"/>
    <s v="Termination complete, with gland, for 600/1000V grade PVC insulated PVC Sheathed stranded copper conductor cable.  Quantity is per core per end."/>
    <n v="20"/>
    <s v="70 mm2 x 3 Core (BVX03NCM)"/>
    <x v="2"/>
    <x v="2"/>
    <x v="1"/>
    <n v="6"/>
    <m/>
    <m/>
    <m/>
    <m/>
    <m/>
    <m/>
    <n v="6"/>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90"/>
    <n v="84"/>
    <x v="0"/>
    <x v="0"/>
    <x v="0"/>
    <x v="2"/>
    <x v="2"/>
    <s v="C02"/>
    <s v="Termination complete, with gland, for 600/1000V grade PVC insulated PVC Sheathed stranded copper conductor cable.  Quantity is per core per end."/>
    <n v="20"/>
    <s v="70 mm2 x 3 Core (BVX03NCM)"/>
    <x v="3"/>
    <x v="3"/>
    <x v="1"/>
    <n v="6"/>
    <m/>
    <m/>
    <m/>
    <m/>
    <m/>
    <m/>
    <n v="6"/>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496"/>
    <n v="84"/>
    <x v="0"/>
    <x v="0"/>
    <x v="0"/>
    <x v="2"/>
    <x v="2"/>
    <s v="C02"/>
    <s v="Termination complete, with gland, for 600/1000V grade PVC insulated PVC Sheathed stranded copper conductor cable.  Quantity is per core per end."/>
    <n v="20"/>
    <s v="70 mm2 x 3 Core (BVX03NCM)"/>
    <x v="1"/>
    <x v="1"/>
    <x v="1"/>
    <n v="6"/>
    <m/>
    <m/>
    <m/>
    <m/>
    <m/>
    <m/>
    <n v="6"/>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85"/>
    <n v="85"/>
    <x v="0"/>
    <x v="0"/>
    <x v="0"/>
    <x v="2"/>
    <x v="2"/>
    <s v="C02"/>
    <s v="Termination complete, with gland, for 600/1000V grade PVC insulated PVC Sheathed stranded copper conductor cable.  Quantity is per core per end."/>
    <n v="21"/>
    <s v="120 mm2 x 3 Core (BVX03QCM)"/>
    <x v="2"/>
    <x v="2"/>
    <x v="1"/>
    <n v="48"/>
    <n v="6"/>
    <n v="6"/>
    <n v="6"/>
    <n v="6"/>
    <n v="6"/>
    <n v="6"/>
    <n v="84"/>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91"/>
    <n v="85"/>
    <x v="0"/>
    <x v="0"/>
    <x v="0"/>
    <x v="2"/>
    <x v="2"/>
    <s v="C02"/>
    <s v="Termination complete, with gland, for 600/1000V grade PVC insulated PVC Sheathed stranded copper conductor cable.  Quantity is per core per end."/>
    <n v="21"/>
    <s v="120 mm2 x 3 Core (BVX03QCM)"/>
    <x v="3"/>
    <x v="3"/>
    <x v="1"/>
    <n v="48"/>
    <n v="6"/>
    <n v="6"/>
    <n v="6"/>
    <n v="6"/>
    <n v="6"/>
    <n v="6"/>
    <n v="84"/>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497"/>
    <n v="85"/>
    <x v="0"/>
    <x v="0"/>
    <x v="0"/>
    <x v="2"/>
    <x v="2"/>
    <s v="C02"/>
    <s v="Termination complete, with gland, for 600/1000V grade PVC insulated PVC Sheathed stranded copper conductor cable.  Quantity is per core per end."/>
    <n v="21"/>
    <s v="120 mm2 x 3 Core (BVX03QCM)"/>
    <x v="1"/>
    <x v="1"/>
    <x v="1"/>
    <n v="48"/>
    <n v="6"/>
    <n v="6"/>
    <n v="6"/>
    <n v="6"/>
    <n v="6"/>
    <n v="6"/>
    <n v="84"/>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86"/>
    <n v="86"/>
    <x v="0"/>
    <x v="0"/>
    <x v="0"/>
    <x v="2"/>
    <x v="2"/>
    <s v="C02"/>
    <s v="Termination complete, with gland, for 600/1000V grade PVC insulated PVC Sheathed stranded copper conductor cable.  Quantity is per core per end."/>
    <n v="22"/>
    <s v="185 mm2 x 3 Core (BVX03SCM)"/>
    <x v="2"/>
    <x v="2"/>
    <x v="1"/>
    <n v="36"/>
    <m/>
    <m/>
    <m/>
    <m/>
    <m/>
    <m/>
    <n v="36"/>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92"/>
    <n v="86"/>
    <x v="0"/>
    <x v="0"/>
    <x v="0"/>
    <x v="2"/>
    <x v="2"/>
    <s v="C02"/>
    <s v="Termination complete, with gland, for 600/1000V grade PVC insulated PVC Sheathed stranded copper conductor cable.  Quantity is per core per end."/>
    <n v="22"/>
    <s v="185 mm2 x 3 Core (BVX03SCM)"/>
    <x v="3"/>
    <x v="3"/>
    <x v="1"/>
    <n v="36"/>
    <m/>
    <m/>
    <m/>
    <m/>
    <m/>
    <m/>
    <n v="36"/>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498"/>
    <n v="86"/>
    <x v="0"/>
    <x v="0"/>
    <x v="0"/>
    <x v="2"/>
    <x v="2"/>
    <s v="C02"/>
    <s v="Termination complete, with gland, for 600/1000V grade PVC insulated PVC Sheathed stranded copper conductor cable.  Quantity is per core per end."/>
    <n v="22"/>
    <s v="185 mm2 x 3 Core (BVX03SCM)"/>
    <x v="1"/>
    <x v="1"/>
    <x v="1"/>
    <n v="36"/>
    <m/>
    <m/>
    <m/>
    <m/>
    <m/>
    <m/>
    <n v="36"/>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87"/>
    <n v="87"/>
    <x v="0"/>
    <x v="0"/>
    <x v="0"/>
    <x v="2"/>
    <x v="2"/>
    <s v="C02"/>
    <s v="Termination complete, with gland, for 600/1000V grade PVC insulated PVC Sheathed stranded copper conductor cable.  Quantity is per core per end."/>
    <n v="23"/>
    <s v="240 mm2 x 3 Core (BVX03TCM)"/>
    <x v="2"/>
    <x v="2"/>
    <x v="1"/>
    <n v="72"/>
    <m/>
    <m/>
    <m/>
    <m/>
    <m/>
    <m/>
    <n v="72"/>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93"/>
    <n v="87"/>
    <x v="0"/>
    <x v="0"/>
    <x v="0"/>
    <x v="2"/>
    <x v="2"/>
    <s v="C02"/>
    <s v="Termination complete, with gland, for 600/1000V grade PVC insulated PVC Sheathed stranded copper conductor cable.  Quantity is per core per end."/>
    <n v="23"/>
    <s v="240 mm2 x 3 Core (BVX03TCM)"/>
    <x v="3"/>
    <x v="3"/>
    <x v="1"/>
    <n v="72"/>
    <m/>
    <m/>
    <m/>
    <m/>
    <m/>
    <m/>
    <n v="72"/>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499"/>
    <n v="87"/>
    <x v="0"/>
    <x v="0"/>
    <x v="0"/>
    <x v="2"/>
    <x v="2"/>
    <s v="C02"/>
    <s v="Termination complete, with gland, for 600/1000V grade PVC insulated PVC Sheathed stranded copper conductor cable.  Quantity is per core per end."/>
    <n v="23"/>
    <s v="240 mm2 x 3 Core (BVX03TCM)"/>
    <x v="1"/>
    <x v="1"/>
    <x v="1"/>
    <n v="72"/>
    <m/>
    <m/>
    <m/>
    <m/>
    <m/>
    <m/>
    <n v="72"/>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88"/>
    <n v="88"/>
    <x v="0"/>
    <x v="0"/>
    <x v="0"/>
    <x v="2"/>
    <x v="2"/>
    <s v="C02"/>
    <s v="Termination complete, with gland, for 600/1000V grade PVC insulated PVC Sheathed stranded copper conductor cable.  Quantity is per core per end."/>
    <n v="24"/>
    <s v="400 mm2 x 3 Core (BVX03VCM)"/>
    <x v="2"/>
    <x v="2"/>
    <x v="1"/>
    <n v="45"/>
    <m/>
    <m/>
    <m/>
    <m/>
    <m/>
    <m/>
    <n v="45"/>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94"/>
    <n v="88"/>
    <x v="0"/>
    <x v="0"/>
    <x v="0"/>
    <x v="2"/>
    <x v="2"/>
    <s v="C02"/>
    <s v="Termination complete, with gland, for 600/1000V grade PVC insulated PVC Sheathed stranded copper conductor cable.  Quantity is per core per end."/>
    <n v="24"/>
    <s v="400 mm2 x 3 Core (BVX03VCM)"/>
    <x v="3"/>
    <x v="3"/>
    <x v="1"/>
    <n v="45"/>
    <m/>
    <m/>
    <m/>
    <m/>
    <m/>
    <m/>
    <n v="45"/>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500"/>
    <n v="88"/>
    <x v="0"/>
    <x v="0"/>
    <x v="0"/>
    <x v="2"/>
    <x v="2"/>
    <s v="C02"/>
    <s v="Termination complete, with gland, for 600/1000V grade PVC insulated PVC Sheathed stranded copper conductor cable.  Quantity is per core per end."/>
    <n v="24"/>
    <s v="400 mm2 x 3 Core (BVX03VCM)"/>
    <x v="1"/>
    <x v="1"/>
    <x v="1"/>
    <n v="45"/>
    <m/>
    <m/>
    <m/>
    <m/>
    <m/>
    <m/>
    <n v="45"/>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89"/>
    <n v="89"/>
    <x v="0"/>
    <x v="0"/>
    <x v="0"/>
    <x v="2"/>
    <x v="2"/>
    <s v="C02"/>
    <s v="Termination complete, without gland, for 600/1000V grade PVC insulated PVC Sheathed stranded copper conductor cable.  Quantity is per core per end."/>
    <n v="25"/>
    <s v="1,5 mm2 x 3 Core (BVX03CCM)"/>
    <x v="2"/>
    <x v="2"/>
    <x v="1"/>
    <n v="72"/>
    <m/>
    <m/>
    <m/>
    <m/>
    <m/>
    <m/>
    <n v="72"/>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95"/>
    <n v="89"/>
    <x v="0"/>
    <x v="0"/>
    <x v="0"/>
    <x v="2"/>
    <x v="2"/>
    <s v="C02"/>
    <s v="Termination complete, without gland, for 600/1000V grade PVC insulated PVC Sheathed stranded copper conductor cable.  Quantity is per core per end."/>
    <n v="25"/>
    <s v="1,5 mm2 x 3 Core (BVX03CCM)"/>
    <x v="3"/>
    <x v="3"/>
    <x v="1"/>
    <n v="72"/>
    <m/>
    <m/>
    <m/>
    <m/>
    <m/>
    <m/>
    <n v="72"/>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501"/>
    <n v="89"/>
    <x v="0"/>
    <x v="0"/>
    <x v="0"/>
    <x v="2"/>
    <x v="2"/>
    <s v="C02"/>
    <s v="Termination complete, without gland, for 600/1000V grade PVC insulated PVC Sheathed stranded copper conductor cable.  Quantity is per core per end."/>
    <n v="25"/>
    <s v="1,5 mm2 x 3 Core (BVX03CCM)"/>
    <x v="1"/>
    <x v="1"/>
    <x v="1"/>
    <n v="72"/>
    <m/>
    <m/>
    <m/>
    <m/>
    <m/>
    <m/>
    <n v="72"/>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90"/>
    <n v="90"/>
    <x v="0"/>
    <x v="0"/>
    <x v="0"/>
    <x v="2"/>
    <x v="2"/>
    <s v="C02"/>
    <s v="Termination complete, without gland, for 600/1000V grade PVC insulated PVC Sheathed stranded copper conductor cable.  Quantity is per core per end."/>
    <n v="26"/>
    <s v="2,5 mm2 x 3 Core (BVX03DCM)"/>
    <x v="2"/>
    <x v="2"/>
    <x v="1"/>
    <n v="1"/>
    <m/>
    <m/>
    <m/>
    <m/>
    <m/>
    <m/>
    <n v="1"/>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96"/>
    <n v="90"/>
    <x v="0"/>
    <x v="0"/>
    <x v="0"/>
    <x v="2"/>
    <x v="2"/>
    <s v="C02"/>
    <s v="Termination complete, without gland, for 600/1000V grade PVC insulated PVC Sheathed stranded copper conductor cable.  Quantity is per core per end."/>
    <n v="26"/>
    <s v="2,5 mm2 x 3 Core (BVX03DCM)"/>
    <x v="3"/>
    <x v="3"/>
    <x v="1"/>
    <n v="1"/>
    <m/>
    <m/>
    <m/>
    <m/>
    <m/>
    <m/>
    <n v="1"/>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502"/>
    <n v="90"/>
    <x v="0"/>
    <x v="0"/>
    <x v="0"/>
    <x v="2"/>
    <x v="2"/>
    <s v="C02"/>
    <s v="Termination complete, without gland, for 600/1000V grade PVC insulated PVC Sheathed stranded copper conductor cable.  Quantity is per core per end."/>
    <n v="26"/>
    <s v="2,5 mm2 x 3 Core (BVX03DCM)"/>
    <x v="1"/>
    <x v="1"/>
    <x v="1"/>
    <n v="1"/>
    <m/>
    <m/>
    <m/>
    <m/>
    <m/>
    <m/>
    <n v="1"/>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91"/>
    <n v="91"/>
    <x v="0"/>
    <x v="0"/>
    <x v="0"/>
    <x v="2"/>
    <x v="2"/>
    <s v="C02"/>
    <s v="Termination complete, without gland, for 600/1000V grade PVC insulated PVC Sheathed stranded copper conductor cable.  Quantity is per core per end."/>
    <n v="27"/>
    <s v="4 mm2 x 3 Core (BVX03ECM)"/>
    <x v="2"/>
    <x v="2"/>
    <x v="1"/>
    <n v="1"/>
    <m/>
    <m/>
    <m/>
    <m/>
    <m/>
    <m/>
    <n v="1"/>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97"/>
    <n v="91"/>
    <x v="0"/>
    <x v="0"/>
    <x v="0"/>
    <x v="2"/>
    <x v="2"/>
    <s v="C02"/>
    <s v="Termination complete, without gland, for 600/1000V grade PVC insulated PVC Sheathed stranded copper conductor cable.  Quantity is per core per end."/>
    <n v="27"/>
    <s v="4 mm2 x 3 Core (BVX03ECM)"/>
    <x v="3"/>
    <x v="3"/>
    <x v="1"/>
    <n v="1"/>
    <m/>
    <m/>
    <m/>
    <m/>
    <m/>
    <m/>
    <n v="1"/>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503"/>
    <n v="91"/>
    <x v="0"/>
    <x v="0"/>
    <x v="0"/>
    <x v="2"/>
    <x v="2"/>
    <s v="C02"/>
    <s v="Termination complete, without gland, for 600/1000V grade PVC insulated PVC Sheathed stranded copper conductor cable.  Quantity is per core per end."/>
    <n v="27"/>
    <s v="4 mm2 x 3 Core (BVX03ECM)"/>
    <x v="1"/>
    <x v="1"/>
    <x v="1"/>
    <n v="1"/>
    <m/>
    <m/>
    <m/>
    <m/>
    <m/>
    <m/>
    <n v="1"/>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92"/>
    <n v="92"/>
    <x v="0"/>
    <x v="0"/>
    <x v="0"/>
    <x v="2"/>
    <x v="2"/>
    <s v="C02"/>
    <s v="Termination complete, without gland, for 600/1000V grade PVC insulated PVC Sheathed stranded copper conductor cable.  Quantity is per core per end."/>
    <n v="28"/>
    <s v="6 mm2 x 3 Core (BVX03FCM)"/>
    <x v="2"/>
    <x v="2"/>
    <x v="1"/>
    <n v="1"/>
    <m/>
    <m/>
    <m/>
    <m/>
    <m/>
    <m/>
    <n v="1"/>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98"/>
    <n v="92"/>
    <x v="0"/>
    <x v="0"/>
    <x v="0"/>
    <x v="2"/>
    <x v="2"/>
    <s v="C02"/>
    <s v="Termination complete, without gland, for 600/1000V grade PVC insulated PVC Sheathed stranded copper conductor cable.  Quantity is per core per end."/>
    <n v="28"/>
    <s v="6 mm2 x 3 Core (BVX03FCM)"/>
    <x v="3"/>
    <x v="3"/>
    <x v="1"/>
    <n v="1"/>
    <m/>
    <m/>
    <m/>
    <m/>
    <m/>
    <m/>
    <n v="1"/>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504"/>
    <n v="92"/>
    <x v="0"/>
    <x v="0"/>
    <x v="0"/>
    <x v="2"/>
    <x v="2"/>
    <s v="C02"/>
    <s v="Termination complete, without gland, for 600/1000V grade PVC insulated PVC Sheathed stranded copper conductor cable.  Quantity is per core per end."/>
    <n v="28"/>
    <s v="6 mm2 x 3 Core (BVX03FCM)"/>
    <x v="1"/>
    <x v="1"/>
    <x v="1"/>
    <n v="1"/>
    <m/>
    <m/>
    <m/>
    <m/>
    <m/>
    <m/>
    <n v="1"/>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93"/>
    <n v="93"/>
    <x v="0"/>
    <x v="0"/>
    <x v="0"/>
    <x v="2"/>
    <x v="2"/>
    <s v="C02"/>
    <s v="Termination complete, without gland, for 600/1000V grade PVC insulated PVC Sheathed stranded copper conductor cable.  Quantity is per core per end."/>
    <n v="29"/>
    <s v="10 mm2 x 3 Core (BVX03GCM)"/>
    <x v="2"/>
    <x v="2"/>
    <x v="1"/>
    <n v="1"/>
    <m/>
    <m/>
    <m/>
    <m/>
    <m/>
    <m/>
    <n v="1"/>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99"/>
    <n v="93"/>
    <x v="0"/>
    <x v="0"/>
    <x v="0"/>
    <x v="2"/>
    <x v="2"/>
    <s v="C02"/>
    <s v="Termination complete, without gland, for 600/1000V grade PVC insulated PVC Sheathed stranded copper conductor cable.  Quantity is per core per end."/>
    <n v="29"/>
    <s v="10 mm2 x 3 Core (BVX03GCM)"/>
    <x v="3"/>
    <x v="3"/>
    <x v="1"/>
    <n v="1"/>
    <m/>
    <m/>
    <m/>
    <m/>
    <m/>
    <m/>
    <n v="1"/>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505"/>
    <n v="93"/>
    <x v="0"/>
    <x v="0"/>
    <x v="0"/>
    <x v="2"/>
    <x v="2"/>
    <s v="C02"/>
    <s v="Termination complete, without gland, for 600/1000V grade PVC insulated PVC Sheathed stranded copper conductor cable.  Quantity is per core per end."/>
    <n v="29"/>
    <s v="10 mm2 x 3 Core (BVX03GCM)"/>
    <x v="1"/>
    <x v="1"/>
    <x v="1"/>
    <n v="1"/>
    <m/>
    <m/>
    <m/>
    <m/>
    <m/>
    <m/>
    <n v="1"/>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94"/>
    <n v="94"/>
    <x v="0"/>
    <x v="0"/>
    <x v="0"/>
    <x v="2"/>
    <x v="2"/>
    <s v="C02"/>
    <s v="Termination complete, without gland, for 600/1000V grade PVC insulated PVC Sheathed stranded copper conductor cable.  Quantity is per core per end."/>
    <n v="30"/>
    <s v="16 mm2 x 3 Core (BVX03HCM)"/>
    <x v="2"/>
    <x v="2"/>
    <x v="1"/>
    <n v="3"/>
    <n v="15"/>
    <n v="15"/>
    <n v="15"/>
    <n v="15"/>
    <n v="15"/>
    <n v="15"/>
    <n v="93"/>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300"/>
    <n v="94"/>
    <x v="0"/>
    <x v="0"/>
    <x v="0"/>
    <x v="2"/>
    <x v="2"/>
    <s v="C02"/>
    <s v="Termination complete, without gland, for 600/1000V grade PVC insulated PVC Sheathed stranded copper conductor cable.  Quantity is per core per end."/>
    <n v="30"/>
    <s v="16 mm2 x 3 Core (BVX03HCM)"/>
    <x v="3"/>
    <x v="3"/>
    <x v="1"/>
    <n v="3"/>
    <n v="15"/>
    <n v="15"/>
    <n v="15"/>
    <n v="15"/>
    <n v="15"/>
    <n v="15"/>
    <n v="93"/>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506"/>
    <n v="94"/>
    <x v="0"/>
    <x v="0"/>
    <x v="0"/>
    <x v="2"/>
    <x v="2"/>
    <s v="C02"/>
    <s v="Termination complete, without gland, for 600/1000V grade PVC insulated PVC Sheathed stranded copper conductor cable.  Quantity is per core per end."/>
    <n v="30"/>
    <s v="16 mm2 x 3 Core (BVX03HCM)"/>
    <x v="1"/>
    <x v="1"/>
    <x v="1"/>
    <n v="3"/>
    <n v="15"/>
    <n v="15"/>
    <n v="15"/>
    <n v="15"/>
    <n v="15"/>
    <n v="15"/>
    <n v="93"/>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95"/>
    <n v="95"/>
    <x v="0"/>
    <x v="0"/>
    <x v="0"/>
    <x v="2"/>
    <x v="2"/>
    <s v="C02"/>
    <s v="Termination complete, without gland, for 600/1000V grade PVC insulated PVC Sheathed stranded copper conductor cable.  Quantity is per core per end."/>
    <n v="31"/>
    <s v="35 mm2 x 3 Core (BVX03LCM)"/>
    <x v="2"/>
    <x v="2"/>
    <x v="1"/>
    <n v="9"/>
    <m/>
    <m/>
    <m/>
    <m/>
    <m/>
    <m/>
    <n v="9"/>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301"/>
    <n v="95"/>
    <x v="0"/>
    <x v="0"/>
    <x v="0"/>
    <x v="2"/>
    <x v="2"/>
    <s v="C02"/>
    <s v="Termination complete, without gland, for 600/1000V grade PVC insulated PVC Sheathed stranded copper conductor cable.  Quantity is per core per end."/>
    <n v="31"/>
    <s v="35 mm2 x 3 Core (BVX03LCM)"/>
    <x v="3"/>
    <x v="3"/>
    <x v="1"/>
    <n v="9"/>
    <m/>
    <m/>
    <m/>
    <m/>
    <m/>
    <m/>
    <n v="9"/>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507"/>
    <n v="95"/>
    <x v="0"/>
    <x v="0"/>
    <x v="0"/>
    <x v="2"/>
    <x v="2"/>
    <s v="C02"/>
    <s v="Termination complete, without gland, for 600/1000V grade PVC insulated PVC Sheathed stranded copper conductor cable.  Quantity is per core per end."/>
    <n v="31"/>
    <s v="35 mm2 x 3 Core (BVX03LCM)"/>
    <x v="1"/>
    <x v="1"/>
    <x v="1"/>
    <n v="9"/>
    <m/>
    <m/>
    <m/>
    <m/>
    <m/>
    <m/>
    <n v="9"/>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96"/>
    <n v="96"/>
    <x v="0"/>
    <x v="0"/>
    <x v="0"/>
    <x v="2"/>
    <x v="2"/>
    <s v="C02"/>
    <s v="Termination complete, without gland, for 600/1000V grade PVC insulated PVC Sheathed stranded copper conductor cable.  Quantity is per core per end."/>
    <n v="32"/>
    <s v="70 mm2 x 3 Core (BVX03NCM)"/>
    <x v="2"/>
    <x v="2"/>
    <x v="1"/>
    <n v="6"/>
    <m/>
    <m/>
    <m/>
    <m/>
    <m/>
    <m/>
    <n v="6"/>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302"/>
    <n v="96"/>
    <x v="0"/>
    <x v="0"/>
    <x v="0"/>
    <x v="2"/>
    <x v="2"/>
    <s v="C02"/>
    <s v="Termination complete, without gland, for 600/1000V grade PVC insulated PVC Sheathed stranded copper conductor cable.  Quantity is per core per end."/>
    <n v="32"/>
    <s v="70 mm2 x 3 Core (BVX03NCM)"/>
    <x v="3"/>
    <x v="3"/>
    <x v="1"/>
    <n v="6"/>
    <m/>
    <m/>
    <m/>
    <m/>
    <m/>
    <m/>
    <n v="6"/>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508"/>
    <n v="96"/>
    <x v="0"/>
    <x v="0"/>
    <x v="0"/>
    <x v="2"/>
    <x v="2"/>
    <s v="C02"/>
    <s v="Termination complete, without gland, for 600/1000V grade PVC insulated PVC Sheathed stranded copper conductor cable.  Quantity is per core per end."/>
    <n v="32"/>
    <s v="70 mm2 x 3 Core (BVX03NCM)"/>
    <x v="1"/>
    <x v="1"/>
    <x v="1"/>
    <n v="6"/>
    <m/>
    <m/>
    <m/>
    <m/>
    <m/>
    <m/>
    <n v="6"/>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97"/>
    <n v="97"/>
    <x v="0"/>
    <x v="0"/>
    <x v="0"/>
    <x v="2"/>
    <x v="2"/>
    <s v="C02"/>
    <s v="Termination complete, without gland, for 600/1000V grade PVC insulated PVC Sheathed stranded copper conductor cable.  Quantity is per core per end."/>
    <n v="33"/>
    <s v="120 mm2 x 3 Core (BVX03QCM)"/>
    <x v="2"/>
    <x v="2"/>
    <x v="1"/>
    <n v="48"/>
    <n v="6"/>
    <n v="6"/>
    <n v="6"/>
    <n v="6"/>
    <n v="6"/>
    <n v="6"/>
    <n v="84"/>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303"/>
    <n v="97"/>
    <x v="0"/>
    <x v="0"/>
    <x v="0"/>
    <x v="2"/>
    <x v="2"/>
    <s v="C02"/>
    <s v="Termination complete, without gland, for 600/1000V grade PVC insulated PVC Sheathed stranded copper conductor cable.  Quantity is per core per end."/>
    <n v="33"/>
    <s v="120 mm2 x 3 Core (BVX03QCM)"/>
    <x v="3"/>
    <x v="3"/>
    <x v="1"/>
    <n v="48"/>
    <n v="6"/>
    <n v="6"/>
    <n v="6"/>
    <n v="6"/>
    <n v="6"/>
    <n v="6"/>
    <n v="84"/>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509"/>
    <n v="97"/>
    <x v="0"/>
    <x v="0"/>
    <x v="0"/>
    <x v="2"/>
    <x v="2"/>
    <s v="C02"/>
    <s v="Termination complete, without gland, for 600/1000V grade PVC insulated PVC Sheathed stranded copper conductor cable.  Quantity is per core per end."/>
    <n v="33"/>
    <s v="120 mm2 x 3 Core (BVX03QCM)"/>
    <x v="1"/>
    <x v="1"/>
    <x v="1"/>
    <n v="48"/>
    <n v="6"/>
    <n v="6"/>
    <n v="6"/>
    <n v="6"/>
    <n v="6"/>
    <n v="6"/>
    <n v="84"/>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98"/>
    <n v="98"/>
    <x v="0"/>
    <x v="0"/>
    <x v="0"/>
    <x v="2"/>
    <x v="2"/>
    <s v="C02"/>
    <s v="Termination complete, without gland, for 600/1000V grade PVC insulated PVC Sheathed stranded copper conductor cable.  Quantity is per core per end."/>
    <n v="34"/>
    <s v="185 mm2 x 3 Core (BVX03SCM)"/>
    <x v="2"/>
    <x v="2"/>
    <x v="1"/>
    <n v="36"/>
    <m/>
    <m/>
    <m/>
    <m/>
    <m/>
    <m/>
    <n v="36"/>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304"/>
    <n v="98"/>
    <x v="0"/>
    <x v="0"/>
    <x v="0"/>
    <x v="2"/>
    <x v="2"/>
    <s v="C02"/>
    <s v="Termination complete, without gland, for 600/1000V grade PVC insulated PVC Sheathed stranded copper conductor cable.  Quantity is per core per end."/>
    <n v="34"/>
    <s v="185 mm2 x 3 Core (BVX03SCM)"/>
    <x v="3"/>
    <x v="3"/>
    <x v="1"/>
    <n v="36"/>
    <m/>
    <m/>
    <m/>
    <m/>
    <m/>
    <m/>
    <n v="36"/>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510"/>
    <n v="98"/>
    <x v="0"/>
    <x v="0"/>
    <x v="0"/>
    <x v="2"/>
    <x v="2"/>
    <s v="C02"/>
    <s v="Termination complete, without gland, for 600/1000V grade PVC insulated PVC Sheathed stranded copper conductor cable.  Quantity is per core per end."/>
    <n v="34"/>
    <s v="185 mm2 x 3 Core (BVX03SCM)"/>
    <x v="1"/>
    <x v="1"/>
    <x v="1"/>
    <n v="36"/>
    <m/>
    <m/>
    <m/>
    <m/>
    <m/>
    <m/>
    <n v="36"/>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99"/>
    <n v="99"/>
    <x v="0"/>
    <x v="0"/>
    <x v="0"/>
    <x v="2"/>
    <x v="2"/>
    <s v="C02"/>
    <s v="Termination complete, without gland, for 600/1000V grade PVC insulated PVC Sheathed stranded copper conductor cable.  Quantity is per core per end."/>
    <n v="35"/>
    <s v="240 mm2 x 3 Core (BVX03TCM)"/>
    <x v="2"/>
    <x v="2"/>
    <x v="1"/>
    <n v="72"/>
    <m/>
    <m/>
    <m/>
    <m/>
    <m/>
    <m/>
    <n v="72"/>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305"/>
    <n v="99"/>
    <x v="0"/>
    <x v="0"/>
    <x v="0"/>
    <x v="2"/>
    <x v="2"/>
    <s v="C02"/>
    <s v="Termination complete, without gland, for 600/1000V grade PVC insulated PVC Sheathed stranded copper conductor cable.  Quantity is per core per end."/>
    <n v="35"/>
    <s v="240 mm2 x 3 Core (BVX03TCM)"/>
    <x v="3"/>
    <x v="3"/>
    <x v="1"/>
    <n v="72"/>
    <m/>
    <m/>
    <m/>
    <m/>
    <m/>
    <m/>
    <n v="72"/>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511"/>
    <n v="99"/>
    <x v="0"/>
    <x v="0"/>
    <x v="0"/>
    <x v="2"/>
    <x v="2"/>
    <s v="C02"/>
    <s v="Termination complete, without gland, for 600/1000V grade PVC insulated PVC Sheathed stranded copper conductor cable.  Quantity is per core per end."/>
    <n v="35"/>
    <s v="240 mm2 x 3 Core (BVX03TCM)"/>
    <x v="1"/>
    <x v="1"/>
    <x v="1"/>
    <n v="72"/>
    <m/>
    <m/>
    <m/>
    <m/>
    <m/>
    <m/>
    <n v="72"/>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00"/>
    <n v="100"/>
    <x v="0"/>
    <x v="0"/>
    <x v="0"/>
    <x v="2"/>
    <x v="2"/>
    <s v="C02"/>
    <s v="Termination complete, without gland, for 600/1000V grade PVC insulated PVC Sheathed stranded copper conductor cable.  Quantity is per core per end."/>
    <n v="36"/>
    <s v="400 mm2 x 3 Core (BVX03VCM)"/>
    <x v="2"/>
    <x v="2"/>
    <x v="1"/>
    <n v="45"/>
    <m/>
    <m/>
    <m/>
    <m/>
    <m/>
    <m/>
    <n v="45"/>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306"/>
    <n v="100"/>
    <x v="0"/>
    <x v="0"/>
    <x v="0"/>
    <x v="2"/>
    <x v="2"/>
    <s v="C02"/>
    <s v="Termination complete, without gland, for 600/1000V grade PVC insulated PVC Sheathed stranded copper conductor cable.  Quantity is per core per end."/>
    <n v="36"/>
    <s v="400 mm2 x 3 Core (BVX03VCM)"/>
    <x v="3"/>
    <x v="3"/>
    <x v="1"/>
    <n v="45"/>
    <m/>
    <m/>
    <m/>
    <m/>
    <m/>
    <m/>
    <n v="45"/>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512"/>
    <n v="100"/>
    <x v="0"/>
    <x v="0"/>
    <x v="0"/>
    <x v="2"/>
    <x v="2"/>
    <s v="C02"/>
    <s v="Termination complete, without gland, for 600/1000V grade PVC insulated PVC Sheathed stranded copper conductor cable.  Quantity is per core per end."/>
    <n v="36"/>
    <s v="400 mm2 x 3 Core (BVX03VCM)"/>
    <x v="1"/>
    <x v="1"/>
    <x v="1"/>
    <n v="45"/>
    <m/>
    <m/>
    <m/>
    <m/>
    <m/>
    <m/>
    <n v="45"/>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01"/>
    <n v="101"/>
    <x v="0"/>
    <x v="0"/>
    <x v="0"/>
    <x v="2"/>
    <x v="2"/>
    <s v="C03"/>
    <s v="Through joint complete, for 600/1000V grade PVC insulated PVC Sheathed stranded copper conductor cable. "/>
    <n v="37"/>
    <s v="1,5 mm2 x 3 Core (BVX03CCM)"/>
    <x v="2"/>
    <x v="2"/>
    <x v="1"/>
    <n v="1"/>
    <m/>
    <m/>
    <m/>
    <m/>
    <m/>
    <m/>
    <n v="1"/>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307"/>
    <n v="101"/>
    <x v="0"/>
    <x v="0"/>
    <x v="0"/>
    <x v="2"/>
    <x v="2"/>
    <s v="C03"/>
    <s v="Through joint complete, for 600/1000V grade PVC insulated PVC Sheathed stranded copper conductor cable. "/>
    <n v="37"/>
    <s v="1,5 mm2 x 3 Core (BVX03CCM)"/>
    <x v="3"/>
    <x v="3"/>
    <x v="1"/>
    <n v="1"/>
    <m/>
    <m/>
    <m/>
    <m/>
    <m/>
    <m/>
    <n v="1"/>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513"/>
    <n v="101"/>
    <x v="0"/>
    <x v="0"/>
    <x v="0"/>
    <x v="2"/>
    <x v="2"/>
    <s v="C03"/>
    <s v="Through joint complete, for 600/1000V grade PVC insulated PVC Sheathed stranded copper conductor cable. "/>
    <n v="37"/>
    <s v="1,5 mm2 x 3 Core (BVX03CCM)"/>
    <x v="1"/>
    <x v="1"/>
    <x v="1"/>
    <n v="1"/>
    <m/>
    <m/>
    <m/>
    <m/>
    <m/>
    <m/>
    <n v="1"/>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02"/>
    <n v="102"/>
    <x v="0"/>
    <x v="0"/>
    <x v="0"/>
    <x v="2"/>
    <x v="2"/>
    <s v="C03"/>
    <s v="Through joint complete, for 600/1000V grade PVC insulated PVC Sheathed stranded copper conductor cable. "/>
    <n v="38"/>
    <s v="2,5 mm2 x 3 Core (BVX03DCM)"/>
    <x v="2"/>
    <x v="2"/>
    <x v="1"/>
    <n v="1"/>
    <m/>
    <m/>
    <m/>
    <m/>
    <m/>
    <m/>
    <n v="1"/>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308"/>
    <n v="102"/>
    <x v="0"/>
    <x v="0"/>
    <x v="0"/>
    <x v="2"/>
    <x v="2"/>
    <s v="C03"/>
    <s v="Through joint complete, for 600/1000V grade PVC insulated PVC Sheathed stranded copper conductor cable. "/>
    <n v="38"/>
    <s v="2,5 mm2 x 3 Core (BVX03DCM)"/>
    <x v="3"/>
    <x v="3"/>
    <x v="1"/>
    <n v="1"/>
    <m/>
    <m/>
    <m/>
    <m/>
    <m/>
    <m/>
    <n v="1"/>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514"/>
    <n v="102"/>
    <x v="0"/>
    <x v="0"/>
    <x v="0"/>
    <x v="2"/>
    <x v="2"/>
    <s v="C03"/>
    <s v="Through joint complete, for 600/1000V grade PVC insulated PVC Sheathed stranded copper conductor cable. "/>
    <n v="38"/>
    <s v="2,5 mm2 x 3 Core (BVX03DCM)"/>
    <x v="1"/>
    <x v="1"/>
    <x v="1"/>
    <n v="1"/>
    <m/>
    <m/>
    <m/>
    <m/>
    <m/>
    <m/>
    <n v="1"/>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03"/>
    <n v="103"/>
    <x v="0"/>
    <x v="0"/>
    <x v="0"/>
    <x v="2"/>
    <x v="2"/>
    <s v="C03"/>
    <s v="Through joint complete, for 600/1000V grade PVC insulated PVC Sheathed stranded copper conductor cable. "/>
    <n v="39"/>
    <s v="4 mm2 x 3 Core (BVX03ECM)"/>
    <x v="2"/>
    <x v="2"/>
    <x v="1"/>
    <n v="1"/>
    <m/>
    <m/>
    <m/>
    <m/>
    <m/>
    <m/>
    <n v="1"/>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309"/>
    <n v="103"/>
    <x v="0"/>
    <x v="0"/>
    <x v="0"/>
    <x v="2"/>
    <x v="2"/>
    <s v="C03"/>
    <s v="Through joint complete, for 600/1000V grade PVC insulated PVC Sheathed stranded copper conductor cable. "/>
    <n v="39"/>
    <s v="4 mm2 x 3 Core (BVX03ECM)"/>
    <x v="3"/>
    <x v="3"/>
    <x v="1"/>
    <n v="1"/>
    <m/>
    <m/>
    <m/>
    <m/>
    <m/>
    <m/>
    <n v="1"/>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515"/>
    <n v="103"/>
    <x v="0"/>
    <x v="0"/>
    <x v="0"/>
    <x v="2"/>
    <x v="2"/>
    <s v="C03"/>
    <s v="Through joint complete, for 600/1000V grade PVC insulated PVC Sheathed stranded copper conductor cable. "/>
    <n v="39"/>
    <s v="4 mm2 x 3 Core (BVX03ECM)"/>
    <x v="1"/>
    <x v="1"/>
    <x v="1"/>
    <n v="1"/>
    <m/>
    <m/>
    <m/>
    <m/>
    <m/>
    <m/>
    <n v="1"/>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04"/>
    <n v="104"/>
    <x v="0"/>
    <x v="0"/>
    <x v="0"/>
    <x v="2"/>
    <x v="2"/>
    <s v="C03"/>
    <s v="Through joint complete, for 600/1000V grade PVC insulated PVC Sheathed stranded copper conductor cable. "/>
    <n v="40"/>
    <s v="6 mm2 x 3 Core (BVX03FCM)"/>
    <x v="2"/>
    <x v="2"/>
    <x v="1"/>
    <n v="1"/>
    <m/>
    <m/>
    <m/>
    <m/>
    <m/>
    <m/>
    <n v="1"/>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310"/>
    <n v="104"/>
    <x v="0"/>
    <x v="0"/>
    <x v="0"/>
    <x v="2"/>
    <x v="2"/>
    <s v="C03"/>
    <s v="Through joint complete, for 600/1000V grade PVC insulated PVC Sheathed stranded copper conductor cable. "/>
    <n v="40"/>
    <s v="6 mm2 x 3 Core (BVX03FCM)"/>
    <x v="3"/>
    <x v="3"/>
    <x v="1"/>
    <n v="1"/>
    <m/>
    <m/>
    <m/>
    <m/>
    <m/>
    <m/>
    <n v="1"/>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516"/>
    <n v="104"/>
    <x v="0"/>
    <x v="0"/>
    <x v="0"/>
    <x v="2"/>
    <x v="2"/>
    <s v="C03"/>
    <s v="Through joint complete, for 600/1000V grade PVC insulated PVC Sheathed stranded copper conductor cable. "/>
    <n v="40"/>
    <s v="6 mm2 x 3 Core (BVX03FCM)"/>
    <x v="1"/>
    <x v="1"/>
    <x v="1"/>
    <n v="1"/>
    <m/>
    <m/>
    <m/>
    <m/>
    <m/>
    <m/>
    <n v="1"/>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05"/>
    <n v="105"/>
    <x v="0"/>
    <x v="0"/>
    <x v="0"/>
    <x v="2"/>
    <x v="2"/>
    <s v="C03"/>
    <s v="Through joint complete, for 600/1000V grade PVC insulated PVC Sheathed stranded copper conductor cable. "/>
    <n v="41"/>
    <s v="10 mm2 x 3 Core (BVX03GCM)"/>
    <x v="2"/>
    <x v="2"/>
    <x v="1"/>
    <n v="1"/>
    <m/>
    <m/>
    <m/>
    <m/>
    <m/>
    <m/>
    <n v="1"/>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311"/>
    <n v="105"/>
    <x v="0"/>
    <x v="0"/>
    <x v="0"/>
    <x v="2"/>
    <x v="2"/>
    <s v="C03"/>
    <s v="Through joint complete, for 600/1000V grade PVC insulated PVC Sheathed stranded copper conductor cable. "/>
    <n v="41"/>
    <s v="10 mm2 x 3 Core (BVX03GCM)"/>
    <x v="3"/>
    <x v="3"/>
    <x v="1"/>
    <n v="1"/>
    <m/>
    <m/>
    <m/>
    <m/>
    <m/>
    <m/>
    <n v="1"/>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517"/>
    <n v="105"/>
    <x v="0"/>
    <x v="0"/>
    <x v="0"/>
    <x v="2"/>
    <x v="2"/>
    <s v="C03"/>
    <s v="Through joint complete, for 600/1000V grade PVC insulated PVC Sheathed stranded copper conductor cable. "/>
    <n v="41"/>
    <s v="10 mm2 x 3 Core (BVX03GCM)"/>
    <x v="1"/>
    <x v="1"/>
    <x v="1"/>
    <n v="1"/>
    <m/>
    <m/>
    <m/>
    <m/>
    <m/>
    <m/>
    <n v="1"/>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06"/>
    <n v="106"/>
    <x v="0"/>
    <x v="0"/>
    <x v="0"/>
    <x v="2"/>
    <x v="2"/>
    <s v="C03"/>
    <s v="Through joint complete, for 600/1000V grade PVC insulated PVC Sheathed stranded copper conductor cable. "/>
    <n v="42"/>
    <s v="16 mm2 x 3 Core (BVX03HCM)"/>
    <x v="2"/>
    <x v="2"/>
    <x v="1"/>
    <n v="1"/>
    <m/>
    <m/>
    <m/>
    <m/>
    <m/>
    <m/>
    <n v="1"/>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312"/>
    <n v="106"/>
    <x v="0"/>
    <x v="0"/>
    <x v="0"/>
    <x v="2"/>
    <x v="2"/>
    <s v="C03"/>
    <s v="Through joint complete, for 600/1000V grade PVC insulated PVC Sheathed stranded copper conductor cable. "/>
    <n v="42"/>
    <s v="16 mm2 x 3 Core (BVX03HCM)"/>
    <x v="3"/>
    <x v="3"/>
    <x v="1"/>
    <n v="1"/>
    <m/>
    <m/>
    <m/>
    <m/>
    <m/>
    <m/>
    <n v="1"/>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518"/>
    <n v="106"/>
    <x v="0"/>
    <x v="0"/>
    <x v="0"/>
    <x v="2"/>
    <x v="2"/>
    <s v="C03"/>
    <s v="Through joint complete, for 600/1000V grade PVC insulated PVC Sheathed stranded copper conductor cable. "/>
    <n v="42"/>
    <s v="16 mm2 x 3 Core (BVX03HCM)"/>
    <x v="1"/>
    <x v="1"/>
    <x v="1"/>
    <n v="1"/>
    <m/>
    <m/>
    <m/>
    <m/>
    <m/>
    <m/>
    <n v="1"/>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07"/>
    <n v="107"/>
    <x v="0"/>
    <x v="0"/>
    <x v="0"/>
    <x v="2"/>
    <x v="2"/>
    <s v="C03"/>
    <s v="Through joint complete, for 600/1000V grade PVC insulated PVC Sheathed stranded copper conductor cable. "/>
    <n v="43"/>
    <s v="35 mm2 x 3 Core (BVX03LCM)"/>
    <x v="2"/>
    <x v="2"/>
    <x v="1"/>
    <n v="1"/>
    <m/>
    <m/>
    <m/>
    <m/>
    <m/>
    <m/>
    <n v="1"/>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313"/>
    <n v="107"/>
    <x v="0"/>
    <x v="0"/>
    <x v="0"/>
    <x v="2"/>
    <x v="2"/>
    <s v="C03"/>
    <s v="Through joint complete, for 600/1000V grade PVC insulated PVC Sheathed stranded copper conductor cable. "/>
    <n v="43"/>
    <s v="35 mm2 x 3 Core (BVX03LCM)"/>
    <x v="3"/>
    <x v="3"/>
    <x v="1"/>
    <n v="1"/>
    <m/>
    <m/>
    <m/>
    <m/>
    <m/>
    <m/>
    <n v="1"/>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519"/>
    <n v="107"/>
    <x v="0"/>
    <x v="0"/>
    <x v="0"/>
    <x v="2"/>
    <x v="2"/>
    <s v="C03"/>
    <s v="Through joint complete, for 600/1000V grade PVC insulated PVC Sheathed stranded copper conductor cable. "/>
    <n v="43"/>
    <s v="35 mm2 x 3 Core (BVX03LCM)"/>
    <x v="1"/>
    <x v="1"/>
    <x v="1"/>
    <n v="1"/>
    <m/>
    <m/>
    <m/>
    <m/>
    <m/>
    <m/>
    <n v="1"/>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08"/>
    <n v="108"/>
    <x v="0"/>
    <x v="0"/>
    <x v="0"/>
    <x v="2"/>
    <x v="2"/>
    <s v="C03"/>
    <s v="Through joint complete, for 600/1000V grade PVC insulated PVC Sheathed stranded copper conductor cable. "/>
    <n v="44"/>
    <s v="70 mm2 x 3 Core (BVX03NCM)"/>
    <x v="2"/>
    <x v="2"/>
    <x v="1"/>
    <n v="1"/>
    <m/>
    <m/>
    <m/>
    <m/>
    <m/>
    <m/>
    <n v="1"/>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314"/>
    <n v="108"/>
    <x v="0"/>
    <x v="0"/>
    <x v="0"/>
    <x v="2"/>
    <x v="2"/>
    <s v="C03"/>
    <s v="Through joint complete, for 600/1000V grade PVC insulated PVC Sheathed stranded copper conductor cable. "/>
    <n v="44"/>
    <s v="70 mm2 x 3 Core (BVX03NCM)"/>
    <x v="3"/>
    <x v="3"/>
    <x v="1"/>
    <n v="1"/>
    <m/>
    <m/>
    <m/>
    <m/>
    <m/>
    <m/>
    <n v="1"/>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520"/>
    <n v="108"/>
    <x v="0"/>
    <x v="0"/>
    <x v="0"/>
    <x v="2"/>
    <x v="2"/>
    <s v="C03"/>
    <s v="Through joint complete, for 600/1000V grade PVC insulated PVC Sheathed stranded copper conductor cable. "/>
    <n v="44"/>
    <s v="70 mm2 x 3 Core (BVX03NCM)"/>
    <x v="1"/>
    <x v="1"/>
    <x v="1"/>
    <n v="1"/>
    <m/>
    <m/>
    <m/>
    <m/>
    <m/>
    <m/>
    <n v="1"/>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09"/>
    <n v="109"/>
    <x v="0"/>
    <x v="0"/>
    <x v="0"/>
    <x v="2"/>
    <x v="2"/>
    <s v="C03"/>
    <s v="Through joint complete, for 600/1000V grade PVC insulated PVC Sheathed stranded copper conductor cable. "/>
    <n v="45"/>
    <s v="120 mm2 x 3 Core (BVX03QCM)"/>
    <x v="2"/>
    <x v="2"/>
    <x v="1"/>
    <n v="1"/>
    <m/>
    <m/>
    <m/>
    <m/>
    <m/>
    <m/>
    <n v="1"/>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315"/>
    <n v="109"/>
    <x v="0"/>
    <x v="0"/>
    <x v="0"/>
    <x v="2"/>
    <x v="2"/>
    <s v="C03"/>
    <s v="Through joint complete, for 600/1000V grade PVC insulated PVC Sheathed stranded copper conductor cable. "/>
    <n v="45"/>
    <s v="120 mm2 x 3 Core (BVX03QCM)"/>
    <x v="3"/>
    <x v="3"/>
    <x v="1"/>
    <n v="1"/>
    <m/>
    <m/>
    <m/>
    <m/>
    <m/>
    <m/>
    <n v="1"/>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521"/>
    <n v="109"/>
    <x v="0"/>
    <x v="0"/>
    <x v="0"/>
    <x v="2"/>
    <x v="2"/>
    <s v="C03"/>
    <s v="Through joint complete, for 600/1000V grade PVC insulated PVC Sheathed stranded copper conductor cable. "/>
    <n v="45"/>
    <s v="120 mm2 x 3 Core (BVX03QCM)"/>
    <x v="1"/>
    <x v="1"/>
    <x v="1"/>
    <n v="1"/>
    <m/>
    <m/>
    <m/>
    <m/>
    <m/>
    <m/>
    <n v="1"/>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10"/>
    <n v="110"/>
    <x v="0"/>
    <x v="0"/>
    <x v="0"/>
    <x v="2"/>
    <x v="2"/>
    <s v="C03"/>
    <s v="Through joint complete, for 600/1000V grade PVC insulated PVC Sheathed stranded copper conductor cable. "/>
    <n v="46"/>
    <s v="185 mm2 x 3 Core (BVX03SCM)"/>
    <x v="2"/>
    <x v="2"/>
    <x v="1"/>
    <n v="1"/>
    <m/>
    <m/>
    <m/>
    <m/>
    <m/>
    <m/>
    <n v="1"/>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316"/>
    <n v="110"/>
    <x v="0"/>
    <x v="0"/>
    <x v="0"/>
    <x v="2"/>
    <x v="2"/>
    <s v="C03"/>
    <s v="Through joint complete, for 600/1000V grade PVC insulated PVC Sheathed stranded copper conductor cable. "/>
    <n v="46"/>
    <s v="185 mm2 x 3 Core (BVX03SCM)"/>
    <x v="3"/>
    <x v="3"/>
    <x v="1"/>
    <n v="1"/>
    <m/>
    <m/>
    <m/>
    <m/>
    <m/>
    <m/>
    <n v="1"/>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522"/>
    <n v="110"/>
    <x v="0"/>
    <x v="0"/>
    <x v="0"/>
    <x v="2"/>
    <x v="2"/>
    <s v="C03"/>
    <s v="Through joint complete, for 600/1000V grade PVC insulated PVC Sheathed stranded copper conductor cable. "/>
    <n v="46"/>
    <s v="185 mm2 x 3 Core (BVX03SCM)"/>
    <x v="1"/>
    <x v="1"/>
    <x v="1"/>
    <n v="1"/>
    <m/>
    <m/>
    <m/>
    <m/>
    <m/>
    <m/>
    <n v="1"/>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11"/>
    <n v="111"/>
    <x v="0"/>
    <x v="0"/>
    <x v="0"/>
    <x v="2"/>
    <x v="2"/>
    <s v="C03"/>
    <s v="Through joint complete, for 600/1000V grade PVC insulated PVC Sheathed stranded copper conductor cable. "/>
    <n v="47"/>
    <s v="240 mm2 x 3 Core (BVX03TCM)"/>
    <x v="2"/>
    <x v="2"/>
    <x v="1"/>
    <n v="1"/>
    <m/>
    <m/>
    <m/>
    <m/>
    <m/>
    <m/>
    <n v="1"/>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317"/>
    <n v="111"/>
    <x v="0"/>
    <x v="0"/>
    <x v="0"/>
    <x v="2"/>
    <x v="2"/>
    <s v="C03"/>
    <s v="Through joint complete, for 600/1000V grade PVC insulated PVC Sheathed stranded copper conductor cable. "/>
    <n v="47"/>
    <s v="240 mm2 x 3 Core (BVX03TCM)"/>
    <x v="3"/>
    <x v="3"/>
    <x v="1"/>
    <n v="1"/>
    <m/>
    <m/>
    <m/>
    <m/>
    <m/>
    <m/>
    <n v="1"/>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523"/>
    <n v="111"/>
    <x v="0"/>
    <x v="0"/>
    <x v="0"/>
    <x v="2"/>
    <x v="2"/>
    <s v="C03"/>
    <s v="Through joint complete, for 600/1000V grade PVC insulated PVC Sheathed stranded copper conductor cable. "/>
    <n v="47"/>
    <s v="240 mm2 x 3 Core (BVX03TCM)"/>
    <x v="1"/>
    <x v="1"/>
    <x v="1"/>
    <n v="1"/>
    <m/>
    <m/>
    <m/>
    <m/>
    <m/>
    <m/>
    <n v="1"/>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12"/>
    <n v="112"/>
    <x v="0"/>
    <x v="0"/>
    <x v="0"/>
    <x v="2"/>
    <x v="2"/>
    <s v="C03"/>
    <s v="Through joint complete, for 600/1000V grade PVC insulated PVC Sheathed stranded copper conductor cable. "/>
    <n v="48"/>
    <s v="400 mm2 x 3 Core (BVX03VCM)"/>
    <x v="2"/>
    <x v="2"/>
    <x v="1"/>
    <n v="1"/>
    <m/>
    <m/>
    <m/>
    <m/>
    <m/>
    <m/>
    <n v="1"/>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318"/>
    <n v="112"/>
    <x v="0"/>
    <x v="0"/>
    <x v="0"/>
    <x v="2"/>
    <x v="2"/>
    <s v="C03"/>
    <s v="Through joint complete, for 600/1000V grade PVC insulated PVC Sheathed stranded copper conductor cable. "/>
    <n v="48"/>
    <s v="400 mm2 x 3 Core (BVX03VCM)"/>
    <x v="3"/>
    <x v="3"/>
    <x v="1"/>
    <n v="1"/>
    <m/>
    <m/>
    <m/>
    <m/>
    <m/>
    <m/>
    <n v="1"/>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524"/>
    <n v="112"/>
    <x v="0"/>
    <x v="0"/>
    <x v="0"/>
    <x v="2"/>
    <x v="2"/>
    <s v="C03"/>
    <s v="Through joint complete, for 600/1000V grade PVC insulated PVC Sheathed stranded copper conductor cable. "/>
    <n v="48"/>
    <s v="400 mm2 x 3 Core (BVX03VCM)"/>
    <x v="1"/>
    <x v="1"/>
    <x v="1"/>
    <n v="1"/>
    <m/>
    <m/>
    <m/>
    <m/>
    <m/>
    <m/>
    <n v="1"/>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13"/>
    <n v="113"/>
    <x v="0"/>
    <x v="0"/>
    <x v="0"/>
    <x v="3"/>
    <x v="2"/>
    <s v="C11"/>
    <s v="Unarmoured, for DC systems and 230/400V, 690V AC Systems, 600/1000V grade Low Halogen, PVC insulated, PVC sheathed stranded copper conductor cable fixed/laid in all positions, etc, to all heights above floor level, etc and to all areas"/>
    <n v="1"/>
    <s v="1,5 mm2 x 4 Core (BVV04CCM)"/>
    <x v="2"/>
    <x v="2"/>
    <x v="0"/>
    <n v="37350"/>
    <n v="108570"/>
    <n v="108570"/>
    <n v="108570"/>
    <n v="108570"/>
    <n v="108570"/>
    <n v="108570"/>
    <n v="68877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319"/>
    <n v="113"/>
    <x v="0"/>
    <x v="0"/>
    <x v="0"/>
    <x v="3"/>
    <x v="2"/>
    <s v="C11"/>
    <s v="Unarmoured, for DC systems and 230/400V, 690V AC Systems, 600/1000V grade Low Halogen, PVC insulated, PVC sheathed stranded copper conductor cable fixed/laid in all positions, etc, to all heights above floor level, etc and to all areas"/>
    <n v="1"/>
    <s v="1,5 mm2 x 4 Core (BVV04CCM)"/>
    <x v="3"/>
    <x v="3"/>
    <x v="0"/>
    <n v="37350"/>
    <n v="108570"/>
    <n v="108570"/>
    <n v="108570"/>
    <n v="108570"/>
    <n v="108570"/>
    <n v="108570"/>
    <n v="68877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525"/>
    <n v="113"/>
    <x v="0"/>
    <x v="0"/>
    <x v="0"/>
    <x v="3"/>
    <x v="2"/>
    <s v="C11"/>
    <s v="Unarmoured, for DC systems and 230/400V, 690V AC Systems, 600/1000V grade Low Halogen, PVC insulated, PVC sheathed stranded copper conductor cable fixed/laid in all positions, etc, to all heights above floor level, etc and to all areas"/>
    <n v="1"/>
    <s v="1,5 mm2 x 4 Core (BVV04CCM)"/>
    <x v="1"/>
    <x v="1"/>
    <x v="0"/>
    <n v="37350"/>
    <n v="108570"/>
    <n v="108570"/>
    <n v="108570"/>
    <n v="108570"/>
    <n v="108570"/>
    <n v="108570"/>
    <n v="68877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14"/>
    <n v="114"/>
    <x v="0"/>
    <x v="0"/>
    <x v="0"/>
    <x v="3"/>
    <x v="2"/>
    <s v="C11"/>
    <s v="Unarmoured, for DC systems and 230/400V, 690V AC Systems, 600/1000V grade Low Halogen, PVC insulated, PVC sheathed stranded copper conductor cable fixed/laid in all positions, etc, to all heights above floor level, etc and to all areas"/>
    <n v="2"/>
    <s v="2,5 mm2 x 4 Core (BVV04DCM)"/>
    <x v="2"/>
    <x v="2"/>
    <x v="0"/>
    <n v="14060"/>
    <n v="22360"/>
    <n v="22360"/>
    <n v="22360"/>
    <n v="22360"/>
    <n v="22360"/>
    <n v="22360"/>
    <n v="14822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320"/>
    <n v="114"/>
    <x v="0"/>
    <x v="0"/>
    <x v="0"/>
    <x v="3"/>
    <x v="2"/>
    <s v="C11"/>
    <s v="Unarmoured, for DC systems and 230/400V, 690V AC Systems, 600/1000V grade Low Halogen, PVC insulated, PVC sheathed stranded copper conductor cable fixed/laid in all positions, etc, to all heights above floor level, etc and to all areas"/>
    <n v="2"/>
    <s v="2,5 mm2 x 4 Core (BVV04DCM)"/>
    <x v="3"/>
    <x v="3"/>
    <x v="0"/>
    <n v="14060"/>
    <n v="22360"/>
    <n v="22360"/>
    <n v="22360"/>
    <n v="22360"/>
    <n v="22360"/>
    <n v="22360"/>
    <n v="14822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526"/>
    <n v="114"/>
    <x v="0"/>
    <x v="0"/>
    <x v="0"/>
    <x v="3"/>
    <x v="2"/>
    <s v="C11"/>
    <s v="Unarmoured, for DC systems and 230/400V, 690V AC Systems, 600/1000V grade Low Halogen, PVC insulated, PVC sheathed stranded copper conductor cable fixed/laid in all positions, etc, to all heights above floor level, etc and to all areas"/>
    <n v="2"/>
    <s v="2,5 mm2 x 4 Core (BVV04DCM)"/>
    <x v="1"/>
    <x v="1"/>
    <x v="0"/>
    <n v="14060"/>
    <n v="22360"/>
    <n v="22360"/>
    <n v="22360"/>
    <n v="22360"/>
    <n v="22360"/>
    <n v="22360"/>
    <n v="14822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15"/>
    <n v="115"/>
    <x v="0"/>
    <x v="0"/>
    <x v="0"/>
    <x v="3"/>
    <x v="2"/>
    <s v="C11"/>
    <s v="Unarmoured, for DC systems and 230/400V, 690V AC Systems, 600/1000V grade Low Halogen, PVC insulated, PVC sheathed stranded copper conductor cable fixed/laid in all positions, etc, to all heights above floor level, etc and to all areas"/>
    <n v="3"/>
    <s v="4 mm2 x 4 Core (BVV04ECM)"/>
    <x v="2"/>
    <x v="2"/>
    <x v="0"/>
    <n v="6550"/>
    <n v="17730"/>
    <n v="17730"/>
    <n v="17730"/>
    <n v="17730"/>
    <n v="17730"/>
    <n v="17730"/>
    <n v="11293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321"/>
    <n v="115"/>
    <x v="0"/>
    <x v="0"/>
    <x v="0"/>
    <x v="3"/>
    <x v="2"/>
    <s v="C11"/>
    <s v="Unarmoured, for DC systems and 230/400V, 690V AC Systems, 600/1000V grade Low Halogen, PVC insulated, PVC sheathed stranded copper conductor cable fixed/laid in all positions, etc, to all heights above floor level, etc and to all areas"/>
    <n v="3"/>
    <s v="4 mm2 x 4 Core (BVV04ECM)"/>
    <x v="3"/>
    <x v="3"/>
    <x v="0"/>
    <n v="6550"/>
    <n v="17730"/>
    <n v="17730"/>
    <n v="17730"/>
    <n v="17730"/>
    <n v="17730"/>
    <n v="17730"/>
    <n v="11293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527"/>
    <n v="115"/>
    <x v="0"/>
    <x v="0"/>
    <x v="0"/>
    <x v="3"/>
    <x v="2"/>
    <s v="C11"/>
    <s v="Unarmoured, for DC systems and 230/400V, 690V AC Systems, 600/1000V grade Low Halogen, PVC insulated, PVC sheathed stranded copper conductor cable fixed/laid in all positions, etc, to all heights above floor level, etc and to all areas"/>
    <n v="3"/>
    <s v="4 mm2 x 4 Core (BVV04ECM)"/>
    <x v="1"/>
    <x v="1"/>
    <x v="0"/>
    <n v="6550"/>
    <n v="17730"/>
    <n v="17730"/>
    <n v="17730"/>
    <n v="17730"/>
    <n v="17730"/>
    <n v="17730"/>
    <n v="11293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16"/>
    <n v="116"/>
    <x v="0"/>
    <x v="0"/>
    <x v="0"/>
    <x v="3"/>
    <x v="2"/>
    <s v="C11"/>
    <s v="Unarmoured, for DC systems and 230/400V, 690V AC Systems, 600/1000V grade Low Halogen, PVC insulated, PVC sheathed stranded copper conductor cable fixed/laid in all positions, etc, to all heights above floor level, etc and to all areas"/>
    <n v="4"/>
    <s v="6 mm2 x 4 Core (BVV04FCM)"/>
    <x v="2"/>
    <x v="2"/>
    <x v="0"/>
    <n v="11730"/>
    <n v="14870"/>
    <n v="14870"/>
    <n v="14870"/>
    <n v="14870"/>
    <n v="14870"/>
    <n v="14870"/>
    <n v="10095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322"/>
    <n v="116"/>
    <x v="0"/>
    <x v="0"/>
    <x v="0"/>
    <x v="3"/>
    <x v="2"/>
    <s v="C11"/>
    <s v="Unarmoured, for DC systems and 230/400V, 690V AC Systems, 600/1000V grade Low Halogen, PVC insulated, PVC sheathed stranded copper conductor cable fixed/laid in all positions, etc, to all heights above floor level, etc and to all areas"/>
    <n v="4"/>
    <s v="6 mm2 x 4 Core (BVV04FCM)"/>
    <x v="3"/>
    <x v="3"/>
    <x v="0"/>
    <n v="11730"/>
    <n v="14870"/>
    <n v="14870"/>
    <n v="14870"/>
    <n v="14870"/>
    <n v="14870"/>
    <n v="14870"/>
    <n v="10095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528"/>
    <n v="116"/>
    <x v="0"/>
    <x v="0"/>
    <x v="0"/>
    <x v="3"/>
    <x v="2"/>
    <s v="C11"/>
    <s v="Unarmoured, for DC systems and 230/400V, 690V AC Systems, 600/1000V grade Low Halogen, PVC insulated, PVC sheathed stranded copper conductor cable fixed/laid in all positions, etc, to all heights above floor level, etc and to all areas"/>
    <n v="4"/>
    <s v="6 mm2 x 4 Core (BVV04FCM)"/>
    <x v="1"/>
    <x v="1"/>
    <x v="0"/>
    <n v="11730"/>
    <n v="14870"/>
    <n v="14870"/>
    <n v="14870"/>
    <n v="14870"/>
    <n v="14870"/>
    <n v="14870"/>
    <n v="10095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17"/>
    <n v="117"/>
    <x v="0"/>
    <x v="0"/>
    <x v="0"/>
    <x v="3"/>
    <x v="2"/>
    <s v="C11"/>
    <s v="Unarmoured, for DC systems and 230/400V, 690V AC Systems, 600/1000V grade Low Halogen, PVC insulated, PVC sheathed stranded copper conductor cable fixed/laid in all positions, etc, to all heights above floor level, etc and to all areas"/>
    <n v="5"/>
    <s v="10 mm2 x 4 Core (BVV04GCM)"/>
    <x v="2"/>
    <x v="2"/>
    <x v="0"/>
    <n v="8070"/>
    <n v="10660"/>
    <n v="10660"/>
    <n v="10660"/>
    <n v="10660"/>
    <n v="10660"/>
    <n v="10660"/>
    <n v="7203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323"/>
    <n v="117"/>
    <x v="0"/>
    <x v="0"/>
    <x v="0"/>
    <x v="3"/>
    <x v="2"/>
    <s v="C11"/>
    <s v="Unarmoured, for DC systems and 230/400V, 690V AC Systems, 600/1000V grade Low Halogen, PVC insulated, PVC sheathed stranded copper conductor cable fixed/laid in all positions, etc, to all heights above floor level, etc and to all areas"/>
    <n v="5"/>
    <s v="10 mm2 x 4 Core (BVV04GCM)"/>
    <x v="3"/>
    <x v="3"/>
    <x v="0"/>
    <n v="8070"/>
    <n v="10660"/>
    <n v="10660"/>
    <n v="10660"/>
    <n v="10660"/>
    <n v="10660"/>
    <n v="10660"/>
    <n v="7203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529"/>
    <n v="117"/>
    <x v="0"/>
    <x v="0"/>
    <x v="0"/>
    <x v="3"/>
    <x v="2"/>
    <s v="C11"/>
    <s v="Unarmoured, for DC systems and 230/400V, 690V AC Systems, 600/1000V grade Low Halogen, PVC insulated, PVC sheathed stranded copper conductor cable fixed/laid in all positions, etc, to all heights above floor level, etc and to all areas"/>
    <n v="5"/>
    <s v="10 mm2 x 4 Core (BVV04GCM)"/>
    <x v="1"/>
    <x v="1"/>
    <x v="0"/>
    <n v="8070"/>
    <n v="10660"/>
    <n v="10660"/>
    <n v="10660"/>
    <n v="10660"/>
    <n v="10660"/>
    <n v="10660"/>
    <n v="7203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18"/>
    <n v="118"/>
    <x v="0"/>
    <x v="0"/>
    <x v="0"/>
    <x v="3"/>
    <x v="2"/>
    <s v="C11"/>
    <s v="Unarmoured, for DC systems and 230/400V, 690V AC Systems, 600/1000V grade Low Halogen, PVC insulated, PVC sheathed stranded copper conductor cable fixed/laid in all positions, etc, to all heights above floor level, etc and to all areas"/>
    <n v="6"/>
    <s v="16 mm2 x 4 Core (BVV04HCM)"/>
    <x v="2"/>
    <x v="2"/>
    <x v="0"/>
    <n v="31980"/>
    <n v="12330"/>
    <n v="12330"/>
    <n v="12330"/>
    <n v="12330"/>
    <n v="12330"/>
    <n v="12330"/>
    <n v="10596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324"/>
    <n v="118"/>
    <x v="0"/>
    <x v="0"/>
    <x v="0"/>
    <x v="3"/>
    <x v="2"/>
    <s v="C11"/>
    <s v="Unarmoured, for DC systems and 230/400V, 690V AC Systems, 600/1000V grade Low Halogen, PVC insulated, PVC sheathed stranded copper conductor cable fixed/laid in all positions, etc, to all heights above floor level, etc and to all areas"/>
    <n v="6"/>
    <s v="16 mm2 x 4 Core (BVV04HCM)"/>
    <x v="3"/>
    <x v="3"/>
    <x v="0"/>
    <n v="31980"/>
    <n v="12330"/>
    <n v="12330"/>
    <n v="12330"/>
    <n v="12330"/>
    <n v="12330"/>
    <n v="12330"/>
    <n v="10596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530"/>
    <n v="118"/>
    <x v="0"/>
    <x v="0"/>
    <x v="0"/>
    <x v="3"/>
    <x v="2"/>
    <s v="C11"/>
    <s v="Unarmoured, for DC systems and 230/400V, 690V AC Systems, 600/1000V grade Low Halogen, PVC insulated, PVC sheathed stranded copper conductor cable fixed/laid in all positions, etc, to all heights above floor level, etc and to all areas"/>
    <n v="6"/>
    <s v="16 mm2 x 4 Core (BVV04HCM)"/>
    <x v="1"/>
    <x v="1"/>
    <x v="0"/>
    <n v="31980"/>
    <n v="12330"/>
    <n v="12330"/>
    <n v="12330"/>
    <n v="12330"/>
    <n v="12330"/>
    <n v="12330"/>
    <n v="10596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19"/>
    <n v="119"/>
    <x v="0"/>
    <x v="0"/>
    <x v="0"/>
    <x v="3"/>
    <x v="2"/>
    <s v="C11"/>
    <s v="Unarmoured, for DC systems and 230/400V, 690V AC Systems, 600/1000V grade Low Halogen, PVC insulated, PVC sheathed stranded copper conductor cable fixed/laid in all positions, etc, to all heights above floor level, etc and to all areas"/>
    <n v="7"/>
    <s v="35 mm2 x 3 Core (BVV03LCM)"/>
    <x v="2"/>
    <x v="2"/>
    <x v="0"/>
    <n v="16200"/>
    <n v="7710"/>
    <n v="7710"/>
    <n v="7710"/>
    <n v="7710"/>
    <n v="7710"/>
    <n v="7710"/>
    <n v="6246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325"/>
    <n v="119"/>
    <x v="0"/>
    <x v="0"/>
    <x v="0"/>
    <x v="3"/>
    <x v="2"/>
    <s v="C11"/>
    <s v="Unarmoured, for DC systems and 230/400V, 690V AC Systems, 600/1000V grade Low Halogen, PVC insulated, PVC sheathed stranded copper conductor cable fixed/laid in all positions, etc, to all heights above floor level, etc and to all areas"/>
    <n v="7"/>
    <s v="35 mm2 x 3 Core (BVV03LCM)"/>
    <x v="3"/>
    <x v="3"/>
    <x v="0"/>
    <n v="16200"/>
    <n v="7710"/>
    <n v="7710"/>
    <n v="7710"/>
    <n v="7710"/>
    <n v="7710"/>
    <n v="7710"/>
    <n v="6246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531"/>
    <n v="119"/>
    <x v="0"/>
    <x v="0"/>
    <x v="0"/>
    <x v="3"/>
    <x v="2"/>
    <s v="C11"/>
    <s v="Unarmoured, for DC systems and 230/400V, 690V AC Systems, 600/1000V grade Low Halogen, PVC insulated, PVC sheathed stranded copper conductor cable fixed/laid in all positions, etc, to all heights above floor level, etc and to all areas"/>
    <n v="7"/>
    <s v="35 mm2 x 3 Core (BVV03LCM)"/>
    <x v="1"/>
    <x v="1"/>
    <x v="0"/>
    <n v="16200"/>
    <n v="7710"/>
    <n v="7710"/>
    <n v="7710"/>
    <n v="7710"/>
    <n v="7710"/>
    <n v="7710"/>
    <n v="6246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20"/>
    <n v="120"/>
    <x v="0"/>
    <x v="0"/>
    <x v="0"/>
    <x v="3"/>
    <x v="2"/>
    <s v="C11"/>
    <s v="Unarmoured, for DC systems and 230/400V, 690V AC Systems, 600/1000V grade Low Halogen, PVC insulated, PVC sheathed stranded copper conductor cable fixed/laid in all positions, etc, to all heights above floor level, etc and to all areas"/>
    <n v="8"/>
    <s v="70 mm2 x 3 Core (BVV03NCM)"/>
    <x v="2"/>
    <x v="2"/>
    <x v="0"/>
    <n v="8000"/>
    <n v="3870"/>
    <n v="3870"/>
    <n v="3870"/>
    <n v="3870"/>
    <n v="3870"/>
    <n v="3870"/>
    <n v="3122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326"/>
    <n v="120"/>
    <x v="0"/>
    <x v="0"/>
    <x v="0"/>
    <x v="3"/>
    <x v="2"/>
    <s v="C11"/>
    <s v="Unarmoured, for DC systems and 230/400V, 690V AC Systems, 600/1000V grade Low Halogen, PVC insulated, PVC sheathed stranded copper conductor cable fixed/laid in all positions, etc, to all heights above floor level, etc and to all areas"/>
    <n v="8"/>
    <s v="70 mm2 x 3 Core (BVV03NCM)"/>
    <x v="3"/>
    <x v="3"/>
    <x v="0"/>
    <n v="8000"/>
    <n v="3870"/>
    <n v="3870"/>
    <n v="3870"/>
    <n v="3870"/>
    <n v="3870"/>
    <n v="3870"/>
    <n v="3122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532"/>
    <n v="120"/>
    <x v="0"/>
    <x v="0"/>
    <x v="0"/>
    <x v="3"/>
    <x v="2"/>
    <s v="C11"/>
    <s v="Unarmoured, for DC systems and 230/400V, 690V AC Systems, 600/1000V grade Low Halogen, PVC insulated, PVC sheathed stranded copper conductor cable fixed/laid in all positions, etc, to all heights above floor level, etc and to all areas"/>
    <n v="8"/>
    <s v="70 mm2 x 3 Core (BVV03NCM)"/>
    <x v="1"/>
    <x v="1"/>
    <x v="0"/>
    <n v="8000"/>
    <n v="3870"/>
    <n v="3870"/>
    <n v="3870"/>
    <n v="3870"/>
    <n v="3870"/>
    <n v="3870"/>
    <n v="3122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21"/>
    <n v="121"/>
    <x v="0"/>
    <x v="0"/>
    <x v="0"/>
    <x v="3"/>
    <x v="2"/>
    <s v="C11"/>
    <s v="Unarmoured, for DC systems and 230/400V, 690V AC Systems, 600/1000V grade Low Halogen, PVC insulated, PVC sheathed stranded copper conductor cable fixed/laid in all positions, etc, to all heights above floor level, etc and to all areas"/>
    <n v="9"/>
    <s v="120 mm2 x 1 Core (BVV01QCM)"/>
    <x v="2"/>
    <x v="2"/>
    <x v="0"/>
    <n v="37870"/>
    <n v="5780"/>
    <n v="5780"/>
    <n v="5780"/>
    <n v="5780"/>
    <n v="5780"/>
    <n v="5780"/>
    <n v="7255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327"/>
    <n v="121"/>
    <x v="0"/>
    <x v="0"/>
    <x v="0"/>
    <x v="3"/>
    <x v="2"/>
    <s v="C11"/>
    <s v="Unarmoured, for DC systems and 230/400V, 690V AC Systems, 600/1000V grade Low Halogen, PVC insulated, PVC sheathed stranded copper conductor cable fixed/laid in all positions, etc, to all heights above floor level, etc and to all areas"/>
    <n v="9"/>
    <s v="120 mm2 x 1 Core (BVV01QCM)"/>
    <x v="3"/>
    <x v="3"/>
    <x v="0"/>
    <n v="37870"/>
    <n v="5780"/>
    <n v="5780"/>
    <n v="5780"/>
    <n v="5780"/>
    <n v="5780"/>
    <n v="5780"/>
    <n v="7255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533"/>
    <n v="121"/>
    <x v="0"/>
    <x v="0"/>
    <x v="0"/>
    <x v="3"/>
    <x v="2"/>
    <s v="C11"/>
    <s v="Unarmoured, for DC systems and 230/400V, 690V AC Systems, 600/1000V grade Low Halogen, PVC insulated, PVC sheathed stranded copper conductor cable fixed/laid in all positions, etc, to all heights above floor level, etc and to all areas"/>
    <n v="9"/>
    <s v="120 mm2 x 1 Core (BVV01QCM)"/>
    <x v="1"/>
    <x v="1"/>
    <x v="0"/>
    <n v="37870"/>
    <n v="5780"/>
    <n v="5780"/>
    <n v="5780"/>
    <n v="5780"/>
    <n v="5780"/>
    <n v="5780"/>
    <n v="7255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22"/>
    <n v="122"/>
    <x v="0"/>
    <x v="0"/>
    <x v="0"/>
    <x v="3"/>
    <x v="2"/>
    <s v="C11"/>
    <s v="Unarmoured, for DC systems and 230/400V, 690V AC Systems, 600/1000V grade Low Halogen, PVC insulated, PVC sheathed stranded copper conductor cable fixed/laid in all positions, etc, to all heights above floor level, etc and to all areas"/>
    <n v="10"/>
    <s v="185 mm2 x 1 Core (BVV01SCM)"/>
    <x v="2"/>
    <x v="2"/>
    <x v="0"/>
    <n v="35100"/>
    <n v="3710"/>
    <n v="3710"/>
    <n v="3710"/>
    <n v="3710"/>
    <n v="3710"/>
    <n v="3710"/>
    <n v="5736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328"/>
    <n v="122"/>
    <x v="0"/>
    <x v="0"/>
    <x v="0"/>
    <x v="3"/>
    <x v="2"/>
    <s v="C11"/>
    <s v="Unarmoured, for DC systems and 230/400V, 690V AC Systems, 600/1000V grade Low Halogen, PVC insulated, PVC sheathed stranded copper conductor cable fixed/laid in all positions, etc, to all heights above floor level, etc and to all areas"/>
    <n v="10"/>
    <s v="185 mm2 x 1 Core (BVV01SCM)"/>
    <x v="3"/>
    <x v="3"/>
    <x v="0"/>
    <n v="35100"/>
    <n v="3710"/>
    <n v="3710"/>
    <n v="3710"/>
    <n v="3710"/>
    <n v="3710"/>
    <n v="3710"/>
    <n v="5736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534"/>
    <n v="122"/>
    <x v="0"/>
    <x v="0"/>
    <x v="0"/>
    <x v="3"/>
    <x v="2"/>
    <s v="C11"/>
    <s v="Unarmoured, for DC systems and 230/400V, 690V AC Systems, 600/1000V grade Low Halogen, PVC insulated, PVC sheathed stranded copper conductor cable fixed/laid in all positions, etc, to all heights above floor level, etc and to all areas"/>
    <n v="10"/>
    <s v="185 mm2 x 1 Core (BVV01SCM)"/>
    <x v="1"/>
    <x v="1"/>
    <x v="0"/>
    <n v="35100"/>
    <n v="3710"/>
    <n v="3710"/>
    <n v="3710"/>
    <n v="3710"/>
    <n v="3710"/>
    <n v="3710"/>
    <n v="5736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23"/>
    <n v="123"/>
    <x v="0"/>
    <x v="0"/>
    <x v="0"/>
    <x v="3"/>
    <x v="2"/>
    <s v="C11"/>
    <s v="Unarmoured, for DC systems and 230/400V, 690V AC Systems, 600/1000V grade Low Halogen, PVC insulated, PVC sheathed stranded copper conductor cable fixed/laid in all positions, etc, to all heights above floor level, etc and to all areas"/>
    <n v="11"/>
    <s v="240 mm2 x 1 Core (BVV01TCM)"/>
    <x v="2"/>
    <x v="2"/>
    <x v="0"/>
    <n v="67680"/>
    <n v="300"/>
    <n v="300"/>
    <n v="300"/>
    <n v="300"/>
    <n v="300"/>
    <n v="300"/>
    <n v="6948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329"/>
    <n v="123"/>
    <x v="0"/>
    <x v="0"/>
    <x v="0"/>
    <x v="3"/>
    <x v="2"/>
    <s v="C11"/>
    <s v="Unarmoured, for DC systems and 230/400V, 690V AC Systems, 600/1000V grade Low Halogen, PVC insulated, PVC sheathed stranded copper conductor cable fixed/laid in all positions, etc, to all heights above floor level, etc and to all areas"/>
    <n v="11"/>
    <s v="240 mm2 x 1 Core (BVV01TCM)"/>
    <x v="3"/>
    <x v="3"/>
    <x v="0"/>
    <n v="67680"/>
    <n v="300"/>
    <n v="300"/>
    <n v="300"/>
    <n v="300"/>
    <n v="300"/>
    <n v="300"/>
    <n v="6948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535"/>
    <n v="123"/>
    <x v="0"/>
    <x v="0"/>
    <x v="0"/>
    <x v="3"/>
    <x v="2"/>
    <s v="C11"/>
    <s v="Unarmoured, for DC systems and 230/400V, 690V AC Systems, 600/1000V grade Low Halogen, PVC insulated, PVC sheathed stranded copper conductor cable fixed/laid in all positions, etc, to all heights above floor level, etc and to all areas"/>
    <n v="11"/>
    <s v="240 mm2 x 1 Core (BVV01TCM)"/>
    <x v="1"/>
    <x v="1"/>
    <x v="0"/>
    <n v="67680"/>
    <n v="300"/>
    <n v="300"/>
    <n v="300"/>
    <n v="300"/>
    <n v="300"/>
    <n v="300"/>
    <n v="6948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24"/>
    <n v="124"/>
    <x v="0"/>
    <x v="0"/>
    <x v="0"/>
    <x v="3"/>
    <x v="2"/>
    <s v="C11"/>
    <s v="Unarmoured, for DC systems and 230/400V, 690V AC Systems, 600/1000V grade Low Halogen, PVC insulated, PVC sheathed stranded copper conductor cable fixed/laid in all positions, etc, to all heights above floor level, etc and to all areas"/>
    <n v="12"/>
    <s v="500 mm2 x 1 Core (BVV01WCM)"/>
    <x v="2"/>
    <x v="2"/>
    <x v="0"/>
    <n v="37760"/>
    <n v="16010"/>
    <n v="16010"/>
    <n v="16010"/>
    <n v="16010"/>
    <n v="16010"/>
    <n v="16010"/>
    <n v="13382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330"/>
    <n v="124"/>
    <x v="0"/>
    <x v="0"/>
    <x v="0"/>
    <x v="3"/>
    <x v="2"/>
    <s v="C11"/>
    <s v="Unarmoured, for DC systems and 230/400V, 690V AC Systems, 600/1000V grade Low Halogen, PVC insulated, PVC sheathed stranded copper conductor cable fixed/laid in all positions, etc, to all heights above floor level, etc and to all areas"/>
    <n v="12"/>
    <s v="500 mm2 x 1 Core (BVV01WCM)"/>
    <x v="3"/>
    <x v="3"/>
    <x v="0"/>
    <n v="37760"/>
    <n v="16010"/>
    <n v="16010"/>
    <n v="16010"/>
    <n v="16010"/>
    <n v="16010"/>
    <n v="16010"/>
    <n v="13382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536"/>
    <n v="124"/>
    <x v="0"/>
    <x v="0"/>
    <x v="0"/>
    <x v="3"/>
    <x v="2"/>
    <s v="C11"/>
    <s v="Unarmoured, for DC systems and 230/400V, 690V AC Systems, 600/1000V grade Low Halogen, PVC insulated, PVC sheathed stranded copper conductor cable fixed/laid in all positions, etc, to all heights above floor level, etc and to all areas"/>
    <n v="12"/>
    <s v="500 mm2 x 1 Core (BVV01WCM)"/>
    <x v="1"/>
    <x v="1"/>
    <x v="0"/>
    <n v="37760"/>
    <n v="16010"/>
    <n v="16010"/>
    <n v="16010"/>
    <n v="16010"/>
    <n v="16010"/>
    <n v="16010"/>
    <n v="13382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25"/>
    <n v="125"/>
    <x v="0"/>
    <x v="0"/>
    <x v="0"/>
    <x v="3"/>
    <x v="2"/>
    <s v="C12"/>
    <s v="Termination complete, with gland, for 600/1000V grade PVC insulated PVC Sheathed stranded copper conductor cable.  Quantity is per core per end."/>
    <n v="13"/>
    <s v="1,5 mm2 x 4 Core (BVV04CCM)"/>
    <x v="2"/>
    <x v="2"/>
    <x v="1"/>
    <n v="1097"/>
    <n v="2818"/>
    <n v="2818"/>
    <n v="2818"/>
    <n v="2818"/>
    <n v="2818"/>
    <n v="2818"/>
    <n v="18005"/>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331"/>
    <n v="125"/>
    <x v="0"/>
    <x v="0"/>
    <x v="0"/>
    <x v="3"/>
    <x v="2"/>
    <s v="C12"/>
    <s v="Termination complete, with gland, for 600/1000V grade PVC insulated PVC Sheathed stranded copper conductor cable.  Quantity is per core per end."/>
    <n v="13"/>
    <s v="1,5 mm2 x 4 Core (BVV04CCM)"/>
    <x v="3"/>
    <x v="3"/>
    <x v="1"/>
    <n v="1097"/>
    <n v="2818"/>
    <n v="2818"/>
    <n v="2818"/>
    <n v="2818"/>
    <n v="2818"/>
    <n v="2818"/>
    <n v="18005"/>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537"/>
    <n v="125"/>
    <x v="0"/>
    <x v="0"/>
    <x v="0"/>
    <x v="3"/>
    <x v="2"/>
    <s v="C12"/>
    <s v="Termination complete, with gland, for 600/1000V grade PVC insulated PVC Sheathed stranded copper conductor cable.  Quantity is per core per end."/>
    <n v="13"/>
    <s v="1,5 mm2 x 4 Core (BVV04CCM)"/>
    <x v="1"/>
    <x v="1"/>
    <x v="1"/>
    <n v="1097"/>
    <n v="2818"/>
    <n v="2818"/>
    <n v="2818"/>
    <n v="2818"/>
    <n v="2818"/>
    <n v="2818"/>
    <n v="18005"/>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26"/>
    <n v="126"/>
    <x v="0"/>
    <x v="0"/>
    <x v="0"/>
    <x v="3"/>
    <x v="2"/>
    <s v="C12"/>
    <s v="Termination complete, with gland, for 600/1000V grade PVC insulated PVC Sheathed stranded copper conductor cable.  Quantity is per core per end."/>
    <n v="14"/>
    <s v="2,5 mm2 x 4 Core (BVV04DCM)"/>
    <x v="2"/>
    <x v="2"/>
    <x v="1"/>
    <n v="358"/>
    <n v="589"/>
    <n v="589"/>
    <n v="589"/>
    <n v="589"/>
    <n v="589"/>
    <n v="589"/>
    <n v="3892"/>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332"/>
    <n v="126"/>
    <x v="0"/>
    <x v="0"/>
    <x v="0"/>
    <x v="3"/>
    <x v="2"/>
    <s v="C12"/>
    <s v="Termination complete, with gland, for 600/1000V grade PVC insulated PVC Sheathed stranded copper conductor cable.  Quantity is per core per end."/>
    <n v="14"/>
    <s v="2,5 mm2 x 4 Core (BVV04DCM)"/>
    <x v="3"/>
    <x v="3"/>
    <x v="1"/>
    <n v="358"/>
    <n v="589"/>
    <n v="589"/>
    <n v="589"/>
    <n v="589"/>
    <n v="589"/>
    <n v="589"/>
    <n v="3892"/>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538"/>
    <n v="126"/>
    <x v="0"/>
    <x v="0"/>
    <x v="0"/>
    <x v="3"/>
    <x v="2"/>
    <s v="C12"/>
    <s v="Termination complete, with gland, for 600/1000V grade PVC insulated PVC Sheathed stranded copper conductor cable.  Quantity is per core per end."/>
    <n v="14"/>
    <s v="2,5 mm2 x 4 Core (BVV04DCM)"/>
    <x v="1"/>
    <x v="1"/>
    <x v="1"/>
    <n v="358"/>
    <n v="589"/>
    <n v="589"/>
    <n v="589"/>
    <n v="589"/>
    <n v="589"/>
    <n v="589"/>
    <n v="3892"/>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27"/>
    <n v="127"/>
    <x v="0"/>
    <x v="0"/>
    <x v="0"/>
    <x v="3"/>
    <x v="2"/>
    <s v="C12"/>
    <s v="Termination complete, with gland, for 600/1000V grade PVC insulated PVC Sheathed stranded copper conductor cable.  Quantity is per core per end."/>
    <n v="15"/>
    <s v="4 mm2 x 4 Core (BVV04ECM)"/>
    <x v="2"/>
    <x v="2"/>
    <x v="1"/>
    <n v="277"/>
    <n v="542"/>
    <n v="542"/>
    <n v="542"/>
    <n v="542"/>
    <n v="542"/>
    <n v="542"/>
    <n v="3529"/>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333"/>
    <n v="127"/>
    <x v="0"/>
    <x v="0"/>
    <x v="0"/>
    <x v="3"/>
    <x v="2"/>
    <s v="C12"/>
    <s v="Termination complete, with gland, for 600/1000V grade PVC insulated PVC Sheathed stranded copper conductor cable.  Quantity is per core per end."/>
    <n v="15"/>
    <s v="4 mm2 x 4 Core (BVV04ECM)"/>
    <x v="3"/>
    <x v="3"/>
    <x v="1"/>
    <n v="277"/>
    <n v="542"/>
    <n v="542"/>
    <n v="542"/>
    <n v="542"/>
    <n v="542"/>
    <n v="542"/>
    <n v="3529"/>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539"/>
    <n v="127"/>
    <x v="0"/>
    <x v="0"/>
    <x v="0"/>
    <x v="3"/>
    <x v="2"/>
    <s v="C12"/>
    <s v="Termination complete, with gland, for 600/1000V grade PVC insulated PVC Sheathed stranded copper conductor cable.  Quantity is per core per end."/>
    <n v="15"/>
    <s v="4 mm2 x 4 Core (BVV04ECM)"/>
    <x v="1"/>
    <x v="1"/>
    <x v="1"/>
    <n v="277"/>
    <n v="542"/>
    <n v="542"/>
    <n v="542"/>
    <n v="542"/>
    <n v="542"/>
    <n v="542"/>
    <n v="3529"/>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28"/>
    <n v="128"/>
    <x v="0"/>
    <x v="0"/>
    <x v="0"/>
    <x v="3"/>
    <x v="2"/>
    <s v="C12"/>
    <s v="Termination complete, with gland, for 600/1000V grade PVC insulated PVC Sheathed stranded copper conductor cable.  Quantity is per core per end."/>
    <n v="16"/>
    <s v="6 mm2 x 4 Core (BVV04FCM)"/>
    <x v="2"/>
    <x v="2"/>
    <x v="1"/>
    <n v="311"/>
    <n v="404"/>
    <n v="404"/>
    <n v="404"/>
    <n v="404"/>
    <n v="404"/>
    <n v="404"/>
    <n v="2735"/>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334"/>
    <n v="128"/>
    <x v="0"/>
    <x v="0"/>
    <x v="0"/>
    <x v="3"/>
    <x v="2"/>
    <s v="C12"/>
    <s v="Termination complete, with gland, for 600/1000V grade PVC insulated PVC Sheathed stranded copper conductor cable.  Quantity is per core per end."/>
    <n v="16"/>
    <s v="6 mm2 x 4 Core (BVV04FCM)"/>
    <x v="3"/>
    <x v="3"/>
    <x v="1"/>
    <n v="311"/>
    <n v="404"/>
    <n v="404"/>
    <n v="404"/>
    <n v="404"/>
    <n v="404"/>
    <n v="404"/>
    <n v="2735"/>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540"/>
    <n v="128"/>
    <x v="0"/>
    <x v="0"/>
    <x v="0"/>
    <x v="3"/>
    <x v="2"/>
    <s v="C12"/>
    <s v="Termination complete, with gland, for 600/1000V grade PVC insulated PVC Sheathed stranded copper conductor cable.  Quantity is per core per end."/>
    <n v="16"/>
    <s v="6 mm2 x 4 Core (BVV04FCM)"/>
    <x v="1"/>
    <x v="1"/>
    <x v="1"/>
    <n v="311"/>
    <n v="404"/>
    <n v="404"/>
    <n v="404"/>
    <n v="404"/>
    <n v="404"/>
    <n v="404"/>
    <n v="2735"/>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29"/>
    <n v="129"/>
    <x v="0"/>
    <x v="0"/>
    <x v="0"/>
    <x v="3"/>
    <x v="2"/>
    <s v="C12"/>
    <s v="Termination complete, with gland, for 600/1000V grade PVC insulated PVC Sheathed stranded copper conductor cable.  Quantity is per core per end."/>
    <n v="17"/>
    <s v="10 mm2 x 4 Core (BVV04GCM)"/>
    <x v="2"/>
    <x v="2"/>
    <x v="1"/>
    <n v="254"/>
    <n v="277"/>
    <n v="277"/>
    <n v="277"/>
    <n v="277"/>
    <n v="277"/>
    <n v="277"/>
    <n v="1916"/>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335"/>
    <n v="129"/>
    <x v="0"/>
    <x v="0"/>
    <x v="0"/>
    <x v="3"/>
    <x v="2"/>
    <s v="C12"/>
    <s v="Termination complete, with gland, for 600/1000V grade PVC insulated PVC Sheathed stranded copper conductor cable.  Quantity is per core per end."/>
    <n v="17"/>
    <s v="10 mm2 x 4 Core (BVV04GCM)"/>
    <x v="3"/>
    <x v="3"/>
    <x v="1"/>
    <n v="254"/>
    <n v="277"/>
    <n v="277"/>
    <n v="277"/>
    <n v="277"/>
    <n v="277"/>
    <n v="277"/>
    <n v="1916"/>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541"/>
    <n v="129"/>
    <x v="0"/>
    <x v="0"/>
    <x v="0"/>
    <x v="3"/>
    <x v="2"/>
    <s v="C12"/>
    <s v="Termination complete, with gland, for 600/1000V grade PVC insulated PVC Sheathed stranded copper conductor cable.  Quantity is per core per end."/>
    <n v="17"/>
    <s v="10 mm2 x 4 Core (BVV04GCM)"/>
    <x v="1"/>
    <x v="1"/>
    <x v="1"/>
    <n v="254"/>
    <n v="277"/>
    <n v="277"/>
    <n v="277"/>
    <n v="277"/>
    <n v="277"/>
    <n v="277"/>
    <n v="1916"/>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30"/>
    <n v="130"/>
    <x v="0"/>
    <x v="0"/>
    <x v="0"/>
    <x v="3"/>
    <x v="2"/>
    <s v="C12"/>
    <s v="Termination complete, with gland, for 600/1000V grade PVC insulated PVC Sheathed stranded copper conductor cable.  Quantity is per core per end."/>
    <n v="18"/>
    <s v="16 mm2 x 4 Core (BVV04HCM)"/>
    <x v="2"/>
    <x v="2"/>
    <x v="1"/>
    <n v="161"/>
    <n v="300"/>
    <n v="300"/>
    <n v="300"/>
    <n v="300"/>
    <n v="300"/>
    <n v="300"/>
    <n v="1961"/>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336"/>
    <n v="130"/>
    <x v="0"/>
    <x v="0"/>
    <x v="0"/>
    <x v="3"/>
    <x v="2"/>
    <s v="C12"/>
    <s v="Termination complete, with gland, for 600/1000V grade PVC insulated PVC Sheathed stranded copper conductor cable.  Quantity is per core per end."/>
    <n v="18"/>
    <s v="16 mm2 x 4 Core (BVV04HCM)"/>
    <x v="3"/>
    <x v="3"/>
    <x v="1"/>
    <n v="161"/>
    <n v="300"/>
    <n v="300"/>
    <n v="300"/>
    <n v="300"/>
    <n v="300"/>
    <n v="300"/>
    <n v="1961"/>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542"/>
    <n v="130"/>
    <x v="0"/>
    <x v="0"/>
    <x v="0"/>
    <x v="3"/>
    <x v="2"/>
    <s v="C12"/>
    <s v="Termination complete, with gland, for 600/1000V grade PVC insulated PVC Sheathed stranded copper conductor cable.  Quantity is per core per end."/>
    <n v="18"/>
    <s v="16 mm2 x 4 Core (BVV04HCM)"/>
    <x v="1"/>
    <x v="1"/>
    <x v="1"/>
    <n v="161"/>
    <n v="300"/>
    <n v="300"/>
    <n v="300"/>
    <n v="300"/>
    <n v="300"/>
    <n v="300"/>
    <n v="1961"/>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31"/>
    <n v="131"/>
    <x v="0"/>
    <x v="0"/>
    <x v="0"/>
    <x v="3"/>
    <x v="2"/>
    <s v="C12"/>
    <s v="Termination complete, with gland, for 600/1000V grade PVC insulated PVC Sheathed stranded copper conductor cable.  Quantity is per core per end."/>
    <n v="19"/>
    <s v="35 mm2 x 3 Core (BVV03LCM)"/>
    <x v="2"/>
    <x v="2"/>
    <x v="1"/>
    <n v="196"/>
    <n v="150"/>
    <n v="150"/>
    <n v="150"/>
    <n v="150"/>
    <n v="150"/>
    <n v="150"/>
    <n v="1096"/>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337"/>
    <n v="131"/>
    <x v="0"/>
    <x v="0"/>
    <x v="0"/>
    <x v="3"/>
    <x v="2"/>
    <s v="C12"/>
    <s v="Termination complete, with gland, for 600/1000V grade PVC insulated PVC Sheathed stranded copper conductor cable.  Quantity is per core per end."/>
    <n v="19"/>
    <s v="35 mm2 x 3 Core (BVV03LCM)"/>
    <x v="3"/>
    <x v="3"/>
    <x v="1"/>
    <n v="196"/>
    <n v="150"/>
    <n v="150"/>
    <n v="150"/>
    <n v="150"/>
    <n v="150"/>
    <n v="150"/>
    <n v="1096"/>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543"/>
    <n v="131"/>
    <x v="0"/>
    <x v="0"/>
    <x v="0"/>
    <x v="3"/>
    <x v="2"/>
    <s v="C12"/>
    <s v="Termination complete, with gland, for 600/1000V grade PVC insulated PVC Sheathed stranded copper conductor cable.  Quantity is per core per end."/>
    <n v="19"/>
    <s v="35 mm2 x 3 Core (BVV03LCM)"/>
    <x v="1"/>
    <x v="1"/>
    <x v="1"/>
    <n v="196"/>
    <n v="150"/>
    <n v="150"/>
    <n v="150"/>
    <n v="150"/>
    <n v="150"/>
    <n v="150"/>
    <n v="1096"/>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32"/>
    <n v="132"/>
    <x v="0"/>
    <x v="0"/>
    <x v="0"/>
    <x v="3"/>
    <x v="2"/>
    <s v="C12"/>
    <s v="Termination complete, with gland, for 600/1000V grade PVC insulated PVC Sheathed stranded copper conductor cable.  Quantity is per core per end."/>
    <n v="20"/>
    <s v="70 mm2 x 3 Core (BVV03NCM)"/>
    <x v="2"/>
    <x v="2"/>
    <x v="1"/>
    <n v="184"/>
    <n v="103"/>
    <n v="103"/>
    <n v="103"/>
    <n v="103"/>
    <n v="103"/>
    <n v="103"/>
    <n v="802"/>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338"/>
    <n v="132"/>
    <x v="0"/>
    <x v="0"/>
    <x v="0"/>
    <x v="3"/>
    <x v="2"/>
    <s v="C12"/>
    <s v="Termination complete, with gland, for 600/1000V grade PVC insulated PVC Sheathed stranded copper conductor cable.  Quantity is per core per end."/>
    <n v="20"/>
    <s v="70 mm2 x 3 Core (BVV03NCM)"/>
    <x v="3"/>
    <x v="3"/>
    <x v="1"/>
    <n v="184"/>
    <n v="103"/>
    <n v="103"/>
    <n v="103"/>
    <n v="103"/>
    <n v="103"/>
    <n v="103"/>
    <n v="802"/>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544"/>
    <n v="132"/>
    <x v="0"/>
    <x v="0"/>
    <x v="0"/>
    <x v="3"/>
    <x v="2"/>
    <s v="C12"/>
    <s v="Termination complete, with gland, for 600/1000V grade PVC insulated PVC Sheathed stranded copper conductor cable.  Quantity is per core per end."/>
    <n v="20"/>
    <s v="70 mm2 x 3 Core (BVV03NCM)"/>
    <x v="1"/>
    <x v="1"/>
    <x v="1"/>
    <n v="184"/>
    <n v="103"/>
    <n v="103"/>
    <n v="103"/>
    <n v="103"/>
    <n v="103"/>
    <n v="103"/>
    <n v="802"/>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33"/>
    <n v="133"/>
    <x v="0"/>
    <x v="0"/>
    <x v="0"/>
    <x v="3"/>
    <x v="2"/>
    <s v="C12"/>
    <s v="Termination complete, with gland, for 600/1000V grade PVC insulated PVC Sheathed stranded copper conductor cable.  Quantity is per core per end."/>
    <n v="21"/>
    <s v="120 mm2 x 1 Core (BVV01QCM)"/>
    <x v="2"/>
    <x v="2"/>
    <x v="1"/>
    <n v="231"/>
    <n v="57"/>
    <n v="57"/>
    <n v="57"/>
    <n v="57"/>
    <n v="57"/>
    <n v="57"/>
    <n v="573"/>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339"/>
    <n v="133"/>
    <x v="0"/>
    <x v="0"/>
    <x v="0"/>
    <x v="3"/>
    <x v="2"/>
    <s v="C12"/>
    <s v="Termination complete, with gland, for 600/1000V grade PVC insulated PVC Sheathed stranded copper conductor cable.  Quantity is per core per end."/>
    <n v="21"/>
    <s v="120 mm2 x 1 Core (BVV01QCM)"/>
    <x v="3"/>
    <x v="3"/>
    <x v="1"/>
    <n v="231"/>
    <n v="57"/>
    <n v="57"/>
    <n v="57"/>
    <n v="57"/>
    <n v="57"/>
    <n v="57"/>
    <n v="573"/>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545"/>
    <n v="133"/>
    <x v="0"/>
    <x v="0"/>
    <x v="0"/>
    <x v="3"/>
    <x v="2"/>
    <s v="C12"/>
    <s v="Termination complete, with gland, for 600/1000V grade PVC insulated PVC Sheathed stranded copper conductor cable.  Quantity is per core per end."/>
    <n v="21"/>
    <s v="120 mm2 x 1 Core (BVV01QCM)"/>
    <x v="1"/>
    <x v="1"/>
    <x v="1"/>
    <n v="231"/>
    <n v="57"/>
    <n v="57"/>
    <n v="57"/>
    <n v="57"/>
    <n v="57"/>
    <n v="57"/>
    <n v="573"/>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34"/>
    <n v="134"/>
    <x v="0"/>
    <x v="0"/>
    <x v="0"/>
    <x v="3"/>
    <x v="2"/>
    <s v="C12"/>
    <s v="Termination complete, with gland, for 600/1000V grade PVC insulated PVC Sheathed stranded copper conductor cable.  Quantity is per core per end."/>
    <n v="22"/>
    <s v="185 mm2 x 1 Core (BVV01SCM)"/>
    <x v="2"/>
    <x v="2"/>
    <x v="1"/>
    <n v="288"/>
    <n v="34"/>
    <n v="34"/>
    <n v="34"/>
    <n v="34"/>
    <n v="34"/>
    <n v="34"/>
    <n v="492"/>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340"/>
    <n v="134"/>
    <x v="0"/>
    <x v="0"/>
    <x v="0"/>
    <x v="3"/>
    <x v="2"/>
    <s v="C12"/>
    <s v="Termination complete, with gland, for 600/1000V grade PVC insulated PVC Sheathed stranded copper conductor cable.  Quantity is per core per end."/>
    <n v="22"/>
    <s v="185 mm2 x 1 Core (BVV01SCM)"/>
    <x v="3"/>
    <x v="3"/>
    <x v="1"/>
    <n v="288"/>
    <n v="34"/>
    <n v="34"/>
    <n v="34"/>
    <n v="34"/>
    <n v="34"/>
    <n v="34"/>
    <n v="492"/>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546"/>
    <n v="134"/>
    <x v="0"/>
    <x v="0"/>
    <x v="0"/>
    <x v="3"/>
    <x v="2"/>
    <s v="C12"/>
    <s v="Termination complete, with gland, for 600/1000V grade PVC insulated PVC Sheathed stranded copper conductor cable.  Quantity is per core per end."/>
    <n v="22"/>
    <s v="185 mm2 x 1 Core (BVV01SCM)"/>
    <x v="1"/>
    <x v="1"/>
    <x v="1"/>
    <n v="288"/>
    <n v="34"/>
    <n v="34"/>
    <n v="34"/>
    <n v="34"/>
    <n v="34"/>
    <n v="34"/>
    <n v="492"/>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35"/>
    <n v="135"/>
    <x v="0"/>
    <x v="0"/>
    <x v="0"/>
    <x v="3"/>
    <x v="2"/>
    <s v="C12"/>
    <s v="Termination complete, with gland, for 600/1000V grade PVC insulated PVC Sheathed stranded copper conductor cable.  Quantity is per core per end."/>
    <n v="23"/>
    <s v="240 mm2 x 1 Core (BVV01TCM)"/>
    <x v="2"/>
    <x v="2"/>
    <x v="1"/>
    <n v="138"/>
    <n v="11"/>
    <n v="11"/>
    <n v="11"/>
    <n v="11"/>
    <n v="11"/>
    <n v="11"/>
    <n v="204"/>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341"/>
    <n v="135"/>
    <x v="0"/>
    <x v="0"/>
    <x v="0"/>
    <x v="3"/>
    <x v="2"/>
    <s v="C12"/>
    <s v="Termination complete, with gland, for 600/1000V grade PVC insulated PVC Sheathed stranded copper conductor cable.  Quantity is per core per end."/>
    <n v="23"/>
    <s v="240 mm2 x 1 Core (BVV01TCM)"/>
    <x v="3"/>
    <x v="3"/>
    <x v="1"/>
    <n v="138"/>
    <n v="11"/>
    <n v="11"/>
    <n v="11"/>
    <n v="11"/>
    <n v="11"/>
    <n v="11"/>
    <n v="204"/>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547"/>
    <n v="135"/>
    <x v="0"/>
    <x v="0"/>
    <x v="0"/>
    <x v="3"/>
    <x v="2"/>
    <s v="C12"/>
    <s v="Termination complete, with gland, for 600/1000V grade PVC insulated PVC Sheathed stranded copper conductor cable.  Quantity is per core per end."/>
    <n v="23"/>
    <s v="240 mm2 x 1 Core (BVV01TCM)"/>
    <x v="1"/>
    <x v="1"/>
    <x v="1"/>
    <n v="138"/>
    <n v="11"/>
    <n v="11"/>
    <n v="11"/>
    <n v="11"/>
    <n v="11"/>
    <n v="11"/>
    <n v="204"/>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36"/>
    <n v="136"/>
    <x v="0"/>
    <x v="0"/>
    <x v="0"/>
    <x v="3"/>
    <x v="2"/>
    <s v="C12"/>
    <s v="Termination complete, with gland, for 600/1000V grade PVC insulated PVC Sheathed stranded copper conductor cable.  Quantity is per core per end."/>
    <n v="24"/>
    <s v="500 mm2 x 1 Core (BVV01WCM)"/>
    <x v="2"/>
    <x v="2"/>
    <x v="1"/>
    <n v="219"/>
    <n v="300"/>
    <n v="300"/>
    <n v="300"/>
    <n v="300"/>
    <n v="300"/>
    <n v="300"/>
    <n v="2019"/>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342"/>
    <n v="136"/>
    <x v="0"/>
    <x v="0"/>
    <x v="0"/>
    <x v="3"/>
    <x v="2"/>
    <s v="C12"/>
    <s v="Termination complete, with gland, for 600/1000V grade PVC insulated PVC Sheathed stranded copper conductor cable.  Quantity is per core per end."/>
    <n v="24"/>
    <s v="500 mm2 x 1 Core (BVV01WCM)"/>
    <x v="3"/>
    <x v="3"/>
    <x v="1"/>
    <n v="219"/>
    <n v="300"/>
    <n v="300"/>
    <n v="300"/>
    <n v="300"/>
    <n v="300"/>
    <n v="300"/>
    <n v="2019"/>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548"/>
    <n v="136"/>
    <x v="0"/>
    <x v="0"/>
    <x v="0"/>
    <x v="3"/>
    <x v="2"/>
    <s v="C12"/>
    <s v="Termination complete, with gland, for 600/1000V grade PVC insulated PVC Sheathed stranded copper conductor cable.  Quantity is per core per end."/>
    <n v="24"/>
    <s v="500 mm2 x 1 Core (BVV01WCM)"/>
    <x v="1"/>
    <x v="1"/>
    <x v="1"/>
    <n v="219"/>
    <n v="300"/>
    <n v="300"/>
    <n v="300"/>
    <n v="300"/>
    <n v="300"/>
    <n v="300"/>
    <n v="2019"/>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37"/>
    <n v="137"/>
    <x v="0"/>
    <x v="0"/>
    <x v="0"/>
    <x v="3"/>
    <x v="2"/>
    <s v="C12"/>
    <s v="Termination complete, without gland, for 600/1000V grade PVC insulated PVC Sheathed stranded copper conductor cable.  Quantity is per core per end."/>
    <n v="25"/>
    <s v="1,5 mm2 x 4 Core (BVV04CCM)"/>
    <x v="2"/>
    <x v="2"/>
    <x v="1"/>
    <n v="1097"/>
    <n v="2818"/>
    <n v="2818"/>
    <n v="2818"/>
    <n v="2818"/>
    <n v="2818"/>
    <n v="2818"/>
    <n v="18005"/>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343"/>
    <n v="137"/>
    <x v="0"/>
    <x v="0"/>
    <x v="0"/>
    <x v="3"/>
    <x v="2"/>
    <s v="C12"/>
    <s v="Termination complete, without gland, for 600/1000V grade PVC insulated PVC Sheathed stranded copper conductor cable.  Quantity is per core per end."/>
    <n v="25"/>
    <s v="1,5 mm2 x 4 Core (BVV04CCM)"/>
    <x v="3"/>
    <x v="3"/>
    <x v="1"/>
    <n v="1097"/>
    <n v="2818"/>
    <n v="2818"/>
    <n v="2818"/>
    <n v="2818"/>
    <n v="2818"/>
    <n v="2818"/>
    <n v="18005"/>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549"/>
    <n v="137"/>
    <x v="0"/>
    <x v="0"/>
    <x v="0"/>
    <x v="3"/>
    <x v="2"/>
    <s v="C12"/>
    <s v="Termination complete, without gland, for 600/1000V grade PVC insulated PVC Sheathed stranded copper conductor cable.  Quantity is per core per end."/>
    <n v="25"/>
    <s v="1,5 mm2 x 4 Core (BVV04CCM)"/>
    <x v="1"/>
    <x v="1"/>
    <x v="1"/>
    <n v="1097"/>
    <n v="2818"/>
    <n v="2818"/>
    <n v="2818"/>
    <n v="2818"/>
    <n v="2818"/>
    <n v="2818"/>
    <n v="18005"/>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38"/>
    <n v="138"/>
    <x v="0"/>
    <x v="0"/>
    <x v="0"/>
    <x v="3"/>
    <x v="2"/>
    <s v="C12"/>
    <s v="Termination complete, without gland, for 600/1000V grade PVC insulated PVC Sheathed stranded copper conductor cable.  Quantity is per core per end."/>
    <n v="26"/>
    <s v="2,5 mm2 x 4 Core (BVV04DCM)"/>
    <x v="2"/>
    <x v="2"/>
    <x v="1"/>
    <n v="358"/>
    <n v="589"/>
    <n v="589"/>
    <n v="589"/>
    <n v="589"/>
    <n v="589"/>
    <n v="589"/>
    <n v="3892"/>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344"/>
    <n v="138"/>
    <x v="0"/>
    <x v="0"/>
    <x v="0"/>
    <x v="3"/>
    <x v="2"/>
    <s v="C12"/>
    <s v="Termination complete, without gland, for 600/1000V grade PVC insulated PVC Sheathed stranded copper conductor cable.  Quantity is per core per end."/>
    <n v="26"/>
    <s v="2,5 mm2 x 4 Core (BVV04DCM)"/>
    <x v="3"/>
    <x v="3"/>
    <x v="1"/>
    <n v="358"/>
    <n v="589"/>
    <n v="589"/>
    <n v="589"/>
    <n v="589"/>
    <n v="589"/>
    <n v="589"/>
    <n v="3892"/>
    <x v="1"/>
    <x v="1"/>
    <x v="1"/>
    <x v="1"/>
    <x v="0"/>
    <x v="0"/>
    <x v="0"/>
    <x v="2"/>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550"/>
    <n v="138"/>
    <x v="0"/>
    <x v="0"/>
    <x v="0"/>
    <x v="3"/>
    <x v="2"/>
    <s v="C12"/>
    <s v="Termination complete, without gland, for 600/1000V grade PVC insulated PVC Sheathed stranded copper conductor cable.  Quantity is per core per end."/>
    <n v="26"/>
    <s v="2,5 mm2 x 4 Core (BVV04DCM)"/>
    <x v="1"/>
    <x v="1"/>
    <x v="1"/>
    <n v="358"/>
    <n v="589"/>
    <n v="589"/>
    <n v="589"/>
    <n v="589"/>
    <n v="589"/>
    <n v="589"/>
    <n v="3892"/>
    <x v="1"/>
    <x v="1"/>
    <x v="1"/>
    <x v="1"/>
    <x v="0"/>
    <x v="0"/>
    <x v="0"/>
    <x v="0"/>
    <x v="0"/>
    <x v="0"/>
    <x v="0"/>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39"/>
    <n v="139"/>
    <x v="0"/>
    <x v="0"/>
    <x v="0"/>
    <x v="3"/>
    <x v="2"/>
    <s v="C12"/>
    <s v="Termination complete, without gland, for 600/1000V grade PVC insulated PVC Sheathed stranded copper conductor cable.  Quantity is per core per end."/>
    <n v="27"/>
    <s v="4 mm2 x 4 Core (BVV04ECM)"/>
    <x v="2"/>
    <x v="2"/>
    <x v="1"/>
    <n v="277"/>
    <n v="542"/>
    <n v="542"/>
    <n v="542"/>
    <n v="542"/>
    <n v="542"/>
    <n v="542"/>
    <n v="3529"/>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345"/>
    <n v="139"/>
    <x v="0"/>
    <x v="0"/>
    <x v="0"/>
    <x v="3"/>
    <x v="2"/>
    <s v="C12"/>
    <s v="Termination complete, without gland, for 600/1000V grade PVC insulated PVC Sheathed stranded copper conductor cable.  Quantity is per core per end."/>
    <n v="27"/>
    <s v="4 mm2 x 4 Core (BVV04ECM)"/>
    <x v="3"/>
    <x v="3"/>
    <x v="1"/>
    <n v="277"/>
    <n v="542"/>
    <n v="542"/>
    <n v="542"/>
    <n v="542"/>
    <n v="542"/>
    <n v="542"/>
    <n v="3529"/>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551"/>
    <n v="139"/>
    <x v="0"/>
    <x v="0"/>
    <x v="0"/>
    <x v="3"/>
    <x v="2"/>
    <s v="C12"/>
    <s v="Termination complete, without gland, for 600/1000V grade PVC insulated PVC Sheathed stranded copper conductor cable.  Quantity is per core per end."/>
    <n v="27"/>
    <s v="4 mm2 x 4 Core (BVV04ECM)"/>
    <x v="1"/>
    <x v="1"/>
    <x v="1"/>
    <n v="277"/>
    <n v="542"/>
    <n v="542"/>
    <n v="542"/>
    <n v="542"/>
    <n v="542"/>
    <n v="542"/>
    <n v="3529"/>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40"/>
    <n v="140"/>
    <x v="0"/>
    <x v="0"/>
    <x v="0"/>
    <x v="3"/>
    <x v="2"/>
    <s v="C12"/>
    <s v="Termination complete, without gland, for 600/1000V grade PVC insulated PVC Sheathed stranded copper conductor cable.  Quantity is per core per end."/>
    <n v="28"/>
    <s v="6 mm2 x 4 Core (BVV04FCM)"/>
    <x v="2"/>
    <x v="2"/>
    <x v="1"/>
    <n v="311"/>
    <n v="404"/>
    <n v="404"/>
    <n v="404"/>
    <n v="404"/>
    <n v="404"/>
    <n v="404"/>
    <n v="2735"/>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346"/>
    <n v="140"/>
    <x v="0"/>
    <x v="0"/>
    <x v="0"/>
    <x v="3"/>
    <x v="2"/>
    <s v="C12"/>
    <s v="Termination complete, without gland, for 600/1000V grade PVC insulated PVC Sheathed stranded copper conductor cable.  Quantity is per core per end."/>
    <n v="28"/>
    <s v="6 mm2 x 4 Core (BVV04FCM)"/>
    <x v="3"/>
    <x v="3"/>
    <x v="1"/>
    <n v="311"/>
    <n v="404"/>
    <n v="404"/>
    <n v="404"/>
    <n v="404"/>
    <n v="404"/>
    <n v="404"/>
    <n v="2735"/>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552"/>
    <n v="140"/>
    <x v="0"/>
    <x v="0"/>
    <x v="0"/>
    <x v="3"/>
    <x v="2"/>
    <s v="C12"/>
    <s v="Termination complete, without gland, for 600/1000V grade PVC insulated PVC Sheathed stranded copper conductor cable.  Quantity is per core per end."/>
    <n v="28"/>
    <s v="6 mm2 x 4 Core (BVV04FCM)"/>
    <x v="1"/>
    <x v="1"/>
    <x v="1"/>
    <n v="311"/>
    <n v="404"/>
    <n v="404"/>
    <n v="404"/>
    <n v="404"/>
    <n v="404"/>
    <n v="404"/>
    <n v="2735"/>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41"/>
    <n v="141"/>
    <x v="0"/>
    <x v="0"/>
    <x v="0"/>
    <x v="3"/>
    <x v="2"/>
    <s v="C12"/>
    <s v="Termination complete, without gland, for 600/1000V grade PVC insulated PVC Sheathed stranded copper conductor cable.  Quantity is per core per end."/>
    <n v="29"/>
    <s v="10 mm2 x 4 Core (BVV04GCM)"/>
    <x v="2"/>
    <x v="2"/>
    <x v="1"/>
    <n v="254"/>
    <n v="277"/>
    <n v="277"/>
    <n v="277"/>
    <n v="277"/>
    <n v="277"/>
    <n v="277"/>
    <n v="1916"/>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347"/>
    <n v="141"/>
    <x v="0"/>
    <x v="0"/>
    <x v="0"/>
    <x v="3"/>
    <x v="2"/>
    <s v="C12"/>
    <s v="Termination complete, without gland, for 600/1000V grade PVC insulated PVC Sheathed stranded copper conductor cable.  Quantity is per core per end."/>
    <n v="29"/>
    <s v="10 mm2 x 4 Core (BVV04GCM)"/>
    <x v="3"/>
    <x v="3"/>
    <x v="1"/>
    <n v="254"/>
    <n v="277"/>
    <n v="277"/>
    <n v="277"/>
    <n v="277"/>
    <n v="277"/>
    <n v="277"/>
    <n v="1916"/>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553"/>
    <n v="141"/>
    <x v="0"/>
    <x v="0"/>
    <x v="0"/>
    <x v="3"/>
    <x v="2"/>
    <s v="C12"/>
    <s v="Termination complete, without gland, for 600/1000V grade PVC insulated PVC Sheathed stranded copper conductor cable.  Quantity is per core per end."/>
    <n v="29"/>
    <s v="10 mm2 x 4 Core (BVV04GCM)"/>
    <x v="1"/>
    <x v="1"/>
    <x v="1"/>
    <n v="254"/>
    <n v="277"/>
    <n v="277"/>
    <n v="277"/>
    <n v="277"/>
    <n v="277"/>
    <n v="277"/>
    <n v="1916"/>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42"/>
    <n v="142"/>
    <x v="0"/>
    <x v="0"/>
    <x v="0"/>
    <x v="3"/>
    <x v="2"/>
    <s v="C12"/>
    <s v="Termination complete, without gland, for 600/1000V grade PVC insulated PVC Sheathed stranded copper conductor cable.  Quantity is per core per end."/>
    <n v="30"/>
    <s v="16 mm2 x 4 Core (BVV04HCM)"/>
    <x v="2"/>
    <x v="2"/>
    <x v="1"/>
    <n v="161"/>
    <n v="300"/>
    <n v="300"/>
    <n v="300"/>
    <n v="300"/>
    <n v="300"/>
    <n v="300"/>
    <n v="1961"/>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348"/>
    <n v="142"/>
    <x v="0"/>
    <x v="0"/>
    <x v="0"/>
    <x v="3"/>
    <x v="2"/>
    <s v="C12"/>
    <s v="Termination complete, without gland, for 600/1000V grade PVC insulated PVC Sheathed stranded copper conductor cable.  Quantity is per core per end."/>
    <n v="30"/>
    <s v="16 mm2 x 4 Core (BVV04HCM)"/>
    <x v="3"/>
    <x v="3"/>
    <x v="1"/>
    <n v="161"/>
    <n v="300"/>
    <n v="300"/>
    <n v="300"/>
    <n v="300"/>
    <n v="300"/>
    <n v="300"/>
    <n v="1961"/>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554"/>
    <n v="142"/>
    <x v="0"/>
    <x v="0"/>
    <x v="0"/>
    <x v="3"/>
    <x v="2"/>
    <s v="C12"/>
    <s v="Termination complete, without gland, for 600/1000V grade PVC insulated PVC Sheathed stranded copper conductor cable.  Quantity is per core per end."/>
    <n v="30"/>
    <s v="16 mm2 x 4 Core (BVV04HCM)"/>
    <x v="1"/>
    <x v="1"/>
    <x v="1"/>
    <n v="161"/>
    <n v="300"/>
    <n v="300"/>
    <n v="300"/>
    <n v="300"/>
    <n v="300"/>
    <n v="300"/>
    <n v="1961"/>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43"/>
    <n v="143"/>
    <x v="0"/>
    <x v="0"/>
    <x v="0"/>
    <x v="3"/>
    <x v="2"/>
    <s v="C12"/>
    <s v="Termination complete, without gland, for 600/1000V grade PVC insulated PVC Sheathed stranded copper conductor cable.  Quantity is per core per end."/>
    <n v="31"/>
    <s v="35 mm2 x 3 Core (BVV03LCM)"/>
    <x v="2"/>
    <x v="2"/>
    <x v="1"/>
    <n v="196"/>
    <n v="150"/>
    <n v="150"/>
    <n v="150"/>
    <n v="150"/>
    <n v="150"/>
    <n v="150"/>
    <n v="1096"/>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349"/>
    <n v="143"/>
    <x v="0"/>
    <x v="0"/>
    <x v="0"/>
    <x v="3"/>
    <x v="2"/>
    <s v="C12"/>
    <s v="Termination complete, without gland, for 600/1000V grade PVC insulated PVC Sheathed stranded copper conductor cable.  Quantity is per core per end."/>
    <n v="31"/>
    <s v="35 mm2 x 3 Core (BVV03LCM)"/>
    <x v="3"/>
    <x v="3"/>
    <x v="1"/>
    <n v="196"/>
    <n v="150"/>
    <n v="150"/>
    <n v="150"/>
    <n v="150"/>
    <n v="150"/>
    <n v="150"/>
    <n v="1096"/>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555"/>
    <n v="143"/>
    <x v="0"/>
    <x v="0"/>
    <x v="0"/>
    <x v="3"/>
    <x v="2"/>
    <s v="C12"/>
    <s v="Termination complete, without gland, for 600/1000V grade PVC insulated PVC Sheathed stranded copper conductor cable.  Quantity is per core per end."/>
    <n v="31"/>
    <s v="35 mm2 x 3 Core (BVV03LCM)"/>
    <x v="1"/>
    <x v="1"/>
    <x v="1"/>
    <n v="196"/>
    <n v="150"/>
    <n v="150"/>
    <n v="150"/>
    <n v="150"/>
    <n v="150"/>
    <n v="150"/>
    <n v="1096"/>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44"/>
    <n v="144"/>
    <x v="0"/>
    <x v="0"/>
    <x v="0"/>
    <x v="3"/>
    <x v="2"/>
    <s v="C12"/>
    <s v="Termination complete, without gland, for 600/1000V grade PVC insulated PVC Sheathed stranded copper conductor cable.  Quantity is per core per end."/>
    <n v="32"/>
    <s v="70 mm2 x 3 Core (BVV03NCM)"/>
    <x v="2"/>
    <x v="2"/>
    <x v="1"/>
    <n v="184"/>
    <n v="103"/>
    <n v="103"/>
    <n v="103"/>
    <n v="103"/>
    <n v="103"/>
    <n v="103"/>
    <n v="802"/>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350"/>
    <n v="144"/>
    <x v="0"/>
    <x v="0"/>
    <x v="0"/>
    <x v="3"/>
    <x v="2"/>
    <s v="C12"/>
    <s v="Termination complete, without gland, for 600/1000V grade PVC insulated PVC Sheathed stranded copper conductor cable.  Quantity is per core per end."/>
    <n v="32"/>
    <s v="70 mm2 x 3 Core (BVV03NCM)"/>
    <x v="3"/>
    <x v="3"/>
    <x v="1"/>
    <n v="184"/>
    <n v="103"/>
    <n v="103"/>
    <n v="103"/>
    <n v="103"/>
    <n v="103"/>
    <n v="103"/>
    <n v="802"/>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556"/>
    <n v="144"/>
    <x v="0"/>
    <x v="0"/>
    <x v="0"/>
    <x v="3"/>
    <x v="2"/>
    <s v="C12"/>
    <s v="Termination complete, without gland, for 600/1000V grade PVC insulated PVC Sheathed stranded copper conductor cable.  Quantity is per core per end."/>
    <n v="32"/>
    <s v="70 mm2 x 3 Core (BVV03NCM)"/>
    <x v="1"/>
    <x v="1"/>
    <x v="1"/>
    <n v="184"/>
    <n v="103"/>
    <n v="103"/>
    <n v="103"/>
    <n v="103"/>
    <n v="103"/>
    <n v="103"/>
    <n v="802"/>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45"/>
    <n v="145"/>
    <x v="0"/>
    <x v="0"/>
    <x v="0"/>
    <x v="3"/>
    <x v="2"/>
    <s v="C12"/>
    <s v="Termination complete, without gland, for 600/1000V grade PVC insulated PVC Sheathed stranded copper conductor cable.  Quantity is per core per end."/>
    <n v="33"/>
    <s v="120 mm2 x 1 Core (BVV01QCM)"/>
    <x v="2"/>
    <x v="2"/>
    <x v="1"/>
    <n v="231"/>
    <n v="57"/>
    <n v="57"/>
    <n v="57"/>
    <n v="57"/>
    <n v="57"/>
    <n v="57"/>
    <n v="573"/>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351"/>
    <n v="145"/>
    <x v="0"/>
    <x v="0"/>
    <x v="0"/>
    <x v="3"/>
    <x v="2"/>
    <s v="C12"/>
    <s v="Termination complete, without gland, for 600/1000V grade PVC insulated PVC Sheathed stranded copper conductor cable.  Quantity is per core per end."/>
    <n v="33"/>
    <s v="120 mm2 x 1 Core (BVV01QCM)"/>
    <x v="3"/>
    <x v="3"/>
    <x v="1"/>
    <n v="231"/>
    <n v="57"/>
    <n v="57"/>
    <n v="57"/>
    <n v="57"/>
    <n v="57"/>
    <n v="57"/>
    <n v="573"/>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557"/>
    <n v="145"/>
    <x v="0"/>
    <x v="0"/>
    <x v="0"/>
    <x v="3"/>
    <x v="2"/>
    <s v="C12"/>
    <s v="Termination complete, without gland, for 600/1000V grade PVC insulated PVC Sheathed stranded copper conductor cable.  Quantity is per core per end."/>
    <n v="33"/>
    <s v="120 mm2 x 1 Core (BVV01QCM)"/>
    <x v="1"/>
    <x v="1"/>
    <x v="1"/>
    <n v="231"/>
    <n v="57"/>
    <n v="57"/>
    <n v="57"/>
    <n v="57"/>
    <n v="57"/>
    <n v="57"/>
    <n v="573"/>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46"/>
    <n v="146"/>
    <x v="0"/>
    <x v="0"/>
    <x v="0"/>
    <x v="3"/>
    <x v="2"/>
    <s v="C12"/>
    <s v="Termination complete, without gland, for 600/1000V grade PVC insulated PVC Sheathed stranded copper conductor cable.  Quantity is per core per end."/>
    <n v="34"/>
    <s v="185 mm2 x 1 Core (BVV01SCM)"/>
    <x v="2"/>
    <x v="2"/>
    <x v="1"/>
    <n v="288"/>
    <n v="34"/>
    <n v="34"/>
    <n v="34"/>
    <n v="34"/>
    <n v="34"/>
    <n v="34"/>
    <n v="492"/>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352"/>
    <n v="146"/>
    <x v="0"/>
    <x v="0"/>
    <x v="0"/>
    <x v="3"/>
    <x v="2"/>
    <s v="C12"/>
    <s v="Termination complete, without gland, for 600/1000V grade PVC insulated PVC Sheathed stranded copper conductor cable.  Quantity is per core per end."/>
    <n v="34"/>
    <s v="185 mm2 x 1 Core (BVV01SCM)"/>
    <x v="3"/>
    <x v="3"/>
    <x v="1"/>
    <n v="288"/>
    <n v="34"/>
    <n v="34"/>
    <n v="34"/>
    <n v="34"/>
    <n v="34"/>
    <n v="34"/>
    <n v="492"/>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558"/>
    <n v="146"/>
    <x v="0"/>
    <x v="0"/>
    <x v="0"/>
    <x v="3"/>
    <x v="2"/>
    <s v="C12"/>
    <s v="Termination complete, without gland, for 600/1000V grade PVC insulated PVC Sheathed stranded copper conductor cable.  Quantity is per core per end."/>
    <n v="34"/>
    <s v="185 mm2 x 1 Core (BVV01SCM)"/>
    <x v="1"/>
    <x v="1"/>
    <x v="1"/>
    <n v="288"/>
    <n v="34"/>
    <n v="34"/>
    <n v="34"/>
    <n v="34"/>
    <n v="34"/>
    <n v="34"/>
    <n v="492"/>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47"/>
    <n v="147"/>
    <x v="0"/>
    <x v="0"/>
    <x v="0"/>
    <x v="3"/>
    <x v="2"/>
    <s v="C12"/>
    <s v="Termination complete, without gland, for 600/1000V grade PVC insulated PVC Sheathed stranded copper conductor cable.  Quantity is per core per end."/>
    <n v="35"/>
    <s v="240 mm2 x 1 Core (BVV01TCM)"/>
    <x v="2"/>
    <x v="2"/>
    <x v="1"/>
    <n v="138"/>
    <n v="11"/>
    <n v="11"/>
    <n v="11"/>
    <n v="11"/>
    <n v="11"/>
    <n v="11"/>
    <n v="204"/>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353"/>
    <n v="147"/>
    <x v="0"/>
    <x v="0"/>
    <x v="0"/>
    <x v="3"/>
    <x v="2"/>
    <s v="C12"/>
    <s v="Termination complete, without gland, for 600/1000V grade PVC insulated PVC Sheathed stranded copper conductor cable.  Quantity is per core per end."/>
    <n v="35"/>
    <s v="240 mm2 x 1 Core (BVV01TCM)"/>
    <x v="3"/>
    <x v="3"/>
    <x v="1"/>
    <n v="138"/>
    <n v="11"/>
    <n v="11"/>
    <n v="11"/>
    <n v="11"/>
    <n v="11"/>
    <n v="11"/>
    <n v="204"/>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559"/>
    <n v="147"/>
    <x v="0"/>
    <x v="0"/>
    <x v="0"/>
    <x v="3"/>
    <x v="2"/>
    <s v="C12"/>
    <s v="Termination complete, without gland, for 600/1000V grade PVC insulated PVC Sheathed stranded copper conductor cable.  Quantity is per core per end."/>
    <n v="35"/>
    <s v="240 mm2 x 1 Core (BVV01TCM)"/>
    <x v="1"/>
    <x v="1"/>
    <x v="1"/>
    <n v="138"/>
    <n v="11"/>
    <n v="11"/>
    <n v="11"/>
    <n v="11"/>
    <n v="11"/>
    <n v="11"/>
    <n v="204"/>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48"/>
    <n v="148"/>
    <x v="0"/>
    <x v="0"/>
    <x v="0"/>
    <x v="3"/>
    <x v="2"/>
    <s v="C12"/>
    <s v="Termination complete, without gland, for 600/1000V grade PVC insulated PVC Sheathed stranded copper conductor cable.  Quantity is per core per end."/>
    <n v="36"/>
    <s v="500 mm2 x 1 Core (BVV01WCM)"/>
    <x v="2"/>
    <x v="2"/>
    <x v="1"/>
    <n v="219"/>
    <n v="300"/>
    <n v="300"/>
    <n v="300"/>
    <n v="300"/>
    <n v="300"/>
    <n v="300"/>
    <n v="2019"/>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354"/>
    <n v="148"/>
    <x v="0"/>
    <x v="0"/>
    <x v="0"/>
    <x v="3"/>
    <x v="2"/>
    <s v="C12"/>
    <s v="Termination complete, without gland, for 600/1000V grade PVC insulated PVC Sheathed stranded copper conductor cable.  Quantity is per core per end."/>
    <n v="36"/>
    <s v="500 mm2 x 1 Core (BVV01WCM)"/>
    <x v="3"/>
    <x v="3"/>
    <x v="1"/>
    <n v="219"/>
    <n v="300"/>
    <n v="300"/>
    <n v="300"/>
    <n v="300"/>
    <n v="300"/>
    <n v="300"/>
    <n v="2019"/>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560"/>
    <n v="148"/>
    <x v="0"/>
    <x v="0"/>
    <x v="0"/>
    <x v="3"/>
    <x v="2"/>
    <s v="C12"/>
    <s v="Termination complete, without gland, for 600/1000V grade PVC insulated PVC Sheathed stranded copper conductor cable.  Quantity is per core per end."/>
    <n v="36"/>
    <s v="500 mm2 x 1 Core (BVV01WCM)"/>
    <x v="1"/>
    <x v="1"/>
    <x v="1"/>
    <n v="219"/>
    <n v="300"/>
    <n v="300"/>
    <n v="300"/>
    <n v="300"/>
    <n v="300"/>
    <n v="300"/>
    <n v="2019"/>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49"/>
    <n v="149"/>
    <x v="0"/>
    <x v="0"/>
    <x v="0"/>
    <x v="3"/>
    <x v="2"/>
    <s v="C13"/>
    <s v="Through joint complete, for 600/1000V grade PVC insulated PVC Sheathed stranded copper conductor cable."/>
    <n v="37"/>
    <s v="1,5 mm2 x 4 Core (BVV04CCM)"/>
    <x v="2"/>
    <x v="2"/>
    <x v="1"/>
    <n v="1"/>
    <m/>
    <m/>
    <m/>
    <m/>
    <m/>
    <m/>
    <n v="1"/>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355"/>
    <n v="149"/>
    <x v="0"/>
    <x v="0"/>
    <x v="0"/>
    <x v="3"/>
    <x v="2"/>
    <s v="C13"/>
    <s v="Through joint complete, for 600/1000V grade PVC insulated PVC Sheathed stranded copper conductor cable."/>
    <n v="37"/>
    <s v="1,5 mm2 x 4 Core (BVV04CCM)"/>
    <x v="3"/>
    <x v="3"/>
    <x v="1"/>
    <n v="1"/>
    <m/>
    <m/>
    <m/>
    <m/>
    <m/>
    <m/>
    <n v="1"/>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561"/>
    <n v="149"/>
    <x v="0"/>
    <x v="0"/>
    <x v="0"/>
    <x v="3"/>
    <x v="2"/>
    <s v="C13"/>
    <s v="Through joint complete, for 600/1000V grade PVC insulated PVC Sheathed stranded copper conductor cable."/>
    <n v="37"/>
    <s v="1,5 mm2 x 4 Core (BVV04CCM)"/>
    <x v="1"/>
    <x v="1"/>
    <x v="1"/>
    <n v="1"/>
    <m/>
    <m/>
    <m/>
    <m/>
    <m/>
    <m/>
    <n v="1"/>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50"/>
    <n v="150"/>
    <x v="0"/>
    <x v="0"/>
    <x v="0"/>
    <x v="3"/>
    <x v="2"/>
    <s v="C13"/>
    <s v="Through joint complete, for 600/1000V grade PVC insulated PVC Sheathed stranded copper conductor cable."/>
    <n v="38"/>
    <s v="2,5 mm2 x 4 Core (BVV04DCM)"/>
    <x v="2"/>
    <x v="2"/>
    <x v="1"/>
    <n v="1"/>
    <m/>
    <m/>
    <m/>
    <m/>
    <m/>
    <m/>
    <n v="1"/>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356"/>
    <n v="150"/>
    <x v="0"/>
    <x v="0"/>
    <x v="0"/>
    <x v="3"/>
    <x v="2"/>
    <s v="C13"/>
    <s v="Through joint complete, for 600/1000V grade PVC insulated PVC Sheathed stranded copper conductor cable."/>
    <n v="38"/>
    <s v="2,5 mm2 x 4 Core (BVV04DCM)"/>
    <x v="3"/>
    <x v="3"/>
    <x v="1"/>
    <n v="1"/>
    <m/>
    <m/>
    <m/>
    <m/>
    <m/>
    <m/>
    <n v="1"/>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562"/>
    <n v="150"/>
    <x v="0"/>
    <x v="0"/>
    <x v="0"/>
    <x v="3"/>
    <x v="2"/>
    <s v="C13"/>
    <s v="Through joint complete, for 600/1000V grade PVC insulated PVC Sheathed stranded copper conductor cable."/>
    <n v="38"/>
    <s v="2,5 mm2 x 4 Core (BVV04DCM)"/>
    <x v="1"/>
    <x v="1"/>
    <x v="1"/>
    <n v="1"/>
    <m/>
    <m/>
    <m/>
    <m/>
    <m/>
    <m/>
    <n v="1"/>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51"/>
    <n v="151"/>
    <x v="0"/>
    <x v="0"/>
    <x v="0"/>
    <x v="3"/>
    <x v="2"/>
    <s v="C13"/>
    <s v="Through joint complete, for 600/1000V grade PVC insulated PVC Sheathed stranded copper conductor cable."/>
    <n v="39"/>
    <s v="4 mm2 x 4 Core (BVV04ECM)"/>
    <x v="2"/>
    <x v="2"/>
    <x v="1"/>
    <n v="1"/>
    <m/>
    <m/>
    <m/>
    <m/>
    <m/>
    <m/>
    <n v="1"/>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357"/>
    <n v="151"/>
    <x v="0"/>
    <x v="0"/>
    <x v="0"/>
    <x v="3"/>
    <x v="2"/>
    <s v="C13"/>
    <s v="Through joint complete, for 600/1000V grade PVC insulated PVC Sheathed stranded copper conductor cable."/>
    <n v="39"/>
    <s v="4 mm2 x 4 Core (BVV04ECM)"/>
    <x v="3"/>
    <x v="3"/>
    <x v="1"/>
    <n v="1"/>
    <m/>
    <m/>
    <m/>
    <m/>
    <m/>
    <m/>
    <n v="1"/>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563"/>
    <n v="151"/>
    <x v="0"/>
    <x v="0"/>
    <x v="0"/>
    <x v="3"/>
    <x v="2"/>
    <s v="C13"/>
    <s v="Through joint complete, for 600/1000V grade PVC insulated PVC Sheathed stranded copper conductor cable."/>
    <n v="39"/>
    <s v="4 mm2 x 4 Core (BVV04ECM)"/>
    <x v="1"/>
    <x v="1"/>
    <x v="1"/>
    <n v="1"/>
    <m/>
    <m/>
    <m/>
    <m/>
    <m/>
    <m/>
    <n v="1"/>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52"/>
    <n v="152"/>
    <x v="0"/>
    <x v="0"/>
    <x v="0"/>
    <x v="3"/>
    <x v="2"/>
    <s v="C13"/>
    <s v="Through joint complete, for 600/1000V grade PVC insulated PVC Sheathed stranded copper conductor cable."/>
    <n v="40"/>
    <s v="6 mm2 x 4 Core (BVV04FCM)"/>
    <x v="2"/>
    <x v="2"/>
    <x v="1"/>
    <n v="1"/>
    <m/>
    <m/>
    <m/>
    <m/>
    <m/>
    <m/>
    <n v="1"/>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358"/>
    <n v="152"/>
    <x v="0"/>
    <x v="0"/>
    <x v="0"/>
    <x v="3"/>
    <x v="2"/>
    <s v="C13"/>
    <s v="Through joint complete, for 600/1000V grade PVC insulated PVC Sheathed stranded copper conductor cable."/>
    <n v="40"/>
    <s v="6 mm2 x 4 Core (BVV04FCM)"/>
    <x v="3"/>
    <x v="3"/>
    <x v="1"/>
    <n v="1"/>
    <m/>
    <m/>
    <m/>
    <m/>
    <m/>
    <m/>
    <n v="1"/>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564"/>
    <n v="152"/>
    <x v="0"/>
    <x v="0"/>
    <x v="0"/>
    <x v="3"/>
    <x v="2"/>
    <s v="C13"/>
    <s v="Through joint complete, for 600/1000V grade PVC insulated PVC Sheathed stranded copper conductor cable."/>
    <n v="40"/>
    <s v="6 mm2 x 4 Core (BVV04FCM)"/>
    <x v="1"/>
    <x v="1"/>
    <x v="1"/>
    <n v="1"/>
    <m/>
    <m/>
    <m/>
    <m/>
    <m/>
    <m/>
    <n v="1"/>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53"/>
    <n v="153"/>
    <x v="0"/>
    <x v="0"/>
    <x v="0"/>
    <x v="3"/>
    <x v="2"/>
    <s v="C13"/>
    <s v="Through joint complete, for 600/1000V grade PVC insulated PVC Sheathed stranded copper conductor cable."/>
    <n v="41"/>
    <s v="10 mm2 x 4 Core (BVV04GCM)"/>
    <x v="2"/>
    <x v="2"/>
    <x v="1"/>
    <n v="1"/>
    <m/>
    <m/>
    <m/>
    <m/>
    <m/>
    <m/>
    <n v="1"/>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359"/>
    <n v="153"/>
    <x v="0"/>
    <x v="0"/>
    <x v="0"/>
    <x v="3"/>
    <x v="2"/>
    <s v="C13"/>
    <s v="Through joint complete, for 600/1000V grade PVC insulated PVC Sheathed stranded copper conductor cable."/>
    <n v="41"/>
    <s v="10 mm2 x 4 Core (BVV04GCM)"/>
    <x v="3"/>
    <x v="3"/>
    <x v="1"/>
    <n v="1"/>
    <m/>
    <m/>
    <m/>
    <m/>
    <m/>
    <m/>
    <n v="1"/>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565"/>
    <n v="153"/>
    <x v="0"/>
    <x v="0"/>
    <x v="0"/>
    <x v="3"/>
    <x v="2"/>
    <s v="C13"/>
    <s v="Through joint complete, for 600/1000V grade PVC insulated PVC Sheathed stranded copper conductor cable."/>
    <n v="41"/>
    <s v="10 mm2 x 4 Core (BVV04GCM)"/>
    <x v="1"/>
    <x v="1"/>
    <x v="1"/>
    <n v="1"/>
    <m/>
    <m/>
    <m/>
    <m/>
    <m/>
    <m/>
    <n v="1"/>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54"/>
    <n v="154"/>
    <x v="0"/>
    <x v="0"/>
    <x v="0"/>
    <x v="3"/>
    <x v="2"/>
    <s v="C13"/>
    <s v="Through joint complete, for 600/1000V grade PVC insulated PVC Sheathed stranded copper conductor cable."/>
    <n v="42"/>
    <s v="16 mm2 x 4 Core (BVV04HCM)"/>
    <x v="2"/>
    <x v="2"/>
    <x v="1"/>
    <n v="1"/>
    <m/>
    <m/>
    <m/>
    <m/>
    <m/>
    <m/>
    <n v="1"/>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360"/>
    <n v="154"/>
    <x v="0"/>
    <x v="0"/>
    <x v="0"/>
    <x v="3"/>
    <x v="2"/>
    <s v="C13"/>
    <s v="Through joint complete, for 600/1000V grade PVC insulated PVC Sheathed stranded copper conductor cable."/>
    <n v="42"/>
    <s v="16 mm2 x 4 Core (BVV04HCM)"/>
    <x v="3"/>
    <x v="3"/>
    <x v="1"/>
    <n v="1"/>
    <m/>
    <m/>
    <m/>
    <m/>
    <m/>
    <m/>
    <n v="1"/>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566"/>
    <n v="154"/>
    <x v="0"/>
    <x v="0"/>
    <x v="0"/>
    <x v="3"/>
    <x v="2"/>
    <s v="C13"/>
    <s v="Through joint complete, for 600/1000V grade PVC insulated PVC Sheathed stranded copper conductor cable."/>
    <n v="42"/>
    <s v="16 mm2 x 4 Core (BVV04HCM)"/>
    <x v="1"/>
    <x v="1"/>
    <x v="1"/>
    <n v="1"/>
    <m/>
    <m/>
    <m/>
    <m/>
    <m/>
    <m/>
    <n v="1"/>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55"/>
    <n v="155"/>
    <x v="0"/>
    <x v="0"/>
    <x v="0"/>
    <x v="3"/>
    <x v="2"/>
    <s v="C13"/>
    <s v="Through joint complete, for 600/1000V grade PVC insulated PVC Sheathed stranded copper conductor cable."/>
    <n v="43"/>
    <s v="35 mm2 x 3 Core (BVV03LCM)"/>
    <x v="2"/>
    <x v="2"/>
    <x v="1"/>
    <n v="1"/>
    <m/>
    <m/>
    <m/>
    <m/>
    <m/>
    <m/>
    <n v="1"/>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361"/>
    <n v="155"/>
    <x v="0"/>
    <x v="0"/>
    <x v="0"/>
    <x v="3"/>
    <x v="2"/>
    <s v="C13"/>
    <s v="Through joint complete, for 600/1000V grade PVC insulated PVC Sheathed stranded copper conductor cable."/>
    <n v="43"/>
    <s v="35 mm2 x 3 Core (BVV03LCM)"/>
    <x v="3"/>
    <x v="3"/>
    <x v="1"/>
    <n v="1"/>
    <m/>
    <m/>
    <m/>
    <m/>
    <m/>
    <m/>
    <n v="1"/>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567"/>
    <n v="155"/>
    <x v="0"/>
    <x v="0"/>
    <x v="0"/>
    <x v="3"/>
    <x v="2"/>
    <s v="C13"/>
    <s v="Through joint complete, for 600/1000V grade PVC insulated PVC Sheathed stranded copper conductor cable."/>
    <n v="43"/>
    <s v="35 mm2 x 3 Core (BVV03LCM)"/>
    <x v="1"/>
    <x v="1"/>
    <x v="1"/>
    <n v="1"/>
    <m/>
    <m/>
    <m/>
    <m/>
    <m/>
    <m/>
    <n v="1"/>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56"/>
    <n v="156"/>
    <x v="0"/>
    <x v="0"/>
    <x v="0"/>
    <x v="3"/>
    <x v="2"/>
    <s v="C13"/>
    <s v="Through joint complete, for 600/1000V grade PVC insulated PVC Sheathed stranded copper conductor cable."/>
    <n v="44"/>
    <s v="70 mm2 x 3 Core (BVV03NCM)"/>
    <x v="2"/>
    <x v="2"/>
    <x v="1"/>
    <n v="1"/>
    <m/>
    <m/>
    <m/>
    <m/>
    <m/>
    <m/>
    <n v="1"/>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362"/>
    <n v="156"/>
    <x v="0"/>
    <x v="0"/>
    <x v="0"/>
    <x v="3"/>
    <x v="2"/>
    <s v="C13"/>
    <s v="Through joint complete, for 600/1000V grade PVC insulated PVC Sheathed stranded copper conductor cable."/>
    <n v="44"/>
    <s v="70 mm2 x 3 Core (BVV03NCM)"/>
    <x v="3"/>
    <x v="3"/>
    <x v="1"/>
    <n v="1"/>
    <m/>
    <m/>
    <m/>
    <m/>
    <m/>
    <m/>
    <n v="1"/>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568"/>
    <n v="156"/>
    <x v="0"/>
    <x v="0"/>
    <x v="0"/>
    <x v="3"/>
    <x v="2"/>
    <s v="C13"/>
    <s v="Through joint complete, for 600/1000V grade PVC insulated PVC Sheathed stranded copper conductor cable."/>
    <n v="44"/>
    <s v="70 mm2 x 3 Core (BVV03NCM)"/>
    <x v="1"/>
    <x v="1"/>
    <x v="1"/>
    <n v="1"/>
    <m/>
    <m/>
    <m/>
    <m/>
    <m/>
    <m/>
    <n v="1"/>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57"/>
    <n v="157"/>
    <x v="0"/>
    <x v="0"/>
    <x v="0"/>
    <x v="3"/>
    <x v="2"/>
    <s v="C13"/>
    <s v="Through joint complete, for 600/1000V grade PVC insulated PVC Sheathed stranded copper conductor cable."/>
    <n v="45"/>
    <s v="120 mm2 x 1 Core (BVV01QCM)"/>
    <x v="2"/>
    <x v="2"/>
    <x v="1"/>
    <n v="1"/>
    <m/>
    <m/>
    <m/>
    <m/>
    <m/>
    <m/>
    <n v="1"/>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363"/>
    <n v="157"/>
    <x v="0"/>
    <x v="0"/>
    <x v="0"/>
    <x v="3"/>
    <x v="2"/>
    <s v="C13"/>
    <s v="Through joint complete, for 600/1000V grade PVC insulated PVC Sheathed stranded copper conductor cable."/>
    <n v="45"/>
    <s v="120 mm2 x 1 Core (BVV01QCM)"/>
    <x v="3"/>
    <x v="3"/>
    <x v="1"/>
    <n v="1"/>
    <m/>
    <m/>
    <m/>
    <m/>
    <m/>
    <m/>
    <n v="1"/>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569"/>
    <n v="157"/>
    <x v="0"/>
    <x v="0"/>
    <x v="0"/>
    <x v="3"/>
    <x v="2"/>
    <s v="C13"/>
    <s v="Through joint complete, for 600/1000V grade PVC insulated PVC Sheathed stranded copper conductor cable."/>
    <n v="45"/>
    <s v="120 mm2 x 1 Core (BVV01QCM)"/>
    <x v="1"/>
    <x v="1"/>
    <x v="1"/>
    <n v="1"/>
    <m/>
    <m/>
    <m/>
    <m/>
    <m/>
    <m/>
    <n v="1"/>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58"/>
    <n v="158"/>
    <x v="0"/>
    <x v="0"/>
    <x v="0"/>
    <x v="3"/>
    <x v="2"/>
    <s v="C13"/>
    <s v="Through joint complete, for 600/1000V grade PVC insulated PVC Sheathed stranded copper conductor cable."/>
    <n v="46"/>
    <s v="185 mm2 x 1 Core (BVV01SCM)"/>
    <x v="2"/>
    <x v="2"/>
    <x v="1"/>
    <n v="1"/>
    <m/>
    <m/>
    <m/>
    <m/>
    <m/>
    <m/>
    <n v="1"/>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364"/>
    <n v="158"/>
    <x v="0"/>
    <x v="0"/>
    <x v="0"/>
    <x v="3"/>
    <x v="2"/>
    <s v="C13"/>
    <s v="Through joint complete, for 600/1000V grade PVC insulated PVC Sheathed stranded copper conductor cable."/>
    <n v="46"/>
    <s v="185 mm2 x 1 Core (BVV01SCM)"/>
    <x v="3"/>
    <x v="3"/>
    <x v="1"/>
    <n v="1"/>
    <m/>
    <m/>
    <m/>
    <m/>
    <m/>
    <m/>
    <n v="1"/>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570"/>
    <n v="158"/>
    <x v="0"/>
    <x v="0"/>
    <x v="0"/>
    <x v="3"/>
    <x v="2"/>
    <s v="C13"/>
    <s v="Through joint complete, for 600/1000V grade PVC insulated PVC Sheathed stranded copper conductor cable."/>
    <n v="46"/>
    <s v="185 mm2 x 1 Core (BVV01SCM)"/>
    <x v="1"/>
    <x v="1"/>
    <x v="1"/>
    <n v="1"/>
    <m/>
    <m/>
    <m/>
    <m/>
    <m/>
    <m/>
    <n v="1"/>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59"/>
    <n v="159"/>
    <x v="0"/>
    <x v="0"/>
    <x v="0"/>
    <x v="3"/>
    <x v="2"/>
    <s v="C13"/>
    <s v="Through joint complete, for 600/1000V grade PVC insulated PVC Sheathed stranded copper conductor cable."/>
    <n v="47"/>
    <s v="240 mm2 x 1 Core (BVV01TCM)"/>
    <x v="2"/>
    <x v="2"/>
    <x v="1"/>
    <n v="1"/>
    <m/>
    <m/>
    <m/>
    <m/>
    <m/>
    <m/>
    <n v="1"/>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365"/>
    <n v="159"/>
    <x v="0"/>
    <x v="0"/>
    <x v="0"/>
    <x v="3"/>
    <x v="2"/>
    <s v="C13"/>
    <s v="Through joint complete, for 600/1000V grade PVC insulated PVC Sheathed stranded copper conductor cable."/>
    <n v="47"/>
    <s v="240 mm2 x 1 Core (BVV01TCM)"/>
    <x v="3"/>
    <x v="3"/>
    <x v="1"/>
    <n v="1"/>
    <m/>
    <m/>
    <m/>
    <m/>
    <m/>
    <m/>
    <n v="1"/>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571"/>
    <n v="159"/>
    <x v="0"/>
    <x v="0"/>
    <x v="0"/>
    <x v="3"/>
    <x v="2"/>
    <s v="C13"/>
    <s v="Through joint complete, for 600/1000V grade PVC insulated PVC Sheathed stranded copper conductor cable."/>
    <n v="47"/>
    <s v="240 mm2 x 1 Core (BVV01TCM)"/>
    <x v="1"/>
    <x v="1"/>
    <x v="1"/>
    <n v="1"/>
    <m/>
    <m/>
    <m/>
    <m/>
    <m/>
    <m/>
    <n v="1"/>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60"/>
    <n v="160"/>
    <x v="0"/>
    <x v="0"/>
    <x v="0"/>
    <x v="3"/>
    <x v="2"/>
    <s v="C13"/>
    <s v="Through joint complete, for 600/1000V grade PVC insulated PVC Sheathed stranded copper conductor cable."/>
    <n v="48"/>
    <s v="500 mm2 x 1 Core (BVV01WCM)"/>
    <x v="2"/>
    <x v="2"/>
    <x v="1"/>
    <n v="1"/>
    <m/>
    <m/>
    <m/>
    <m/>
    <m/>
    <m/>
    <n v="1"/>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366"/>
    <n v="160"/>
    <x v="0"/>
    <x v="0"/>
    <x v="0"/>
    <x v="3"/>
    <x v="2"/>
    <s v="C13"/>
    <s v="Through joint complete, for 600/1000V grade PVC insulated PVC Sheathed stranded copper conductor cable."/>
    <n v="48"/>
    <s v="500 mm2 x 1 Core (BVV01WCM)"/>
    <x v="3"/>
    <x v="3"/>
    <x v="1"/>
    <n v="1"/>
    <m/>
    <m/>
    <m/>
    <m/>
    <m/>
    <m/>
    <n v="1"/>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572"/>
    <n v="160"/>
    <x v="0"/>
    <x v="0"/>
    <x v="0"/>
    <x v="3"/>
    <x v="2"/>
    <s v="C13"/>
    <s v="Through joint complete, for 600/1000V grade PVC insulated PVC Sheathed stranded copper conductor cable."/>
    <n v="48"/>
    <s v="500 mm2 x 1 Core (BVV01WCM)"/>
    <x v="1"/>
    <x v="1"/>
    <x v="1"/>
    <n v="1"/>
    <m/>
    <m/>
    <m/>
    <m/>
    <m/>
    <m/>
    <n v="1"/>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61"/>
    <n v="161"/>
    <x v="0"/>
    <x v="0"/>
    <x v="0"/>
    <x v="3"/>
    <x v="2"/>
    <s v="C14"/>
    <s v="Green with yellow line PVC insulated stranded copper earth conductor (complete with crimping  lugs, bolts, etc) fixed to cable rack or rack (tray or rack else ware)"/>
    <n v="49"/>
    <s v="6 mm2 x 1 Core (BVV01FCM)"/>
    <x v="2"/>
    <x v="2"/>
    <x v="0"/>
    <n v="170"/>
    <n v="170"/>
    <n v="170"/>
    <n v="170"/>
    <n v="170"/>
    <n v="170"/>
    <n v="170"/>
    <n v="119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367"/>
    <n v="161"/>
    <x v="0"/>
    <x v="0"/>
    <x v="0"/>
    <x v="3"/>
    <x v="2"/>
    <s v="C14"/>
    <s v="Green with yellow line PVC insulated stranded copper earth conductor (complete with crimping  lugs, bolts, etc) fixed to cable rack or rack (tray or rack else ware)"/>
    <n v="49"/>
    <s v="6 mm2 x 1 Core (BVV01FCM)"/>
    <x v="3"/>
    <x v="3"/>
    <x v="0"/>
    <n v="170"/>
    <n v="170"/>
    <n v="170"/>
    <n v="170"/>
    <n v="170"/>
    <n v="170"/>
    <n v="170"/>
    <n v="119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573"/>
    <n v="161"/>
    <x v="0"/>
    <x v="0"/>
    <x v="0"/>
    <x v="3"/>
    <x v="2"/>
    <s v="C14"/>
    <s v="Green with yellow line PVC insulated stranded copper earth conductor (complete with crimping  lugs, bolts, etc) fixed to cable rack or rack (tray or rack else ware)"/>
    <n v="49"/>
    <s v="6 mm2 x 1 Core (BVV01FCM)"/>
    <x v="1"/>
    <x v="1"/>
    <x v="0"/>
    <n v="170"/>
    <n v="170"/>
    <n v="170"/>
    <n v="170"/>
    <n v="170"/>
    <n v="170"/>
    <n v="170"/>
    <n v="119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62"/>
    <n v="162"/>
    <x v="0"/>
    <x v="0"/>
    <x v="0"/>
    <x v="3"/>
    <x v="2"/>
    <s v="C14"/>
    <s v="Green with yellow line PVC insulated stranded copper earth conductor (complete with crimping  lugs, bolts, etc) fixed to cable rack or rack (tray or rack else ware)"/>
    <n v="50"/>
    <s v="16 mm2 x 1 Core (BVV01HCM)"/>
    <x v="2"/>
    <x v="2"/>
    <x v="0"/>
    <n v="450"/>
    <n v="180"/>
    <n v="180"/>
    <n v="180"/>
    <n v="180"/>
    <n v="180"/>
    <n v="180"/>
    <n v="153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368"/>
    <n v="162"/>
    <x v="0"/>
    <x v="0"/>
    <x v="0"/>
    <x v="3"/>
    <x v="2"/>
    <s v="C14"/>
    <s v="Green with yellow line PVC insulated stranded copper earth conductor (complete with crimping  lugs, bolts, etc) fixed to cable rack or rack (tray or rack else ware)"/>
    <n v="50"/>
    <s v="16 mm2 x 1 Core (BVV01HCM)"/>
    <x v="3"/>
    <x v="3"/>
    <x v="0"/>
    <n v="450"/>
    <n v="180"/>
    <n v="180"/>
    <n v="180"/>
    <n v="180"/>
    <n v="180"/>
    <n v="180"/>
    <n v="153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574"/>
    <n v="162"/>
    <x v="0"/>
    <x v="0"/>
    <x v="0"/>
    <x v="3"/>
    <x v="2"/>
    <s v="C14"/>
    <s v="Green with yellow line PVC insulated stranded copper earth conductor (complete with crimping  lugs, bolts, etc) fixed to cable rack or rack (tray or rack else ware)"/>
    <n v="50"/>
    <s v="16 mm2 x 1 Core (BVV01HCM)"/>
    <x v="1"/>
    <x v="1"/>
    <x v="0"/>
    <n v="450"/>
    <n v="180"/>
    <n v="180"/>
    <n v="180"/>
    <n v="180"/>
    <n v="180"/>
    <n v="180"/>
    <n v="153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63"/>
    <n v="163"/>
    <x v="0"/>
    <x v="0"/>
    <x v="0"/>
    <x v="3"/>
    <x v="2"/>
    <s v="C14"/>
    <s v="Green with yellow line PVC insulated stranded copper earth conductor (complete with crimping  lugs, bolts, etc) fixed to cable rack or rack (tray or rack else ware)"/>
    <n v="51"/>
    <s v="25 mm2 x 1 Core (BVV01KCM)"/>
    <x v="2"/>
    <x v="2"/>
    <x v="0"/>
    <n v="150"/>
    <n v="340"/>
    <n v="340"/>
    <n v="340"/>
    <n v="340"/>
    <n v="340"/>
    <n v="340"/>
    <n v="219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369"/>
    <n v="163"/>
    <x v="0"/>
    <x v="0"/>
    <x v="0"/>
    <x v="3"/>
    <x v="2"/>
    <s v="C14"/>
    <s v="Green with yellow line PVC insulated stranded copper earth conductor (complete with crimping  lugs, bolts, etc) fixed to cable rack or rack (tray or rack else ware)"/>
    <n v="51"/>
    <s v="25 mm2 x 1 Core (BVV01KCM)"/>
    <x v="3"/>
    <x v="3"/>
    <x v="0"/>
    <n v="150"/>
    <n v="340"/>
    <n v="340"/>
    <n v="340"/>
    <n v="340"/>
    <n v="340"/>
    <n v="340"/>
    <n v="219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575"/>
    <n v="163"/>
    <x v="0"/>
    <x v="0"/>
    <x v="0"/>
    <x v="3"/>
    <x v="2"/>
    <s v="C14"/>
    <s v="Green with yellow line PVC insulated stranded copper earth conductor (complete with crimping  lugs, bolts, etc) fixed to cable rack or rack (tray or rack else ware)"/>
    <n v="51"/>
    <s v="25 mm2 x 1 Core (BVV01KCM)"/>
    <x v="1"/>
    <x v="1"/>
    <x v="0"/>
    <n v="150"/>
    <n v="340"/>
    <n v="340"/>
    <n v="340"/>
    <n v="340"/>
    <n v="340"/>
    <n v="340"/>
    <n v="219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64"/>
    <n v="164"/>
    <x v="0"/>
    <x v="0"/>
    <x v="0"/>
    <x v="3"/>
    <x v="2"/>
    <s v="C14"/>
    <s v="Green with yellow line PVC insulated stranded copper earth conductor (complete with crimping  lugs, bolts, etc) fixed to cable rack or rack (tray or rack else ware)"/>
    <n v="52"/>
    <s v="35 mm2 x 1 Core (BVV01LCM)"/>
    <x v="2"/>
    <x v="2"/>
    <x v="0"/>
    <n v="80"/>
    <n v="0"/>
    <n v="0"/>
    <n v="0"/>
    <n v="0"/>
    <n v="0"/>
    <n v="0"/>
    <n v="8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370"/>
    <n v="164"/>
    <x v="0"/>
    <x v="0"/>
    <x v="0"/>
    <x v="3"/>
    <x v="2"/>
    <s v="C14"/>
    <s v="Green with yellow line PVC insulated stranded copper earth conductor (complete with crimping  lugs, bolts, etc) fixed to cable rack or rack (tray or rack else ware)"/>
    <n v="52"/>
    <s v="35 mm2 x 1 Core (BVV01LCM)"/>
    <x v="3"/>
    <x v="3"/>
    <x v="0"/>
    <n v="80"/>
    <n v="0"/>
    <n v="0"/>
    <n v="0"/>
    <n v="0"/>
    <n v="0"/>
    <n v="0"/>
    <n v="8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576"/>
    <n v="164"/>
    <x v="0"/>
    <x v="0"/>
    <x v="0"/>
    <x v="3"/>
    <x v="2"/>
    <s v="C14"/>
    <s v="Green with yellow line PVC insulated stranded copper earth conductor (complete with crimping  lugs, bolts, etc) fixed to cable rack or rack (tray or rack else ware)"/>
    <n v="52"/>
    <s v="35 mm2 x 1 Core (BVV01LCM)"/>
    <x v="1"/>
    <x v="1"/>
    <x v="0"/>
    <n v="80"/>
    <n v="0"/>
    <n v="0"/>
    <n v="0"/>
    <n v="0"/>
    <n v="0"/>
    <n v="0"/>
    <n v="8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65"/>
    <n v="165"/>
    <x v="0"/>
    <x v="0"/>
    <x v="0"/>
    <x v="3"/>
    <x v="2"/>
    <s v="C14"/>
    <s v="Green with yellow line PVC insulated stranded copper earth conductor (complete with crimping  lugs, bolts, etc) fixed to cable rack or rack (tray or rack else ware)"/>
    <n v="53"/>
    <s v="70 mm2 x 1 Core (BVV01NCM)"/>
    <x v="2"/>
    <x v="2"/>
    <x v="0"/>
    <n v="110"/>
    <n v="20"/>
    <n v="20"/>
    <n v="20"/>
    <n v="20"/>
    <n v="20"/>
    <n v="20"/>
    <n v="23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371"/>
    <n v="165"/>
    <x v="0"/>
    <x v="0"/>
    <x v="0"/>
    <x v="3"/>
    <x v="2"/>
    <s v="C14"/>
    <s v="Green with yellow line PVC insulated stranded copper earth conductor (complete with crimping  lugs, bolts, etc) fixed to cable rack or rack (tray or rack else ware)"/>
    <n v="53"/>
    <s v="70 mm2 x 1 Core (BVV01NCM)"/>
    <x v="3"/>
    <x v="3"/>
    <x v="0"/>
    <n v="110"/>
    <n v="20"/>
    <n v="20"/>
    <n v="20"/>
    <n v="20"/>
    <n v="20"/>
    <n v="20"/>
    <n v="23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577"/>
    <n v="165"/>
    <x v="0"/>
    <x v="0"/>
    <x v="0"/>
    <x v="3"/>
    <x v="2"/>
    <s v="C14"/>
    <s v="Green with yellow line PVC insulated stranded copper earth conductor (complete with crimping  lugs, bolts, etc) fixed to cable rack or rack (tray or rack else ware)"/>
    <n v="53"/>
    <s v="70 mm2 x 1 Core (BVV01NCM)"/>
    <x v="1"/>
    <x v="1"/>
    <x v="0"/>
    <n v="110"/>
    <n v="20"/>
    <n v="20"/>
    <n v="20"/>
    <n v="20"/>
    <n v="20"/>
    <n v="20"/>
    <n v="23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66"/>
    <n v="166"/>
    <x v="0"/>
    <x v="0"/>
    <x v="0"/>
    <x v="3"/>
    <x v="2"/>
    <s v="C15"/>
    <s v="Termination complete, without gland, for motor earthing conductor cable 600/1000V grade PVC insulated PVC Sheathed stranded copper conductor cable.  Quantity is per core per end."/>
    <n v="54"/>
    <s v="6 mm2 x 1 Core (BVV01FCM)"/>
    <x v="2"/>
    <x v="2"/>
    <x v="1"/>
    <n v="66"/>
    <n v="66"/>
    <n v="66"/>
    <n v="66"/>
    <n v="66"/>
    <n v="66"/>
    <n v="66"/>
    <n v="462"/>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372"/>
    <n v="166"/>
    <x v="0"/>
    <x v="0"/>
    <x v="0"/>
    <x v="3"/>
    <x v="2"/>
    <s v="C15"/>
    <s v="Termination complete, without gland, for motor earthing conductor cable 600/1000V grade PVC insulated PVC Sheathed stranded copper conductor cable.  Quantity is per core per end."/>
    <n v="54"/>
    <s v="6 mm2 x 1 Core (BVV01FCM)"/>
    <x v="3"/>
    <x v="3"/>
    <x v="1"/>
    <n v="66"/>
    <n v="66"/>
    <n v="66"/>
    <n v="66"/>
    <n v="66"/>
    <n v="66"/>
    <n v="66"/>
    <n v="462"/>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578"/>
    <n v="166"/>
    <x v="0"/>
    <x v="0"/>
    <x v="0"/>
    <x v="3"/>
    <x v="2"/>
    <s v="C15"/>
    <s v="Termination complete, without gland, for motor earthing conductor cable 600/1000V grade PVC insulated PVC Sheathed stranded copper conductor cable.  Quantity is per core per end."/>
    <n v="54"/>
    <s v="6 mm2 x 1 Core (BVV01FCM)"/>
    <x v="1"/>
    <x v="1"/>
    <x v="1"/>
    <n v="66"/>
    <n v="66"/>
    <n v="66"/>
    <n v="66"/>
    <n v="66"/>
    <n v="66"/>
    <n v="66"/>
    <n v="462"/>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67"/>
    <n v="167"/>
    <x v="0"/>
    <x v="0"/>
    <x v="0"/>
    <x v="3"/>
    <x v="2"/>
    <s v="C15"/>
    <s v="Termination complete, without gland, for motor earthing conductor cable 600/1000V grade PVC insulated PVC Sheathed stranded copper conductor cable.  Quantity is per core per end."/>
    <n v="55"/>
    <s v="16 mm2 x 1 Core (BVV01HCM)"/>
    <x v="2"/>
    <x v="2"/>
    <x v="1"/>
    <n v="178"/>
    <n v="72"/>
    <n v="72"/>
    <n v="72"/>
    <n v="72"/>
    <n v="72"/>
    <n v="72"/>
    <n v="61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373"/>
    <n v="167"/>
    <x v="0"/>
    <x v="0"/>
    <x v="0"/>
    <x v="3"/>
    <x v="2"/>
    <s v="C15"/>
    <s v="Termination complete, without gland, for motor earthing conductor cable 600/1000V grade PVC insulated PVC Sheathed stranded copper conductor cable.  Quantity is per core per end."/>
    <n v="55"/>
    <s v="16 mm2 x 1 Core (BVV01HCM)"/>
    <x v="3"/>
    <x v="3"/>
    <x v="1"/>
    <n v="178"/>
    <n v="72"/>
    <n v="72"/>
    <n v="72"/>
    <n v="72"/>
    <n v="72"/>
    <n v="72"/>
    <n v="61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579"/>
    <n v="167"/>
    <x v="0"/>
    <x v="0"/>
    <x v="0"/>
    <x v="3"/>
    <x v="2"/>
    <s v="C15"/>
    <s v="Termination complete, without gland, for motor earthing conductor cable 600/1000V grade PVC insulated PVC Sheathed stranded copper conductor cable.  Quantity is per core per end."/>
    <n v="55"/>
    <s v="16 mm2 x 1 Core (BVV01HCM)"/>
    <x v="1"/>
    <x v="1"/>
    <x v="1"/>
    <n v="178"/>
    <n v="72"/>
    <n v="72"/>
    <n v="72"/>
    <n v="72"/>
    <n v="72"/>
    <n v="72"/>
    <n v="61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68"/>
    <n v="168"/>
    <x v="0"/>
    <x v="0"/>
    <x v="0"/>
    <x v="3"/>
    <x v="2"/>
    <s v="C15"/>
    <s v="Termination complete, without gland, for motor earthing conductor cable 600/1000V grade PVC insulated PVC Sheathed stranded copper conductor cable.  Quantity is per core per end."/>
    <n v="56"/>
    <s v="25 mm2 x 1 Core (BVV01KCM)"/>
    <x v="2"/>
    <x v="2"/>
    <x v="1"/>
    <n v="58"/>
    <n v="134"/>
    <n v="134"/>
    <n v="134"/>
    <n v="134"/>
    <n v="134"/>
    <n v="134"/>
    <n v="862"/>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374"/>
    <n v="168"/>
    <x v="0"/>
    <x v="0"/>
    <x v="0"/>
    <x v="3"/>
    <x v="2"/>
    <s v="C15"/>
    <s v="Termination complete, without gland, for motor earthing conductor cable 600/1000V grade PVC insulated PVC Sheathed stranded copper conductor cable.  Quantity is per core per end."/>
    <n v="56"/>
    <s v="25 mm2 x 1 Core (BVV01KCM)"/>
    <x v="3"/>
    <x v="3"/>
    <x v="1"/>
    <n v="58"/>
    <n v="134"/>
    <n v="134"/>
    <n v="134"/>
    <n v="134"/>
    <n v="134"/>
    <n v="134"/>
    <n v="862"/>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580"/>
    <n v="168"/>
    <x v="0"/>
    <x v="0"/>
    <x v="0"/>
    <x v="3"/>
    <x v="2"/>
    <s v="C15"/>
    <s v="Termination complete, without gland, for motor earthing conductor cable 600/1000V grade PVC insulated PVC Sheathed stranded copper conductor cable.  Quantity is per core per end."/>
    <n v="56"/>
    <s v="25 mm2 x 1 Core (BVV01KCM)"/>
    <x v="1"/>
    <x v="1"/>
    <x v="1"/>
    <n v="58"/>
    <n v="134"/>
    <n v="134"/>
    <n v="134"/>
    <n v="134"/>
    <n v="134"/>
    <n v="134"/>
    <n v="862"/>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69"/>
    <n v="169"/>
    <x v="0"/>
    <x v="0"/>
    <x v="0"/>
    <x v="3"/>
    <x v="2"/>
    <s v="C15"/>
    <s v="Termination complete, without gland, for motor earthing conductor cable 600/1000V grade PVC insulated PVC Sheathed stranded copper conductor cable.  Quantity is per core per end."/>
    <n v="57"/>
    <s v="35 mm2 x 1 Core (BVV01LCM)"/>
    <x v="2"/>
    <x v="2"/>
    <x v="1"/>
    <n v="32"/>
    <n v="0"/>
    <n v="0"/>
    <n v="0"/>
    <n v="0"/>
    <n v="0"/>
    <n v="0"/>
    <n v="32"/>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375"/>
    <n v="169"/>
    <x v="0"/>
    <x v="0"/>
    <x v="0"/>
    <x v="3"/>
    <x v="2"/>
    <s v="C15"/>
    <s v="Termination complete, without gland, for motor earthing conductor cable 600/1000V grade PVC insulated PVC Sheathed stranded copper conductor cable.  Quantity is per core per end."/>
    <n v="57"/>
    <s v="35 mm2 x 1 Core (BVV01LCM)"/>
    <x v="3"/>
    <x v="3"/>
    <x v="1"/>
    <n v="32"/>
    <n v="0"/>
    <n v="0"/>
    <n v="0"/>
    <n v="0"/>
    <n v="0"/>
    <n v="0"/>
    <n v="32"/>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581"/>
    <n v="169"/>
    <x v="0"/>
    <x v="0"/>
    <x v="0"/>
    <x v="3"/>
    <x v="2"/>
    <s v="C15"/>
    <s v="Termination complete, without gland, for motor earthing conductor cable 600/1000V grade PVC insulated PVC Sheathed stranded copper conductor cable.  Quantity is per core per end."/>
    <n v="57"/>
    <s v="35 mm2 x 1 Core (BVV01LCM)"/>
    <x v="1"/>
    <x v="1"/>
    <x v="1"/>
    <n v="32"/>
    <n v="0"/>
    <n v="0"/>
    <n v="0"/>
    <n v="0"/>
    <n v="0"/>
    <n v="0"/>
    <n v="32"/>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70"/>
    <n v="170"/>
    <x v="0"/>
    <x v="0"/>
    <x v="0"/>
    <x v="3"/>
    <x v="2"/>
    <s v="C15"/>
    <s v="Termination complete, without gland, for motor earthing conductor cable 600/1000V grade PVC insulated PVC Sheathed stranded copper conductor cable.  Quantity is per core per end."/>
    <n v="58"/>
    <s v="70 mm2 x 1 Core (BVV01NCM)"/>
    <x v="2"/>
    <x v="2"/>
    <x v="1"/>
    <n v="42"/>
    <n v="8"/>
    <n v="8"/>
    <n v="8"/>
    <n v="8"/>
    <n v="8"/>
    <n v="8"/>
    <n v="9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376"/>
    <n v="170"/>
    <x v="0"/>
    <x v="0"/>
    <x v="0"/>
    <x v="3"/>
    <x v="2"/>
    <s v="C15"/>
    <s v="Termination complete, without gland, for motor earthing conductor cable 600/1000V grade PVC insulated PVC Sheathed stranded copper conductor cable.  Quantity is per core per end."/>
    <n v="58"/>
    <s v="70 mm2 x 1 Core (BVV01NCM)"/>
    <x v="3"/>
    <x v="3"/>
    <x v="1"/>
    <n v="42"/>
    <n v="8"/>
    <n v="8"/>
    <n v="8"/>
    <n v="8"/>
    <n v="8"/>
    <n v="8"/>
    <n v="9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582"/>
    <n v="170"/>
    <x v="0"/>
    <x v="0"/>
    <x v="0"/>
    <x v="3"/>
    <x v="2"/>
    <s v="C15"/>
    <s v="Termination complete, without gland, for motor earthing conductor cable 600/1000V grade PVC insulated PVC Sheathed stranded copper conductor cable.  Quantity is per core per end."/>
    <n v="58"/>
    <s v="70 mm2 x 1 Core (BVV01NCM)"/>
    <x v="1"/>
    <x v="1"/>
    <x v="1"/>
    <n v="42"/>
    <n v="8"/>
    <n v="8"/>
    <n v="8"/>
    <n v="8"/>
    <n v="8"/>
    <n v="8"/>
    <n v="9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71"/>
    <n v="171"/>
    <x v="0"/>
    <x v="0"/>
    <x v="0"/>
    <x v="4"/>
    <x v="3"/>
    <s v="D01"/>
    <s v="Systems 600/1000V grade PVC insulated, PVC sheath, stranded copper conductor VSD cable fixed/laid in all positions, etc, to all heights above floor level, etc and to all areas used for VSD loads"/>
    <n v="1"/>
    <s v="1,5 mm2 x 3 Core (BVZ03CCZ)"/>
    <x v="2"/>
    <x v="2"/>
    <x v="0"/>
    <n v="2660"/>
    <m/>
    <m/>
    <m/>
    <m/>
    <m/>
    <m/>
    <n v="266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377"/>
    <n v="171"/>
    <x v="0"/>
    <x v="0"/>
    <x v="0"/>
    <x v="4"/>
    <x v="3"/>
    <s v="D01"/>
    <s v="Systems 600/1000V grade PVC insulated, PVC sheath, stranded copper conductor VSD cable fixed/laid in all positions, etc, to all heights above floor level, etc and to all areas used for VSD loads"/>
    <n v="1"/>
    <s v="1,5 mm2 x 3 Core (BVZ03CCZ)"/>
    <x v="3"/>
    <x v="3"/>
    <x v="0"/>
    <n v="2660"/>
    <m/>
    <m/>
    <m/>
    <m/>
    <m/>
    <m/>
    <n v="266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583"/>
    <n v="171"/>
    <x v="0"/>
    <x v="0"/>
    <x v="0"/>
    <x v="4"/>
    <x v="3"/>
    <s v="D01"/>
    <s v="Systems 600/1000V grade PVC insulated, PVC sheath, stranded copper conductor VSD cable fixed/laid in all positions, etc, to all heights above floor level, etc and to all areas used for VSD loads"/>
    <n v="1"/>
    <s v="1,5 mm2 x 3 Core (BVZ03CCZ)"/>
    <x v="1"/>
    <x v="1"/>
    <x v="0"/>
    <n v="2660"/>
    <m/>
    <m/>
    <m/>
    <m/>
    <m/>
    <m/>
    <n v="266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72"/>
    <n v="172"/>
    <x v="0"/>
    <x v="0"/>
    <x v="0"/>
    <x v="4"/>
    <x v="3"/>
    <s v="D01"/>
    <s v="Systems 600/1000V grade PVC insulated, PVC sheath, stranded copper conductor VSD cable fixed/laid in all positions, etc, to all heights above floor level, etc and to all areas used for VSD loads"/>
    <n v="2"/>
    <s v="2,5 mm2 x 3 Core (BVZ03DCZ)"/>
    <x v="2"/>
    <x v="2"/>
    <x v="0"/>
    <n v="10"/>
    <m/>
    <m/>
    <m/>
    <m/>
    <m/>
    <m/>
    <n v="1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378"/>
    <n v="172"/>
    <x v="0"/>
    <x v="0"/>
    <x v="0"/>
    <x v="4"/>
    <x v="3"/>
    <s v="D01"/>
    <s v="Systems 600/1000V grade PVC insulated, PVC sheath, stranded copper conductor VSD cable fixed/laid in all positions, etc, to all heights above floor level, etc and to all areas used for VSD loads"/>
    <n v="2"/>
    <s v="2,5 mm2 x 3 Core (BVZ03DCZ)"/>
    <x v="3"/>
    <x v="3"/>
    <x v="0"/>
    <n v="10"/>
    <m/>
    <m/>
    <m/>
    <m/>
    <m/>
    <m/>
    <n v="1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584"/>
    <n v="172"/>
    <x v="0"/>
    <x v="0"/>
    <x v="0"/>
    <x v="4"/>
    <x v="3"/>
    <s v="D01"/>
    <s v="Systems 600/1000V grade PVC insulated, PVC sheath, stranded copper conductor VSD cable fixed/laid in all positions, etc, to all heights above floor level, etc and to all areas used for VSD loads"/>
    <n v="2"/>
    <s v="2,5 mm2 x 3 Core (BVZ03DCZ)"/>
    <x v="1"/>
    <x v="1"/>
    <x v="0"/>
    <n v="10"/>
    <m/>
    <m/>
    <m/>
    <m/>
    <m/>
    <m/>
    <n v="1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73"/>
    <n v="173"/>
    <x v="0"/>
    <x v="0"/>
    <x v="0"/>
    <x v="4"/>
    <x v="3"/>
    <s v="D01"/>
    <s v="Systems 600/1000V grade PVC insulated, PVC sheath, stranded copper conductor VSD cable fixed/laid in all positions, etc, to all heights above floor level, etc and to all areas used for VSD loads"/>
    <n v="3"/>
    <s v="4 mm2 x 3 Core (BVZ03ECZ)"/>
    <x v="2"/>
    <x v="2"/>
    <x v="0"/>
    <n v="10"/>
    <m/>
    <m/>
    <m/>
    <m/>
    <m/>
    <m/>
    <n v="1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379"/>
    <n v="173"/>
    <x v="0"/>
    <x v="0"/>
    <x v="0"/>
    <x v="4"/>
    <x v="3"/>
    <s v="D01"/>
    <s v="Systems 600/1000V grade PVC insulated, PVC sheath, stranded copper conductor VSD cable fixed/laid in all positions, etc, to all heights above floor level, etc and to all areas used for VSD loads"/>
    <n v="3"/>
    <s v="4 mm2 x 3 Core (BVZ03ECZ)"/>
    <x v="3"/>
    <x v="3"/>
    <x v="0"/>
    <n v="10"/>
    <m/>
    <m/>
    <m/>
    <m/>
    <m/>
    <m/>
    <n v="1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585"/>
    <n v="173"/>
    <x v="0"/>
    <x v="0"/>
    <x v="0"/>
    <x v="4"/>
    <x v="3"/>
    <s v="D01"/>
    <s v="Systems 600/1000V grade PVC insulated, PVC sheath, stranded copper conductor VSD cable fixed/laid in all positions, etc, to all heights above floor level, etc and to all areas used for VSD loads"/>
    <n v="3"/>
    <s v="4 mm2 x 3 Core (BVZ03ECZ)"/>
    <x v="1"/>
    <x v="1"/>
    <x v="0"/>
    <n v="10"/>
    <m/>
    <m/>
    <m/>
    <m/>
    <m/>
    <m/>
    <n v="1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74"/>
    <n v="174"/>
    <x v="0"/>
    <x v="0"/>
    <x v="0"/>
    <x v="4"/>
    <x v="3"/>
    <s v="D01"/>
    <s v="Systems 600/1000V grade PVC insulated, PVC sheath, stranded copper conductor VSD cable fixed/laid in all positions, etc, to all heights above floor level, etc and to all areas used for VSD loads"/>
    <n v="4"/>
    <s v="6 mm2 x 3 Core (BVZ03FCZ)"/>
    <x v="2"/>
    <x v="2"/>
    <x v="0"/>
    <n v="10"/>
    <m/>
    <m/>
    <m/>
    <m/>
    <m/>
    <m/>
    <n v="1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380"/>
    <n v="174"/>
    <x v="0"/>
    <x v="0"/>
    <x v="0"/>
    <x v="4"/>
    <x v="3"/>
    <s v="D01"/>
    <s v="Systems 600/1000V grade PVC insulated, PVC sheath, stranded copper conductor VSD cable fixed/laid in all positions, etc, to all heights above floor level, etc and to all areas used for VSD loads"/>
    <n v="4"/>
    <s v="6 mm2 x 3 Core (BVZ03FCZ)"/>
    <x v="3"/>
    <x v="3"/>
    <x v="0"/>
    <n v="10"/>
    <m/>
    <m/>
    <m/>
    <m/>
    <m/>
    <m/>
    <n v="1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586"/>
    <n v="174"/>
    <x v="0"/>
    <x v="0"/>
    <x v="0"/>
    <x v="4"/>
    <x v="3"/>
    <s v="D01"/>
    <s v="Systems 600/1000V grade PVC insulated, PVC sheath, stranded copper conductor VSD cable fixed/laid in all positions, etc, to all heights above floor level, etc and to all areas used for VSD loads"/>
    <n v="4"/>
    <s v="6 mm2 x 3 Core (BVZ03FCZ)"/>
    <x v="1"/>
    <x v="1"/>
    <x v="0"/>
    <n v="10"/>
    <m/>
    <m/>
    <m/>
    <m/>
    <m/>
    <m/>
    <n v="1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75"/>
    <n v="175"/>
    <x v="0"/>
    <x v="0"/>
    <x v="0"/>
    <x v="4"/>
    <x v="3"/>
    <s v="D01"/>
    <s v="Systems 600/1000V grade PVC insulated, PVC sheath, stranded copper conductor VSD cable fixed/laid in all positions, etc, to all heights above floor level, etc and to all areas used for VSD loads"/>
    <n v="5"/>
    <s v="10 mm2 x 3 Core (BVZ03GCZ)"/>
    <x v="2"/>
    <x v="2"/>
    <x v="0"/>
    <n v="10"/>
    <m/>
    <m/>
    <m/>
    <m/>
    <m/>
    <m/>
    <n v="1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381"/>
    <n v="175"/>
    <x v="0"/>
    <x v="0"/>
    <x v="0"/>
    <x v="4"/>
    <x v="3"/>
    <s v="D01"/>
    <s v="Systems 600/1000V grade PVC insulated, PVC sheath, stranded copper conductor VSD cable fixed/laid in all positions, etc, to all heights above floor level, etc and to all areas used for VSD loads"/>
    <n v="5"/>
    <s v="10 mm2 x 3 Core (BVZ03GCZ)"/>
    <x v="3"/>
    <x v="3"/>
    <x v="0"/>
    <n v="10"/>
    <m/>
    <m/>
    <m/>
    <m/>
    <m/>
    <m/>
    <n v="1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587"/>
    <n v="175"/>
    <x v="0"/>
    <x v="0"/>
    <x v="0"/>
    <x v="4"/>
    <x v="3"/>
    <s v="D01"/>
    <s v="Systems 600/1000V grade PVC insulated, PVC sheath, stranded copper conductor VSD cable fixed/laid in all positions, etc, to all heights above floor level, etc and to all areas used for VSD loads"/>
    <n v="5"/>
    <s v="10 mm2 x 3 Core (BVZ03GCZ)"/>
    <x v="1"/>
    <x v="1"/>
    <x v="0"/>
    <n v="10"/>
    <m/>
    <m/>
    <m/>
    <m/>
    <m/>
    <m/>
    <n v="1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76"/>
    <n v="176"/>
    <x v="0"/>
    <x v="0"/>
    <x v="0"/>
    <x v="4"/>
    <x v="3"/>
    <s v="D01"/>
    <s v="Systems 600/1000V grade PVC insulated, PVC sheath, stranded copper conductor VSD cable fixed/laid in all positions, etc, to all heights above floor level, etc and to all areas used for VSD loads"/>
    <n v="6"/>
    <s v="16 mm2 x 3 Core (BVZ03HCZ)"/>
    <x v="2"/>
    <x v="2"/>
    <x v="0"/>
    <n v="200"/>
    <n v="850"/>
    <n v="850"/>
    <n v="850"/>
    <n v="850"/>
    <n v="850"/>
    <n v="850"/>
    <n v="530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382"/>
    <n v="176"/>
    <x v="0"/>
    <x v="0"/>
    <x v="0"/>
    <x v="4"/>
    <x v="3"/>
    <s v="D01"/>
    <s v="Systems 600/1000V grade PVC insulated, PVC sheath, stranded copper conductor VSD cable fixed/laid in all positions, etc, to all heights above floor level, etc and to all areas used for VSD loads"/>
    <n v="6"/>
    <s v="16 mm2 x 3 Core (BVZ03HCZ)"/>
    <x v="3"/>
    <x v="3"/>
    <x v="0"/>
    <n v="200"/>
    <n v="850"/>
    <n v="850"/>
    <n v="850"/>
    <n v="850"/>
    <n v="850"/>
    <n v="850"/>
    <n v="530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588"/>
    <n v="176"/>
    <x v="0"/>
    <x v="0"/>
    <x v="0"/>
    <x v="4"/>
    <x v="3"/>
    <s v="D01"/>
    <s v="Systems 600/1000V grade PVC insulated, PVC sheath, stranded copper conductor VSD cable fixed/laid in all positions, etc, to all heights above floor level, etc and to all areas used for VSD loads"/>
    <n v="6"/>
    <s v="16 mm2 x 3 Core (BVZ03HCZ)"/>
    <x v="1"/>
    <x v="1"/>
    <x v="0"/>
    <n v="200"/>
    <n v="850"/>
    <n v="850"/>
    <n v="850"/>
    <n v="850"/>
    <n v="850"/>
    <n v="850"/>
    <n v="530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77"/>
    <n v="177"/>
    <x v="0"/>
    <x v="0"/>
    <x v="0"/>
    <x v="4"/>
    <x v="3"/>
    <s v="D01"/>
    <s v="Systems 600/1000V grade PVC insulated, PVC sheath, stranded copper conductor VSD cable fixed/laid in all positions, etc, to all heights above floor level, etc and to all areas used for VSD loads"/>
    <n v="7"/>
    <s v="35 mm2 x 3 Core (BVZ03LCZ)"/>
    <x v="2"/>
    <x v="2"/>
    <x v="0"/>
    <n v="500"/>
    <m/>
    <m/>
    <m/>
    <m/>
    <m/>
    <m/>
    <n v="50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383"/>
    <n v="177"/>
    <x v="0"/>
    <x v="0"/>
    <x v="0"/>
    <x v="4"/>
    <x v="3"/>
    <s v="D01"/>
    <s v="Systems 600/1000V grade PVC insulated, PVC sheath, stranded copper conductor VSD cable fixed/laid in all positions, etc, to all heights above floor level, etc and to all areas used for VSD loads"/>
    <n v="7"/>
    <s v="35 mm2 x 3 Core (BVZ03LCZ)"/>
    <x v="3"/>
    <x v="3"/>
    <x v="0"/>
    <n v="500"/>
    <m/>
    <m/>
    <m/>
    <m/>
    <m/>
    <m/>
    <n v="50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589"/>
    <n v="177"/>
    <x v="0"/>
    <x v="0"/>
    <x v="0"/>
    <x v="4"/>
    <x v="3"/>
    <s v="D01"/>
    <s v="Systems 600/1000V grade PVC insulated, PVC sheath, stranded copper conductor VSD cable fixed/laid in all positions, etc, to all heights above floor level, etc and to all areas used for VSD loads"/>
    <n v="7"/>
    <s v="35 mm2 x 3 Core (BVZ03LCZ)"/>
    <x v="1"/>
    <x v="1"/>
    <x v="0"/>
    <n v="500"/>
    <m/>
    <m/>
    <m/>
    <m/>
    <m/>
    <m/>
    <n v="50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78"/>
    <n v="178"/>
    <x v="0"/>
    <x v="0"/>
    <x v="0"/>
    <x v="4"/>
    <x v="3"/>
    <s v="D01"/>
    <s v="Systems 600/1000V grade PVC insulated, PVC sheath, stranded copper conductor VSD cable fixed/laid in all positions, etc, to all heights above floor level, etc and to all areas used for VSD loads"/>
    <n v="8"/>
    <s v="70 mm2 x 3 Core (BVZ03NCZ)"/>
    <x v="2"/>
    <x v="2"/>
    <x v="0"/>
    <n v="600"/>
    <m/>
    <m/>
    <m/>
    <m/>
    <m/>
    <m/>
    <n v="60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384"/>
    <n v="178"/>
    <x v="0"/>
    <x v="0"/>
    <x v="0"/>
    <x v="4"/>
    <x v="3"/>
    <s v="D01"/>
    <s v="Systems 600/1000V grade PVC insulated, PVC sheath, stranded copper conductor VSD cable fixed/laid in all positions, etc, to all heights above floor level, etc and to all areas used for VSD loads"/>
    <n v="8"/>
    <s v="70 mm2 x 3 Core (BVZ03NCZ)"/>
    <x v="3"/>
    <x v="3"/>
    <x v="0"/>
    <n v="600"/>
    <m/>
    <m/>
    <m/>
    <m/>
    <m/>
    <m/>
    <n v="60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590"/>
    <n v="178"/>
    <x v="0"/>
    <x v="0"/>
    <x v="0"/>
    <x v="4"/>
    <x v="3"/>
    <s v="D01"/>
    <s v="Systems 600/1000V grade PVC insulated, PVC sheath, stranded copper conductor VSD cable fixed/laid in all positions, etc, to all heights above floor level, etc and to all areas used for VSD loads"/>
    <n v="8"/>
    <s v="70 mm2 x 3 Core (BVZ03NCZ)"/>
    <x v="1"/>
    <x v="1"/>
    <x v="0"/>
    <n v="600"/>
    <m/>
    <m/>
    <m/>
    <m/>
    <m/>
    <m/>
    <n v="60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79"/>
    <n v="179"/>
    <x v="0"/>
    <x v="0"/>
    <x v="0"/>
    <x v="4"/>
    <x v="3"/>
    <s v="D01"/>
    <s v="Systems 600/1000V grade PVC insulated, PVC sheath, stranded copper conductor VSD cable fixed/laid in all positions, etc, to all heights above floor level, etc and to all areas used for VSD loads"/>
    <n v="9"/>
    <s v="120 mm2 x 3 Core (BVZ03QCZ)"/>
    <x v="2"/>
    <x v="2"/>
    <x v="0"/>
    <n v="3300"/>
    <n v="350"/>
    <n v="350"/>
    <n v="350"/>
    <n v="350"/>
    <n v="350"/>
    <n v="350"/>
    <n v="540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385"/>
    <n v="179"/>
    <x v="0"/>
    <x v="0"/>
    <x v="0"/>
    <x v="4"/>
    <x v="3"/>
    <s v="D01"/>
    <s v="Systems 600/1000V grade PVC insulated, PVC sheath, stranded copper conductor VSD cable fixed/laid in all positions, etc, to all heights above floor level, etc and to all areas used for VSD loads"/>
    <n v="9"/>
    <s v="120 mm2 x 3 Core (BVZ03QCZ)"/>
    <x v="3"/>
    <x v="3"/>
    <x v="0"/>
    <n v="3300"/>
    <n v="350"/>
    <n v="350"/>
    <n v="350"/>
    <n v="350"/>
    <n v="350"/>
    <n v="350"/>
    <n v="540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591"/>
    <n v="179"/>
    <x v="0"/>
    <x v="0"/>
    <x v="0"/>
    <x v="4"/>
    <x v="3"/>
    <s v="D01"/>
    <s v="Systems 600/1000V grade PVC insulated, PVC sheath, stranded copper conductor VSD cable fixed/laid in all positions, etc, to all heights above floor level, etc and to all areas used for VSD loads"/>
    <n v="9"/>
    <s v="120 mm2 x 3 Core (BVZ03QCZ)"/>
    <x v="1"/>
    <x v="1"/>
    <x v="0"/>
    <n v="3300"/>
    <n v="350"/>
    <n v="350"/>
    <n v="350"/>
    <n v="350"/>
    <n v="350"/>
    <n v="350"/>
    <n v="540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80"/>
    <n v="180"/>
    <x v="0"/>
    <x v="0"/>
    <x v="0"/>
    <x v="4"/>
    <x v="3"/>
    <s v="D01"/>
    <s v="Systems 600/1000V grade PVC insulated, PVC sheath, stranded copper conductor VSD cable fixed/laid in all positions, etc, to all heights above floor level, etc and to all areas used for VSD loads"/>
    <n v="10"/>
    <s v="185 mm2 x 3 Core (BVZ03SCZ)"/>
    <x v="2"/>
    <x v="2"/>
    <x v="0"/>
    <n v="3600"/>
    <m/>
    <m/>
    <m/>
    <m/>
    <m/>
    <m/>
    <n v="360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386"/>
    <n v="180"/>
    <x v="0"/>
    <x v="0"/>
    <x v="0"/>
    <x v="4"/>
    <x v="3"/>
    <s v="D01"/>
    <s v="Systems 600/1000V grade PVC insulated, PVC sheath, stranded copper conductor VSD cable fixed/laid in all positions, etc, to all heights above floor level, etc and to all areas used for VSD loads"/>
    <n v="10"/>
    <s v="185 mm2 x 3 Core (BVZ03SCZ)"/>
    <x v="3"/>
    <x v="3"/>
    <x v="0"/>
    <n v="3600"/>
    <m/>
    <m/>
    <m/>
    <m/>
    <m/>
    <m/>
    <n v="360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592"/>
    <n v="180"/>
    <x v="0"/>
    <x v="0"/>
    <x v="0"/>
    <x v="4"/>
    <x v="3"/>
    <s v="D01"/>
    <s v="Systems 600/1000V grade PVC insulated, PVC sheath, stranded copper conductor VSD cable fixed/laid in all positions, etc, to all heights above floor level, etc and to all areas used for VSD loads"/>
    <n v="10"/>
    <s v="185 mm2 x 3 Core (BVZ03SCZ)"/>
    <x v="1"/>
    <x v="1"/>
    <x v="0"/>
    <n v="3600"/>
    <m/>
    <m/>
    <m/>
    <m/>
    <m/>
    <m/>
    <n v="360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81"/>
    <n v="181"/>
    <x v="0"/>
    <x v="0"/>
    <x v="0"/>
    <x v="4"/>
    <x v="3"/>
    <s v="D01"/>
    <s v="Systems 600/1000V grade PVC insulated, PVC sheath, stranded copper conductor VSD cable fixed/laid in all positions, etc, to all heights above floor level, etc and to all areas used for VSD loads"/>
    <n v="11"/>
    <s v="240 mm2 x 3 Core (BVZ03TCZ)"/>
    <x v="2"/>
    <x v="2"/>
    <x v="0"/>
    <n v="15600"/>
    <m/>
    <m/>
    <m/>
    <m/>
    <m/>
    <m/>
    <n v="1560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387"/>
    <n v="181"/>
    <x v="0"/>
    <x v="0"/>
    <x v="0"/>
    <x v="4"/>
    <x v="3"/>
    <s v="D01"/>
    <s v="Systems 600/1000V grade PVC insulated, PVC sheath, stranded copper conductor VSD cable fixed/laid in all positions, etc, to all heights above floor level, etc and to all areas used for VSD loads"/>
    <n v="11"/>
    <s v="240 mm2 x 3 Core (BVZ03TCZ)"/>
    <x v="3"/>
    <x v="3"/>
    <x v="0"/>
    <n v="15600"/>
    <m/>
    <m/>
    <m/>
    <m/>
    <m/>
    <m/>
    <n v="1560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593"/>
    <n v="181"/>
    <x v="0"/>
    <x v="0"/>
    <x v="0"/>
    <x v="4"/>
    <x v="3"/>
    <s v="D01"/>
    <s v="Systems 600/1000V grade PVC insulated, PVC sheath, stranded copper conductor VSD cable fixed/laid in all positions, etc, to all heights above floor level, etc and to all areas used for VSD loads"/>
    <n v="11"/>
    <s v="240 mm2 x 3 Core (BVZ03TCZ)"/>
    <x v="1"/>
    <x v="1"/>
    <x v="0"/>
    <n v="15600"/>
    <m/>
    <m/>
    <m/>
    <m/>
    <m/>
    <m/>
    <n v="1560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82"/>
    <n v="182"/>
    <x v="0"/>
    <x v="0"/>
    <x v="0"/>
    <x v="4"/>
    <x v="3"/>
    <s v="D01"/>
    <s v="Systems 600/1000V grade PVC insulated, PVC sheath, stranded copper conductor VSD cable fixed/laid in all positions, etc, to all heights above floor level, etc and to all areas used for VSD loads"/>
    <n v="12"/>
    <s v="400 mm2 x 3 Core (BVZ03VCZ)"/>
    <x v="2"/>
    <x v="2"/>
    <x v="0"/>
    <n v="6300"/>
    <m/>
    <m/>
    <m/>
    <m/>
    <m/>
    <m/>
    <n v="630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388"/>
    <n v="182"/>
    <x v="0"/>
    <x v="0"/>
    <x v="0"/>
    <x v="4"/>
    <x v="3"/>
    <s v="D01"/>
    <s v="Systems 600/1000V grade PVC insulated, PVC sheath, stranded copper conductor VSD cable fixed/laid in all positions, etc, to all heights above floor level, etc and to all areas used for VSD loads"/>
    <n v="12"/>
    <s v="400 mm2 x 3 Core (BVZ03VCZ)"/>
    <x v="3"/>
    <x v="3"/>
    <x v="0"/>
    <n v="6300"/>
    <m/>
    <m/>
    <m/>
    <m/>
    <m/>
    <m/>
    <n v="630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594"/>
    <n v="182"/>
    <x v="0"/>
    <x v="0"/>
    <x v="0"/>
    <x v="4"/>
    <x v="3"/>
    <s v="D01"/>
    <s v="Systems 600/1000V grade PVC insulated, PVC sheath, stranded copper conductor VSD cable fixed/laid in all positions, etc, to all heights above floor level, etc and to all areas used for VSD loads"/>
    <n v="12"/>
    <s v="400 mm2 x 3 Core (BVZ03VCZ)"/>
    <x v="1"/>
    <x v="1"/>
    <x v="0"/>
    <n v="6300"/>
    <m/>
    <m/>
    <m/>
    <m/>
    <m/>
    <m/>
    <n v="630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83"/>
    <n v="183"/>
    <x v="0"/>
    <x v="0"/>
    <x v="0"/>
    <x v="4"/>
    <x v="3"/>
    <s v="D02"/>
    <s v="Termination complete, with gland, for 600/1000V grade PVC insulated PVC Sheathed stranded copper conductor VSD cable.  Quantity is per core per end."/>
    <n v="13"/>
    <s v="1,5 mm2 x 3 Core (BVZ03CCZ)"/>
    <x v="2"/>
    <x v="2"/>
    <x v="1"/>
    <n v="72"/>
    <m/>
    <m/>
    <m/>
    <m/>
    <m/>
    <m/>
    <n v="72"/>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389"/>
    <n v="183"/>
    <x v="0"/>
    <x v="0"/>
    <x v="0"/>
    <x v="4"/>
    <x v="3"/>
    <s v="D02"/>
    <s v="Termination complete, with gland, for 600/1000V grade PVC insulated PVC Sheathed stranded copper conductor VSD cable.  Quantity is per core per end."/>
    <n v="13"/>
    <s v="1,5 mm2 x 3 Core (BVZ03CCZ)"/>
    <x v="3"/>
    <x v="3"/>
    <x v="1"/>
    <n v="72"/>
    <m/>
    <m/>
    <m/>
    <m/>
    <m/>
    <m/>
    <n v="72"/>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595"/>
    <n v="183"/>
    <x v="0"/>
    <x v="0"/>
    <x v="0"/>
    <x v="4"/>
    <x v="3"/>
    <s v="D02"/>
    <s v="Termination complete, with gland, for 600/1000V grade PVC insulated PVC Sheathed stranded copper conductor VSD cable.  Quantity is per core per end."/>
    <n v="13"/>
    <s v="1,5 mm2 x 3 Core (BVZ03CCZ)"/>
    <x v="1"/>
    <x v="1"/>
    <x v="1"/>
    <n v="72"/>
    <m/>
    <m/>
    <m/>
    <m/>
    <m/>
    <m/>
    <n v="72"/>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84"/>
    <n v="184"/>
    <x v="0"/>
    <x v="0"/>
    <x v="0"/>
    <x v="4"/>
    <x v="3"/>
    <s v="D02"/>
    <s v="Termination complete, with gland, for 600/1000V grade PVC insulated PVC Sheathed stranded copper conductor VSD cable.  Quantity is per core per end."/>
    <n v="14"/>
    <s v="2,5 mm2 x 3 Core (BVZ03DCZ)"/>
    <x v="2"/>
    <x v="2"/>
    <x v="1"/>
    <n v="10"/>
    <m/>
    <m/>
    <m/>
    <m/>
    <m/>
    <m/>
    <n v="1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390"/>
    <n v="184"/>
    <x v="0"/>
    <x v="0"/>
    <x v="0"/>
    <x v="4"/>
    <x v="3"/>
    <s v="D02"/>
    <s v="Termination complete, with gland, for 600/1000V grade PVC insulated PVC Sheathed stranded copper conductor VSD cable.  Quantity is per core per end."/>
    <n v="14"/>
    <s v="2,5 mm2 x 3 Core (BVZ03DCZ)"/>
    <x v="3"/>
    <x v="3"/>
    <x v="1"/>
    <n v="10"/>
    <m/>
    <m/>
    <m/>
    <m/>
    <m/>
    <m/>
    <n v="1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596"/>
    <n v="184"/>
    <x v="0"/>
    <x v="0"/>
    <x v="0"/>
    <x v="4"/>
    <x v="3"/>
    <s v="D02"/>
    <s v="Termination complete, with gland, for 600/1000V grade PVC insulated PVC Sheathed stranded copper conductor VSD cable.  Quantity is per core per end."/>
    <n v="14"/>
    <s v="2,5 mm2 x 3 Core (BVZ03DCZ)"/>
    <x v="1"/>
    <x v="1"/>
    <x v="1"/>
    <n v="10"/>
    <m/>
    <m/>
    <m/>
    <m/>
    <m/>
    <m/>
    <n v="1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85"/>
    <n v="185"/>
    <x v="0"/>
    <x v="0"/>
    <x v="0"/>
    <x v="4"/>
    <x v="3"/>
    <s v="D02"/>
    <s v="Termination complete, with gland, for 600/1000V grade PVC insulated PVC Sheathed stranded copper conductor VSD cable.  Quantity is per core per end."/>
    <n v="15"/>
    <s v="4 mm2 x 3 Core (BVZ03ECZ)"/>
    <x v="2"/>
    <x v="2"/>
    <x v="1"/>
    <n v="10"/>
    <m/>
    <m/>
    <m/>
    <m/>
    <m/>
    <m/>
    <n v="1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391"/>
    <n v="185"/>
    <x v="0"/>
    <x v="0"/>
    <x v="0"/>
    <x v="4"/>
    <x v="3"/>
    <s v="D02"/>
    <s v="Termination complete, with gland, for 600/1000V grade PVC insulated PVC Sheathed stranded copper conductor VSD cable.  Quantity is per core per end."/>
    <n v="15"/>
    <s v="4 mm2 x 3 Core (BVZ03ECZ)"/>
    <x v="3"/>
    <x v="3"/>
    <x v="1"/>
    <n v="10"/>
    <m/>
    <m/>
    <m/>
    <m/>
    <m/>
    <m/>
    <n v="1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597"/>
    <n v="185"/>
    <x v="0"/>
    <x v="0"/>
    <x v="0"/>
    <x v="4"/>
    <x v="3"/>
    <s v="D02"/>
    <s v="Termination complete, with gland, for 600/1000V grade PVC insulated PVC Sheathed stranded copper conductor VSD cable.  Quantity is per core per end."/>
    <n v="15"/>
    <s v="4 mm2 x 3 Core (BVZ03ECZ)"/>
    <x v="1"/>
    <x v="1"/>
    <x v="1"/>
    <n v="10"/>
    <m/>
    <m/>
    <m/>
    <m/>
    <m/>
    <m/>
    <n v="1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86"/>
    <n v="186"/>
    <x v="0"/>
    <x v="0"/>
    <x v="0"/>
    <x v="4"/>
    <x v="3"/>
    <s v="D02"/>
    <s v="Termination complete, with gland, for 600/1000V grade PVC insulated PVC Sheathed stranded copper conductor VSD cable.  Quantity is per core per end."/>
    <n v="16"/>
    <s v="6 mm2 x 3 Core (BVZ03FCZ)"/>
    <x v="2"/>
    <x v="2"/>
    <x v="1"/>
    <n v="10"/>
    <m/>
    <m/>
    <m/>
    <m/>
    <m/>
    <m/>
    <n v="1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392"/>
    <n v="186"/>
    <x v="0"/>
    <x v="0"/>
    <x v="0"/>
    <x v="4"/>
    <x v="3"/>
    <s v="D02"/>
    <s v="Termination complete, with gland, for 600/1000V grade PVC insulated PVC Sheathed stranded copper conductor VSD cable.  Quantity is per core per end."/>
    <n v="16"/>
    <s v="6 mm2 x 3 Core (BVZ03FCZ)"/>
    <x v="3"/>
    <x v="3"/>
    <x v="1"/>
    <n v="10"/>
    <m/>
    <m/>
    <m/>
    <m/>
    <m/>
    <m/>
    <n v="1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598"/>
    <n v="186"/>
    <x v="0"/>
    <x v="0"/>
    <x v="0"/>
    <x v="4"/>
    <x v="3"/>
    <s v="D02"/>
    <s v="Termination complete, with gland, for 600/1000V grade PVC insulated PVC Sheathed stranded copper conductor VSD cable.  Quantity is per core per end."/>
    <n v="16"/>
    <s v="6 mm2 x 3 Core (BVZ03FCZ)"/>
    <x v="1"/>
    <x v="1"/>
    <x v="1"/>
    <n v="10"/>
    <m/>
    <m/>
    <m/>
    <m/>
    <m/>
    <m/>
    <n v="1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87"/>
    <n v="187"/>
    <x v="0"/>
    <x v="0"/>
    <x v="0"/>
    <x v="4"/>
    <x v="3"/>
    <s v="D02"/>
    <s v="Termination complete, with gland, for 600/1000V grade PVC insulated PVC Sheathed stranded copper conductor VSD cable.  Quantity is per core per end."/>
    <n v="17"/>
    <s v="10 mm2 x 3 Core (BVZ03GCZ)"/>
    <x v="2"/>
    <x v="2"/>
    <x v="1"/>
    <n v="10"/>
    <m/>
    <m/>
    <m/>
    <m/>
    <m/>
    <m/>
    <n v="1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393"/>
    <n v="187"/>
    <x v="0"/>
    <x v="0"/>
    <x v="0"/>
    <x v="4"/>
    <x v="3"/>
    <s v="D02"/>
    <s v="Termination complete, with gland, for 600/1000V grade PVC insulated PVC Sheathed stranded copper conductor VSD cable.  Quantity is per core per end."/>
    <n v="17"/>
    <s v="10 mm2 x 3 Core (BVZ03GCZ)"/>
    <x v="3"/>
    <x v="3"/>
    <x v="1"/>
    <n v="10"/>
    <m/>
    <m/>
    <m/>
    <m/>
    <m/>
    <m/>
    <n v="1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599"/>
    <n v="187"/>
    <x v="0"/>
    <x v="0"/>
    <x v="0"/>
    <x v="4"/>
    <x v="3"/>
    <s v="D02"/>
    <s v="Termination complete, with gland, for 600/1000V grade PVC insulated PVC Sheathed stranded copper conductor VSD cable.  Quantity is per core per end."/>
    <n v="17"/>
    <s v="10 mm2 x 3 Core (BVZ03GCZ)"/>
    <x v="1"/>
    <x v="1"/>
    <x v="1"/>
    <n v="10"/>
    <m/>
    <m/>
    <m/>
    <m/>
    <m/>
    <m/>
    <n v="1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88"/>
    <n v="188"/>
    <x v="0"/>
    <x v="0"/>
    <x v="0"/>
    <x v="4"/>
    <x v="3"/>
    <s v="D02"/>
    <s v="Termination complete, with gland, for 600/1000V grade PVC insulated PVC Sheathed stranded copper conductor VSD cable.  Quantity is per core per end."/>
    <n v="18"/>
    <s v="16 mm2 x 3 Core (BVZ03HCZ)"/>
    <x v="2"/>
    <x v="2"/>
    <x v="1"/>
    <n v="3"/>
    <n v="15"/>
    <n v="15"/>
    <n v="15"/>
    <n v="15"/>
    <n v="15"/>
    <n v="15"/>
    <n v="93"/>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394"/>
    <n v="188"/>
    <x v="0"/>
    <x v="0"/>
    <x v="0"/>
    <x v="4"/>
    <x v="3"/>
    <s v="D02"/>
    <s v="Termination complete, with gland, for 600/1000V grade PVC insulated PVC Sheathed stranded copper conductor VSD cable.  Quantity is per core per end."/>
    <n v="18"/>
    <s v="16 mm2 x 3 Core (BVZ03HCZ)"/>
    <x v="3"/>
    <x v="3"/>
    <x v="1"/>
    <n v="3"/>
    <n v="15"/>
    <n v="15"/>
    <n v="15"/>
    <n v="15"/>
    <n v="15"/>
    <n v="15"/>
    <n v="93"/>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600"/>
    <n v="188"/>
    <x v="0"/>
    <x v="0"/>
    <x v="0"/>
    <x v="4"/>
    <x v="3"/>
    <s v="D02"/>
    <s v="Termination complete, with gland, for 600/1000V grade PVC insulated PVC Sheathed stranded copper conductor VSD cable.  Quantity is per core per end."/>
    <n v="18"/>
    <s v="16 mm2 x 3 Core (BVZ03HCZ)"/>
    <x v="1"/>
    <x v="1"/>
    <x v="1"/>
    <n v="3"/>
    <n v="15"/>
    <n v="15"/>
    <n v="15"/>
    <n v="15"/>
    <n v="15"/>
    <n v="15"/>
    <n v="93"/>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89"/>
    <n v="189"/>
    <x v="0"/>
    <x v="0"/>
    <x v="0"/>
    <x v="4"/>
    <x v="3"/>
    <s v="D02"/>
    <s v="Termination complete, with gland, for 600/1000V grade PVC insulated PVC Sheathed stranded copper conductor VSD cable.  Quantity is per core per end."/>
    <n v="19"/>
    <s v="35 mm2 x 3 Core (BVZ03LCZ)"/>
    <x v="2"/>
    <x v="2"/>
    <x v="1"/>
    <n v="9"/>
    <m/>
    <m/>
    <m/>
    <m/>
    <m/>
    <m/>
    <n v="9"/>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395"/>
    <n v="189"/>
    <x v="0"/>
    <x v="0"/>
    <x v="0"/>
    <x v="4"/>
    <x v="3"/>
    <s v="D02"/>
    <s v="Termination complete, with gland, for 600/1000V grade PVC insulated PVC Sheathed stranded copper conductor VSD cable.  Quantity is per core per end."/>
    <n v="19"/>
    <s v="35 mm2 x 3 Core (BVZ03LCZ)"/>
    <x v="3"/>
    <x v="3"/>
    <x v="1"/>
    <n v="9"/>
    <m/>
    <m/>
    <m/>
    <m/>
    <m/>
    <m/>
    <n v="9"/>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601"/>
    <n v="189"/>
    <x v="0"/>
    <x v="0"/>
    <x v="0"/>
    <x v="4"/>
    <x v="3"/>
    <s v="D02"/>
    <s v="Termination complete, with gland, for 600/1000V grade PVC insulated PVC Sheathed stranded copper conductor VSD cable.  Quantity is per core per end."/>
    <n v="19"/>
    <s v="35 mm2 x 3 Core (BVZ03LCZ)"/>
    <x v="1"/>
    <x v="1"/>
    <x v="1"/>
    <n v="9"/>
    <m/>
    <m/>
    <m/>
    <m/>
    <m/>
    <m/>
    <n v="9"/>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90"/>
    <n v="190"/>
    <x v="0"/>
    <x v="0"/>
    <x v="0"/>
    <x v="4"/>
    <x v="3"/>
    <s v="D02"/>
    <s v="Termination complete, with gland, for 600/1000V grade PVC insulated PVC Sheathed stranded copper conductor VSD cable.  Quantity is per core per end."/>
    <n v="20"/>
    <s v="70 mm2 x 3 Core (BVZ03NCZ)"/>
    <x v="2"/>
    <x v="2"/>
    <x v="1"/>
    <n v="6"/>
    <m/>
    <m/>
    <m/>
    <m/>
    <m/>
    <m/>
    <n v="6"/>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396"/>
    <n v="190"/>
    <x v="0"/>
    <x v="0"/>
    <x v="0"/>
    <x v="4"/>
    <x v="3"/>
    <s v="D02"/>
    <s v="Termination complete, with gland, for 600/1000V grade PVC insulated PVC Sheathed stranded copper conductor VSD cable.  Quantity is per core per end."/>
    <n v="20"/>
    <s v="70 mm2 x 3 Core (BVZ03NCZ)"/>
    <x v="3"/>
    <x v="3"/>
    <x v="1"/>
    <n v="6"/>
    <m/>
    <m/>
    <m/>
    <m/>
    <m/>
    <m/>
    <n v="6"/>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602"/>
    <n v="190"/>
    <x v="0"/>
    <x v="0"/>
    <x v="0"/>
    <x v="4"/>
    <x v="3"/>
    <s v="D02"/>
    <s v="Termination complete, with gland, for 600/1000V grade PVC insulated PVC Sheathed stranded copper conductor VSD cable.  Quantity is per core per end."/>
    <n v="20"/>
    <s v="70 mm2 x 3 Core (BVZ03NCZ)"/>
    <x v="1"/>
    <x v="1"/>
    <x v="1"/>
    <n v="6"/>
    <m/>
    <m/>
    <m/>
    <m/>
    <m/>
    <m/>
    <n v="6"/>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91"/>
    <n v="191"/>
    <x v="0"/>
    <x v="0"/>
    <x v="0"/>
    <x v="4"/>
    <x v="3"/>
    <s v="D02"/>
    <s v="Termination complete, with gland, for 600/1000V grade PVC insulated PVC Sheathed stranded copper conductor VSD cable.  Quantity is per core per end."/>
    <n v="21"/>
    <s v="120 mm2 x 3 Core (BVZ03QCZ)"/>
    <x v="2"/>
    <x v="2"/>
    <x v="1"/>
    <n v="48"/>
    <n v="6"/>
    <n v="6"/>
    <n v="6"/>
    <n v="6"/>
    <n v="6"/>
    <n v="6"/>
    <n v="84"/>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397"/>
    <n v="191"/>
    <x v="0"/>
    <x v="0"/>
    <x v="0"/>
    <x v="4"/>
    <x v="3"/>
    <s v="D02"/>
    <s v="Termination complete, with gland, for 600/1000V grade PVC insulated PVC Sheathed stranded copper conductor VSD cable.  Quantity is per core per end."/>
    <n v="21"/>
    <s v="120 mm2 x 3 Core (BVZ03QCZ)"/>
    <x v="3"/>
    <x v="3"/>
    <x v="1"/>
    <n v="48"/>
    <n v="6"/>
    <n v="6"/>
    <n v="6"/>
    <n v="6"/>
    <n v="6"/>
    <n v="6"/>
    <n v="84"/>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603"/>
    <n v="191"/>
    <x v="0"/>
    <x v="0"/>
    <x v="0"/>
    <x v="4"/>
    <x v="3"/>
    <s v="D02"/>
    <s v="Termination complete, with gland, for 600/1000V grade PVC insulated PVC Sheathed stranded copper conductor VSD cable.  Quantity is per core per end."/>
    <n v="21"/>
    <s v="120 mm2 x 3 Core (BVZ03QCZ)"/>
    <x v="1"/>
    <x v="1"/>
    <x v="1"/>
    <n v="48"/>
    <n v="6"/>
    <n v="6"/>
    <n v="6"/>
    <n v="6"/>
    <n v="6"/>
    <n v="6"/>
    <n v="84"/>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92"/>
    <n v="192"/>
    <x v="0"/>
    <x v="0"/>
    <x v="0"/>
    <x v="4"/>
    <x v="3"/>
    <s v="D02"/>
    <s v="Termination complete, with gland, for 600/1000V grade PVC insulated PVC Sheathed stranded copper conductor VSD cable.  Quantity is per core per end."/>
    <n v="22"/>
    <s v="185 mm2 x 3 Core (BVZ03SCZ)"/>
    <x v="2"/>
    <x v="2"/>
    <x v="1"/>
    <n v="36"/>
    <m/>
    <m/>
    <m/>
    <m/>
    <m/>
    <m/>
    <n v="36"/>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398"/>
    <n v="192"/>
    <x v="0"/>
    <x v="0"/>
    <x v="0"/>
    <x v="4"/>
    <x v="3"/>
    <s v="D02"/>
    <s v="Termination complete, with gland, for 600/1000V grade PVC insulated PVC Sheathed stranded copper conductor VSD cable.  Quantity is per core per end."/>
    <n v="22"/>
    <s v="185 mm2 x 3 Core (BVZ03SCZ)"/>
    <x v="3"/>
    <x v="3"/>
    <x v="1"/>
    <n v="36"/>
    <m/>
    <m/>
    <m/>
    <m/>
    <m/>
    <m/>
    <n v="36"/>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604"/>
    <n v="192"/>
    <x v="0"/>
    <x v="0"/>
    <x v="0"/>
    <x v="4"/>
    <x v="3"/>
    <s v="D02"/>
    <s v="Termination complete, with gland, for 600/1000V grade PVC insulated PVC Sheathed stranded copper conductor VSD cable.  Quantity is per core per end."/>
    <n v="22"/>
    <s v="185 mm2 x 3 Core (BVZ03SCZ)"/>
    <x v="1"/>
    <x v="1"/>
    <x v="1"/>
    <n v="36"/>
    <m/>
    <m/>
    <m/>
    <m/>
    <m/>
    <m/>
    <n v="36"/>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93"/>
    <n v="193"/>
    <x v="0"/>
    <x v="0"/>
    <x v="0"/>
    <x v="4"/>
    <x v="3"/>
    <s v="D02"/>
    <s v="Termination complete, with gland, for 600/1000V grade PVC insulated PVC Sheathed stranded copper conductor VSD cable.  Quantity is per core per end."/>
    <n v="23"/>
    <s v="240 mm2 x 3 Core (BVZ03TCZ)"/>
    <x v="2"/>
    <x v="2"/>
    <x v="1"/>
    <n v="72"/>
    <m/>
    <m/>
    <m/>
    <m/>
    <m/>
    <m/>
    <n v="72"/>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399"/>
    <n v="193"/>
    <x v="0"/>
    <x v="0"/>
    <x v="0"/>
    <x v="4"/>
    <x v="3"/>
    <s v="D02"/>
    <s v="Termination complete, with gland, for 600/1000V grade PVC insulated PVC Sheathed stranded copper conductor VSD cable.  Quantity is per core per end."/>
    <n v="23"/>
    <s v="240 mm2 x 3 Core (BVZ03TCZ)"/>
    <x v="3"/>
    <x v="3"/>
    <x v="1"/>
    <n v="72"/>
    <m/>
    <m/>
    <m/>
    <m/>
    <m/>
    <m/>
    <n v="72"/>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605"/>
    <n v="193"/>
    <x v="0"/>
    <x v="0"/>
    <x v="0"/>
    <x v="4"/>
    <x v="3"/>
    <s v="D02"/>
    <s v="Termination complete, with gland, for 600/1000V grade PVC insulated PVC Sheathed stranded copper conductor VSD cable.  Quantity is per core per end."/>
    <n v="23"/>
    <s v="240 mm2 x 3 Core (BVZ03TCZ)"/>
    <x v="1"/>
    <x v="1"/>
    <x v="1"/>
    <n v="72"/>
    <m/>
    <m/>
    <m/>
    <m/>
    <m/>
    <m/>
    <n v="72"/>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94"/>
    <n v="194"/>
    <x v="0"/>
    <x v="0"/>
    <x v="0"/>
    <x v="4"/>
    <x v="3"/>
    <s v="D02"/>
    <s v="Termination complete, with gland, for 600/1000V grade PVC insulated PVC Sheathed stranded copper conductor VSD cable.  Quantity is per core per end."/>
    <n v="24"/>
    <s v="400 mm2 x 3 Core (BVZ03VCZ)"/>
    <x v="2"/>
    <x v="2"/>
    <x v="1"/>
    <n v="45"/>
    <m/>
    <m/>
    <m/>
    <m/>
    <m/>
    <m/>
    <n v="45"/>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400"/>
    <n v="194"/>
    <x v="0"/>
    <x v="0"/>
    <x v="0"/>
    <x v="4"/>
    <x v="3"/>
    <s v="D02"/>
    <s v="Termination complete, with gland, for 600/1000V grade PVC insulated PVC Sheathed stranded copper conductor VSD cable.  Quantity is per core per end."/>
    <n v="24"/>
    <s v="400 mm2 x 3 Core (BVZ03VCZ)"/>
    <x v="3"/>
    <x v="3"/>
    <x v="1"/>
    <n v="45"/>
    <m/>
    <m/>
    <m/>
    <m/>
    <m/>
    <m/>
    <n v="45"/>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606"/>
    <n v="194"/>
    <x v="0"/>
    <x v="0"/>
    <x v="0"/>
    <x v="4"/>
    <x v="3"/>
    <s v="D02"/>
    <s v="Termination complete, with gland, for 600/1000V grade PVC insulated PVC Sheathed stranded copper conductor VSD cable.  Quantity is per core per end."/>
    <n v="24"/>
    <s v="400 mm2 x 3 Core (BVZ03VCZ)"/>
    <x v="1"/>
    <x v="1"/>
    <x v="1"/>
    <n v="45"/>
    <m/>
    <m/>
    <m/>
    <m/>
    <m/>
    <m/>
    <n v="45"/>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95"/>
    <n v="195"/>
    <x v="0"/>
    <x v="0"/>
    <x v="0"/>
    <x v="4"/>
    <x v="3"/>
    <s v="D02"/>
    <s v="Termination complete, without gland, for 600/1000V grade PVC insulated PVC Sheathed stranded copper conductor VSD cable.  Quantity is per core per end."/>
    <n v="25"/>
    <s v="1,5 mm2 x 3 Core (BVZ03CCZ)"/>
    <x v="2"/>
    <x v="2"/>
    <x v="1"/>
    <n v="72"/>
    <m/>
    <m/>
    <m/>
    <m/>
    <m/>
    <m/>
    <n v="72"/>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401"/>
    <n v="195"/>
    <x v="0"/>
    <x v="0"/>
    <x v="0"/>
    <x v="4"/>
    <x v="3"/>
    <s v="D02"/>
    <s v="Termination complete, without gland, for 600/1000V grade PVC insulated PVC Sheathed stranded copper conductor VSD cable.  Quantity is per core per end."/>
    <n v="25"/>
    <s v="1,5 mm2 x 3 Core (BVZ03CCZ)"/>
    <x v="3"/>
    <x v="3"/>
    <x v="1"/>
    <n v="72"/>
    <m/>
    <m/>
    <m/>
    <m/>
    <m/>
    <m/>
    <n v="72"/>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607"/>
    <n v="195"/>
    <x v="0"/>
    <x v="0"/>
    <x v="0"/>
    <x v="4"/>
    <x v="3"/>
    <s v="D02"/>
    <s v="Termination complete, without gland, for 600/1000V grade PVC insulated PVC Sheathed stranded copper conductor VSD cable.  Quantity is per core per end."/>
    <n v="25"/>
    <s v="1,5 mm2 x 3 Core (BVZ03CCZ)"/>
    <x v="1"/>
    <x v="1"/>
    <x v="1"/>
    <n v="72"/>
    <m/>
    <m/>
    <m/>
    <m/>
    <m/>
    <m/>
    <n v="72"/>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96"/>
    <n v="196"/>
    <x v="0"/>
    <x v="0"/>
    <x v="0"/>
    <x v="4"/>
    <x v="3"/>
    <s v="D02"/>
    <s v="Termination complete, without gland, for 600/1000V grade PVC insulated PVC Sheathed stranded copper conductor VSD cable.  Quantity is per core per end."/>
    <n v="26"/>
    <s v="2,5 mm2 x 3 Core (BVZ03DCZ)"/>
    <x v="2"/>
    <x v="2"/>
    <x v="1"/>
    <n v="10"/>
    <m/>
    <m/>
    <m/>
    <m/>
    <m/>
    <m/>
    <n v="1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402"/>
    <n v="196"/>
    <x v="0"/>
    <x v="0"/>
    <x v="0"/>
    <x v="4"/>
    <x v="3"/>
    <s v="D02"/>
    <s v="Termination complete, without gland, for 600/1000V grade PVC insulated PVC Sheathed stranded copper conductor VSD cable.  Quantity is per core per end."/>
    <n v="26"/>
    <s v="2,5 mm2 x 3 Core (BVZ03DCZ)"/>
    <x v="3"/>
    <x v="3"/>
    <x v="1"/>
    <n v="10"/>
    <m/>
    <m/>
    <m/>
    <m/>
    <m/>
    <m/>
    <n v="1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608"/>
    <n v="196"/>
    <x v="0"/>
    <x v="0"/>
    <x v="0"/>
    <x v="4"/>
    <x v="3"/>
    <s v="D02"/>
    <s v="Termination complete, without gland, for 600/1000V grade PVC insulated PVC Sheathed stranded copper conductor VSD cable.  Quantity is per core per end."/>
    <n v="26"/>
    <s v="2,5 mm2 x 3 Core (BVZ03DCZ)"/>
    <x v="1"/>
    <x v="1"/>
    <x v="1"/>
    <n v="10"/>
    <m/>
    <m/>
    <m/>
    <m/>
    <m/>
    <m/>
    <n v="1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97"/>
    <n v="197"/>
    <x v="0"/>
    <x v="0"/>
    <x v="0"/>
    <x v="4"/>
    <x v="3"/>
    <s v="D02"/>
    <s v="Termination complete, without gland, for 600/1000V grade PVC insulated PVC Sheathed stranded copper conductor VSD cable.  Quantity is per core per end."/>
    <n v="27"/>
    <s v="4 mm2 x 3 Core (BVZ03ECZ)"/>
    <x v="2"/>
    <x v="2"/>
    <x v="1"/>
    <n v="10"/>
    <m/>
    <m/>
    <m/>
    <m/>
    <m/>
    <m/>
    <n v="1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403"/>
    <n v="197"/>
    <x v="0"/>
    <x v="0"/>
    <x v="0"/>
    <x v="4"/>
    <x v="3"/>
    <s v="D02"/>
    <s v="Termination complete, without gland, for 600/1000V grade PVC insulated PVC Sheathed stranded copper conductor VSD cable.  Quantity is per core per end."/>
    <n v="27"/>
    <s v="4 mm2 x 3 Core (BVZ03ECZ)"/>
    <x v="3"/>
    <x v="3"/>
    <x v="1"/>
    <n v="10"/>
    <m/>
    <m/>
    <m/>
    <m/>
    <m/>
    <m/>
    <n v="1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609"/>
    <n v="197"/>
    <x v="0"/>
    <x v="0"/>
    <x v="0"/>
    <x v="4"/>
    <x v="3"/>
    <s v="D02"/>
    <s v="Termination complete, without gland, for 600/1000V grade PVC insulated PVC Sheathed stranded copper conductor VSD cable.  Quantity is per core per end."/>
    <n v="27"/>
    <s v="4 mm2 x 3 Core (BVZ03ECZ)"/>
    <x v="1"/>
    <x v="1"/>
    <x v="1"/>
    <n v="10"/>
    <m/>
    <m/>
    <m/>
    <m/>
    <m/>
    <m/>
    <n v="1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98"/>
    <n v="198"/>
    <x v="0"/>
    <x v="0"/>
    <x v="0"/>
    <x v="4"/>
    <x v="3"/>
    <s v="D02"/>
    <s v="Termination complete, without gland, for 600/1000V grade PVC insulated PVC Sheathed stranded copper conductor VSD cable.  Quantity is per core per end."/>
    <n v="28"/>
    <s v="6 mm2 x 3 Core (BVZ03FCZ)"/>
    <x v="2"/>
    <x v="2"/>
    <x v="1"/>
    <n v="10"/>
    <m/>
    <m/>
    <m/>
    <m/>
    <m/>
    <m/>
    <n v="1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404"/>
    <n v="198"/>
    <x v="0"/>
    <x v="0"/>
    <x v="0"/>
    <x v="4"/>
    <x v="3"/>
    <s v="D02"/>
    <s v="Termination complete, without gland, for 600/1000V grade PVC insulated PVC Sheathed stranded copper conductor VSD cable.  Quantity is per core per end."/>
    <n v="28"/>
    <s v="6 mm2 x 3 Core (BVZ03FCZ)"/>
    <x v="3"/>
    <x v="3"/>
    <x v="1"/>
    <n v="10"/>
    <m/>
    <m/>
    <m/>
    <m/>
    <m/>
    <m/>
    <n v="1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610"/>
    <n v="198"/>
    <x v="0"/>
    <x v="0"/>
    <x v="0"/>
    <x v="4"/>
    <x v="3"/>
    <s v="D02"/>
    <s v="Termination complete, without gland, for 600/1000V grade PVC insulated PVC Sheathed stranded copper conductor VSD cable.  Quantity is per core per end."/>
    <n v="28"/>
    <s v="6 mm2 x 3 Core (BVZ03FCZ)"/>
    <x v="1"/>
    <x v="1"/>
    <x v="1"/>
    <n v="10"/>
    <m/>
    <m/>
    <m/>
    <m/>
    <m/>
    <m/>
    <n v="1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99"/>
    <n v="199"/>
    <x v="0"/>
    <x v="0"/>
    <x v="0"/>
    <x v="4"/>
    <x v="3"/>
    <s v="D02"/>
    <s v="Termination complete, without gland, for 600/1000V grade PVC insulated PVC Sheathed stranded copper conductor VSD cable.  Quantity is per core per end."/>
    <n v="29"/>
    <s v="10 mm2 x 3 Core (BVZ03GCZ)"/>
    <x v="2"/>
    <x v="2"/>
    <x v="1"/>
    <n v="10"/>
    <m/>
    <m/>
    <m/>
    <m/>
    <m/>
    <m/>
    <n v="1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405"/>
    <n v="199"/>
    <x v="0"/>
    <x v="0"/>
    <x v="0"/>
    <x v="4"/>
    <x v="3"/>
    <s v="D02"/>
    <s v="Termination complete, without gland, for 600/1000V grade PVC insulated PVC Sheathed stranded copper conductor VSD cable.  Quantity is per core per end."/>
    <n v="29"/>
    <s v="10 mm2 x 3 Core (BVZ03GCZ)"/>
    <x v="3"/>
    <x v="3"/>
    <x v="1"/>
    <n v="10"/>
    <m/>
    <m/>
    <m/>
    <m/>
    <m/>
    <m/>
    <n v="1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611"/>
    <n v="199"/>
    <x v="0"/>
    <x v="0"/>
    <x v="0"/>
    <x v="4"/>
    <x v="3"/>
    <s v="D02"/>
    <s v="Termination complete, without gland, for 600/1000V grade PVC insulated PVC Sheathed stranded copper conductor VSD cable.  Quantity is per core per end."/>
    <n v="29"/>
    <s v="10 mm2 x 3 Core (BVZ03GCZ)"/>
    <x v="1"/>
    <x v="1"/>
    <x v="1"/>
    <n v="10"/>
    <m/>
    <m/>
    <m/>
    <m/>
    <m/>
    <m/>
    <n v="1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00"/>
    <n v="200"/>
    <x v="0"/>
    <x v="0"/>
    <x v="0"/>
    <x v="4"/>
    <x v="3"/>
    <s v="D02"/>
    <s v="Termination complete, without gland, for 600/1000V grade PVC insulated PVC Sheathed stranded copper conductor VSD cable.  Quantity is per core per end."/>
    <n v="30"/>
    <s v="16 mm2 x 3 Core (BVZ03HCZ)"/>
    <x v="2"/>
    <x v="2"/>
    <x v="1"/>
    <n v="3"/>
    <n v="15"/>
    <n v="15"/>
    <n v="15"/>
    <n v="15"/>
    <n v="15"/>
    <n v="15"/>
    <n v="93"/>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406"/>
    <n v="200"/>
    <x v="0"/>
    <x v="0"/>
    <x v="0"/>
    <x v="4"/>
    <x v="3"/>
    <s v="D02"/>
    <s v="Termination complete, without gland, for 600/1000V grade PVC insulated PVC Sheathed stranded copper conductor VSD cable.  Quantity is per core per end."/>
    <n v="30"/>
    <s v="16 mm2 x 3 Core (BVZ03HCZ)"/>
    <x v="3"/>
    <x v="3"/>
    <x v="1"/>
    <n v="3"/>
    <n v="15"/>
    <n v="15"/>
    <n v="15"/>
    <n v="15"/>
    <n v="15"/>
    <n v="15"/>
    <n v="93"/>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612"/>
    <n v="200"/>
    <x v="0"/>
    <x v="0"/>
    <x v="0"/>
    <x v="4"/>
    <x v="3"/>
    <s v="D02"/>
    <s v="Termination complete, without gland, for 600/1000V grade PVC insulated PVC Sheathed stranded copper conductor VSD cable.  Quantity is per core per end."/>
    <n v="30"/>
    <s v="16 mm2 x 3 Core (BVZ03HCZ)"/>
    <x v="1"/>
    <x v="1"/>
    <x v="1"/>
    <n v="3"/>
    <n v="15"/>
    <n v="15"/>
    <n v="15"/>
    <n v="15"/>
    <n v="15"/>
    <n v="15"/>
    <n v="93"/>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01"/>
    <n v="201"/>
    <x v="0"/>
    <x v="0"/>
    <x v="0"/>
    <x v="4"/>
    <x v="3"/>
    <s v="D02"/>
    <s v="Termination complete, without gland, for 600/1000V grade PVC insulated PVC Sheathed stranded copper conductor VSD cable.  Quantity is per core per end."/>
    <n v="31"/>
    <s v="35 mm2 x 3 Core (BVZ03LCZ)"/>
    <x v="2"/>
    <x v="2"/>
    <x v="1"/>
    <n v="9"/>
    <m/>
    <m/>
    <m/>
    <m/>
    <m/>
    <m/>
    <n v="9"/>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407"/>
    <n v="201"/>
    <x v="0"/>
    <x v="0"/>
    <x v="0"/>
    <x v="4"/>
    <x v="3"/>
    <s v="D02"/>
    <s v="Termination complete, without gland, for 600/1000V grade PVC insulated PVC Sheathed stranded copper conductor VSD cable.  Quantity is per core per end."/>
    <n v="31"/>
    <s v="35 mm2 x 3 Core (BVZ03LCZ)"/>
    <x v="3"/>
    <x v="3"/>
    <x v="1"/>
    <n v="9"/>
    <m/>
    <m/>
    <m/>
    <m/>
    <m/>
    <m/>
    <n v="9"/>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613"/>
    <n v="201"/>
    <x v="0"/>
    <x v="0"/>
    <x v="0"/>
    <x v="4"/>
    <x v="3"/>
    <s v="D02"/>
    <s v="Termination complete, without gland, for 600/1000V grade PVC insulated PVC Sheathed stranded copper conductor VSD cable.  Quantity is per core per end."/>
    <n v="31"/>
    <s v="35 mm2 x 3 Core (BVZ03LCZ)"/>
    <x v="1"/>
    <x v="1"/>
    <x v="1"/>
    <n v="9"/>
    <m/>
    <m/>
    <m/>
    <m/>
    <m/>
    <m/>
    <n v="9"/>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02"/>
    <n v="202"/>
    <x v="0"/>
    <x v="0"/>
    <x v="0"/>
    <x v="4"/>
    <x v="3"/>
    <s v="D02"/>
    <s v="Termination complete, without gland, for 600/1000V grade PVC insulated PVC Sheathed stranded copper conductor VSD cable.  Quantity is per core per end."/>
    <n v="32"/>
    <s v="70 mm2 x 3 Core (BVZ03NCZ)"/>
    <x v="2"/>
    <x v="2"/>
    <x v="1"/>
    <n v="6"/>
    <m/>
    <m/>
    <m/>
    <m/>
    <m/>
    <m/>
    <n v="6"/>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408"/>
    <n v="202"/>
    <x v="0"/>
    <x v="0"/>
    <x v="0"/>
    <x v="4"/>
    <x v="3"/>
    <s v="D02"/>
    <s v="Termination complete, without gland, for 600/1000V grade PVC insulated PVC Sheathed stranded copper conductor VSD cable.  Quantity is per core per end."/>
    <n v="32"/>
    <s v="70 mm2 x 3 Core (BVZ03NCZ)"/>
    <x v="3"/>
    <x v="3"/>
    <x v="1"/>
    <n v="6"/>
    <m/>
    <m/>
    <m/>
    <m/>
    <m/>
    <m/>
    <n v="6"/>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614"/>
    <n v="202"/>
    <x v="0"/>
    <x v="0"/>
    <x v="0"/>
    <x v="4"/>
    <x v="3"/>
    <s v="D02"/>
    <s v="Termination complete, without gland, for 600/1000V grade PVC insulated PVC Sheathed stranded copper conductor VSD cable.  Quantity is per core per end."/>
    <n v="32"/>
    <s v="70 mm2 x 3 Core (BVZ03NCZ)"/>
    <x v="1"/>
    <x v="1"/>
    <x v="1"/>
    <n v="6"/>
    <m/>
    <m/>
    <m/>
    <m/>
    <m/>
    <m/>
    <n v="6"/>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03"/>
    <n v="203"/>
    <x v="0"/>
    <x v="0"/>
    <x v="0"/>
    <x v="4"/>
    <x v="3"/>
    <s v="D02"/>
    <s v="Termination complete, without gland, for 600/1000V grade PVC insulated PVC Sheathed stranded copper conductor VSD cable.  Quantity is per core per end."/>
    <n v="33"/>
    <s v="120 mm2 x 3 Core (BVZ03QCZ)"/>
    <x v="2"/>
    <x v="2"/>
    <x v="1"/>
    <n v="48"/>
    <n v="6"/>
    <n v="6"/>
    <n v="6"/>
    <n v="6"/>
    <n v="6"/>
    <n v="6"/>
    <n v="84"/>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409"/>
    <n v="203"/>
    <x v="0"/>
    <x v="0"/>
    <x v="0"/>
    <x v="4"/>
    <x v="3"/>
    <s v="D02"/>
    <s v="Termination complete, without gland, for 600/1000V grade PVC insulated PVC Sheathed stranded copper conductor VSD cable.  Quantity is per core per end."/>
    <n v="33"/>
    <s v="120 mm2 x 3 Core (BVZ03QCZ)"/>
    <x v="3"/>
    <x v="3"/>
    <x v="1"/>
    <n v="48"/>
    <n v="6"/>
    <n v="6"/>
    <n v="6"/>
    <n v="6"/>
    <n v="6"/>
    <n v="6"/>
    <n v="84"/>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615"/>
    <n v="203"/>
    <x v="0"/>
    <x v="0"/>
    <x v="0"/>
    <x v="4"/>
    <x v="3"/>
    <s v="D02"/>
    <s v="Termination complete, without gland, for 600/1000V grade PVC insulated PVC Sheathed stranded copper conductor VSD cable.  Quantity is per core per end."/>
    <n v="33"/>
    <s v="120 mm2 x 3 Core (BVZ03QCZ)"/>
    <x v="1"/>
    <x v="1"/>
    <x v="1"/>
    <n v="48"/>
    <n v="6"/>
    <n v="6"/>
    <n v="6"/>
    <n v="6"/>
    <n v="6"/>
    <n v="6"/>
    <n v="84"/>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04"/>
    <n v="204"/>
    <x v="0"/>
    <x v="0"/>
    <x v="0"/>
    <x v="4"/>
    <x v="3"/>
    <s v="D02"/>
    <s v="Termination complete, without gland, for 600/1000V grade PVC insulated PVC Sheathed stranded copper conductor VSD cable.  Quantity is per core per end."/>
    <n v="34"/>
    <s v="185 mm2 x 3 Core (BVZ03SCZ)"/>
    <x v="2"/>
    <x v="2"/>
    <x v="1"/>
    <n v="36"/>
    <m/>
    <m/>
    <m/>
    <m/>
    <m/>
    <m/>
    <n v="36"/>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410"/>
    <n v="204"/>
    <x v="0"/>
    <x v="0"/>
    <x v="0"/>
    <x v="4"/>
    <x v="3"/>
    <s v="D02"/>
    <s v="Termination complete, without gland, for 600/1000V grade PVC insulated PVC Sheathed stranded copper conductor VSD cable.  Quantity is per core per end."/>
    <n v="34"/>
    <s v="185 mm2 x 3 Core (BVZ03SCZ)"/>
    <x v="3"/>
    <x v="3"/>
    <x v="1"/>
    <n v="36"/>
    <m/>
    <m/>
    <m/>
    <m/>
    <m/>
    <m/>
    <n v="36"/>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616"/>
    <n v="204"/>
    <x v="0"/>
    <x v="0"/>
    <x v="0"/>
    <x v="4"/>
    <x v="3"/>
    <s v="D02"/>
    <s v="Termination complete, without gland, for 600/1000V grade PVC insulated PVC Sheathed stranded copper conductor VSD cable.  Quantity is per core per end."/>
    <n v="34"/>
    <s v="185 mm2 x 3 Core (BVZ03SCZ)"/>
    <x v="1"/>
    <x v="1"/>
    <x v="1"/>
    <n v="36"/>
    <m/>
    <m/>
    <m/>
    <m/>
    <m/>
    <m/>
    <n v="36"/>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05"/>
    <n v="205"/>
    <x v="0"/>
    <x v="0"/>
    <x v="0"/>
    <x v="4"/>
    <x v="3"/>
    <s v="D02"/>
    <s v="Termination complete, without gland, for 600/1000V grade PVC insulated PVC Sheathed stranded copper conductor VSD cable.  Quantity is per core per end."/>
    <n v="35"/>
    <s v="240 mm2 x 3 Core (BVZ03TCZ)"/>
    <x v="2"/>
    <x v="2"/>
    <x v="0"/>
    <n v="72"/>
    <m/>
    <m/>
    <m/>
    <m/>
    <m/>
    <m/>
    <n v="72"/>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411"/>
    <n v="205"/>
    <x v="0"/>
    <x v="0"/>
    <x v="0"/>
    <x v="4"/>
    <x v="3"/>
    <s v="D02"/>
    <s v="Termination complete, without gland, for 600/1000V grade PVC insulated PVC Sheathed stranded copper conductor VSD cable.  Quantity is per core per end."/>
    <n v="35"/>
    <s v="240 mm2 x 3 Core (BVZ03TCZ)"/>
    <x v="3"/>
    <x v="3"/>
    <x v="0"/>
    <n v="72"/>
    <m/>
    <m/>
    <m/>
    <m/>
    <m/>
    <m/>
    <n v="72"/>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617"/>
    <n v="205"/>
    <x v="0"/>
    <x v="0"/>
    <x v="0"/>
    <x v="4"/>
    <x v="3"/>
    <s v="D02"/>
    <s v="Termination complete, without gland, for 600/1000V grade PVC insulated PVC Sheathed stranded copper conductor VSD cable.  Quantity is per core per end."/>
    <n v="35"/>
    <s v="240 mm2 x 3 Core (BVZ03TCZ)"/>
    <x v="1"/>
    <x v="1"/>
    <x v="0"/>
    <n v="72"/>
    <m/>
    <m/>
    <m/>
    <m/>
    <m/>
    <m/>
    <n v="72"/>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06"/>
    <n v="206"/>
    <x v="0"/>
    <x v="0"/>
    <x v="0"/>
    <x v="4"/>
    <x v="3"/>
    <s v="D02"/>
    <s v="Termination complete, without gland, for 600/1000V grade PVC insulated PVC Sheathed stranded copper conductor VSD cable.  Quantity is per core per end."/>
    <n v="36"/>
    <s v="400 mm2 x 3 Core (BVZ03VCZ)"/>
    <x v="2"/>
    <x v="2"/>
    <x v="0"/>
    <n v="45"/>
    <m/>
    <m/>
    <m/>
    <m/>
    <m/>
    <m/>
    <n v="45"/>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412"/>
    <n v="206"/>
    <x v="0"/>
    <x v="0"/>
    <x v="0"/>
    <x v="4"/>
    <x v="3"/>
    <s v="D02"/>
    <s v="Termination complete, without gland, for 600/1000V grade PVC insulated PVC Sheathed stranded copper conductor VSD cable.  Quantity is per core per end."/>
    <n v="36"/>
    <s v="400 mm2 x 3 Core (BVZ03VCZ)"/>
    <x v="3"/>
    <x v="3"/>
    <x v="0"/>
    <n v="45"/>
    <m/>
    <m/>
    <m/>
    <m/>
    <m/>
    <m/>
    <n v="45"/>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618"/>
    <n v="206"/>
    <x v="0"/>
    <x v="0"/>
    <x v="0"/>
    <x v="4"/>
    <x v="3"/>
    <s v="D02"/>
    <s v="Termination complete, without gland, for 600/1000V grade PVC insulated PVC Sheathed stranded copper conductor VSD cable.  Quantity is per core per end."/>
    <n v="36"/>
    <s v="400 mm2 x 3 Core (BVZ03VCZ)"/>
    <x v="1"/>
    <x v="1"/>
    <x v="0"/>
    <n v="45"/>
    <m/>
    <m/>
    <m/>
    <m/>
    <m/>
    <m/>
    <n v="45"/>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619"/>
    <n v="1"/>
    <x v="0"/>
    <x v="1"/>
    <x v="1"/>
    <x v="0"/>
    <x v="4"/>
    <s v="A01"/>
    <s v="HEAVY DUTY GALVANIZED STEEL PERFORATED BOTTOM CABLE TRAY"/>
    <n v="1"/>
    <s v="75mm(h) X 75mm(w) straight                        "/>
    <x v="2"/>
    <x v="2"/>
    <x v="0"/>
    <n v="10"/>
    <n v="5"/>
    <n v="5"/>
    <n v="5"/>
    <n v="5"/>
    <n v="5"/>
    <n v="5"/>
    <n v="4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072"/>
    <n v="1"/>
    <x v="0"/>
    <x v="1"/>
    <x v="1"/>
    <x v="0"/>
    <x v="4"/>
    <s v="A01"/>
    <s v="HEAVY DUTY GALVANIZED STEEL PERFORATED BOTTOM CABLE TRAY"/>
    <n v="1"/>
    <s v="75mm(h) X 75mm(w) straight                        "/>
    <x v="3"/>
    <x v="3"/>
    <x v="0"/>
    <n v="10"/>
    <n v="5"/>
    <n v="5"/>
    <n v="5"/>
    <n v="5"/>
    <n v="5"/>
    <n v="5"/>
    <n v="4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525"/>
    <n v="1"/>
    <x v="0"/>
    <x v="1"/>
    <x v="1"/>
    <x v="0"/>
    <x v="4"/>
    <s v="A01"/>
    <s v="HEAVY DUTY GALVANIZED STEEL PERFORATED BOTTOM CABLE TRAY"/>
    <n v="1"/>
    <s v="75mm(h) X 75mm(w) straight                        "/>
    <x v="1"/>
    <x v="1"/>
    <x v="0"/>
    <n v="10"/>
    <n v="5"/>
    <n v="5"/>
    <n v="5"/>
    <n v="5"/>
    <n v="5"/>
    <n v="5"/>
    <n v="4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620"/>
    <n v="2"/>
    <x v="0"/>
    <x v="1"/>
    <x v="1"/>
    <x v="0"/>
    <x v="4"/>
    <s v="A01"/>
    <s v="HEAVY DUTY GALVANIZED STEEL PERFORATED BOTTOM CABLE TRAY"/>
    <n v="2"/>
    <s v="75mm(h) X 100mm(w) straight                        "/>
    <x v="2"/>
    <x v="2"/>
    <x v="0"/>
    <n v="10"/>
    <n v="5"/>
    <n v="5"/>
    <n v="5"/>
    <n v="5"/>
    <n v="5"/>
    <n v="5"/>
    <n v="4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073"/>
    <n v="2"/>
    <x v="0"/>
    <x v="1"/>
    <x v="1"/>
    <x v="0"/>
    <x v="4"/>
    <s v="A01"/>
    <s v="HEAVY DUTY GALVANIZED STEEL PERFORATED BOTTOM CABLE TRAY"/>
    <n v="2"/>
    <s v="75mm(h) X 100mm(w) straight                        "/>
    <x v="3"/>
    <x v="3"/>
    <x v="0"/>
    <n v="10"/>
    <n v="5"/>
    <n v="5"/>
    <n v="5"/>
    <n v="5"/>
    <n v="5"/>
    <n v="5"/>
    <n v="4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526"/>
    <n v="2"/>
    <x v="0"/>
    <x v="1"/>
    <x v="1"/>
    <x v="0"/>
    <x v="4"/>
    <s v="A01"/>
    <s v="HEAVY DUTY GALVANIZED STEEL PERFORATED BOTTOM CABLE TRAY"/>
    <n v="2"/>
    <s v="75mm(h) X 100mm(w) straight                        "/>
    <x v="1"/>
    <x v="1"/>
    <x v="0"/>
    <n v="10"/>
    <n v="5"/>
    <n v="5"/>
    <n v="5"/>
    <n v="5"/>
    <n v="5"/>
    <n v="5"/>
    <n v="4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621"/>
    <n v="3"/>
    <x v="0"/>
    <x v="1"/>
    <x v="1"/>
    <x v="0"/>
    <x v="4"/>
    <s v="A01"/>
    <s v="HEAVY DUTY GALVANIZED STEEL PERFORATED BOTTOM CABLE TRAY"/>
    <n v="3"/>
    <s v="75mm(h) X 150mm(w) straight                        "/>
    <x v="2"/>
    <x v="2"/>
    <x v="0"/>
    <n v="3400"/>
    <n v="1900"/>
    <n v="1900"/>
    <n v="1900"/>
    <n v="1900"/>
    <n v="1900"/>
    <n v="1900"/>
    <n v="1480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074"/>
    <n v="3"/>
    <x v="0"/>
    <x v="1"/>
    <x v="1"/>
    <x v="0"/>
    <x v="4"/>
    <s v="A01"/>
    <s v="HEAVY DUTY GALVANIZED STEEL PERFORATED BOTTOM CABLE TRAY"/>
    <n v="3"/>
    <s v="75mm(h) X 150mm(w) straight                        "/>
    <x v="3"/>
    <x v="3"/>
    <x v="0"/>
    <n v="3400"/>
    <n v="1900"/>
    <n v="1900"/>
    <n v="1900"/>
    <n v="1900"/>
    <n v="1900"/>
    <n v="1900"/>
    <n v="1480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527"/>
    <n v="3"/>
    <x v="0"/>
    <x v="1"/>
    <x v="1"/>
    <x v="0"/>
    <x v="4"/>
    <s v="A01"/>
    <s v="HEAVY DUTY GALVANIZED STEEL PERFORATED BOTTOM CABLE TRAY"/>
    <n v="3"/>
    <s v="75mm(h) X 150mm(w) straight                        "/>
    <x v="1"/>
    <x v="1"/>
    <x v="0"/>
    <n v="3400"/>
    <n v="1900"/>
    <n v="1900"/>
    <n v="1900"/>
    <n v="1900"/>
    <n v="1900"/>
    <n v="1900"/>
    <n v="1480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622"/>
    <n v="4"/>
    <x v="0"/>
    <x v="1"/>
    <x v="1"/>
    <x v="0"/>
    <x v="4"/>
    <s v="A01"/>
    <s v="HEAVY DUTY GALVANIZED STEEL PERFORATED BOTTOM CABLE TRAY"/>
    <n v="4"/>
    <s v="75mm(h) X 200mm(w) straight"/>
    <x v="2"/>
    <x v="2"/>
    <x v="0"/>
    <n v="10"/>
    <n v="5"/>
    <n v="5"/>
    <n v="5"/>
    <n v="5"/>
    <n v="5"/>
    <n v="5"/>
    <n v="4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075"/>
    <n v="4"/>
    <x v="0"/>
    <x v="1"/>
    <x v="1"/>
    <x v="0"/>
    <x v="4"/>
    <s v="A01"/>
    <s v="HEAVY DUTY GALVANIZED STEEL PERFORATED BOTTOM CABLE TRAY"/>
    <n v="4"/>
    <s v="75mm(h) X 200mm(w) straight"/>
    <x v="3"/>
    <x v="3"/>
    <x v="0"/>
    <n v="10"/>
    <n v="5"/>
    <n v="5"/>
    <n v="5"/>
    <n v="5"/>
    <n v="5"/>
    <n v="5"/>
    <n v="4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528"/>
    <n v="4"/>
    <x v="0"/>
    <x v="1"/>
    <x v="1"/>
    <x v="0"/>
    <x v="4"/>
    <s v="A01"/>
    <s v="HEAVY DUTY GALVANIZED STEEL PERFORATED BOTTOM CABLE TRAY"/>
    <n v="4"/>
    <s v="75mm(h) X 200mm(w) straight"/>
    <x v="1"/>
    <x v="1"/>
    <x v="0"/>
    <n v="10"/>
    <n v="5"/>
    <n v="5"/>
    <n v="5"/>
    <n v="5"/>
    <n v="5"/>
    <n v="5"/>
    <n v="4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623"/>
    <n v="5"/>
    <x v="0"/>
    <x v="1"/>
    <x v="1"/>
    <x v="0"/>
    <x v="4"/>
    <s v="A01"/>
    <s v="HEAVY DUTY GALVANIZED STEEL PERFORATED BOTTOM CABLE TRAY"/>
    <n v="5"/>
    <s v="75mm(h) X 300mm(w) straight"/>
    <x v="2"/>
    <x v="2"/>
    <x v="0"/>
    <n v="3300"/>
    <n v="700"/>
    <n v="700"/>
    <n v="700"/>
    <n v="700"/>
    <n v="700"/>
    <n v="700"/>
    <n v="750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076"/>
    <n v="5"/>
    <x v="0"/>
    <x v="1"/>
    <x v="1"/>
    <x v="0"/>
    <x v="4"/>
    <s v="A01"/>
    <s v="HEAVY DUTY GALVANIZED STEEL PERFORATED BOTTOM CABLE TRAY"/>
    <n v="5"/>
    <s v="75mm(h) X 300mm(w) straight"/>
    <x v="3"/>
    <x v="3"/>
    <x v="0"/>
    <n v="3300"/>
    <n v="700"/>
    <n v="700"/>
    <n v="700"/>
    <n v="700"/>
    <n v="700"/>
    <n v="700"/>
    <n v="750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529"/>
    <n v="5"/>
    <x v="0"/>
    <x v="1"/>
    <x v="1"/>
    <x v="0"/>
    <x v="4"/>
    <s v="A01"/>
    <s v="HEAVY DUTY GALVANIZED STEEL PERFORATED BOTTOM CABLE TRAY"/>
    <n v="5"/>
    <s v="75mm(h) X 300mm(w) straight"/>
    <x v="1"/>
    <x v="1"/>
    <x v="0"/>
    <n v="3300"/>
    <n v="700"/>
    <n v="700"/>
    <n v="700"/>
    <n v="700"/>
    <n v="700"/>
    <n v="700"/>
    <n v="750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624"/>
    <n v="6"/>
    <x v="0"/>
    <x v="1"/>
    <x v="1"/>
    <x v="0"/>
    <x v="4"/>
    <s v="A01"/>
    <s v="HEAVY DUTY GALVANIZED STEEL PERFORATED BOTTOM CABLE TRAY"/>
    <n v="6"/>
    <s v="75mm(h) X 400mm(w) straight"/>
    <x v="2"/>
    <x v="2"/>
    <x v="0"/>
    <n v="20"/>
    <n v="20"/>
    <n v="20"/>
    <n v="20"/>
    <n v="20"/>
    <n v="20"/>
    <n v="20"/>
    <n v="14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077"/>
    <n v="6"/>
    <x v="0"/>
    <x v="1"/>
    <x v="1"/>
    <x v="0"/>
    <x v="4"/>
    <s v="A01"/>
    <s v="HEAVY DUTY GALVANIZED STEEL PERFORATED BOTTOM CABLE TRAY"/>
    <n v="6"/>
    <s v="75mm(h) X 400mm(w) straight"/>
    <x v="3"/>
    <x v="3"/>
    <x v="0"/>
    <n v="20"/>
    <n v="20"/>
    <n v="20"/>
    <n v="20"/>
    <n v="20"/>
    <n v="20"/>
    <n v="20"/>
    <n v="14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530"/>
    <n v="6"/>
    <x v="0"/>
    <x v="1"/>
    <x v="1"/>
    <x v="0"/>
    <x v="4"/>
    <s v="A01"/>
    <s v="HEAVY DUTY GALVANIZED STEEL PERFORATED BOTTOM CABLE TRAY"/>
    <n v="6"/>
    <s v="75mm(h) X 400mm(w) straight"/>
    <x v="1"/>
    <x v="1"/>
    <x v="0"/>
    <n v="20"/>
    <n v="20"/>
    <n v="20"/>
    <n v="20"/>
    <n v="20"/>
    <n v="20"/>
    <n v="20"/>
    <n v="14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625"/>
    <n v="7"/>
    <x v="0"/>
    <x v="1"/>
    <x v="1"/>
    <x v="0"/>
    <x v="4"/>
    <s v="A01"/>
    <s v="HEAVY DUTY GALVANIZED STEEL PERFORATED BOTTOM CABLE TRAY"/>
    <n v="7"/>
    <s v="75mm(h) X 500mm(w) straight"/>
    <x v="2"/>
    <x v="2"/>
    <x v="0"/>
    <n v="10"/>
    <n v="5"/>
    <n v="5"/>
    <n v="5"/>
    <n v="5"/>
    <n v="5"/>
    <n v="5"/>
    <n v="4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078"/>
    <n v="7"/>
    <x v="0"/>
    <x v="1"/>
    <x v="1"/>
    <x v="0"/>
    <x v="4"/>
    <s v="A01"/>
    <s v="HEAVY DUTY GALVANIZED STEEL PERFORATED BOTTOM CABLE TRAY"/>
    <n v="7"/>
    <s v="75mm(h) X 500mm(w) straight"/>
    <x v="3"/>
    <x v="3"/>
    <x v="0"/>
    <n v="10"/>
    <n v="5"/>
    <n v="5"/>
    <n v="5"/>
    <n v="5"/>
    <n v="5"/>
    <n v="5"/>
    <n v="4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531"/>
    <n v="7"/>
    <x v="0"/>
    <x v="1"/>
    <x v="1"/>
    <x v="0"/>
    <x v="4"/>
    <s v="A01"/>
    <s v="HEAVY DUTY GALVANIZED STEEL PERFORATED BOTTOM CABLE TRAY"/>
    <n v="7"/>
    <s v="75mm(h) X 500mm(w) straight"/>
    <x v="1"/>
    <x v="1"/>
    <x v="0"/>
    <n v="10"/>
    <n v="5"/>
    <n v="5"/>
    <n v="5"/>
    <n v="5"/>
    <n v="5"/>
    <n v="5"/>
    <n v="4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626"/>
    <n v="8"/>
    <x v="0"/>
    <x v="1"/>
    <x v="1"/>
    <x v="0"/>
    <x v="4"/>
    <s v="A01"/>
    <s v="HEAVY DUTY GALVANIZED STEEL PERFORATED BOTTOM CABLE TRAY"/>
    <n v="8"/>
    <s v="75mm(h) X 600mm(w) straight"/>
    <x v="2"/>
    <x v="2"/>
    <x v="0"/>
    <n v="17700"/>
    <n v="22006"/>
    <n v="22006"/>
    <n v="22006"/>
    <n v="22006"/>
    <n v="22006"/>
    <n v="22006"/>
    <n v="149736"/>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079"/>
    <n v="8"/>
    <x v="0"/>
    <x v="1"/>
    <x v="1"/>
    <x v="0"/>
    <x v="4"/>
    <s v="A01"/>
    <s v="HEAVY DUTY GALVANIZED STEEL PERFORATED BOTTOM CABLE TRAY"/>
    <n v="8"/>
    <s v="75mm(h) X 600mm(w) straight"/>
    <x v="3"/>
    <x v="3"/>
    <x v="0"/>
    <n v="17700"/>
    <n v="22006"/>
    <n v="22006"/>
    <n v="22006"/>
    <n v="22006"/>
    <n v="22006"/>
    <n v="22006"/>
    <n v="149736"/>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532"/>
    <n v="8"/>
    <x v="0"/>
    <x v="1"/>
    <x v="1"/>
    <x v="0"/>
    <x v="4"/>
    <s v="A01"/>
    <s v="HEAVY DUTY GALVANIZED STEEL PERFORATED BOTTOM CABLE TRAY"/>
    <n v="8"/>
    <s v="75mm(h) X 600mm(w) straight"/>
    <x v="1"/>
    <x v="1"/>
    <x v="0"/>
    <n v="17700"/>
    <n v="22006"/>
    <n v="22006"/>
    <n v="22006"/>
    <n v="22006"/>
    <n v="22006"/>
    <n v="22006"/>
    <n v="149736"/>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627"/>
    <n v="9"/>
    <x v="0"/>
    <x v="1"/>
    <x v="1"/>
    <x v="0"/>
    <x v="4"/>
    <s v="A02"/>
    <s v="HEAVY DUTY GALVANIZED STEEL PERFORATED BOTTOM CABLE TRAY"/>
    <n v="9"/>
    <s v="75mm(h) vertical adjustable splice plates                       "/>
    <x v="2"/>
    <x v="2"/>
    <x v="1"/>
    <n v="490"/>
    <n v="490"/>
    <n v="490"/>
    <n v="490"/>
    <n v="490"/>
    <n v="490"/>
    <n v="490"/>
    <n v="343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080"/>
    <n v="9"/>
    <x v="0"/>
    <x v="1"/>
    <x v="1"/>
    <x v="0"/>
    <x v="4"/>
    <s v="A02"/>
    <s v="HEAVY DUTY GALVANIZED STEEL PERFORATED BOTTOM CABLE TRAY"/>
    <n v="9"/>
    <s v="75mm(h) vertical adjustable splice plates                       "/>
    <x v="3"/>
    <x v="3"/>
    <x v="1"/>
    <n v="490"/>
    <n v="490"/>
    <n v="490"/>
    <n v="490"/>
    <n v="490"/>
    <n v="490"/>
    <n v="490"/>
    <n v="343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533"/>
    <n v="9"/>
    <x v="0"/>
    <x v="1"/>
    <x v="1"/>
    <x v="0"/>
    <x v="4"/>
    <s v="A02"/>
    <s v="HEAVY DUTY GALVANIZED STEEL PERFORATED BOTTOM CABLE TRAY"/>
    <n v="9"/>
    <s v="75mm(h) vertical adjustable splice plates                       "/>
    <x v="1"/>
    <x v="1"/>
    <x v="1"/>
    <n v="490"/>
    <n v="490"/>
    <n v="490"/>
    <n v="490"/>
    <n v="490"/>
    <n v="490"/>
    <n v="490"/>
    <n v="343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628"/>
    <n v="10"/>
    <x v="0"/>
    <x v="1"/>
    <x v="1"/>
    <x v="0"/>
    <x v="4"/>
    <s v="A02"/>
    <s v="HEAVY DUTY GALVANIZED STEEL PERFORATED BOTTOM CABLE TRAY"/>
    <n v="10"/>
    <s v="75mm(h) X 75mm(w) 90 degree horizontal elbow, 650 radius                       "/>
    <x v="2"/>
    <x v="2"/>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081"/>
    <n v="10"/>
    <x v="0"/>
    <x v="1"/>
    <x v="1"/>
    <x v="0"/>
    <x v="4"/>
    <s v="A02"/>
    <s v="HEAVY DUTY GALVANIZED STEEL PERFORATED BOTTOM CABLE TRAY"/>
    <n v="10"/>
    <s v="75mm(h) X 75mm(w) 90 degree horizontal elbow, 650 radius                       "/>
    <x v="3"/>
    <x v="3"/>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534"/>
    <n v="10"/>
    <x v="0"/>
    <x v="1"/>
    <x v="1"/>
    <x v="0"/>
    <x v="4"/>
    <s v="A02"/>
    <s v="HEAVY DUTY GALVANIZED STEEL PERFORATED BOTTOM CABLE TRAY"/>
    <n v="10"/>
    <s v="75mm(h) X 75mm(w) 90 degree horizontal elbow, 650 radius                       "/>
    <x v="1"/>
    <x v="1"/>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629"/>
    <n v="11"/>
    <x v="0"/>
    <x v="1"/>
    <x v="1"/>
    <x v="0"/>
    <x v="4"/>
    <s v="A02"/>
    <s v="HEAVY DUTY GALVANIZED STEEL PERFORATED BOTTOM CABLE TRAY"/>
    <n v="11"/>
    <s v="75mm(h) X 75mm(w) horizontal tee, 650 radius                       "/>
    <x v="2"/>
    <x v="2"/>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082"/>
    <n v="11"/>
    <x v="0"/>
    <x v="1"/>
    <x v="1"/>
    <x v="0"/>
    <x v="4"/>
    <s v="A02"/>
    <s v="HEAVY DUTY GALVANIZED STEEL PERFORATED BOTTOM CABLE TRAY"/>
    <n v="11"/>
    <s v="75mm(h) X 75mm(w) horizontal tee, 650 radius                       "/>
    <x v="3"/>
    <x v="3"/>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535"/>
    <n v="11"/>
    <x v="0"/>
    <x v="1"/>
    <x v="1"/>
    <x v="0"/>
    <x v="4"/>
    <s v="A02"/>
    <s v="HEAVY DUTY GALVANIZED STEEL PERFORATED BOTTOM CABLE TRAY"/>
    <n v="11"/>
    <s v="75mm(h) X 75mm(w) horizontal tee, 650 radius                       "/>
    <x v="1"/>
    <x v="1"/>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630"/>
    <n v="12"/>
    <x v="0"/>
    <x v="1"/>
    <x v="1"/>
    <x v="0"/>
    <x v="4"/>
    <s v="A02"/>
    <s v="HEAVY DUTY GALVANIZED STEEL PERFORATED BOTTOM CABLE TRAY"/>
    <n v="12"/>
    <s v="75mm(h) X 75mm(w) horizontal cross, 650 radius                       "/>
    <x v="2"/>
    <x v="2"/>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083"/>
    <n v="12"/>
    <x v="0"/>
    <x v="1"/>
    <x v="1"/>
    <x v="0"/>
    <x v="4"/>
    <s v="A02"/>
    <s v="HEAVY DUTY GALVANIZED STEEL PERFORATED BOTTOM CABLE TRAY"/>
    <n v="12"/>
    <s v="75mm(h) X 75mm(w) horizontal cross, 650 radius                       "/>
    <x v="3"/>
    <x v="3"/>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536"/>
    <n v="12"/>
    <x v="0"/>
    <x v="1"/>
    <x v="1"/>
    <x v="0"/>
    <x v="4"/>
    <s v="A02"/>
    <s v="HEAVY DUTY GALVANIZED STEEL PERFORATED BOTTOM CABLE TRAY"/>
    <n v="12"/>
    <s v="75mm(h) X 75mm(w) horizontal cross, 650 radius                       "/>
    <x v="1"/>
    <x v="1"/>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631"/>
    <n v="13"/>
    <x v="0"/>
    <x v="1"/>
    <x v="1"/>
    <x v="0"/>
    <x v="4"/>
    <s v="A02"/>
    <s v="HEAVY DUTY GALVANIZED STEEL PERFORATED BOTTOM CABLE TRAY"/>
    <n v="13"/>
    <s v="75mm(h) X 75mm(w) 90 degree outside vertical elbow, 650 radius                       "/>
    <x v="2"/>
    <x v="2"/>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084"/>
    <n v="13"/>
    <x v="0"/>
    <x v="1"/>
    <x v="1"/>
    <x v="0"/>
    <x v="4"/>
    <s v="A02"/>
    <s v="HEAVY DUTY GALVANIZED STEEL PERFORATED BOTTOM CABLE TRAY"/>
    <n v="13"/>
    <s v="75mm(h) X 75mm(w) 90 degree outside vertical elbow, 650 radius                       "/>
    <x v="3"/>
    <x v="3"/>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537"/>
    <n v="13"/>
    <x v="0"/>
    <x v="1"/>
    <x v="1"/>
    <x v="0"/>
    <x v="4"/>
    <s v="A02"/>
    <s v="HEAVY DUTY GALVANIZED STEEL PERFORATED BOTTOM CABLE TRAY"/>
    <n v="13"/>
    <s v="75mm(h) X 75mm(w) 90 degree outside vertical elbow, 650 radius                       "/>
    <x v="1"/>
    <x v="1"/>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632"/>
    <n v="14"/>
    <x v="0"/>
    <x v="1"/>
    <x v="1"/>
    <x v="0"/>
    <x v="4"/>
    <s v="A02"/>
    <s v="HEAVY DUTY GALVANIZED STEEL PERFORATED BOTTOM CABLE TRAY"/>
    <n v="14"/>
    <s v="75mm(h) X 75mm(w) 90 degree inside vertical elbow, 650 radius                       "/>
    <x v="2"/>
    <x v="2"/>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085"/>
    <n v="14"/>
    <x v="0"/>
    <x v="1"/>
    <x v="1"/>
    <x v="0"/>
    <x v="4"/>
    <s v="A02"/>
    <s v="HEAVY DUTY GALVANIZED STEEL PERFORATED BOTTOM CABLE TRAY"/>
    <n v="14"/>
    <s v="75mm(h) X 75mm(w) 90 degree inside vertical elbow, 650 radius                       "/>
    <x v="3"/>
    <x v="3"/>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538"/>
    <n v="14"/>
    <x v="0"/>
    <x v="1"/>
    <x v="1"/>
    <x v="0"/>
    <x v="4"/>
    <s v="A02"/>
    <s v="HEAVY DUTY GALVANIZED STEEL PERFORATED BOTTOM CABLE TRAY"/>
    <n v="14"/>
    <s v="75mm(h) X 75mm(w) 90 degree inside vertical elbow, 650 radius                       "/>
    <x v="1"/>
    <x v="1"/>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633"/>
    <n v="15"/>
    <x v="0"/>
    <x v="1"/>
    <x v="1"/>
    <x v="0"/>
    <x v="4"/>
    <s v="A02"/>
    <s v="HEAVY DUTY GALVANIZED STEEL PERFORATED BOTTOM CABLE TRAY"/>
    <n v="15"/>
    <s v="75mm(h) X 100mm(w) 90 degree horizontal elbow, 650 radius                       "/>
    <x v="2"/>
    <x v="2"/>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086"/>
    <n v="15"/>
    <x v="0"/>
    <x v="1"/>
    <x v="1"/>
    <x v="0"/>
    <x v="4"/>
    <s v="A02"/>
    <s v="HEAVY DUTY GALVANIZED STEEL PERFORATED BOTTOM CABLE TRAY"/>
    <n v="15"/>
    <s v="75mm(h) X 100mm(w) 90 degree horizontal elbow, 650 radius                       "/>
    <x v="3"/>
    <x v="3"/>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539"/>
    <n v="15"/>
    <x v="0"/>
    <x v="1"/>
    <x v="1"/>
    <x v="0"/>
    <x v="4"/>
    <s v="A02"/>
    <s v="HEAVY DUTY GALVANIZED STEEL PERFORATED BOTTOM CABLE TRAY"/>
    <n v="15"/>
    <s v="75mm(h) X 100mm(w) 90 degree horizontal elbow, 650 radius                       "/>
    <x v="1"/>
    <x v="1"/>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634"/>
    <n v="16"/>
    <x v="0"/>
    <x v="1"/>
    <x v="1"/>
    <x v="0"/>
    <x v="4"/>
    <s v="A02"/>
    <s v="HEAVY DUTY GALVANIZED STEEL PERFORATED BOTTOM CABLE TRAY"/>
    <n v="16"/>
    <s v="75mm(h) X 100mm(w) horizontal tee, 650 radius                       "/>
    <x v="2"/>
    <x v="2"/>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087"/>
    <n v="16"/>
    <x v="0"/>
    <x v="1"/>
    <x v="1"/>
    <x v="0"/>
    <x v="4"/>
    <s v="A02"/>
    <s v="HEAVY DUTY GALVANIZED STEEL PERFORATED BOTTOM CABLE TRAY"/>
    <n v="16"/>
    <s v="75mm(h) X 100mm(w) horizontal tee, 650 radius                       "/>
    <x v="3"/>
    <x v="3"/>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540"/>
    <n v="16"/>
    <x v="0"/>
    <x v="1"/>
    <x v="1"/>
    <x v="0"/>
    <x v="4"/>
    <s v="A02"/>
    <s v="HEAVY DUTY GALVANIZED STEEL PERFORATED BOTTOM CABLE TRAY"/>
    <n v="16"/>
    <s v="75mm(h) X 100mm(w) horizontal tee, 650 radius                       "/>
    <x v="1"/>
    <x v="1"/>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635"/>
    <n v="17"/>
    <x v="0"/>
    <x v="1"/>
    <x v="1"/>
    <x v="0"/>
    <x v="4"/>
    <s v="A02"/>
    <s v="HEAVY DUTY GALVANIZED STEEL PERFORATED BOTTOM CABLE TRAY"/>
    <n v="17"/>
    <s v="75mm(h) X 100mm(w) horizontal cross, 650 radius                       "/>
    <x v="2"/>
    <x v="2"/>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088"/>
    <n v="17"/>
    <x v="0"/>
    <x v="1"/>
    <x v="1"/>
    <x v="0"/>
    <x v="4"/>
    <s v="A02"/>
    <s v="HEAVY DUTY GALVANIZED STEEL PERFORATED BOTTOM CABLE TRAY"/>
    <n v="17"/>
    <s v="75mm(h) X 100mm(w) horizontal cross, 650 radius                       "/>
    <x v="3"/>
    <x v="3"/>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541"/>
    <n v="17"/>
    <x v="0"/>
    <x v="1"/>
    <x v="1"/>
    <x v="0"/>
    <x v="4"/>
    <s v="A02"/>
    <s v="HEAVY DUTY GALVANIZED STEEL PERFORATED BOTTOM CABLE TRAY"/>
    <n v="17"/>
    <s v="75mm(h) X 100mm(w) horizontal cross, 650 radius                       "/>
    <x v="1"/>
    <x v="1"/>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636"/>
    <n v="18"/>
    <x v="0"/>
    <x v="1"/>
    <x v="1"/>
    <x v="0"/>
    <x v="4"/>
    <s v="A02"/>
    <s v="HEAVY DUTY GALVANIZED STEEL PERFORATED BOTTOM CABLE TRAY"/>
    <n v="18"/>
    <s v="75mm(h) X 100mm(w) 90 degree outside vertical elbow, 650 radius                       "/>
    <x v="2"/>
    <x v="2"/>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089"/>
    <n v="18"/>
    <x v="0"/>
    <x v="1"/>
    <x v="1"/>
    <x v="0"/>
    <x v="4"/>
    <s v="A02"/>
    <s v="HEAVY DUTY GALVANIZED STEEL PERFORATED BOTTOM CABLE TRAY"/>
    <n v="18"/>
    <s v="75mm(h) X 100mm(w) 90 degree outside vertical elbow, 650 radius                       "/>
    <x v="3"/>
    <x v="3"/>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542"/>
    <n v="18"/>
    <x v="0"/>
    <x v="1"/>
    <x v="1"/>
    <x v="0"/>
    <x v="4"/>
    <s v="A02"/>
    <s v="HEAVY DUTY GALVANIZED STEEL PERFORATED BOTTOM CABLE TRAY"/>
    <n v="18"/>
    <s v="75mm(h) X 100mm(w) 90 degree outside vertical elbow, 650 radius                       "/>
    <x v="1"/>
    <x v="1"/>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637"/>
    <n v="19"/>
    <x v="0"/>
    <x v="1"/>
    <x v="1"/>
    <x v="0"/>
    <x v="4"/>
    <s v="A02"/>
    <s v="HEAVY DUTY GALVANIZED STEEL PERFORATED BOTTOM CABLE TRAY"/>
    <n v="19"/>
    <s v="75mm(h) X 100mm(w) 90 degree inside vertical elbow, 650 radius                       "/>
    <x v="2"/>
    <x v="2"/>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090"/>
    <n v="19"/>
    <x v="0"/>
    <x v="1"/>
    <x v="1"/>
    <x v="0"/>
    <x v="4"/>
    <s v="A02"/>
    <s v="HEAVY DUTY GALVANIZED STEEL PERFORATED BOTTOM CABLE TRAY"/>
    <n v="19"/>
    <s v="75mm(h) X 100mm(w) 90 degree inside vertical elbow, 650 radius                       "/>
    <x v="3"/>
    <x v="3"/>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543"/>
    <n v="19"/>
    <x v="0"/>
    <x v="1"/>
    <x v="1"/>
    <x v="0"/>
    <x v="4"/>
    <s v="A02"/>
    <s v="HEAVY DUTY GALVANIZED STEEL PERFORATED BOTTOM CABLE TRAY"/>
    <n v="19"/>
    <s v="75mm(h) X 100mm(w) 90 degree inside vertical elbow, 650 radius                       "/>
    <x v="1"/>
    <x v="1"/>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638"/>
    <n v="20"/>
    <x v="0"/>
    <x v="1"/>
    <x v="1"/>
    <x v="0"/>
    <x v="4"/>
    <s v="A02"/>
    <s v="HEAVY DUTY GALVANIZED STEEL PERFORATED BOTTOM CABLE TRAY"/>
    <n v="20"/>
    <s v="75mm(h) X 150mm(w) 90 degree horizontal elbow, 650 radius                       "/>
    <x v="2"/>
    <x v="2"/>
    <x v="1"/>
    <n v="170"/>
    <n v="100"/>
    <n v="100"/>
    <n v="100"/>
    <n v="100"/>
    <n v="100"/>
    <n v="100"/>
    <n v="77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091"/>
    <n v="20"/>
    <x v="0"/>
    <x v="1"/>
    <x v="1"/>
    <x v="0"/>
    <x v="4"/>
    <s v="A02"/>
    <s v="HEAVY DUTY GALVANIZED STEEL PERFORATED BOTTOM CABLE TRAY"/>
    <n v="20"/>
    <s v="75mm(h) X 150mm(w) 90 degree horizontal elbow, 650 radius                       "/>
    <x v="3"/>
    <x v="3"/>
    <x v="1"/>
    <n v="170"/>
    <n v="100"/>
    <n v="100"/>
    <n v="100"/>
    <n v="100"/>
    <n v="100"/>
    <n v="100"/>
    <n v="77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544"/>
    <n v="20"/>
    <x v="0"/>
    <x v="1"/>
    <x v="1"/>
    <x v="0"/>
    <x v="4"/>
    <s v="A02"/>
    <s v="HEAVY DUTY GALVANIZED STEEL PERFORATED BOTTOM CABLE TRAY"/>
    <n v="20"/>
    <s v="75mm(h) X 150mm(w) 90 degree horizontal elbow, 650 radius                       "/>
    <x v="1"/>
    <x v="1"/>
    <x v="1"/>
    <n v="170"/>
    <n v="100"/>
    <n v="100"/>
    <n v="100"/>
    <n v="100"/>
    <n v="100"/>
    <n v="100"/>
    <n v="77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639"/>
    <n v="21"/>
    <x v="0"/>
    <x v="1"/>
    <x v="1"/>
    <x v="0"/>
    <x v="4"/>
    <s v="A02"/>
    <s v="HEAVY DUTY GALVANIZED STEEL PERFORATED BOTTOM CABLE TRAY"/>
    <n v="21"/>
    <s v="75mm(h) X 150mm(w) horizontal tee, 650 radius                       "/>
    <x v="2"/>
    <x v="2"/>
    <x v="1"/>
    <n v="100"/>
    <n v="60"/>
    <n v="60"/>
    <n v="60"/>
    <n v="60"/>
    <n v="60"/>
    <n v="60"/>
    <n v="46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092"/>
    <n v="21"/>
    <x v="0"/>
    <x v="1"/>
    <x v="1"/>
    <x v="0"/>
    <x v="4"/>
    <s v="A02"/>
    <s v="HEAVY DUTY GALVANIZED STEEL PERFORATED BOTTOM CABLE TRAY"/>
    <n v="21"/>
    <s v="75mm(h) X 150mm(w) horizontal tee, 650 radius                       "/>
    <x v="3"/>
    <x v="3"/>
    <x v="1"/>
    <n v="100"/>
    <n v="60"/>
    <n v="60"/>
    <n v="60"/>
    <n v="60"/>
    <n v="60"/>
    <n v="60"/>
    <n v="46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545"/>
    <n v="21"/>
    <x v="0"/>
    <x v="1"/>
    <x v="1"/>
    <x v="0"/>
    <x v="4"/>
    <s v="A02"/>
    <s v="HEAVY DUTY GALVANIZED STEEL PERFORATED BOTTOM CABLE TRAY"/>
    <n v="21"/>
    <s v="75mm(h) X 150mm(w) horizontal tee, 650 radius                       "/>
    <x v="1"/>
    <x v="1"/>
    <x v="1"/>
    <n v="100"/>
    <n v="60"/>
    <n v="60"/>
    <n v="60"/>
    <n v="60"/>
    <n v="60"/>
    <n v="60"/>
    <n v="46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640"/>
    <n v="22"/>
    <x v="0"/>
    <x v="1"/>
    <x v="1"/>
    <x v="0"/>
    <x v="4"/>
    <s v="A02"/>
    <s v="HEAVY DUTY GALVANIZED STEEL PERFORATED BOTTOM CABLE TRAY"/>
    <n v="22"/>
    <s v="75mm(h) X 150mm(w) horizontal cross, 650 radius                       "/>
    <x v="2"/>
    <x v="2"/>
    <x v="1"/>
    <n v="3"/>
    <n v="2"/>
    <n v="2"/>
    <n v="2"/>
    <n v="2"/>
    <n v="2"/>
    <n v="2"/>
    <n v="15"/>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093"/>
    <n v="22"/>
    <x v="0"/>
    <x v="1"/>
    <x v="1"/>
    <x v="0"/>
    <x v="4"/>
    <s v="A02"/>
    <s v="HEAVY DUTY GALVANIZED STEEL PERFORATED BOTTOM CABLE TRAY"/>
    <n v="22"/>
    <s v="75mm(h) X 150mm(w) horizontal cross, 650 radius                       "/>
    <x v="3"/>
    <x v="3"/>
    <x v="1"/>
    <n v="3"/>
    <n v="2"/>
    <n v="2"/>
    <n v="2"/>
    <n v="2"/>
    <n v="2"/>
    <n v="2"/>
    <n v="15"/>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546"/>
    <n v="22"/>
    <x v="0"/>
    <x v="1"/>
    <x v="1"/>
    <x v="0"/>
    <x v="4"/>
    <s v="A02"/>
    <s v="HEAVY DUTY GALVANIZED STEEL PERFORATED BOTTOM CABLE TRAY"/>
    <n v="22"/>
    <s v="75mm(h) X 150mm(w) horizontal cross, 650 radius                       "/>
    <x v="1"/>
    <x v="1"/>
    <x v="1"/>
    <n v="3"/>
    <n v="2"/>
    <n v="2"/>
    <n v="2"/>
    <n v="2"/>
    <n v="2"/>
    <n v="2"/>
    <n v="15"/>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641"/>
    <n v="23"/>
    <x v="0"/>
    <x v="1"/>
    <x v="1"/>
    <x v="0"/>
    <x v="4"/>
    <s v="A02"/>
    <s v="HEAVY DUTY GALVANIZED STEEL PERFORATED BOTTOM CABLE TRAY"/>
    <n v="23"/>
    <s v="75mm(h) X 150mm(w) 90 degree outside vertical elbow, 650 radius                       "/>
    <x v="2"/>
    <x v="2"/>
    <x v="1"/>
    <n v="140"/>
    <n v="80"/>
    <n v="80"/>
    <n v="80"/>
    <n v="80"/>
    <n v="80"/>
    <n v="80"/>
    <n v="62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094"/>
    <n v="23"/>
    <x v="0"/>
    <x v="1"/>
    <x v="1"/>
    <x v="0"/>
    <x v="4"/>
    <s v="A02"/>
    <s v="HEAVY DUTY GALVANIZED STEEL PERFORATED BOTTOM CABLE TRAY"/>
    <n v="23"/>
    <s v="75mm(h) X 150mm(w) 90 degree outside vertical elbow, 650 radius                       "/>
    <x v="3"/>
    <x v="3"/>
    <x v="1"/>
    <n v="140"/>
    <n v="80"/>
    <n v="80"/>
    <n v="80"/>
    <n v="80"/>
    <n v="80"/>
    <n v="80"/>
    <n v="62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547"/>
    <n v="23"/>
    <x v="0"/>
    <x v="1"/>
    <x v="1"/>
    <x v="0"/>
    <x v="4"/>
    <s v="A02"/>
    <s v="HEAVY DUTY GALVANIZED STEEL PERFORATED BOTTOM CABLE TRAY"/>
    <n v="23"/>
    <s v="75mm(h) X 150mm(w) 90 degree outside vertical elbow, 650 radius                       "/>
    <x v="1"/>
    <x v="1"/>
    <x v="1"/>
    <n v="140"/>
    <n v="80"/>
    <n v="80"/>
    <n v="80"/>
    <n v="80"/>
    <n v="80"/>
    <n v="80"/>
    <n v="62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642"/>
    <n v="24"/>
    <x v="0"/>
    <x v="1"/>
    <x v="1"/>
    <x v="0"/>
    <x v="4"/>
    <s v="A02"/>
    <s v="HEAVY DUTY GALVANIZED STEEL PERFORATED BOTTOM CABLE TRAY"/>
    <n v="24"/>
    <s v="75mm(h) X 150mm(w) 90 degree inside vertical elbow, 650 radius                       "/>
    <x v="2"/>
    <x v="2"/>
    <x v="1"/>
    <n v="90"/>
    <n v="50"/>
    <n v="50"/>
    <n v="50"/>
    <n v="50"/>
    <n v="50"/>
    <n v="50"/>
    <n v="39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095"/>
    <n v="24"/>
    <x v="0"/>
    <x v="1"/>
    <x v="1"/>
    <x v="0"/>
    <x v="4"/>
    <s v="A02"/>
    <s v="HEAVY DUTY GALVANIZED STEEL PERFORATED BOTTOM CABLE TRAY"/>
    <n v="24"/>
    <s v="75mm(h) X 150mm(w) 90 degree inside vertical elbow, 650 radius                       "/>
    <x v="3"/>
    <x v="3"/>
    <x v="1"/>
    <n v="90"/>
    <n v="50"/>
    <n v="50"/>
    <n v="50"/>
    <n v="50"/>
    <n v="50"/>
    <n v="50"/>
    <n v="39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548"/>
    <n v="24"/>
    <x v="0"/>
    <x v="1"/>
    <x v="1"/>
    <x v="0"/>
    <x v="4"/>
    <s v="A02"/>
    <s v="HEAVY DUTY GALVANIZED STEEL PERFORATED BOTTOM CABLE TRAY"/>
    <n v="24"/>
    <s v="75mm(h) X 150mm(w) 90 degree inside vertical elbow, 650 radius                       "/>
    <x v="1"/>
    <x v="1"/>
    <x v="1"/>
    <n v="90"/>
    <n v="50"/>
    <n v="50"/>
    <n v="50"/>
    <n v="50"/>
    <n v="50"/>
    <n v="50"/>
    <n v="39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643"/>
    <n v="25"/>
    <x v="0"/>
    <x v="1"/>
    <x v="1"/>
    <x v="0"/>
    <x v="4"/>
    <s v="A02"/>
    <s v="HEAVY DUTY GALVANIZED STEEL PERFORATED BOTTOM CABLE TRAY"/>
    <n v="25"/>
    <s v="75mm(h) X 200mm(w) 90 degree horizontal elbow, 650 radius                       "/>
    <x v="2"/>
    <x v="2"/>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096"/>
    <n v="25"/>
    <x v="0"/>
    <x v="1"/>
    <x v="1"/>
    <x v="0"/>
    <x v="4"/>
    <s v="A02"/>
    <s v="HEAVY DUTY GALVANIZED STEEL PERFORATED BOTTOM CABLE TRAY"/>
    <n v="25"/>
    <s v="75mm(h) X 200mm(w) 90 degree horizontal elbow, 650 radius                       "/>
    <x v="3"/>
    <x v="3"/>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549"/>
    <n v="25"/>
    <x v="0"/>
    <x v="1"/>
    <x v="1"/>
    <x v="0"/>
    <x v="4"/>
    <s v="A02"/>
    <s v="HEAVY DUTY GALVANIZED STEEL PERFORATED BOTTOM CABLE TRAY"/>
    <n v="25"/>
    <s v="75mm(h) X 200mm(w) 90 degree horizontal elbow, 650 radius                       "/>
    <x v="1"/>
    <x v="1"/>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644"/>
    <n v="26"/>
    <x v="0"/>
    <x v="1"/>
    <x v="1"/>
    <x v="0"/>
    <x v="4"/>
    <s v="A02"/>
    <s v="HEAVY DUTY GALVANIZED STEEL PERFORATED BOTTOM CABLE TRAY"/>
    <n v="26"/>
    <s v="75mm(h) X 200mm(w) horizontal tee, 650 radius                       "/>
    <x v="2"/>
    <x v="2"/>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097"/>
    <n v="26"/>
    <x v="0"/>
    <x v="1"/>
    <x v="1"/>
    <x v="0"/>
    <x v="4"/>
    <s v="A02"/>
    <s v="HEAVY DUTY GALVANIZED STEEL PERFORATED BOTTOM CABLE TRAY"/>
    <n v="26"/>
    <s v="75mm(h) X 200mm(w) horizontal tee, 650 radius                       "/>
    <x v="3"/>
    <x v="3"/>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550"/>
    <n v="26"/>
    <x v="0"/>
    <x v="1"/>
    <x v="1"/>
    <x v="0"/>
    <x v="4"/>
    <s v="A02"/>
    <s v="HEAVY DUTY GALVANIZED STEEL PERFORATED BOTTOM CABLE TRAY"/>
    <n v="26"/>
    <s v="75mm(h) X 200mm(w) horizontal tee, 650 radius                       "/>
    <x v="1"/>
    <x v="1"/>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645"/>
    <n v="27"/>
    <x v="0"/>
    <x v="1"/>
    <x v="1"/>
    <x v="0"/>
    <x v="4"/>
    <s v="A02"/>
    <s v="HEAVY DUTY GALVANIZED STEEL PERFORATED BOTTOM CABLE TRAY"/>
    <n v="27"/>
    <s v="75mm(h) X 200mm(w) horizontal cross, 650 radius                       "/>
    <x v="2"/>
    <x v="2"/>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098"/>
    <n v="27"/>
    <x v="0"/>
    <x v="1"/>
    <x v="1"/>
    <x v="0"/>
    <x v="4"/>
    <s v="A02"/>
    <s v="HEAVY DUTY GALVANIZED STEEL PERFORATED BOTTOM CABLE TRAY"/>
    <n v="27"/>
    <s v="75mm(h) X 200mm(w) horizontal cross, 650 radius                       "/>
    <x v="3"/>
    <x v="3"/>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551"/>
    <n v="27"/>
    <x v="0"/>
    <x v="1"/>
    <x v="1"/>
    <x v="0"/>
    <x v="4"/>
    <s v="A02"/>
    <s v="HEAVY DUTY GALVANIZED STEEL PERFORATED BOTTOM CABLE TRAY"/>
    <n v="27"/>
    <s v="75mm(h) X 200mm(w) horizontal cross, 650 radius                       "/>
    <x v="1"/>
    <x v="1"/>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646"/>
    <n v="28"/>
    <x v="0"/>
    <x v="1"/>
    <x v="1"/>
    <x v="0"/>
    <x v="4"/>
    <s v="A02"/>
    <s v="HEAVY DUTY GALVANIZED STEEL PERFORATED BOTTOM CABLE TRAY"/>
    <n v="28"/>
    <s v="75mm(h) X 200mm(w) 90 degree outside vertical elbow, 650 radius                       "/>
    <x v="2"/>
    <x v="2"/>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099"/>
    <n v="28"/>
    <x v="0"/>
    <x v="1"/>
    <x v="1"/>
    <x v="0"/>
    <x v="4"/>
    <s v="A02"/>
    <s v="HEAVY DUTY GALVANIZED STEEL PERFORATED BOTTOM CABLE TRAY"/>
    <n v="28"/>
    <s v="75mm(h) X 200mm(w) 90 degree outside vertical elbow, 650 radius                       "/>
    <x v="3"/>
    <x v="3"/>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552"/>
    <n v="28"/>
    <x v="0"/>
    <x v="1"/>
    <x v="1"/>
    <x v="0"/>
    <x v="4"/>
    <s v="A02"/>
    <s v="HEAVY DUTY GALVANIZED STEEL PERFORATED BOTTOM CABLE TRAY"/>
    <n v="28"/>
    <s v="75mm(h) X 200mm(w) 90 degree outside vertical elbow, 650 radius                       "/>
    <x v="1"/>
    <x v="1"/>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647"/>
    <n v="29"/>
    <x v="0"/>
    <x v="1"/>
    <x v="1"/>
    <x v="0"/>
    <x v="4"/>
    <s v="A02"/>
    <s v="HEAVY DUTY GALVANIZED STEEL PERFORATED BOTTOM CABLE TRAY"/>
    <n v="29"/>
    <s v="75mm(h) X 200mm(w) 90 degree inside vertical elbow, 650 radius                       "/>
    <x v="2"/>
    <x v="2"/>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100"/>
    <n v="29"/>
    <x v="0"/>
    <x v="1"/>
    <x v="1"/>
    <x v="0"/>
    <x v="4"/>
    <s v="A02"/>
    <s v="HEAVY DUTY GALVANIZED STEEL PERFORATED BOTTOM CABLE TRAY"/>
    <n v="29"/>
    <s v="75mm(h) X 200mm(w) 90 degree inside vertical elbow, 650 radius                       "/>
    <x v="3"/>
    <x v="3"/>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553"/>
    <n v="29"/>
    <x v="0"/>
    <x v="1"/>
    <x v="1"/>
    <x v="0"/>
    <x v="4"/>
    <s v="A02"/>
    <s v="HEAVY DUTY GALVANIZED STEEL PERFORATED BOTTOM CABLE TRAY"/>
    <n v="29"/>
    <s v="75mm(h) X 200mm(w) 90 degree inside vertical elbow, 650 radius                       "/>
    <x v="1"/>
    <x v="1"/>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648"/>
    <n v="30"/>
    <x v="0"/>
    <x v="1"/>
    <x v="1"/>
    <x v="0"/>
    <x v="4"/>
    <s v="A02"/>
    <s v="HEAVY DUTY GALVANIZED STEEL PERFORATED BOTTOM CABLE TRAY"/>
    <n v="30"/>
    <s v="75mm(h) X 300mm(w) 90 degree horizontal elbow, 650 radius                       "/>
    <x v="2"/>
    <x v="2"/>
    <x v="1"/>
    <n v="160"/>
    <n v="40"/>
    <n v="40"/>
    <n v="40"/>
    <n v="40"/>
    <n v="40"/>
    <n v="40"/>
    <n v="40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101"/>
    <n v="30"/>
    <x v="0"/>
    <x v="1"/>
    <x v="1"/>
    <x v="0"/>
    <x v="4"/>
    <s v="A02"/>
    <s v="HEAVY DUTY GALVANIZED STEEL PERFORATED BOTTOM CABLE TRAY"/>
    <n v="30"/>
    <s v="75mm(h) X 300mm(w) 90 degree horizontal elbow, 650 radius                       "/>
    <x v="3"/>
    <x v="3"/>
    <x v="1"/>
    <n v="160"/>
    <n v="40"/>
    <n v="40"/>
    <n v="40"/>
    <n v="40"/>
    <n v="40"/>
    <n v="40"/>
    <n v="40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554"/>
    <n v="30"/>
    <x v="0"/>
    <x v="1"/>
    <x v="1"/>
    <x v="0"/>
    <x v="4"/>
    <s v="A02"/>
    <s v="HEAVY DUTY GALVANIZED STEEL PERFORATED BOTTOM CABLE TRAY"/>
    <n v="30"/>
    <s v="75mm(h) X 300mm(w) 90 degree horizontal elbow, 650 radius                       "/>
    <x v="1"/>
    <x v="1"/>
    <x v="1"/>
    <n v="160"/>
    <n v="40"/>
    <n v="40"/>
    <n v="40"/>
    <n v="40"/>
    <n v="40"/>
    <n v="40"/>
    <n v="40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649"/>
    <n v="31"/>
    <x v="0"/>
    <x v="1"/>
    <x v="1"/>
    <x v="0"/>
    <x v="4"/>
    <s v="A02"/>
    <s v="HEAVY DUTY GALVANIZED STEEL PERFORATED BOTTOM CABLE TRAY"/>
    <n v="31"/>
    <s v="75mm(h) X 300mm(w) horizontal tee, 650 radius                       "/>
    <x v="2"/>
    <x v="2"/>
    <x v="1"/>
    <n v="90"/>
    <n v="20"/>
    <n v="20"/>
    <n v="20"/>
    <n v="20"/>
    <n v="20"/>
    <n v="20"/>
    <n v="21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102"/>
    <n v="31"/>
    <x v="0"/>
    <x v="1"/>
    <x v="1"/>
    <x v="0"/>
    <x v="4"/>
    <s v="A02"/>
    <s v="HEAVY DUTY GALVANIZED STEEL PERFORATED BOTTOM CABLE TRAY"/>
    <n v="31"/>
    <s v="75mm(h) X 300mm(w) horizontal tee, 650 radius                       "/>
    <x v="3"/>
    <x v="3"/>
    <x v="1"/>
    <n v="90"/>
    <n v="20"/>
    <n v="20"/>
    <n v="20"/>
    <n v="20"/>
    <n v="20"/>
    <n v="20"/>
    <n v="21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555"/>
    <n v="31"/>
    <x v="0"/>
    <x v="1"/>
    <x v="1"/>
    <x v="0"/>
    <x v="4"/>
    <s v="A02"/>
    <s v="HEAVY DUTY GALVANIZED STEEL PERFORATED BOTTOM CABLE TRAY"/>
    <n v="31"/>
    <s v="75mm(h) X 300mm(w) horizontal tee, 650 radius                       "/>
    <x v="1"/>
    <x v="1"/>
    <x v="1"/>
    <n v="90"/>
    <n v="20"/>
    <n v="20"/>
    <n v="20"/>
    <n v="20"/>
    <n v="20"/>
    <n v="20"/>
    <n v="21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650"/>
    <n v="32"/>
    <x v="0"/>
    <x v="1"/>
    <x v="1"/>
    <x v="0"/>
    <x v="4"/>
    <s v="A02"/>
    <s v="HEAVY DUTY GALVANIZED STEEL PERFORATED BOTTOM CABLE TRAY"/>
    <n v="32"/>
    <s v="75mm(h) X 300mm(w) horizontal cross, 650 radius                       "/>
    <x v="2"/>
    <x v="2"/>
    <x v="1"/>
    <n v="3"/>
    <n v="2"/>
    <n v="2"/>
    <n v="2"/>
    <n v="2"/>
    <n v="2"/>
    <n v="2"/>
    <n v="15"/>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103"/>
    <n v="32"/>
    <x v="0"/>
    <x v="1"/>
    <x v="1"/>
    <x v="0"/>
    <x v="4"/>
    <s v="A02"/>
    <s v="HEAVY DUTY GALVANIZED STEEL PERFORATED BOTTOM CABLE TRAY"/>
    <n v="32"/>
    <s v="75mm(h) X 300mm(w) horizontal cross, 650 radius                       "/>
    <x v="3"/>
    <x v="3"/>
    <x v="1"/>
    <n v="3"/>
    <n v="2"/>
    <n v="2"/>
    <n v="2"/>
    <n v="2"/>
    <n v="2"/>
    <n v="2"/>
    <n v="15"/>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556"/>
    <n v="32"/>
    <x v="0"/>
    <x v="1"/>
    <x v="1"/>
    <x v="0"/>
    <x v="4"/>
    <s v="A02"/>
    <s v="HEAVY DUTY GALVANIZED STEEL PERFORATED BOTTOM CABLE TRAY"/>
    <n v="32"/>
    <s v="75mm(h) X 300mm(w) horizontal cross, 650 radius                       "/>
    <x v="1"/>
    <x v="1"/>
    <x v="1"/>
    <n v="3"/>
    <n v="2"/>
    <n v="2"/>
    <n v="2"/>
    <n v="2"/>
    <n v="2"/>
    <n v="2"/>
    <n v="15"/>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651"/>
    <n v="33"/>
    <x v="0"/>
    <x v="1"/>
    <x v="1"/>
    <x v="0"/>
    <x v="4"/>
    <s v="A02"/>
    <s v="HEAVY DUTY GALVANIZED STEEL PERFORATED BOTTOM CABLE TRAY"/>
    <n v="33"/>
    <s v="75mm(h) X 300mm(w) 90 degree outside vertical elbow, 650 radius                       "/>
    <x v="2"/>
    <x v="2"/>
    <x v="1"/>
    <n v="130"/>
    <n v="30"/>
    <n v="30"/>
    <n v="30"/>
    <n v="30"/>
    <n v="30"/>
    <n v="30"/>
    <n v="31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104"/>
    <n v="33"/>
    <x v="0"/>
    <x v="1"/>
    <x v="1"/>
    <x v="0"/>
    <x v="4"/>
    <s v="A02"/>
    <s v="HEAVY DUTY GALVANIZED STEEL PERFORATED BOTTOM CABLE TRAY"/>
    <n v="33"/>
    <s v="75mm(h) X 300mm(w) 90 degree outside vertical elbow, 650 radius                       "/>
    <x v="3"/>
    <x v="3"/>
    <x v="1"/>
    <n v="130"/>
    <n v="30"/>
    <n v="30"/>
    <n v="30"/>
    <n v="30"/>
    <n v="30"/>
    <n v="30"/>
    <n v="31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557"/>
    <n v="33"/>
    <x v="0"/>
    <x v="1"/>
    <x v="1"/>
    <x v="0"/>
    <x v="4"/>
    <s v="A02"/>
    <s v="HEAVY DUTY GALVANIZED STEEL PERFORATED BOTTOM CABLE TRAY"/>
    <n v="33"/>
    <s v="75mm(h) X 300mm(w) 90 degree outside vertical elbow, 650 radius                       "/>
    <x v="1"/>
    <x v="1"/>
    <x v="1"/>
    <n v="130"/>
    <n v="30"/>
    <n v="30"/>
    <n v="30"/>
    <n v="30"/>
    <n v="30"/>
    <n v="30"/>
    <n v="31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652"/>
    <n v="34"/>
    <x v="0"/>
    <x v="1"/>
    <x v="1"/>
    <x v="0"/>
    <x v="4"/>
    <s v="A02"/>
    <s v="HEAVY DUTY GALVANIZED STEEL PERFORATED BOTTOM CABLE TRAY"/>
    <n v="34"/>
    <s v="75mm(h) X 300mm(w) 90 degree inside vertical elbow, 650 radius                       "/>
    <x v="2"/>
    <x v="2"/>
    <x v="1"/>
    <n v="80"/>
    <n v="20"/>
    <n v="20"/>
    <n v="20"/>
    <n v="20"/>
    <n v="20"/>
    <n v="20"/>
    <n v="20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105"/>
    <n v="34"/>
    <x v="0"/>
    <x v="1"/>
    <x v="1"/>
    <x v="0"/>
    <x v="4"/>
    <s v="A02"/>
    <s v="HEAVY DUTY GALVANIZED STEEL PERFORATED BOTTOM CABLE TRAY"/>
    <n v="34"/>
    <s v="75mm(h) X 300mm(w) 90 degree inside vertical elbow, 650 radius                       "/>
    <x v="3"/>
    <x v="3"/>
    <x v="1"/>
    <n v="80"/>
    <n v="20"/>
    <n v="20"/>
    <n v="20"/>
    <n v="20"/>
    <n v="20"/>
    <n v="20"/>
    <n v="20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558"/>
    <n v="34"/>
    <x v="0"/>
    <x v="1"/>
    <x v="1"/>
    <x v="0"/>
    <x v="4"/>
    <s v="A02"/>
    <s v="HEAVY DUTY GALVANIZED STEEL PERFORATED BOTTOM CABLE TRAY"/>
    <n v="34"/>
    <s v="75mm(h) X 300mm(w) 90 degree inside vertical elbow, 650 radius                       "/>
    <x v="1"/>
    <x v="1"/>
    <x v="1"/>
    <n v="80"/>
    <n v="20"/>
    <n v="20"/>
    <n v="20"/>
    <n v="20"/>
    <n v="20"/>
    <n v="20"/>
    <n v="20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653"/>
    <n v="35"/>
    <x v="0"/>
    <x v="1"/>
    <x v="1"/>
    <x v="0"/>
    <x v="4"/>
    <s v="A02"/>
    <s v="HEAVY DUTY GALVANIZED STEEL PERFORATED BOTTOM CABLE TRAY"/>
    <n v="35"/>
    <s v="75mm(h) X 400mm(w) 90 degree horizontal elbow, 650 radius                       "/>
    <x v="2"/>
    <x v="2"/>
    <x v="1"/>
    <n v="3"/>
    <n v="5"/>
    <n v="5"/>
    <n v="5"/>
    <n v="5"/>
    <n v="5"/>
    <n v="5"/>
    <n v="33"/>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106"/>
    <n v="35"/>
    <x v="0"/>
    <x v="1"/>
    <x v="1"/>
    <x v="0"/>
    <x v="4"/>
    <s v="A02"/>
    <s v="HEAVY DUTY GALVANIZED STEEL PERFORATED BOTTOM CABLE TRAY"/>
    <n v="35"/>
    <s v="75mm(h) X 400mm(w) 90 degree horizontal elbow, 650 radius                       "/>
    <x v="3"/>
    <x v="3"/>
    <x v="1"/>
    <n v="3"/>
    <n v="5"/>
    <n v="5"/>
    <n v="5"/>
    <n v="5"/>
    <n v="5"/>
    <n v="5"/>
    <n v="33"/>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559"/>
    <n v="35"/>
    <x v="0"/>
    <x v="1"/>
    <x v="1"/>
    <x v="0"/>
    <x v="4"/>
    <s v="A02"/>
    <s v="HEAVY DUTY GALVANIZED STEEL PERFORATED BOTTOM CABLE TRAY"/>
    <n v="35"/>
    <s v="75mm(h) X 400mm(w) 90 degree horizontal elbow, 650 radius                       "/>
    <x v="1"/>
    <x v="1"/>
    <x v="1"/>
    <n v="3"/>
    <n v="5"/>
    <n v="5"/>
    <n v="5"/>
    <n v="5"/>
    <n v="5"/>
    <n v="5"/>
    <n v="33"/>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654"/>
    <n v="36"/>
    <x v="0"/>
    <x v="1"/>
    <x v="1"/>
    <x v="0"/>
    <x v="4"/>
    <s v="A02"/>
    <s v="HEAVY DUTY GALVANIZED STEEL PERFORATED BOTTOM CABLE TRAY"/>
    <n v="36"/>
    <s v="75mm(h) X 400mm(w) horizontal tee, 650 radius                       "/>
    <x v="2"/>
    <x v="2"/>
    <x v="1"/>
    <n v="3"/>
    <n v="5"/>
    <n v="5"/>
    <n v="5"/>
    <n v="5"/>
    <n v="5"/>
    <n v="5"/>
    <n v="33"/>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107"/>
    <n v="36"/>
    <x v="0"/>
    <x v="1"/>
    <x v="1"/>
    <x v="0"/>
    <x v="4"/>
    <s v="A02"/>
    <s v="HEAVY DUTY GALVANIZED STEEL PERFORATED BOTTOM CABLE TRAY"/>
    <n v="36"/>
    <s v="75mm(h) X 400mm(w) horizontal tee, 650 radius                       "/>
    <x v="3"/>
    <x v="3"/>
    <x v="1"/>
    <n v="3"/>
    <n v="5"/>
    <n v="5"/>
    <n v="5"/>
    <n v="5"/>
    <n v="5"/>
    <n v="5"/>
    <n v="33"/>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560"/>
    <n v="36"/>
    <x v="0"/>
    <x v="1"/>
    <x v="1"/>
    <x v="0"/>
    <x v="4"/>
    <s v="A02"/>
    <s v="HEAVY DUTY GALVANIZED STEEL PERFORATED BOTTOM CABLE TRAY"/>
    <n v="36"/>
    <s v="75mm(h) X 400mm(w) horizontal tee, 650 radius                       "/>
    <x v="1"/>
    <x v="1"/>
    <x v="1"/>
    <n v="3"/>
    <n v="5"/>
    <n v="5"/>
    <n v="5"/>
    <n v="5"/>
    <n v="5"/>
    <n v="5"/>
    <n v="33"/>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655"/>
    <n v="37"/>
    <x v="0"/>
    <x v="1"/>
    <x v="1"/>
    <x v="0"/>
    <x v="4"/>
    <s v="A02"/>
    <s v="HEAVY DUTY GALVANIZED STEEL PERFORATED BOTTOM CABLE TRAY"/>
    <n v="37"/>
    <s v="75mm(h) X 400mm(w) horizontal cross, 650 radius                       "/>
    <x v="2"/>
    <x v="2"/>
    <x v="1"/>
    <n v="3"/>
    <n v="5"/>
    <n v="5"/>
    <n v="5"/>
    <n v="5"/>
    <n v="5"/>
    <n v="5"/>
    <n v="33"/>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108"/>
    <n v="37"/>
    <x v="0"/>
    <x v="1"/>
    <x v="1"/>
    <x v="0"/>
    <x v="4"/>
    <s v="A02"/>
    <s v="HEAVY DUTY GALVANIZED STEEL PERFORATED BOTTOM CABLE TRAY"/>
    <n v="37"/>
    <s v="75mm(h) X 400mm(w) horizontal cross, 650 radius                       "/>
    <x v="3"/>
    <x v="3"/>
    <x v="1"/>
    <n v="3"/>
    <n v="5"/>
    <n v="5"/>
    <n v="5"/>
    <n v="5"/>
    <n v="5"/>
    <n v="5"/>
    <n v="33"/>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561"/>
    <n v="37"/>
    <x v="0"/>
    <x v="1"/>
    <x v="1"/>
    <x v="0"/>
    <x v="4"/>
    <s v="A02"/>
    <s v="HEAVY DUTY GALVANIZED STEEL PERFORATED BOTTOM CABLE TRAY"/>
    <n v="37"/>
    <s v="75mm(h) X 400mm(w) horizontal cross, 650 radius                       "/>
    <x v="1"/>
    <x v="1"/>
    <x v="1"/>
    <n v="3"/>
    <n v="5"/>
    <n v="5"/>
    <n v="5"/>
    <n v="5"/>
    <n v="5"/>
    <n v="5"/>
    <n v="33"/>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656"/>
    <n v="38"/>
    <x v="0"/>
    <x v="1"/>
    <x v="1"/>
    <x v="0"/>
    <x v="4"/>
    <s v="A02"/>
    <s v="HEAVY DUTY GALVANIZED STEEL PERFORATED BOTTOM CABLE TRAY"/>
    <n v="38"/>
    <s v="75mm(h) X 400mm(w) 90 degree outside vertical elbow, 650 radius                       "/>
    <x v="2"/>
    <x v="2"/>
    <x v="1"/>
    <n v="3"/>
    <n v="5"/>
    <n v="5"/>
    <n v="5"/>
    <n v="5"/>
    <n v="5"/>
    <n v="5"/>
    <n v="33"/>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109"/>
    <n v="38"/>
    <x v="0"/>
    <x v="1"/>
    <x v="1"/>
    <x v="0"/>
    <x v="4"/>
    <s v="A02"/>
    <s v="HEAVY DUTY GALVANIZED STEEL PERFORATED BOTTOM CABLE TRAY"/>
    <n v="38"/>
    <s v="75mm(h) X 400mm(w) 90 degree outside vertical elbow, 650 radius                       "/>
    <x v="3"/>
    <x v="3"/>
    <x v="1"/>
    <n v="3"/>
    <n v="5"/>
    <n v="5"/>
    <n v="5"/>
    <n v="5"/>
    <n v="5"/>
    <n v="5"/>
    <n v="33"/>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562"/>
    <n v="38"/>
    <x v="0"/>
    <x v="1"/>
    <x v="1"/>
    <x v="0"/>
    <x v="4"/>
    <s v="A02"/>
    <s v="HEAVY DUTY GALVANIZED STEEL PERFORATED BOTTOM CABLE TRAY"/>
    <n v="38"/>
    <s v="75mm(h) X 400mm(w) 90 degree outside vertical elbow, 650 radius                       "/>
    <x v="1"/>
    <x v="1"/>
    <x v="1"/>
    <n v="3"/>
    <n v="5"/>
    <n v="5"/>
    <n v="5"/>
    <n v="5"/>
    <n v="5"/>
    <n v="5"/>
    <n v="33"/>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657"/>
    <n v="39"/>
    <x v="0"/>
    <x v="1"/>
    <x v="1"/>
    <x v="0"/>
    <x v="4"/>
    <s v="A02"/>
    <s v="HEAVY DUTY GALVANIZED STEEL PERFORATED BOTTOM CABLE TRAY"/>
    <n v="39"/>
    <s v="75mm(h) X 400mm(w) 90 degree inside vertical elbow, 650 radius                       "/>
    <x v="2"/>
    <x v="2"/>
    <x v="1"/>
    <n v="3"/>
    <n v="5"/>
    <n v="5"/>
    <n v="5"/>
    <n v="5"/>
    <n v="5"/>
    <n v="5"/>
    <n v="33"/>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110"/>
    <n v="39"/>
    <x v="0"/>
    <x v="1"/>
    <x v="1"/>
    <x v="0"/>
    <x v="4"/>
    <s v="A02"/>
    <s v="HEAVY DUTY GALVANIZED STEEL PERFORATED BOTTOM CABLE TRAY"/>
    <n v="39"/>
    <s v="75mm(h) X 400mm(w) 90 degree inside vertical elbow, 650 radius                       "/>
    <x v="3"/>
    <x v="3"/>
    <x v="1"/>
    <n v="3"/>
    <n v="5"/>
    <n v="5"/>
    <n v="5"/>
    <n v="5"/>
    <n v="5"/>
    <n v="5"/>
    <n v="33"/>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563"/>
    <n v="39"/>
    <x v="0"/>
    <x v="1"/>
    <x v="1"/>
    <x v="0"/>
    <x v="4"/>
    <s v="A02"/>
    <s v="HEAVY DUTY GALVANIZED STEEL PERFORATED BOTTOM CABLE TRAY"/>
    <n v="39"/>
    <s v="75mm(h) X 400mm(w) 90 degree inside vertical elbow, 650 radius                       "/>
    <x v="1"/>
    <x v="1"/>
    <x v="1"/>
    <n v="3"/>
    <n v="5"/>
    <n v="5"/>
    <n v="5"/>
    <n v="5"/>
    <n v="5"/>
    <n v="5"/>
    <n v="33"/>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658"/>
    <n v="40"/>
    <x v="0"/>
    <x v="1"/>
    <x v="1"/>
    <x v="0"/>
    <x v="4"/>
    <s v="A02"/>
    <s v="HEAVY DUTY GALVANIZED STEEL PERFORATED BOTTOM CABLE TRAY"/>
    <n v="40"/>
    <s v="75mm(h) X 500mm(w) 90 degree horizontal elbow, 650 radius                       "/>
    <x v="2"/>
    <x v="2"/>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111"/>
    <n v="40"/>
    <x v="0"/>
    <x v="1"/>
    <x v="1"/>
    <x v="0"/>
    <x v="4"/>
    <s v="A02"/>
    <s v="HEAVY DUTY GALVANIZED STEEL PERFORATED BOTTOM CABLE TRAY"/>
    <n v="40"/>
    <s v="75mm(h) X 500mm(w) 90 degree horizontal elbow, 650 radius                       "/>
    <x v="3"/>
    <x v="3"/>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564"/>
    <n v="40"/>
    <x v="0"/>
    <x v="1"/>
    <x v="1"/>
    <x v="0"/>
    <x v="4"/>
    <s v="A02"/>
    <s v="HEAVY DUTY GALVANIZED STEEL PERFORATED BOTTOM CABLE TRAY"/>
    <n v="40"/>
    <s v="75mm(h) X 500mm(w) 90 degree horizontal elbow, 650 radius                       "/>
    <x v="1"/>
    <x v="1"/>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659"/>
    <n v="41"/>
    <x v="0"/>
    <x v="1"/>
    <x v="1"/>
    <x v="0"/>
    <x v="4"/>
    <s v="A02"/>
    <s v="HEAVY DUTY GALVANIZED STEEL PERFORATED BOTTOM CABLE TRAY"/>
    <n v="41"/>
    <s v="75mm(h) X 500mm(w) horizontal tee, 650 radius                       "/>
    <x v="2"/>
    <x v="2"/>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112"/>
    <n v="41"/>
    <x v="0"/>
    <x v="1"/>
    <x v="1"/>
    <x v="0"/>
    <x v="4"/>
    <s v="A02"/>
    <s v="HEAVY DUTY GALVANIZED STEEL PERFORATED BOTTOM CABLE TRAY"/>
    <n v="41"/>
    <s v="75mm(h) X 500mm(w) horizontal tee, 650 radius                       "/>
    <x v="3"/>
    <x v="3"/>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565"/>
    <n v="41"/>
    <x v="0"/>
    <x v="1"/>
    <x v="1"/>
    <x v="0"/>
    <x v="4"/>
    <s v="A02"/>
    <s v="HEAVY DUTY GALVANIZED STEEL PERFORATED BOTTOM CABLE TRAY"/>
    <n v="41"/>
    <s v="75mm(h) X 500mm(w) horizontal tee, 650 radius                       "/>
    <x v="1"/>
    <x v="1"/>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660"/>
    <n v="42"/>
    <x v="0"/>
    <x v="1"/>
    <x v="1"/>
    <x v="0"/>
    <x v="4"/>
    <s v="A02"/>
    <s v="HEAVY DUTY GALVANIZED STEEL PERFORATED BOTTOM CABLE TRAY"/>
    <n v="42"/>
    <s v="75mm(h) X 500mm(w) horizontal cross, 650 radius                       "/>
    <x v="2"/>
    <x v="2"/>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113"/>
    <n v="42"/>
    <x v="0"/>
    <x v="1"/>
    <x v="1"/>
    <x v="0"/>
    <x v="4"/>
    <s v="A02"/>
    <s v="HEAVY DUTY GALVANIZED STEEL PERFORATED BOTTOM CABLE TRAY"/>
    <n v="42"/>
    <s v="75mm(h) X 500mm(w) horizontal cross, 650 radius                       "/>
    <x v="3"/>
    <x v="3"/>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566"/>
    <n v="42"/>
    <x v="0"/>
    <x v="1"/>
    <x v="1"/>
    <x v="0"/>
    <x v="4"/>
    <s v="A02"/>
    <s v="HEAVY DUTY GALVANIZED STEEL PERFORATED BOTTOM CABLE TRAY"/>
    <n v="42"/>
    <s v="75mm(h) X 500mm(w) horizontal cross, 650 radius                       "/>
    <x v="1"/>
    <x v="1"/>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661"/>
    <n v="43"/>
    <x v="0"/>
    <x v="1"/>
    <x v="1"/>
    <x v="0"/>
    <x v="4"/>
    <s v="A02"/>
    <s v="HEAVY DUTY GALVANIZED STEEL PERFORATED BOTTOM CABLE TRAY"/>
    <n v="43"/>
    <s v="75mm(h) X 500mm(w) 90 degree outside vertical elbow, 650 radius                       "/>
    <x v="2"/>
    <x v="2"/>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114"/>
    <n v="43"/>
    <x v="0"/>
    <x v="1"/>
    <x v="1"/>
    <x v="0"/>
    <x v="4"/>
    <s v="A02"/>
    <s v="HEAVY DUTY GALVANIZED STEEL PERFORATED BOTTOM CABLE TRAY"/>
    <n v="43"/>
    <s v="75mm(h) X 500mm(w) 90 degree outside vertical elbow, 650 radius                       "/>
    <x v="3"/>
    <x v="3"/>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567"/>
    <n v="43"/>
    <x v="0"/>
    <x v="1"/>
    <x v="1"/>
    <x v="0"/>
    <x v="4"/>
    <s v="A02"/>
    <s v="HEAVY DUTY GALVANIZED STEEL PERFORATED BOTTOM CABLE TRAY"/>
    <n v="43"/>
    <s v="75mm(h) X 500mm(w) 90 degree outside vertical elbow, 650 radius                       "/>
    <x v="1"/>
    <x v="1"/>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662"/>
    <n v="44"/>
    <x v="0"/>
    <x v="1"/>
    <x v="1"/>
    <x v="0"/>
    <x v="4"/>
    <s v="A02"/>
    <s v="HEAVY DUTY GALVANIZED STEEL PERFORATED BOTTOM CABLE TRAY"/>
    <n v="44"/>
    <s v="75mm(h) X 500mm(w) 90 degree inside vertical elbow, 650 radius                       "/>
    <x v="2"/>
    <x v="2"/>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115"/>
    <n v="44"/>
    <x v="0"/>
    <x v="1"/>
    <x v="1"/>
    <x v="0"/>
    <x v="4"/>
    <s v="A02"/>
    <s v="HEAVY DUTY GALVANIZED STEEL PERFORATED BOTTOM CABLE TRAY"/>
    <n v="44"/>
    <s v="75mm(h) X 500mm(w) 90 degree inside vertical elbow, 650 radius                       "/>
    <x v="3"/>
    <x v="3"/>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568"/>
    <n v="44"/>
    <x v="0"/>
    <x v="1"/>
    <x v="1"/>
    <x v="0"/>
    <x v="4"/>
    <s v="A02"/>
    <s v="HEAVY DUTY GALVANIZED STEEL PERFORATED BOTTOM CABLE TRAY"/>
    <n v="44"/>
    <s v="75mm(h) X 500mm(w) 90 degree inside vertical elbow, 650 radius                       "/>
    <x v="1"/>
    <x v="1"/>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663"/>
    <n v="45"/>
    <x v="0"/>
    <x v="1"/>
    <x v="1"/>
    <x v="0"/>
    <x v="4"/>
    <s v="A02"/>
    <s v="HEAVY DUTY GALVANIZED STEEL PERFORATED BOTTOM CABLE TRAY"/>
    <n v="45"/>
    <s v="75mm(h) X 600mm(w) 90 degree horizontal elbow, 650 radius                       "/>
    <x v="2"/>
    <x v="2"/>
    <x v="1"/>
    <n v="880"/>
    <n v="1080"/>
    <n v="1080"/>
    <n v="1080"/>
    <n v="1080"/>
    <n v="1080"/>
    <n v="1080"/>
    <n v="736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116"/>
    <n v="45"/>
    <x v="0"/>
    <x v="1"/>
    <x v="1"/>
    <x v="0"/>
    <x v="4"/>
    <s v="A02"/>
    <s v="HEAVY DUTY GALVANIZED STEEL PERFORATED BOTTOM CABLE TRAY"/>
    <n v="45"/>
    <s v="75mm(h) X 600mm(w) 90 degree horizontal elbow, 650 radius                       "/>
    <x v="3"/>
    <x v="3"/>
    <x v="1"/>
    <n v="880"/>
    <n v="1080"/>
    <n v="1080"/>
    <n v="1080"/>
    <n v="1080"/>
    <n v="1080"/>
    <n v="1080"/>
    <n v="736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569"/>
    <n v="45"/>
    <x v="0"/>
    <x v="1"/>
    <x v="1"/>
    <x v="0"/>
    <x v="4"/>
    <s v="A02"/>
    <s v="HEAVY DUTY GALVANIZED STEEL PERFORATED BOTTOM CABLE TRAY"/>
    <n v="45"/>
    <s v="75mm(h) X 600mm(w) 90 degree horizontal elbow, 650 radius                       "/>
    <x v="1"/>
    <x v="1"/>
    <x v="1"/>
    <n v="880"/>
    <n v="1080"/>
    <n v="1080"/>
    <n v="1080"/>
    <n v="1080"/>
    <n v="1080"/>
    <n v="1080"/>
    <n v="736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664"/>
    <n v="46"/>
    <x v="0"/>
    <x v="1"/>
    <x v="1"/>
    <x v="0"/>
    <x v="4"/>
    <s v="A02"/>
    <s v="HEAVY DUTY GALVANIZED STEEL PERFORATED BOTTOM CABLE TRAY"/>
    <n v="46"/>
    <s v="75mm(h) X 600mm(w) horizontal tee, 650 radius                       "/>
    <x v="2"/>
    <x v="2"/>
    <x v="1"/>
    <n v="500"/>
    <n v="620"/>
    <n v="620"/>
    <n v="620"/>
    <n v="620"/>
    <n v="620"/>
    <n v="620"/>
    <n v="422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117"/>
    <n v="46"/>
    <x v="0"/>
    <x v="1"/>
    <x v="1"/>
    <x v="0"/>
    <x v="4"/>
    <s v="A02"/>
    <s v="HEAVY DUTY GALVANIZED STEEL PERFORATED BOTTOM CABLE TRAY"/>
    <n v="46"/>
    <s v="75mm(h) X 600mm(w) horizontal tee, 650 radius                       "/>
    <x v="3"/>
    <x v="3"/>
    <x v="1"/>
    <n v="500"/>
    <n v="620"/>
    <n v="620"/>
    <n v="620"/>
    <n v="620"/>
    <n v="620"/>
    <n v="620"/>
    <n v="422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570"/>
    <n v="46"/>
    <x v="0"/>
    <x v="1"/>
    <x v="1"/>
    <x v="0"/>
    <x v="4"/>
    <s v="A02"/>
    <s v="HEAVY DUTY GALVANIZED STEEL PERFORATED BOTTOM CABLE TRAY"/>
    <n v="46"/>
    <s v="75mm(h) X 600mm(w) horizontal tee, 650 radius                       "/>
    <x v="1"/>
    <x v="1"/>
    <x v="1"/>
    <n v="500"/>
    <n v="620"/>
    <n v="620"/>
    <n v="620"/>
    <n v="620"/>
    <n v="620"/>
    <n v="620"/>
    <n v="422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665"/>
    <n v="47"/>
    <x v="0"/>
    <x v="1"/>
    <x v="1"/>
    <x v="0"/>
    <x v="4"/>
    <s v="A02"/>
    <s v="HEAVY DUTY GALVANIZED STEEL PERFORATED BOTTOM CABLE TRAY"/>
    <n v="47"/>
    <s v="75mm(h) X 600mm(w) horizontal cross, 650 radius                       "/>
    <x v="2"/>
    <x v="2"/>
    <x v="1"/>
    <n v="5"/>
    <n v="5"/>
    <n v="5"/>
    <n v="5"/>
    <n v="5"/>
    <n v="5"/>
    <n v="5"/>
    <n v="35"/>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118"/>
    <n v="47"/>
    <x v="0"/>
    <x v="1"/>
    <x v="1"/>
    <x v="0"/>
    <x v="4"/>
    <s v="A02"/>
    <s v="HEAVY DUTY GALVANIZED STEEL PERFORATED BOTTOM CABLE TRAY"/>
    <n v="47"/>
    <s v="75mm(h) X 600mm(w) horizontal cross, 650 radius                       "/>
    <x v="3"/>
    <x v="3"/>
    <x v="1"/>
    <n v="5"/>
    <n v="5"/>
    <n v="5"/>
    <n v="5"/>
    <n v="5"/>
    <n v="5"/>
    <n v="5"/>
    <n v="35"/>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571"/>
    <n v="47"/>
    <x v="0"/>
    <x v="1"/>
    <x v="1"/>
    <x v="0"/>
    <x v="4"/>
    <s v="A02"/>
    <s v="HEAVY DUTY GALVANIZED STEEL PERFORATED BOTTOM CABLE TRAY"/>
    <n v="47"/>
    <s v="75mm(h) X 600mm(w) horizontal cross, 650 radius                       "/>
    <x v="1"/>
    <x v="1"/>
    <x v="1"/>
    <n v="5"/>
    <n v="5"/>
    <n v="5"/>
    <n v="5"/>
    <n v="5"/>
    <n v="5"/>
    <n v="5"/>
    <n v="35"/>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666"/>
    <n v="48"/>
    <x v="0"/>
    <x v="1"/>
    <x v="1"/>
    <x v="0"/>
    <x v="4"/>
    <s v="A02"/>
    <s v="HEAVY DUTY GALVANIZED STEEL PERFORATED BOTTOM CABLE TRAY"/>
    <n v="48"/>
    <s v="75mm(h) X 600mm(w) 90 degree outside vertical elbow, 650 radius                       "/>
    <x v="2"/>
    <x v="2"/>
    <x v="1"/>
    <n v="710"/>
    <n v="880"/>
    <n v="880"/>
    <n v="880"/>
    <n v="880"/>
    <n v="880"/>
    <n v="880"/>
    <n v="599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119"/>
    <n v="48"/>
    <x v="0"/>
    <x v="1"/>
    <x v="1"/>
    <x v="0"/>
    <x v="4"/>
    <s v="A02"/>
    <s v="HEAVY DUTY GALVANIZED STEEL PERFORATED BOTTOM CABLE TRAY"/>
    <n v="48"/>
    <s v="75mm(h) X 600mm(w) 90 degree outside vertical elbow, 650 radius                       "/>
    <x v="3"/>
    <x v="3"/>
    <x v="1"/>
    <n v="710"/>
    <n v="880"/>
    <n v="880"/>
    <n v="880"/>
    <n v="880"/>
    <n v="880"/>
    <n v="880"/>
    <n v="599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572"/>
    <n v="48"/>
    <x v="0"/>
    <x v="1"/>
    <x v="1"/>
    <x v="0"/>
    <x v="4"/>
    <s v="A02"/>
    <s v="HEAVY DUTY GALVANIZED STEEL PERFORATED BOTTOM CABLE TRAY"/>
    <n v="48"/>
    <s v="75mm(h) X 600mm(w) 90 degree outside vertical elbow, 650 radius                       "/>
    <x v="1"/>
    <x v="1"/>
    <x v="1"/>
    <n v="710"/>
    <n v="880"/>
    <n v="880"/>
    <n v="880"/>
    <n v="880"/>
    <n v="880"/>
    <n v="880"/>
    <n v="599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667"/>
    <n v="49"/>
    <x v="0"/>
    <x v="1"/>
    <x v="1"/>
    <x v="0"/>
    <x v="4"/>
    <s v="A02"/>
    <s v="HEAVY DUTY GALVANIZED STEEL PERFORATED BOTTOM CABLE TRAY"/>
    <n v="49"/>
    <s v="75mm(h) X 600mm(w) 90 degree inside vertical elbow, 650 radius                       "/>
    <x v="2"/>
    <x v="2"/>
    <x v="1"/>
    <n v="430"/>
    <n v="530"/>
    <n v="530"/>
    <n v="530"/>
    <n v="530"/>
    <n v="530"/>
    <n v="530"/>
    <n v="361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120"/>
    <n v="49"/>
    <x v="0"/>
    <x v="1"/>
    <x v="1"/>
    <x v="0"/>
    <x v="4"/>
    <s v="A02"/>
    <s v="HEAVY DUTY GALVANIZED STEEL PERFORATED BOTTOM CABLE TRAY"/>
    <n v="49"/>
    <s v="75mm(h) X 600mm(w) 90 degree inside vertical elbow, 650 radius                       "/>
    <x v="3"/>
    <x v="3"/>
    <x v="1"/>
    <n v="430"/>
    <n v="530"/>
    <n v="530"/>
    <n v="530"/>
    <n v="530"/>
    <n v="530"/>
    <n v="530"/>
    <n v="361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573"/>
    <n v="49"/>
    <x v="0"/>
    <x v="1"/>
    <x v="1"/>
    <x v="0"/>
    <x v="4"/>
    <s v="A02"/>
    <s v="HEAVY DUTY GALVANIZED STEEL PERFORATED BOTTOM CABLE TRAY"/>
    <n v="49"/>
    <s v="75mm(h) X 600mm(w) 90 degree inside vertical elbow, 650 radius                       "/>
    <x v="1"/>
    <x v="1"/>
    <x v="1"/>
    <n v="430"/>
    <n v="530"/>
    <n v="530"/>
    <n v="530"/>
    <n v="530"/>
    <n v="530"/>
    <n v="530"/>
    <n v="361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668"/>
    <n v="50"/>
    <x v="0"/>
    <x v="1"/>
    <x v="1"/>
    <x v="0"/>
    <x v="4"/>
    <s v="A03"/>
    <s v="GALVANIZED STEEL TRAY COVERS FOR PLACEMENT ON PERFORATED BOTTOM TRAYS ABOVE"/>
    <n v="50"/>
    <s v="75mm(w)"/>
    <x v="2"/>
    <x v="2"/>
    <x v="0"/>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121"/>
    <n v="50"/>
    <x v="0"/>
    <x v="1"/>
    <x v="1"/>
    <x v="0"/>
    <x v="4"/>
    <s v="A03"/>
    <s v="GALVANIZED STEEL TRAY COVERS FOR PLACEMENT ON PERFORATED BOTTOM TRAYS ABOVE"/>
    <n v="50"/>
    <s v="75mm(w)"/>
    <x v="3"/>
    <x v="3"/>
    <x v="0"/>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574"/>
    <n v="50"/>
    <x v="0"/>
    <x v="1"/>
    <x v="1"/>
    <x v="0"/>
    <x v="4"/>
    <s v="A03"/>
    <s v="GALVANIZED STEEL TRAY COVERS FOR PLACEMENT ON PERFORATED BOTTOM TRAYS ABOVE"/>
    <n v="50"/>
    <s v="75mm(w)"/>
    <x v="1"/>
    <x v="1"/>
    <x v="0"/>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669"/>
    <n v="51"/>
    <x v="0"/>
    <x v="1"/>
    <x v="1"/>
    <x v="0"/>
    <x v="4"/>
    <s v="A03"/>
    <s v="GALVANIZED STEEL TRAY COVERS FOR PLACEMENT ON PERFORATED BOTTOM TRAYS ABOVE"/>
    <n v="51"/>
    <s v="100mm(w)"/>
    <x v="2"/>
    <x v="2"/>
    <x v="0"/>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122"/>
    <n v="51"/>
    <x v="0"/>
    <x v="1"/>
    <x v="1"/>
    <x v="0"/>
    <x v="4"/>
    <s v="A03"/>
    <s v="GALVANIZED STEEL TRAY COVERS FOR PLACEMENT ON PERFORATED BOTTOM TRAYS ABOVE"/>
    <n v="51"/>
    <s v="100mm(w)"/>
    <x v="3"/>
    <x v="3"/>
    <x v="0"/>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575"/>
    <n v="51"/>
    <x v="0"/>
    <x v="1"/>
    <x v="1"/>
    <x v="0"/>
    <x v="4"/>
    <s v="A03"/>
    <s v="GALVANIZED STEEL TRAY COVERS FOR PLACEMENT ON PERFORATED BOTTOM TRAYS ABOVE"/>
    <n v="51"/>
    <s v="100mm(w)"/>
    <x v="1"/>
    <x v="1"/>
    <x v="0"/>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670"/>
    <n v="52"/>
    <x v="0"/>
    <x v="1"/>
    <x v="1"/>
    <x v="0"/>
    <x v="4"/>
    <s v="A03"/>
    <s v="GALVANIZED STEEL TRAY COVERS FOR PLACEMENT ON PERFORATED BOTTOM TRAYS ABOVE"/>
    <n v="52"/>
    <s v="150mm(w)"/>
    <x v="2"/>
    <x v="2"/>
    <x v="0"/>
    <n v="170"/>
    <n v="90"/>
    <n v="90"/>
    <n v="90"/>
    <n v="90"/>
    <n v="90"/>
    <n v="90"/>
    <n v="71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123"/>
    <n v="52"/>
    <x v="0"/>
    <x v="1"/>
    <x v="1"/>
    <x v="0"/>
    <x v="4"/>
    <s v="A03"/>
    <s v="GALVANIZED STEEL TRAY COVERS FOR PLACEMENT ON PERFORATED BOTTOM TRAYS ABOVE"/>
    <n v="52"/>
    <s v="150mm(w)"/>
    <x v="3"/>
    <x v="3"/>
    <x v="0"/>
    <n v="170"/>
    <n v="90"/>
    <n v="90"/>
    <n v="90"/>
    <n v="90"/>
    <n v="90"/>
    <n v="90"/>
    <n v="71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576"/>
    <n v="52"/>
    <x v="0"/>
    <x v="1"/>
    <x v="1"/>
    <x v="0"/>
    <x v="4"/>
    <s v="A03"/>
    <s v="GALVANIZED STEEL TRAY COVERS FOR PLACEMENT ON PERFORATED BOTTOM TRAYS ABOVE"/>
    <n v="52"/>
    <s v="150mm(w)"/>
    <x v="1"/>
    <x v="1"/>
    <x v="0"/>
    <n v="170"/>
    <n v="90"/>
    <n v="90"/>
    <n v="90"/>
    <n v="90"/>
    <n v="90"/>
    <n v="90"/>
    <n v="71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671"/>
    <n v="53"/>
    <x v="0"/>
    <x v="1"/>
    <x v="1"/>
    <x v="0"/>
    <x v="4"/>
    <s v="A03"/>
    <s v="GALVANIZED STEEL TRAY COVERS FOR PLACEMENT ON PERFORATED BOTTOM TRAYS ABOVE"/>
    <n v="53"/>
    <s v="200mm(w)"/>
    <x v="2"/>
    <x v="2"/>
    <x v="0"/>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124"/>
    <n v="53"/>
    <x v="0"/>
    <x v="1"/>
    <x v="1"/>
    <x v="0"/>
    <x v="4"/>
    <s v="A03"/>
    <s v="GALVANIZED STEEL TRAY COVERS FOR PLACEMENT ON PERFORATED BOTTOM TRAYS ABOVE"/>
    <n v="53"/>
    <s v="200mm(w)"/>
    <x v="3"/>
    <x v="3"/>
    <x v="0"/>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577"/>
    <n v="53"/>
    <x v="0"/>
    <x v="1"/>
    <x v="1"/>
    <x v="0"/>
    <x v="4"/>
    <s v="A03"/>
    <s v="GALVANIZED STEEL TRAY COVERS FOR PLACEMENT ON PERFORATED BOTTOM TRAYS ABOVE"/>
    <n v="53"/>
    <s v="200mm(w)"/>
    <x v="1"/>
    <x v="1"/>
    <x v="0"/>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672"/>
    <n v="54"/>
    <x v="0"/>
    <x v="1"/>
    <x v="1"/>
    <x v="0"/>
    <x v="4"/>
    <s v="A03"/>
    <s v="GALVANIZED STEEL TRAY COVERS FOR PLACEMENT ON PERFORATED BOTTOM TRAYS ABOVE"/>
    <n v="54"/>
    <s v="300mm(w)"/>
    <x v="2"/>
    <x v="2"/>
    <x v="0"/>
    <n v="160"/>
    <n v="40"/>
    <n v="40"/>
    <n v="40"/>
    <n v="40"/>
    <n v="40"/>
    <n v="40"/>
    <n v="40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125"/>
    <n v="54"/>
    <x v="0"/>
    <x v="1"/>
    <x v="1"/>
    <x v="0"/>
    <x v="4"/>
    <s v="A03"/>
    <s v="GALVANIZED STEEL TRAY COVERS FOR PLACEMENT ON PERFORATED BOTTOM TRAYS ABOVE"/>
    <n v="54"/>
    <s v="300mm(w)"/>
    <x v="3"/>
    <x v="3"/>
    <x v="0"/>
    <n v="160"/>
    <n v="40"/>
    <n v="40"/>
    <n v="40"/>
    <n v="40"/>
    <n v="40"/>
    <n v="40"/>
    <n v="40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578"/>
    <n v="54"/>
    <x v="0"/>
    <x v="1"/>
    <x v="1"/>
    <x v="0"/>
    <x v="4"/>
    <s v="A03"/>
    <s v="GALVANIZED STEEL TRAY COVERS FOR PLACEMENT ON PERFORATED BOTTOM TRAYS ABOVE"/>
    <n v="54"/>
    <s v="300mm(w)"/>
    <x v="1"/>
    <x v="1"/>
    <x v="0"/>
    <n v="160"/>
    <n v="40"/>
    <n v="40"/>
    <n v="40"/>
    <n v="40"/>
    <n v="40"/>
    <n v="40"/>
    <n v="40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673"/>
    <n v="55"/>
    <x v="0"/>
    <x v="1"/>
    <x v="1"/>
    <x v="0"/>
    <x v="4"/>
    <s v="A03"/>
    <s v="GALVANIZED STEEL TRAY COVERS FOR PLACEMENT ON PERFORATED BOTTOM TRAYS ABOVE"/>
    <n v="55"/>
    <s v="400mm(w)"/>
    <x v="2"/>
    <x v="2"/>
    <x v="0"/>
    <n v="3"/>
    <n v="3"/>
    <n v="3"/>
    <n v="3"/>
    <n v="3"/>
    <n v="3"/>
    <n v="3"/>
    <n v="21"/>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126"/>
    <n v="55"/>
    <x v="0"/>
    <x v="1"/>
    <x v="1"/>
    <x v="0"/>
    <x v="4"/>
    <s v="A03"/>
    <s v="GALVANIZED STEEL TRAY COVERS FOR PLACEMENT ON PERFORATED BOTTOM TRAYS ABOVE"/>
    <n v="55"/>
    <s v="400mm(w)"/>
    <x v="3"/>
    <x v="3"/>
    <x v="0"/>
    <n v="3"/>
    <n v="3"/>
    <n v="3"/>
    <n v="3"/>
    <n v="3"/>
    <n v="3"/>
    <n v="3"/>
    <n v="21"/>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579"/>
    <n v="55"/>
    <x v="0"/>
    <x v="1"/>
    <x v="1"/>
    <x v="0"/>
    <x v="4"/>
    <s v="A03"/>
    <s v="GALVANIZED STEEL TRAY COVERS FOR PLACEMENT ON PERFORATED BOTTOM TRAYS ABOVE"/>
    <n v="55"/>
    <s v="400mm(w)"/>
    <x v="1"/>
    <x v="1"/>
    <x v="0"/>
    <n v="3"/>
    <n v="3"/>
    <n v="3"/>
    <n v="3"/>
    <n v="3"/>
    <n v="3"/>
    <n v="3"/>
    <n v="21"/>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674"/>
    <n v="56"/>
    <x v="0"/>
    <x v="1"/>
    <x v="1"/>
    <x v="0"/>
    <x v="4"/>
    <s v="A03"/>
    <s v="GALVANIZED STEEL TRAY COVERS FOR PLACEMENT ON PERFORATED BOTTOM TRAYS ABOVE"/>
    <n v="56"/>
    <s v="500mm(w)"/>
    <x v="2"/>
    <x v="2"/>
    <x v="0"/>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127"/>
    <n v="56"/>
    <x v="0"/>
    <x v="1"/>
    <x v="1"/>
    <x v="0"/>
    <x v="4"/>
    <s v="A03"/>
    <s v="GALVANIZED STEEL TRAY COVERS FOR PLACEMENT ON PERFORATED BOTTOM TRAYS ABOVE"/>
    <n v="56"/>
    <s v="500mm(w)"/>
    <x v="3"/>
    <x v="3"/>
    <x v="0"/>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580"/>
    <n v="56"/>
    <x v="0"/>
    <x v="1"/>
    <x v="1"/>
    <x v="0"/>
    <x v="4"/>
    <s v="A03"/>
    <s v="GALVANIZED STEEL TRAY COVERS FOR PLACEMENT ON PERFORATED BOTTOM TRAYS ABOVE"/>
    <n v="56"/>
    <s v="500mm(w)"/>
    <x v="1"/>
    <x v="1"/>
    <x v="0"/>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675"/>
    <n v="57"/>
    <x v="0"/>
    <x v="1"/>
    <x v="1"/>
    <x v="0"/>
    <x v="4"/>
    <s v="A03"/>
    <s v="GALVANIZED STEEL TRAY COVERS FOR PLACEMENT ON PERFORATED BOTTOM TRAYS ABOVE"/>
    <n v="57"/>
    <s v="600mm(w)"/>
    <x v="2"/>
    <x v="2"/>
    <x v="0"/>
    <n v="890"/>
    <n v="1100"/>
    <n v="1100"/>
    <n v="1100"/>
    <n v="1100"/>
    <n v="1100"/>
    <n v="1100"/>
    <n v="749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128"/>
    <n v="57"/>
    <x v="0"/>
    <x v="1"/>
    <x v="1"/>
    <x v="0"/>
    <x v="4"/>
    <s v="A03"/>
    <s v="GALVANIZED STEEL TRAY COVERS FOR PLACEMENT ON PERFORATED BOTTOM TRAYS ABOVE"/>
    <n v="57"/>
    <s v="600mm(w)"/>
    <x v="3"/>
    <x v="3"/>
    <x v="0"/>
    <n v="890"/>
    <n v="1100"/>
    <n v="1100"/>
    <n v="1100"/>
    <n v="1100"/>
    <n v="1100"/>
    <n v="1100"/>
    <n v="749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581"/>
    <n v="57"/>
    <x v="0"/>
    <x v="1"/>
    <x v="1"/>
    <x v="0"/>
    <x v="4"/>
    <s v="A03"/>
    <s v="GALVANIZED STEEL TRAY COVERS FOR PLACEMENT ON PERFORATED BOTTOM TRAYS ABOVE"/>
    <n v="57"/>
    <s v="600mm(w)"/>
    <x v="1"/>
    <x v="1"/>
    <x v="0"/>
    <n v="890"/>
    <n v="1100"/>
    <n v="1100"/>
    <n v="1100"/>
    <n v="1100"/>
    <n v="1100"/>
    <n v="1100"/>
    <n v="749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676"/>
    <n v="58"/>
    <x v="0"/>
    <x v="1"/>
    <x v="1"/>
    <x v="0"/>
    <x v="4"/>
    <s v="A04"/>
    <s v="GALVANIZED STEEL TRAY SUN SHIELDS FOR PLACEMENT ON PERFORATED BOTTOM TRAYS ABOVE"/>
    <n v="58"/>
    <s v="75mm(w)"/>
    <x v="2"/>
    <x v="2"/>
    <x v="0"/>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129"/>
    <n v="58"/>
    <x v="0"/>
    <x v="1"/>
    <x v="1"/>
    <x v="0"/>
    <x v="4"/>
    <s v="A04"/>
    <s v="GALVANIZED STEEL TRAY SUN SHIELDS FOR PLACEMENT ON PERFORATED BOTTOM TRAYS ABOVE"/>
    <n v="58"/>
    <s v="75mm(w)"/>
    <x v="3"/>
    <x v="3"/>
    <x v="0"/>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582"/>
    <n v="58"/>
    <x v="0"/>
    <x v="1"/>
    <x v="1"/>
    <x v="0"/>
    <x v="4"/>
    <s v="A04"/>
    <s v="GALVANIZED STEEL TRAY SUN SHIELDS FOR PLACEMENT ON PERFORATED BOTTOM TRAYS ABOVE"/>
    <n v="58"/>
    <s v="75mm(w)"/>
    <x v="1"/>
    <x v="1"/>
    <x v="0"/>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677"/>
    <n v="59"/>
    <x v="0"/>
    <x v="1"/>
    <x v="1"/>
    <x v="0"/>
    <x v="4"/>
    <s v="A04"/>
    <s v="GALVANIZED STEEL TRAY SUN SHIELDS FOR PLACEMENT ON PERFORATED BOTTOM TRAYS ABOVE"/>
    <n v="59"/>
    <s v="100mm(w)"/>
    <x v="2"/>
    <x v="2"/>
    <x v="0"/>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130"/>
    <n v="59"/>
    <x v="0"/>
    <x v="1"/>
    <x v="1"/>
    <x v="0"/>
    <x v="4"/>
    <s v="A04"/>
    <s v="GALVANIZED STEEL TRAY SUN SHIELDS FOR PLACEMENT ON PERFORATED BOTTOM TRAYS ABOVE"/>
    <n v="59"/>
    <s v="100mm(w)"/>
    <x v="3"/>
    <x v="3"/>
    <x v="0"/>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583"/>
    <n v="59"/>
    <x v="0"/>
    <x v="1"/>
    <x v="1"/>
    <x v="0"/>
    <x v="4"/>
    <s v="A04"/>
    <s v="GALVANIZED STEEL TRAY SUN SHIELDS FOR PLACEMENT ON PERFORATED BOTTOM TRAYS ABOVE"/>
    <n v="59"/>
    <s v="100mm(w)"/>
    <x v="1"/>
    <x v="1"/>
    <x v="0"/>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678"/>
    <n v="60"/>
    <x v="0"/>
    <x v="1"/>
    <x v="1"/>
    <x v="0"/>
    <x v="4"/>
    <s v="A04"/>
    <s v="GALVANIZED STEEL TRAY SUN SHIELDS FOR PLACEMENT ON PERFORATED BOTTOM TRAYS ABOVE"/>
    <n v="60"/>
    <s v="150mm(w)"/>
    <x v="2"/>
    <x v="2"/>
    <x v="0"/>
    <n v="170"/>
    <n v="90"/>
    <n v="90"/>
    <n v="90"/>
    <n v="90"/>
    <n v="90"/>
    <n v="90"/>
    <n v="71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131"/>
    <n v="60"/>
    <x v="0"/>
    <x v="1"/>
    <x v="1"/>
    <x v="0"/>
    <x v="4"/>
    <s v="A04"/>
    <s v="GALVANIZED STEEL TRAY SUN SHIELDS FOR PLACEMENT ON PERFORATED BOTTOM TRAYS ABOVE"/>
    <n v="60"/>
    <s v="150mm(w)"/>
    <x v="3"/>
    <x v="3"/>
    <x v="0"/>
    <n v="170"/>
    <n v="90"/>
    <n v="90"/>
    <n v="90"/>
    <n v="90"/>
    <n v="90"/>
    <n v="90"/>
    <n v="71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584"/>
    <n v="60"/>
    <x v="0"/>
    <x v="1"/>
    <x v="1"/>
    <x v="0"/>
    <x v="4"/>
    <s v="A04"/>
    <s v="GALVANIZED STEEL TRAY SUN SHIELDS FOR PLACEMENT ON PERFORATED BOTTOM TRAYS ABOVE"/>
    <n v="60"/>
    <s v="150mm(w)"/>
    <x v="1"/>
    <x v="1"/>
    <x v="0"/>
    <n v="170"/>
    <n v="90"/>
    <n v="90"/>
    <n v="90"/>
    <n v="90"/>
    <n v="90"/>
    <n v="90"/>
    <n v="71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679"/>
    <n v="61"/>
    <x v="0"/>
    <x v="1"/>
    <x v="1"/>
    <x v="0"/>
    <x v="4"/>
    <s v="A04"/>
    <s v="GALVANIZED STEEL TRAY SUN SHIELDS FOR PLACEMENT ON PERFORATED BOTTOM TRAYS ABOVE"/>
    <n v="61"/>
    <s v="200mm(w)"/>
    <x v="2"/>
    <x v="2"/>
    <x v="0"/>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132"/>
    <n v="61"/>
    <x v="0"/>
    <x v="1"/>
    <x v="1"/>
    <x v="0"/>
    <x v="4"/>
    <s v="A04"/>
    <s v="GALVANIZED STEEL TRAY SUN SHIELDS FOR PLACEMENT ON PERFORATED BOTTOM TRAYS ABOVE"/>
    <n v="61"/>
    <s v="200mm(w)"/>
    <x v="3"/>
    <x v="3"/>
    <x v="0"/>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585"/>
    <n v="61"/>
    <x v="0"/>
    <x v="1"/>
    <x v="1"/>
    <x v="0"/>
    <x v="4"/>
    <s v="A04"/>
    <s v="GALVANIZED STEEL TRAY SUN SHIELDS FOR PLACEMENT ON PERFORATED BOTTOM TRAYS ABOVE"/>
    <n v="61"/>
    <s v="200mm(w)"/>
    <x v="1"/>
    <x v="1"/>
    <x v="0"/>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680"/>
    <n v="62"/>
    <x v="0"/>
    <x v="1"/>
    <x v="1"/>
    <x v="0"/>
    <x v="4"/>
    <s v="A04"/>
    <s v="GALVANIZED STEEL TRAY SUN SHIELDS FOR PLACEMENT ON PERFORATED BOTTOM TRAYS ABOVE"/>
    <n v="62"/>
    <s v="300mm(w)"/>
    <x v="2"/>
    <x v="2"/>
    <x v="0"/>
    <n v="160"/>
    <n v="40"/>
    <n v="40"/>
    <n v="40"/>
    <n v="40"/>
    <n v="40"/>
    <n v="40"/>
    <n v="40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133"/>
    <n v="62"/>
    <x v="0"/>
    <x v="1"/>
    <x v="1"/>
    <x v="0"/>
    <x v="4"/>
    <s v="A04"/>
    <s v="GALVANIZED STEEL TRAY SUN SHIELDS FOR PLACEMENT ON PERFORATED BOTTOM TRAYS ABOVE"/>
    <n v="62"/>
    <s v="300mm(w)"/>
    <x v="3"/>
    <x v="3"/>
    <x v="0"/>
    <n v="160"/>
    <n v="40"/>
    <n v="40"/>
    <n v="40"/>
    <n v="40"/>
    <n v="40"/>
    <n v="40"/>
    <n v="40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586"/>
    <n v="62"/>
    <x v="0"/>
    <x v="1"/>
    <x v="1"/>
    <x v="0"/>
    <x v="4"/>
    <s v="A04"/>
    <s v="GALVANIZED STEEL TRAY SUN SHIELDS FOR PLACEMENT ON PERFORATED BOTTOM TRAYS ABOVE"/>
    <n v="62"/>
    <s v="300mm(w)"/>
    <x v="1"/>
    <x v="1"/>
    <x v="0"/>
    <n v="160"/>
    <n v="40"/>
    <n v="40"/>
    <n v="40"/>
    <n v="40"/>
    <n v="40"/>
    <n v="40"/>
    <n v="40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681"/>
    <n v="63"/>
    <x v="0"/>
    <x v="1"/>
    <x v="1"/>
    <x v="0"/>
    <x v="4"/>
    <s v="A04"/>
    <s v="GALVANIZED STEEL TRAY SUN SHIELDS FOR PLACEMENT ON PERFORATED BOTTOM TRAYS ABOVE"/>
    <n v="63"/>
    <s v="400mm(w)"/>
    <x v="2"/>
    <x v="2"/>
    <x v="0"/>
    <n v="3"/>
    <n v="3"/>
    <n v="3"/>
    <n v="3"/>
    <n v="3"/>
    <n v="3"/>
    <n v="3"/>
    <n v="21"/>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134"/>
    <n v="63"/>
    <x v="0"/>
    <x v="1"/>
    <x v="1"/>
    <x v="0"/>
    <x v="4"/>
    <s v="A04"/>
    <s v="GALVANIZED STEEL TRAY SUN SHIELDS FOR PLACEMENT ON PERFORATED BOTTOM TRAYS ABOVE"/>
    <n v="63"/>
    <s v="400mm(w)"/>
    <x v="3"/>
    <x v="3"/>
    <x v="0"/>
    <n v="3"/>
    <n v="3"/>
    <n v="3"/>
    <n v="3"/>
    <n v="3"/>
    <n v="3"/>
    <n v="3"/>
    <n v="21"/>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587"/>
    <n v="63"/>
    <x v="0"/>
    <x v="1"/>
    <x v="1"/>
    <x v="0"/>
    <x v="4"/>
    <s v="A04"/>
    <s v="GALVANIZED STEEL TRAY SUN SHIELDS FOR PLACEMENT ON PERFORATED BOTTOM TRAYS ABOVE"/>
    <n v="63"/>
    <s v="400mm(w)"/>
    <x v="1"/>
    <x v="1"/>
    <x v="0"/>
    <n v="3"/>
    <n v="3"/>
    <n v="3"/>
    <n v="3"/>
    <n v="3"/>
    <n v="3"/>
    <n v="3"/>
    <n v="21"/>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682"/>
    <n v="64"/>
    <x v="0"/>
    <x v="1"/>
    <x v="1"/>
    <x v="0"/>
    <x v="4"/>
    <s v="A04"/>
    <s v="GALVANIZED STEEL TRAY SUN SHIELDS FOR PLACEMENT ON PERFORATED BOTTOM TRAYS ABOVE"/>
    <n v="64"/>
    <s v="500mm(w)"/>
    <x v="2"/>
    <x v="2"/>
    <x v="0"/>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135"/>
    <n v="64"/>
    <x v="0"/>
    <x v="1"/>
    <x v="1"/>
    <x v="0"/>
    <x v="4"/>
    <s v="A04"/>
    <s v="GALVANIZED STEEL TRAY SUN SHIELDS FOR PLACEMENT ON PERFORATED BOTTOM TRAYS ABOVE"/>
    <n v="64"/>
    <s v="500mm(w)"/>
    <x v="3"/>
    <x v="3"/>
    <x v="0"/>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588"/>
    <n v="64"/>
    <x v="0"/>
    <x v="1"/>
    <x v="1"/>
    <x v="0"/>
    <x v="4"/>
    <s v="A04"/>
    <s v="GALVANIZED STEEL TRAY SUN SHIELDS FOR PLACEMENT ON PERFORATED BOTTOM TRAYS ABOVE"/>
    <n v="64"/>
    <s v="500mm(w)"/>
    <x v="1"/>
    <x v="1"/>
    <x v="0"/>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683"/>
    <n v="65"/>
    <x v="0"/>
    <x v="1"/>
    <x v="1"/>
    <x v="0"/>
    <x v="4"/>
    <s v="A04"/>
    <s v="GALVANIZED STEEL TRAY SUN SHIELDS FOR PLACEMENT ON PERFORATED BOTTOM TRAYS ABOVE"/>
    <n v="65"/>
    <s v="600mm(w)"/>
    <x v="2"/>
    <x v="2"/>
    <x v="0"/>
    <n v="890"/>
    <n v="1100"/>
    <n v="1100"/>
    <n v="1100"/>
    <n v="1100"/>
    <n v="1100"/>
    <n v="1100"/>
    <n v="749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136"/>
    <n v="65"/>
    <x v="0"/>
    <x v="1"/>
    <x v="1"/>
    <x v="0"/>
    <x v="4"/>
    <s v="A04"/>
    <s v="GALVANIZED STEEL TRAY SUN SHIELDS FOR PLACEMENT ON PERFORATED BOTTOM TRAYS ABOVE"/>
    <n v="65"/>
    <s v="600mm(w)"/>
    <x v="3"/>
    <x v="3"/>
    <x v="0"/>
    <n v="890"/>
    <n v="1100"/>
    <n v="1100"/>
    <n v="1100"/>
    <n v="1100"/>
    <n v="1100"/>
    <n v="1100"/>
    <n v="749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589"/>
    <n v="65"/>
    <x v="0"/>
    <x v="1"/>
    <x v="1"/>
    <x v="0"/>
    <x v="4"/>
    <s v="A04"/>
    <s v="GALVANIZED STEEL TRAY SUN SHIELDS FOR PLACEMENT ON PERFORATED BOTTOM TRAYS ABOVE"/>
    <n v="65"/>
    <s v="600mm(w)"/>
    <x v="1"/>
    <x v="1"/>
    <x v="0"/>
    <n v="890"/>
    <n v="1100"/>
    <n v="1100"/>
    <n v="1100"/>
    <n v="1100"/>
    <n v="1100"/>
    <n v="1100"/>
    <n v="749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684"/>
    <n v="66"/>
    <x v="0"/>
    <x v="1"/>
    <x v="1"/>
    <x v="1"/>
    <x v="5"/>
    <s v="B01"/>
    <s v="HEAVY DUTY GALVANIZED STEEL LADDER CABLE RACK/TRAY"/>
    <n v="1"/>
    <s v="75mm(h) X 75mm(w) straight                        "/>
    <x v="2"/>
    <x v="2"/>
    <x v="0"/>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137"/>
    <n v="66"/>
    <x v="0"/>
    <x v="1"/>
    <x v="1"/>
    <x v="1"/>
    <x v="5"/>
    <s v="B01"/>
    <s v="HEAVY DUTY GALVANIZED STEEL LADDER CABLE RACK/TRAY"/>
    <n v="1"/>
    <s v="75mm(h) X 75mm(w) straight                        "/>
    <x v="3"/>
    <x v="3"/>
    <x v="0"/>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590"/>
    <n v="66"/>
    <x v="0"/>
    <x v="1"/>
    <x v="1"/>
    <x v="1"/>
    <x v="5"/>
    <s v="B01"/>
    <s v="HEAVY DUTY GALVANIZED STEEL LADDER CABLE RACK/TRAY"/>
    <n v="1"/>
    <s v="75mm(h) X 75mm(w) straight                        "/>
    <x v="1"/>
    <x v="1"/>
    <x v="0"/>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685"/>
    <n v="67"/>
    <x v="0"/>
    <x v="1"/>
    <x v="1"/>
    <x v="1"/>
    <x v="5"/>
    <s v="B01"/>
    <s v="HEAVY DUTY GALVANIZED STEEL LADDER CABLE RACK/TRAY"/>
    <n v="2"/>
    <s v="75mm(h) X 100mm(w) straight                        "/>
    <x v="2"/>
    <x v="2"/>
    <x v="0"/>
    <n v="10"/>
    <n v="10"/>
    <n v="10"/>
    <n v="10"/>
    <n v="10"/>
    <n v="10"/>
    <n v="10"/>
    <n v="7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138"/>
    <n v="67"/>
    <x v="0"/>
    <x v="1"/>
    <x v="1"/>
    <x v="1"/>
    <x v="5"/>
    <s v="B01"/>
    <s v="HEAVY DUTY GALVANIZED STEEL LADDER CABLE RACK/TRAY"/>
    <n v="2"/>
    <s v="75mm(h) X 100mm(w) straight                        "/>
    <x v="3"/>
    <x v="3"/>
    <x v="0"/>
    <n v="10"/>
    <n v="10"/>
    <n v="10"/>
    <n v="10"/>
    <n v="10"/>
    <n v="10"/>
    <n v="10"/>
    <n v="7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591"/>
    <n v="67"/>
    <x v="0"/>
    <x v="1"/>
    <x v="1"/>
    <x v="1"/>
    <x v="5"/>
    <s v="B01"/>
    <s v="HEAVY DUTY GALVANIZED STEEL LADDER CABLE RACK/TRAY"/>
    <n v="2"/>
    <s v="75mm(h) X 100mm(w) straight                        "/>
    <x v="1"/>
    <x v="1"/>
    <x v="0"/>
    <n v="10"/>
    <n v="10"/>
    <n v="10"/>
    <n v="10"/>
    <n v="10"/>
    <n v="10"/>
    <n v="10"/>
    <n v="7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686"/>
    <n v="68"/>
    <x v="0"/>
    <x v="1"/>
    <x v="1"/>
    <x v="1"/>
    <x v="5"/>
    <s v="B01"/>
    <s v="HEAVY DUTY GALVANIZED STEEL LADDER CABLE RACK/TRAY"/>
    <n v="3"/>
    <s v="75mm(h) X 150mm(w) straight                        "/>
    <x v="2"/>
    <x v="2"/>
    <x v="0"/>
    <n v="7500"/>
    <n v="1300"/>
    <n v="1300"/>
    <n v="1300"/>
    <n v="1300"/>
    <n v="1300"/>
    <n v="1300"/>
    <n v="1530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139"/>
    <n v="68"/>
    <x v="0"/>
    <x v="1"/>
    <x v="1"/>
    <x v="1"/>
    <x v="5"/>
    <s v="B01"/>
    <s v="HEAVY DUTY GALVANIZED STEEL LADDER CABLE RACK/TRAY"/>
    <n v="3"/>
    <s v="75mm(h) X 150mm(w) straight                        "/>
    <x v="3"/>
    <x v="3"/>
    <x v="0"/>
    <n v="7500"/>
    <n v="1300"/>
    <n v="1300"/>
    <n v="1300"/>
    <n v="1300"/>
    <n v="1300"/>
    <n v="1300"/>
    <n v="1530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592"/>
    <n v="68"/>
    <x v="0"/>
    <x v="1"/>
    <x v="1"/>
    <x v="1"/>
    <x v="5"/>
    <s v="B01"/>
    <s v="HEAVY DUTY GALVANIZED STEEL LADDER CABLE RACK/TRAY"/>
    <n v="3"/>
    <s v="75mm(h) X 150mm(w) straight                        "/>
    <x v="1"/>
    <x v="1"/>
    <x v="0"/>
    <n v="7500"/>
    <n v="1300"/>
    <n v="1300"/>
    <n v="1300"/>
    <n v="1300"/>
    <n v="1300"/>
    <n v="1300"/>
    <n v="1530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687"/>
    <n v="69"/>
    <x v="0"/>
    <x v="1"/>
    <x v="1"/>
    <x v="1"/>
    <x v="5"/>
    <s v="B01"/>
    <s v="HEAVY DUTY GALVANIZED STEEL LADDER CABLE RACK/TRAY"/>
    <n v="4"/>
    <s v="75mm(h) X 200mm(w) straight"/>
    <x v="2"/>
    <x v="2"/>
    <x v="0"/>
    <n v="10"/>
    <n v="10"/>
    <n v="10"/>
    <n v="10"/>
    <n v="10"/>
    <n v="10"/>
    <n v="10"/>
    <n v="7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140"/>
    <n v="69"/>
    <x v="0"/>
    <x v="1"/>
    <x v="1"/>
    <x v="1"/>
    <x v="5"/>
    <s v="B01"/>
    <s v="HEAVY DUTY GALVANIZED STEEL LADDER CABLE RACK/TRAY"/>
    <n v="4"/>
    <s v="75mm(h) X 200mm(w) straight"/>
    <x v="3"/>
    <x v="3"/>
    <x v="0"/>
    <n v="10"/>
    <n v="10"/>
    <n v="10"/>
    <n v="10"/>
    <n v="10"/>
    <n v="10"/>
    <n v="10"/>
    <n v="7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593"/>
    <n v="69"/>
    <x v="0"/>
    <x v="1"/>
    <x v="1"/>
    <x v="1"/>
    <x v="5"/>
    <s v="B01"/>
    <s v="HEAVY DUTY GALVANIZED STEEL LADDER CABLE RACK/TRAY"/>
    <n v="4"/>
    <s v="75mm(h) X 200mm(w) straight"/>
    <x v="1"/>
    <x v="1"/>
    <x v="0"/>
    <n v="10"/>
    <n v="10"/>
    <n v="10"/>
    <n v="10"/>
    <n v="10"/>
    <n v="10"/>
    <n v="10"/>
    <n v="7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688"/>
    <n v="70"/>
    <x v="0"/>
    <x v="1"/>
    <x v="1"/>
    <x v="1"/>
    <x v="5"/>
    <s v="B01"/>
    <s v="HEAVY DUTY GALVANIZED STEEL LADDER CABLE RACK/TRAY"/>
    <n v="5"/>
    <s v="75mm(h) X 300mm(w) straight"/>
    <x v="2"/>
    <x v="2"/>
    <x v="0"/>
    <n v="2500"/>
    <n v="2500"/>
    <n v="2500"/>
    <n v="2500"/>
    <n v="2500"/>
    <n v="2500"/>
    <n v="2500"/>
    <n v="1750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141"/>
    <n v="70"/>
    <x v="0"/>
    <x v="1"/>
    <x v="1"/>
    <x v="1"/>
    <x v="5"/>
    <s v="B01"/>
    <s v="HEAVY DUTY GALVANIZED STEEL LADDER CABLE RACK/TRAY"/>
    <n v="5"/>
    <s v="75mm(h) X 300mm(w) straight"/>
    <x v="3"/>
    <x v="3"/>
    <x v="0"/>
    <n v="2500"/>
    <n v="2500"/>
    <n v="2500"/>
    <n v="2500"/>
    <n v="2500"/>
    <n v="2500"/>
    <n v="2500"/>
    <n v="1750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594"/>
    <n v="70"/>
    <x v="0"/>
    <x v="1"/>
    <x v="1"/>
    <x v="1"/>
    <x v="5"/>
    <s v="B01"/>
    <s v="HEAVY DUTY GALVANIZED STEEL LADDER CABLE RACK/TRAY"/>
    <n v="5"/>
    <s v="75mm(h) X 300mm(w) straight"/>
    <x v="1"/>
    <x v="1"/>
    <x v="0"/>
    <n v="2500"/>
    <n v="2500"/>
    <n v="2500"/>
    <n v="2500"/>
    <n v="2500"/>
    <n v="2500"/>
    <n v="2500"/>
    <n v="1750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689"/>
    <n v="71"/>
    <x v="0"/>
    <x v="1"/>
    <x v="1"/>
    <x v="1"/>
    <x v="5"/>
    <s v="B01"/>
    <s v="HEAVY DUTY GALVANIZED STEEL LADDER CABLE RACK/TRAY"/>
    <n v="6"/>
    <s v="75mm(h) X 400mm(w) straight"/>
    <x v="2"/>
    <x v="2"/>
    <x v="0"/>
    <n v="30"/>
    <n v="50"/>
    <n v="50"/>
    <n v="50"/>
    <n v="50"/>
    <n v="50"/>
    <n v="50"/>
    <n v="33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142"/>
    <n v="71"/>
    <x v="0"/>
    <x v="1"/>
    <x v="1"/>
    <x v="1"/>
    <x v="5"/>
    <s v="B01"/>
    <s v="HEAVY DUTY GALVANIZED STEEL LADDER CABLE RACK/TRAY"/>
    <n v="6"/>
    <s v="75mm(h) X 400mm(w) straight"/>
    <x v="3"/>
    <x v="3"/>
    <x v="0"/>
    <n v="30"/>
    <n v="50"/>
    <n v="50"/>
    <n v="50"/>
    <n v="50"/>
    <n v="50"/>
    <n v="50"/>
    <n v="33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595"/>
    <n v="71"/>
    <x v="0"/>
    <x v="1"/>
    <x v="1"/>
    <x v="1"/>
    <x v="5"/>
    <s v="B01"/>
    <s v="HEAVY DUTY GALVANIZED STEEL LADDER CABLE RACK/TRAY"/>
    <n v="6"/>
    <s v="75mm(h) X 400mm(w) straight"/>
    <x v="1"/>
    <x v="1"/>
    <x v="0"/>
    <n v="30"/>
    <n v="50"/>
    <n v="50"/>
    <n v="50"/>
    <n v="50"/>
    <n v="50"/>
    <n v="50"/>
    <n v="33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690"/>
    <n v="72"/>
    <x v="0"/>
    <x v="1"/>
    <x v="1"/>
    <x v="1"/>
    <x v="5"/>
    <s v="B01"/>
    <s v="HEAVY DUTY GALVANIZED STEEL LADDER CABLE RACK/TRAY"/>
    <n v="7"/>
    <s v="75mm(h) X 500mm(w) straight"/>
    <x v="2"/>
    <x v="2"/>
    <x v="0"/>
    <n v="140"/>
    <n v="410"/>
    <n v="410"/>
    <n v="410"/>
    <n v="410"/>
    <n v="410"/>
    <n v="410"/>
    <n v="260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143"/>
    <n v="72"/>
    <x v="0"/>
    <x v="1"/>
    <x v="1"/>
    <x v="1"/>
    <x v="5"/>
    <s v="B01"/>
    <s v="HEAVY DUTY GALVANIZED STEEL LADDER CABLE RACK/TRAY"/>
    <n v="7"/>
    <s v="75mm(h) X 500mm(w) straight"/>
    <x v="3"/>
    <x v="3"/>
    <x v="0"/>
    <n v="140"/>
    <n v="410"/>
    <n v="410"/>
    <n v="410"/>
    <n v="410"/>
    <n v="410"/>
    <n v="410"/>
    <n v="260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596"/>
    <n v="72"/>
    <x v="0"/>
    <x v="1"/>
    <x v="1"/>
    <x v="1"/>
    <x v="5"/>
    <s v="B01"/>
    <s v="HEAVY DUTY GALVANIZED STEEL LADDER CABLE RACK/TRAY"/>
    <n v="7"/>
    <s v="75mm(h) X 500mm(w) straight"/>
    <x v="1"/>
    <x v="1"/>
    <x v="0"/>
    <n v="140"/>
    <n v="410"/>
    <n v="410"/>
    <n v="410"/>
    <n v="410"/>
    <n v="410"/>
    <n v="410"/>
    <n v="260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691"/>
    <n v="73"/>
    <x v="0"/>
    <x v="1"/>
    <x v="1"/>
    <x v="1"/>
    <x v="5"/>
    <s v="B01"/>
    <s v="HEAVY DUTY GALVANIZED STEEL LADDER CABLE RACK/TRAY"/>
    <n v="8"/>
    <s v="75mm(h) X 600mm(w) straight"/>
    <x v="2"/>
    <x v="2"/>
    <x v="0"/>
    <n v="9500"/>
    <n v="5200"/>
    <n v="5200"/>
    <n v="5200"/>
    <n v="5200"/>
    <n v="5200"/>
    <n v="5200"/>
    <n v="4070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144"/>
    <n v="73"/>
    <x v="0"/>
    <x v="1"/>
    <x v="1"/>
    <x v="1"/>
    <x v="5"/>
    <s v="B01"/>
    <s v="HEAVY DUTY GALVANIZED STEEL LADDER CABLE RACK/TRAY"/>
    <n v="8"/>
    <s v="75mm(h) X 600mm(w) straight"/>
    <x v="3"/>
    <x v="3"/>
    <x v="0"/>
    <n v="9500"/>
    <n v="5200"/>
    <n v="5200"/>
    <n v="5200"/>
    <n v="5200"/>
    <n v="5200"/>
    <n v="5200"/>
    <n v="4070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597"/>
    <n v="73"/>
    <x v="0"/>
    <x v="1"/>
    <x v="1"/>
    <x v="1"/>
    <x v="5"/>
    <s v="B01"/>
    <s v="HEAVY DUTY GALVANIZED STEEL LADDER CABLE RACK/TRAY"/>
    <n v="8"/>
    <s v="75mm(h) X 600mm(w) straight"/>
    <x v="1"/>
    <x v="1"/>
    <x v="0"/>
    <n v="9500"/>
    <n v="5200"/>
    <n v="5200"/>
    <n v="5200"/>
    <n v="5200"/>
    <n v="5200"/>
    <n v="5200"/>
    <n v="4070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692"/>
    <n v="74"/>
    <x v="0"/>
    <x v="1"/>
    <x v="1"/>
    <x v="1"/>
    <x v="5"/>
    <s v="B01"/>
    <s v="HEAVY DUTY GALVANIZED STEEL LADDER CABLE RACK/TRAY"/>
    <n v="9"/>
    <s v="75mm(h) X 800mm(w) straight"/>
    <x v="2"/>
    <x v="2"/>
    <x v="0"/>
    <n v="6000"/>
    <n v="6200"/>
    <n v="6200"/>
    <n v="6200"/>
    <n v="6200"/>
    <n v="6200"/>
    <n v="6200"/>
    <n v="4320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145"/>
    <n v="74"/>
    <x v="0"/>
    <x v="1"/>
    <x v="1"/>
    <x v="1"/>
    <x v="5"/>
    <s v="B01"/>
    <s v="HEAVY DUTY GALVANIZED STEEL LADDER CABLE RACK/TRAY"/>
    <n v="9"/>
    <s v="75mm(h) X 800mm(w) straight"/>
    <x v="3"/>
    <x v="3"/>
    <x v="0"/>
    <n v="6000"/>
    <n v="6200"/>
    <n v="6200"/>
    <n v="6200"/>
    <n v="6200"/>
    <n v="6200"/>
    <n v="6200"/>
    <n v="4320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598"/>
    <n v="74"/>
    <x v="0"/>
    <x v="1"/>
    <x v="1"/>
    <x v="1"/>
    <x v="5"/>
    <s v="B01"/>
    <s v="HEAVY DUTY GALVANIZED STEEL LADDER CABLE RACK/TRAY"/>
    <n v="9"/>
    <s v="75mm(h) X 800mm(w) straight"/>
    <x v="1"/>
    <x v="1"/>
    <x v="0"/>
    <n v="6000"/>
    <n v="6200"/>
    <n v="6200"/>
    <n v="6200"/>
    <n v="6200"/>
    <n v="6200"/>
    <n v="6200"/>
    <n v="4320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693"/>
    <n v="75"/>
    <x v="0"/>
    <x v="1"/>
    <x v="1"/>
    <x v="1"/>
    <x v="5"/>
    <s v="B01"/>
    <s v="HEAVY DUTY GALVANIZED STEEL LADDER CABLE RACK/TRAY"/>
    <n v="10"/>
    <s v="75mm(h) X 1000mm(w) straight"/>
    <x v="2"/>
    <x v="2"/>
    <x v="0"/>
    <n v="30"/>
    <n v="50"/>
    <n v="50"/>
    <n v="50"/>
    <n v="50"/>
    <n v="50"/>
    <n v="50"/>
    <n v="33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146"/>
    <n v="75"/>
    <x v="0"/>
    <x v="1"/>
    <x v="1"/>
    <x v="1"/>
    <x v="5"/>
    <s v="B01"/>
    <s v="HEAVY DUTY GALVANIZED STEEL LADDER CABLE RACK/TRAY"/>
    <n v="10"/>
    <s v="75mm(h) X 1000mm(w) straight"/>
    <x v="3"/>
    <x v="3"/>
    <x v="0"/>
    <n v="30"/>
    <n v="50"/>
    <n v="50"/>
    <n v="50"/>
    <n v="50"/>
    <n v="50"/>
    <n v="50"/>
    <n v="33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599"/>
    <n v="75"/>
    <x v="0"/>
    <x v="1"/>
    <x v="1"/>
    <x v="1"/>
    <x v="5"/>
    <s v="B01"/>
    <s v="HEAVY DUTY GALVANIZED STEEL LADDER CABLE RACK/TRAY"/>
    <n v="10"/>
    <s v="75mm(h) X 1000mm(w) straight"/>
    <x v="1"/>
    <x v="1"/>
    <x v="0"/>
    <n v="30"/>
    <n v="50"/>
    <n v="50"/>
    <n v="50"/>
    <n v="50"/>
    <n v="50"/>
    <n v="50"/>
    <n v="33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694"/>
    <n v="76"/>
    <x v="0"/>
    <x v="1"/>
    <x v="1"/>
    <x v="1"/>
    <x v="5"/>
    <s v="B01"/>
    <s v="HEAVY DUTY GALVANIZED STEEL LADDER CABLE RACK/TRAY"/>
    <n v="11"/>
    <s v="100mm(h) X 75mm(w) straight                        "/>
    <x v="2"/>
    <x v="2"/>
    <x v="0"/>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147"/>
    <n v="76"/>
    <x v="0"/>
    <x v="1"/>
    <x v="1"/>
    <x v="1"/>
    <x v="5"/>
    <s v="B01"/>
    <s v="HEAVY DUTY GALVANIZED STEEL LADDER CABLE RACK/TRAY"/>
    <n v="11"/>
    <s v="100mm(h) X 75mm(w) straight                        "/>
    <x v="3"/>
    <x v="3"/>
    <x v="0"/>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600"/>
    <n v="76"/>
    <x v="0"/>
    <x v="1"/>
    <x v="1"/>
    <x v="1"/>
    <x v="5"/>
    <s v="B01"/>
    <s v="HEAVY DUTY GALVANIZED STEEL LADDER CABLE RACK/TRAY"/>
    <n v="11"/>
    <s v="100mm(h) X 75mm(w) straight                        "/>
    <x v="1"/>
    <x v="1"/>
    <x v="0"/>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695"/>
    <n v="77"/>
    <x v="0"/>
    <x v="1"/>
    <x v="1"/>
    <x v="1"/>
    <x v="5"/>
    <s v="B01"/>
    <s v="HEAVY DUTY GALVANIZED STEEL LADDER CABLE RACK/TRAY"/>
    <n v="12"/>
    <s v="100mm(h) X 100mm(w) straight                        "/>
    <x v="2"/>
    <x v="2"/>
    <x v="0"/>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148"/>
    <n v="77"/>
    <x v="0"/>
    <x v="1"/>
    <x v="1"/>
    <x v="1"/>
    <x v="5"/>
    <s v="B01"/>
    <s v="HEAVY DUTY GALVANIZED STEEL LADDER CABLE RACK/TRAY"/>
    <n v="12"/>
    <s v="100mm(h) X 100mm(w) straight                        "/>
    <x v="3"/>
    <x v="3"/>
    <x v="0"/>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601"/>
    <n v="77"/>
    <x v="0"/>
    <x v="1"/>
    <x v="1"/>
    <x v="1"/>
    <x v="5"/>
    <s v="B01"/>
    <s v="HEAVY DUTY GALVANIZED STEEL LADDER CABLE RACK/TRAY"/>
    <n v="12"/>
    <s v="100mm(h) X 100mm(w) straight                        "/>
    <x v="1"/>
    <x v="1"/>
    <x v="0"/>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696"/>
    <n v="78"/>
    <x v="0"/>
    <x v="1"/>
    <x v="1"/>
    <x v="1"/>
    <x v="5"/>
    <s v="B01"/>
    <s v="HEAVY DUTY GALVANIZED STEEL LADDER CABLE RACK/TRAY"/>
    <n v="13"/>
    <s v="100mm(h) X 150mm(w) straight                        "/>
    <x v="2"/>
    <x v="2"/>
    <x v="0"/>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149"/>
    <n v="78"/>
    <x v="0"/>
    <x v="1"/>
    <x v="1"/>
    <x v="1"/>
    <x v="5"/>
    <s v="B01"/>
    <s v="HEAVY DUTY GALVANIZED STEEL LADDER CABLE RACK/TRAY"/>
    <n v="13"/>
    <s v="100mm(h) X 150mm(w) straight                        "/>
    <x v="3"/>
    <x v="3"/>
    <x v="0"/>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602"/>
    <n v="78"/>
    <x v="0"/>
    <x v="1"/>
    <x v="1"/>
    <x v="1"/>
    <x v="5"/>
    <s v="B01"/>
    <s v="HEAVY DUTY GALVANIZED STEEL LADDER CABLE RACK/TRAY"/>
    <n v="13"/>
    <s v="100mm(h) X 150mm(w) straight                        "/>
    <x v="1"/>
    <x v="1"/>
    <x v="0"/>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697"/>
    <n v="79"/>
    <x v="0"/>
    <x v="1"/>
    <x v="1"/>
    <x v="1"/>
    <x v="5"/>
    <s v="B01"/>
    <s v="HEAVY DUTY GALVANIZED STEEL LADDER CABLE RACK/TRAY"/>
    <n v="14"/>
    <s v="100mm(h) X 200mm(w) straight"/>
    <x v="2"/>
    <x v="2"/>
    <x v="0"/>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150"/>
    <n v="79"/>
    <x v="0"/>
    <x v="1"/>
    <x v="1"/>
    <x v="1"/>
    <x v="5"/>
    <s v="B01"/>
    <s v="HEAVY DUTY GALVANIZED STEEL LADDER CABLE RACK/TRAY"/>
    <n v="14"/>
    <s v="100mm(h) X 200mm(w) straight"/>
    <x v="3"/>
    <x v="3"/>
    <x v="0"/>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603"/>
    <n v="79"/>
    <x v="0"/>
    <x v="1"/>
    <x v="1"/>
    <x v="1"/>
    <x v="5"/>
    <s v="B01"/>
    <s v="HEAVY DUTY GALVANIZED STEEL LADDER CABLE RACK/TRAY"/>
    <n v="14"/>
    <s v="100mm(h) X 200mm(w) straight"/>
    <x v="1"/>
    <x v="1"/>
    <x v="0"/>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698"/>
    <n v="80"/>
    <x v="0"/>
    <x v="1"/>
    <x v="1"/>
    <x v="1"/>
    <x v="5"/>
    <s v="B01"/>
    <s v="HEAVY DUTY GALVANIZED STEEL LADDER CABLE RACK/TRAY"/>
    <n v="15"/>
    <s v="100mm(h) X 300mm(w) straight"/>
    <x v="2"/>
    <x v="2"/>
    <x v="0"/>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151"/>
    <n v="80"/>
    <x v="0"/>
    <x v="1"/>
    <x v="1"/>
    <x v="1"/>
    <x v="5"/>
    <s v="B01"/>
    <s v="HEAVY DUTY GALVANIZED STEEL LADDER CABLE RACK/TRAY"/>
    <n v="15"/>
    <s v="100mm(h) X 300mm(w) straight"/>
    <x v="3"/>
    <x v="3"/>
    <x v="0"/>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604"/>
    <n v="80"/>
    <x v="0"/>
    <x v="1"/>
    <x v="1"/>
    <x v="1"/>
    <x v="5"/>
    <s v="B01"/>
    <s v="HEAVY DUTY GALVANIZED STEEL LADDER CABLE RACK/TRAY"/>
    <n v="15"/>
    <s v="100mm(h) X 300mm(w) straight"/>
    <x v="1"/>
    <x v="1"/>
    <x v="0"/>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699"/>
    <n v="81"/>
    <x v="0"/>
    <x v="1"/>
    <x v="1"/>
    <x v="1"/>
    <x v="5"/>
    <s v="B01"/>
    <s v="HEAVY DUTY GALVANIZED STEEL LADDER CABLE RACK/TRAY"/>
    <n v="16"/>
    <s v="100mm(h) X 400mm(w) straight"/>
    <x v="2"/>
    <x v="2"/>
    <x v="0"/>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152"/>
    <n v="81"/>
    <x v="0"/>
    <x v="1"/>
    <x v="1"/>
    <x v="1"/>
    <x v="5"/>
    <s v="B01"/>
    <s v="HEAVY DUTY GALVANIZED STEEL LADDER CABLE RACK/TRAY"/>
    <n v="16"/>
    <s v="100mm(h) X 400mm(w) straight"/>
    <x v="3"/>
    <x v="3"/>
    <x v="0"/>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605"/>
    <n v="81"/>
    <x v="0"/>
    <x v="1"/>
    <x v="1"/>
    <x v="1"/>
    <x v="5"/>
    <s v="B01"/>
    <s v="HEAVY DUTY GALVANIZED STEEL LADDER CABLE RACK/TRAY"/>
    <n v="16"/>
    <s v="100mm(h) X 400mm(w) straight"/>
    <x v="1"/>
    <x v="1"/>
    <x v="0"/>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700"/>
    <n v="82"/>
    <x v="0"/>
    <x v="1"/>
    <x v="1"/>
    <x v="1"/>
    <x v="5"/>
    <s v="B01"/>
    <s v="HEAVY DUTY GALVANIZED STEEL LADDER CABLE RACK/TRAY"/>
    <n v="17"/>
    <s v="100mm(h) X 500mm(w) straight"/>
    <x v="2"/>
    <x v="2"/>
    <x v="0"/>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153"/>
    <n v="82"/>
    <x v="0"/>
    <x v="1"/>
    <x v="1"/>
    <x v="1"/>
    <x v="5"/>
    <s v="B01"/>
    <s v="HEAVY DUTY GALVANIZED STEEL LADDER CABLE RACK/TRAY"/>
    <n v="17"/>
    <s v="100mm(h) X 500mm(w) straight"/>
    <x v="3"/>
    <x v="3"/>
    <x v="0"/>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606"/>
    <n v="82"/>
    <x v="0"/>
    <x v="1"/>
    <x v="1"/>
    <x v="1"/>
    <x v="5"/>
    <s v="B01"/>
    <s v="HEAVY DUTY GALVANIZED STEEL LADDER CABLE RACK/TRAY"/>
    <n v="17"/>
    <s v="100mm(h) X 500mm(w) straight"/>
    <x v="1"/>
    <x v="1"/>
    <x v="0"/>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701"/>
    <n v="83"/>
    <x v="0"/>
    <x v="1"/>
    <x v="1"/>
    <x v="1"/>
    <x v="5"/>
    <s v="B01"/>
    <s v="HEAVY DUTY GALVANIZED STEEL LADDER CABLE RACK/TRAY"/>
    <n v="18"/>
    <s v="100mm(h) X 600mm(w) straight"/>
    <x v="2"/>
    <x v="2"/>
    <x v="0"/>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154"/>
    <n v="83"/>
    <x v="0"/>
    <x v="1"/>
    <x v="1"/>
    <x v="1"/>
    <x v="5"/>
    <s v="B01"/>
    <s v="HEAVY DUTY GALVANIZED STEEL LADDER CABLE RACK/TRAY"/>
    <n v="18"/>
    <s v="100mm(h) X 600mm(w) straight"/>
    <x v="3"/>
    <x v="3"/>
    <x v="0"/>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607"/>
    <n v="83"/>
    <x v="0"/>
    <x v="1"/>
    <x v="1"/>
    <x v="1"/>
    <x v="5"/>
    <s v="B01"/>
    <s v="HEAVY DUTY GALVANIZED STEEL LADDER CABLE RACK/TRAY"/>
    <n v="18"/>
    <s v="100mm(h) X 600mm(w) straight"/>
    <x v="1"/>
    <x v="1"/>
    <x v="0"/>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702"/>
    <n v="84"/>
    <x v="0"/>
    <x v="1"/>
    <x v="1"/>
    <x v="1"/>
    <x v="5"/>
    <s v="B01"/>
    <s v="HEAVY DUTY GALVANIZED STEEL LADDER CABLE RACK/TRAY"/>
    <n v="19"/>
    <s v="100mm(h) X 800mm(w) straight"/>
    <x v="2"/>
    <x v="2"/>
    <x v="0"/>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155"/>
    <n v="84"/>
    <x v="0"/>
    <x v="1"/>
    <x v="1"/>
    <x v="1"/>
    <x v="5"/>
    <s v="B01"/>
    <s v="HEAVY DUTY GALVANIZED STEEL LADDER CABLE RACK/TRAY"/>
    <n v="19"/>
    <s v="100mm(h) X 800mm(w) straight"/>
    <x v="3"/>
    <x v="3"/>
    <x v="0"/>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608"/>
    <n v="84"/>
    <x v="0"/>
    <x v="1"/>
    <x v="1"/>
    <x v="1"/>
    <x v="5"/>
    <s v="B01"/>
    <s v="HEAVY DUTY GALVANIZED STEEL LADDER CABLE RACK/TRAY"/>
    <n v="19"/>
    <s v="100mm(h) X 800mm(w) straight"/>
    <x v="1"/>
    <x v="1"/>
    <x v="0"/>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703"/>
    <n v="85"/>
    <x v="0"/>
    <x v="1"/>
    <x v="1"/>
    <x v="1"/>
    <x v="5"/>
    <s v="B01"/>
    <s v="HEAVY DUTY GALVANIZED STEEL LADDER CABLE RACK/TRAY"/>
    <n v="20"/>
    <s v="100mm(h) X 1000mm(w) straight"/>
    <x v="2"/>
    <x v="2"/>
    <x v="0"/>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156"/>
    <n v="85"/>
    <x v="0"/>
    <x v="1"/>
    <x v="1"/>
    <x v="1"/>
    <x v="5"/>
    <s v="B01"/>
    <s v="HEAVY DUTY GALVANIZED STEEL LADDER CABLE RACK/TRAY"/>
    <n v="20"/>
    <s v="100mm(h) X 1000mm(w) straight"/>
    <x v="3"/>
    <x v="3"/>
    <x v="0"/>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609"/>
    <n v="85"/>
    <x v="0"/>
    <x v="1"/>
    <x v="1"/>
    <x v="1"/>
    <x v="5"/>
    <s v="B01"/>
    <s v="HEAVY DUTY GALVANIZED STEEL LADDER CABLE RACK/TRAY"/>
    <n v="20"/>
    <s v="100mm(h) X 1000mm(w) straight"/>
    <x v="1"/>
    <x v="1"/>
    <x v="0"/>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704"/>
    <n v="86"/>
    <x v="0"/>
    <x v="1"/>
    <x v="1"/>
    <x v="1"/>
    <x v="5"/>
    <s v="B01"/>
    <s v="HEAVY DUTY GALVANIZED STEEL LADDER CABLE RACK/TRAY"/>
    <n v="21"/>
    <s v="150mm(h) X 75mm(w) straight                        "/>
    <x v="2"/>
    <x v="2"/>
    <x v="0"/>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157"/>
    <n v="86"/>
    <x v="0"/>
    <x v="1"/>
    <x v="1"/>
    <x v="1"/>
    <x v="5"/>
    <s v="B01"/>
    <s v="HEAVY DUTY GALVANIZED STEEL LADDER CABLE RACK/TRAY"/>
    <n v="21"/>
    <s v="150mm(h) X 75mm(w) straight                        "/>
    <x v="3"/>
    <x v="3"/>
    <x v="0"/>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610"/>
    <n v="86"/>
    <x v="0"/>
    <x v="1"/>
    <x v="1"/>
    <x v="1"/>
    <x v="5"/>
    <s v="B01"/>
    <s v="HEAVY DUTY GALVANIZED STEEL LADDER CABLE RACK/TRAY"/>
    <n v="21"/>
    <s v="150mm(h) X 75mm(w) straight                        "/>
    <x v="1"/>
    <x v="1"/>
    <x v="0"/>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705"/>
    <n v="87"/>
    <x v="0"/>
    <x v="1"/>
    <x v="1"/>
    <x v="1"/>
    <x v="5"/>
    <s v="B01"/>
    <s v="HEAVY DUTY GALVANIZED STEEL LADDER CABLE RACK/TRAY"/>
    <n v="22"/>
    <s v="150mm(h) X 100mm(w) straight                        "/>
    <x v="2"/>
    <x v="2"/>
    <x v="0"/>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158"/>
    <n v="87"/>
    <x v="0"/>
    <x v="1"/>
    <x v="1"/>
    <x v="1"/>
    <x v="5"/>
    <s v="B01"/>
    <s v="HEAVY DUTY GALVANIZED STEEL LADDER CABLE RACK/TRAY"/>
    <n v="22"/>
    <s v="150mm(h) X 100mm(w) straight                        "/>
    <x v="3"/>
    <x v="3"/>
    <x v="0"/>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611"/>
    <n v="87"/>
    <x v="0"/>
    <x v="1"/>
    <x v="1"/>
    <x v="1"/>
    <x v="5"/>
    <s v="B01"/>
    <s v="HEAVY DUTY GALVANIZED STEEL LADDER CABLE RACK/TRAY"/>
    <n v="22"/>
    <s v="150mm(h) X 100mm(w) straight                        "/>
    <x v="1"/>
    <x v="1"/>
    <x v="0"/>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706"/>
    <n v="88"/>
    <x v="0"/>
    <x v="1"/>
    <x v="1"/>
    <x v="1"/>
    <x v="5"/>
    <s v="B01"/>
    <s v="HEAVY DUTY GALVANIZED STEEL LADDER CABLE RACK/TRAY"/>
    <n v="23"/>
    <s v="150mm(h) X 150mm(w) straight                        "/>
    <x v="2"/>
    <x v="2"/>
    <x v="0"/>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159"/>
    <n v="88"/>
    <x v="0"/>
    <x v="1"/>
    <x v="1"/>
    <x v="1"/>
    <x v="5"/>
    <s v="B01"/>
    <s v="HEAVY DUTY GALVANIZED STEEL LADDER CABLE RACK/TRAY"/>
    <n v="23"/>
    <s v="150mm(h) X 150mm(w) straight                        "/>
    <x v="3"/>
    <x v="3"/>
    <x v="0"/>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612"/>
    <n v="88"/>
    <x v="0"/>
    <x v="1"/>
    <x v="1"/>
    <x v="1"/>
    <x v="5"/>
    <s v="B01"/>
    <s v="HEAVY DUTY GALVANIZED STEEL LADDER CABLE RACK/TRAY"/>
    <n v="23"/>
    <s v="150mm(h) X 150mm(w) straight                        "/>
    <x v="1"/>
    <x v="1"/>
    <x v="0"/>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707"/>
    <n v="89"/>
    <x v="0"/>
    <x v="1"/>
    <x v="1"/>
    <x v="1"/>
    <x v="5"/>
    <s v="B01"/>
    <s v="HEAVY DUTY GALVANIZED STEEL LADDER CABLE RACK/TRAY"/>
    <n v="24"/>
    <s v="150mm(h) X 200mm(w) straight"/>
    <x v="2"/>
    <x v="2"/>
    <x v="0"/>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160"/>
    <n v="89"/>
    <x v="0"/>
    <x v="1"/>
    <x v="1"/>
    <x v="1"/>
    <x v="5"/>
    <s v="B01"/>
    <s v="HEAVY DUTY GALVANIZED STEEL LADDER CABLE RACK/TRAY"/>
    <n v="24"/>
    <s v="150mm(h) X 200mm(w) straight"/>
    <x v="3"/>
    <x v="3"/>
    <x v="0"/>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613"/>
    <n v="89"/>
    <x v="0"/>
    <x v="1"/>
    <x v="1"/>
    <x v="1"/>
    <x v="5"/>
    <s v="B01"/>
    <s v="HEAVY DUTY GALVANIZED STEEL LADDER CABLE RACK/TRAY"/>
    <n v="24"/>
    <s v="150mm(h) X 200mm(w) straight"/>
    <x v="1"/>
    <x v="1"/>
    <x v="0"/>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708"/>
    <n v="90"/>
    <x v="0"/>
    <x v="1"/>
    <x v="1"/>
    <x v="1"/>
    <x v="5"/>
    <s v="B01"/>
    <s v="HEAVY DUTY GALVANIZED STEEL LADDER CABLE RACK/TRAY"/>
    <n v="25"/>
    <s v="150mm(h) X 300mm(w) straight"/>
    <x v="2"/>
    <x v="2"/>
    <x v="0"/>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161"/>
    <n v="90"/>
    <x v="0"/>
    <x v="1"/>
    <x v="1"/>
    <x v="1"/>
    <x v="5"/>
    <s v="B01"/>
    <s v="HEAVY DUTY GALVANIZED STEEL LADDER CABLE RACK/TRAY"/>
    <n v="25"/>
    <s v="150mm(h) X 300mm(w) straight"/>
    <x v="3"/>
    <x v="3"/>
    <x v="0"/>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614"/>
    <n v="90"/>
    <x v="0"/>
    <x v="1"/>
    <x v="1"/>
    <x v="1"/>
    <x v="5"/>
    <s v="B01"/>
    <s v="HEAVY DUTY GALVANIZED STEEL LADDER CABLE RACK/TRAY"/>
    <n v="25"/>
    <s v="150mm(h) X 300mm(w) straight"/>
    <x v="1"/>
    <x v="1"/>
    <x v="0"/>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709"/>
    <n v="91"/>
    <x v="0"/>
    <x v="1"/>
    <x v="1"/>
    <x v="1"/>
    <x v="5"/>
    <s v="B01"/>
    <s v="HEAVY DUTY GALVANIZED STEEL LADDER CABLE RACK/TRAY"/>
    <n v="26"/>
    <s v="150mm(h) X 400mm(w) straight"/>
    <x v="2"/>
    <x v="2"/>
    <x v="0"/>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162"/>
    <n v="91"/>
    <x v="0"/>
    <x v="1"/>
    <x v="1"/>
    <x v="1"/>
    <x v="5"/>
    <s v="B01"/>
    <s v="HEAVY DUTY GALVANIZED STEEL LADDER CABLE RACK/TRAY"/>
    <n v="26"/>
    <s v="150mm(h) X 400mm(w) straight"/>
    <x v="3"/>
    <x v="3"/>
    <x v="0"/>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615"/>
    <n v="91"/>
    <x v="0"/>
    <x v="1"/>
    <x v="1"/>
    <x v="1"/>
    <x v="5"/>
    <s v="B01"/>
    <s v="HEAVY DUTY GALVANIZED STEEL LADDER CABLE RACK/TRAY"/>
    <n v="26"/>
    <s v="150mm(h) X 400mm(w) straight"/>
    <x v="1"/>
    <x v="1"/>
    <x v="0"/>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710"/>
    <n v="92"/>
    <x v="0"/>
    <x v="1"/>
    <x v="1"/>
    <x v="1"/>
    <x v="5"/>
    <s v="B01"/>
    <s v="HEAVY DUTY GALVANIZED STEEL LADDER CABLE RACK/TRAY"/>
    <n v="27"/>
    <s v="150mm(h) X 500mm(w) straight"/>
    <x v="2"/>
    <x v="2"/>
    <x v="0"/>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163"/>
    <n v="92"/>
    <x v="0"/>
    <x v="1"/>
    <x v="1"/>
    <x v="1"/>
    <x v="5"/>
    <s v="B01"/>
    <s v="HEAVY DUTY GALVANIZED STEEL LADDER CABLE RACK/TRAY"/>
    <n v="27"/>
    <s v="150mm(h) X 500mm(w) straight"/>
    <x v="3"/>
    <x v="3"/>
    <x v="0"/>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616"/>
    <n v="92"/>
    <x v="0"/>
    <x v="1"/>
    <x v="1"/>
    <x v="1"/>
    <x v="5"/>
    <s v="B01"/>
    <s v="HEAVY DUTY GALVANIZED STEEL LADDER CABLE RACK/TRAY"/>
    <n v="27"/>
    <s v="150mm(h) X 500mm(w) straight"/>
    <x v="1"/>
    <x v="1"/>
    <x v="0"/>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711"/>
    <n v="93"/>
    <x v="0"/>
    <x v="1"/>
    <x v="1"/>
    <x v="1"/>
    <x v="5"/>
    <s v="B01"/>
    <s v="HEAVY DUTY GALVANIZED STEEL LADDER CABLE RACK/TRAY"/>
    <n v="28"/>
    <s v="150mm(h) X 600mm(w) straight"/>
    <x v="2"/>
    <x v="2"/>
    <x v="0"/>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164"/>
    <n v="93"/>
    <x v="0"/>
    <x v="1"/>
    <x v="1"/>
    <x v="1"/>
    <x v="5"/>
    <s v="B01"/>
    <s v="HEAVY DUTY GALVANIZED STEEL LADDER CABLE RACK/TRAY"/>
    <n v="28"/>
    <s v="150mm(h) X 600mm(w) straight"/>
    <x v="3"/>
    <x v="3"/>
    <x v="0"/>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617"/>
    <n v="93"/>
    <x v="0"/>
    <x v="1"/>
    <x v="1"/>
    <x v="1"/>
    <x v="5"/>
    <s v="B01"/>
    <s v="HEAVY DUTY GALVANIZED STEEL LADDER CABLE RACK/TRAY"/>
    <n v="28"/>
    <s v="150mm(h) X 600mm(w) straight"/>
    <x v="1"/>
    <x v="1"/>
    <x v="0"/>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712"/>
    <n v="94"/>
    <x v="0"/>
    <x v="1"/>
    <x v="1"/>
    <x v="1"/>
    <x v="5"/>
    <s v="B01"/>
    <s v="HEAVY DUTY GALVANIZED STEEL LADDER CABLE RACK/TRAY"/>
    <n v="29"/>
    <s v="150mm(h) X 800mm(w) straight"/>
    <x v="2"/>
    <x v="2"/>
    <x v="0"/>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165"/>
    <n v="94"/>
    <x v="0"/>
    <x v="1"/>
    <x v="1"/>
    <x v="1"/>
    <x v="5"/>
    <s v="B01"/>
    <s v="HEAVY DUTY GALVANIZED STEEL LADDER CABLE RACK/TRAY"/>
    <n v="29"/>
    <s v="150mm(h) X 800mm(w) straight"/>
    <x v="3"/>
    <x v="3"/>
    <x v="0"/>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618"/>
    <n v="94"/>
    <x v="0"/>
    <x v="1"/>
    <x v="1"/>
    <x v="1"/>
    <x v="5"/>
    <s v="B01"/>
    <s v="HEAVY DUTY GALVANIZED STEEL LADDER CABLE RACK/TRAY"/>
    <n v="29"/>
    <s v="150mm(h) X 800mm(w) straight"/>
    <x v="1"/>
    <x v="1"/>
    <x v="0"/>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713"/>
    <n v="95"/>
    <x v="0"/>
    <x v="1"/>
    <x v="1"/>
    <x v="1"/>
    <x v="5"/>
    <s v="B01"/>
    <s v="HEAVY DUTY GALVANIZED STEEL LADDER CABLE RACK/TRAY"/>
    <n v="30"/>
    <s v="150mm(h) X 1000mm(w) straight"/>
    <x v="2"/>
    <x v="2"/>
    <x v="0"/>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166"/>
    <n v="95"/>
    <x v="0"/>
    <x v="1"/>
    <x v="1"/>
    <x v="1"/>
    <x v="5"/>
    <s v="B01"/>
    <s v="HEAVY DUTY GALVANIZED STEEL LADDER CABLE RACK/TRAY"/>
    <n v="30"/>
    <s v="150mm(h) X 1000mm(w) straight"/>
    <x v="3"/>
    <x v="3"/>
    <x v="0"/>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619"/>
    <n v="95"/>
    <x v="0"/>
    <x v="1"/>
    <x v="1"/>
    <x v="1"/>
    <x v="5"/>
    <s v="B01"/>
    <s v="HEAVY DUTY GALVANIZED STEEL LADDER CABLE RACK/TRAY"/>
    <n v="30"/>
    <s v="150mm(h) X 1000mm(w) straight"/>
    <x v="1"/>
    <x v="1"/>
    <x v="0"/>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714"/>
    <n v="96"/>
    <x v="0"/>
    <x v="1"/>
    <x v="1"/>
    <x v="1"/>
    <x v="5"/>
    <s v="B02"/>
    <s v="HEAVY DUTY GALVANIZED STEEL CABLE LADDER RACK/TRAY FITTINGS/ACCESSORIES"/>
    <n v="31"/>
    <s v="75mm(h) vertical adjustable splice plates                       "/>
    <x v="2"/>
    <x v="2"/>
    <x v="1"/>
    <n v="510"/>
    <n v="310"/>
    <n v="310"/>
    <n v="310"/>
    <n v="310"/>
    <n v="310"/>
    <n v="310"/>
    <n v="237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167"/>
    <n v="96"/>
    <x v="0"/>
    <x v="1"/>
    <x v="1"/>
    <x v="1"/>
    <x v="5"/>
    <s v="B02"/>
    <s v="HEAVY DUTY GALVANIZED STEEL CABLE LADDER RACK/TRAY FITTINGS/ACCESSORIES"/>
    <n v="31"/>
    <s v="75mm(h) vertical adjustable splice plates                       "/>
    <x v="3"/>
    <x v="3"/>
    <x v="1"/>
    <n v="510"/>
    <n v="310"/>
    <n v="310"/>
    <n v="310"/>
    <n v="310"/>
    <n v="310"/>
    <n v="310"/>
    <n v="237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620"/>
    <n v="96"/>
    <x v="0"/>
    <x v="1"/>
    <x v="1"/>
    <x v="1"/>
    <x v="5"/>
    <s v="B02"/>
    <s v="HEAVY DUTY GALVANIZED STEEL CABLE LADDER RACK/TRAY FITTINGS/ACCESSORIES"/>
    <n v="31"/>
    <s v="75mm(h) vertical adjustable splice plates                       "/>
    <x v="1"/>
    <x v="1"/>
    <x v="1"/>
    <n v="510"/>
    <n v="310"/>
    <n v="310"/>
    <n v="310"/>
    <n v="310"/>
    <n v="310"/>
    <n v="310"/>
    <n v="237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715"/>
    <n v="97"/>
    <x v="0"/>
    <x v="1"/>
    <x v="1"/>
    <x v="1"/>
    <x v="5"/>
    <s v="B02"/>
    <s v="HEAVY DUTY GALVANIZED STEEL CABLE LADDER RACK/TRAY FITTINGS/ACCESSORIES"/>
    <n v="32"/>
    <s v="75mm(h) X 75mm(w) 90 degree horizontal elbow, 450 radius                       "/>
    <x v="2"/>
    <x v="2"/>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168"/>
    <n v="97"/>
    <x v="0"/>
    <x v="1"/>
    <x v="1"/>
    <x v="1"/>
    <x v="5"/>
    <s v="B02"/>
    <s v="HEAVY DUTY GALVANIZED STEEL CABLE LADDER RACK/TRAY FITTINGS/ACCESSORIES"/>
    <n v="32"/>
    <s v="75mm(h) X 75mm(w) 90 degree horizontal elbow, 450 radius                       "/>
    <x v="3"/>
    <x v="3"/>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621"/>
    <n v="97"/>
    <x v="0"/>
    <x v="1"/>
    <x v="1"/>
    <x v="1"/>
    <x v="5"/>
    <s v="B02"/>
    <s v="HEAVY DUTY GALVANIZED STEEL CABLE LADDER RACK/TRAY FITTINGS/ACCESSORIES"/>
    <n v="32"/>
    <s v="75mm(h) X 75mm(w) 90 degree horizontal elbow, 450 radius                       "/>
    <x v="1"/>
    <x v="1"/>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716"/>
    <n v="98"/>
    <x v="0"/>
    <x v="1"/>
    <x v="1"/>
    <x v="1"/>
    <x v="5"/>
    <s v="B02"/>
    <s v="HEAVY DUTY GALVANIZED STEEL CABLE LADDER RACK/TRAY FITTINGS/ACCESSORIES"/>
    <n v="33"/>
    <s v="75mm(h) X 75mm(w) horizontal tee, 450 radius                       "/>
    <x v="2"/>
    <x v="2"/>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169"/>
    <n v="98"/>
    <x v="0"/>
    <x v="1"/>
    <x v="1"/>
    <x v="1"/>
    <x v="5"/>
    <s v="B02"/>
    <s v="HEAVY DUTY GALVANIZED STEEL CABLE LADDER RACK/TRAY FITTINGS/ACCESSORIES"/>
    <n v="33"/>
    <s v="75mm(h) X 75mm(w) horizontal tee, 450 radius                       "/>
    <x v="3"/>
    <x v="3"/>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622"/>
    <n v="98"/>
    <x v="0"/>
    <x v="1"/>
    <x v="1"/>
    <x v="1"/>
    <x v="5"/>
    <s v="B02"/>
    <s v="HEAVY DUTY GALVANIZED STEEL CABLE LADDER RACK/TRAY FITTINGS/ACCESSORIES"/>
    <n v="33"/>
    <s v="75mm(h) X 75mm(w) horizontal tee, 450 radius                       "/>
    <x v="1"/>
    <x v="1"/>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717"/>
    <n v="99"/>
    <x v="0"/>
    <x v="1"/>
    <x v="1"/>
    <x v="1"/>
    <x v="5"/>
    <s v="B02"/>
    <s v="HEAVY DUTY GALVANIZED STEEL CABLE LADDER RACK/TRAY FITTINGS/ACCESSORIES"/>
    <n v="34"/>
    <s v="75mm(h) X 75mm(w) horizontal cross, 450 radius                       "/>
    <x v="2"/>
    <x v="2"/>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170"/>
    <n v="99"/>
    <x v="0"/>
    <x v="1"/>
    <x v="1"/>
    <x v="1"/>
    <x v="5"/>
    <s v="B02"/>
    <s v="HEAVY DUTY GALVANIZED STEEL CABLE LADDER RACK/TRAY FITTINGS/ACCESSORIES"/>
    <n v="34"/>
    <s v="75mm(h) X 75mm(w) horizontal cross, 450 radius                       "/>
    <x v="3"/>
    <x v="3"/>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623"/>
    <n v="99"/>
    <x v="0"/>
    <x v="1"/>
    <x v="1"/>
    <x v="1"/>
    <x v="5"/>
    <s v="B02"/>
    <s v="HEAVY DUTY GALVANIZED STEEL CABLE LADDER RACK/TRAY FITTINGS/ACCESSORIES"/>
    <n v="34"/>
    <s v="75mm(h) X 75mm(w) horizontal cross, 450 radius                       "/>
    <x v="1"/>
    <x v="1"/>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718"/>
    <n v="100"/>
    <x v="0"/>
    <x v="1"/>
    <x v="1"/>
    <x v="1"/>
    <x v="5"/>
    <s v="B02"/>
    <s v="HEAVY DUTY GALVANIZED STEEL CABLE LADDER RACK/TRAY FITTINGS/ACCESSORIES"/>
    <n v="35"/>
    <s v="75mm(h) X 75mm(w) 90 degree outside vertical elbow, 450 radius                       "/>
    <x v="2"/>
    <x v="2"/>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171"/>
    <n v="100"/>
    <x v="0"/>
    <x v="1"/>
    <x v="1"/>
    <x v="1"/>
    <x v="5"/>
    <s v="B02"/>
    <s v="HEAVY DUTY GALVANIZED STEEL CABLE LADDER RACK/TRAY FITTINGS/ACCESSORIES"/>
    <n v="35"/>
    <s v="75mm(h) X 75mm(w) 90 degree outside vertical elbow, 450 radius                       "/>
    <x v="3"/>
    <x v="3"/>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624"/>
    <n v="100"/>
    <x v="0"/>
    <x v="1"/>
    <x v="1"/>
    <x v="1"/>
    <x v="5"/>
    <s v="B02"/>
    <s v="HEAVY DUTY GALVANIZED STEEL CABLE LADDER RACK/TRAY FITTINGS/ACCESSORIES"/>
    <n v="35"/>
    <s v="75mm(h) X 75mm(w) 90 degree outside vertical elbow, 450 radius                       "/>
    <x v="1"/>
    <x v="1"/>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719"/>
    <n v="101"/>
    <x v="0"/>
    <x v="1"/>
    <x v="1"/>
    <x v="1"/>
    <x v="5"/>
    <s v="B02"/>
    <s v="HEAVY DUTY GALVANIZED STEEL CABLE LADDER RACK/TRAY FITTINGS/ACCESSORIES"/>
    <n v="36"/>
    <s v="75mm(h) X 75mm(w) 90 degree inside vertical elbow, 450 radius                       "/>
    <x v="2"/>
    <x v="2"/>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172"/>
    <n v="101"/>
    <x v="0"/>
    <x v="1"/>
    <x v="1"/>
    <x v="1"/>
    <x v="5"/>
    <s v="B02"/>
    <s v="HEAVY DUTY GALVANIZED STEEL CABLE LADDER RACK/TRAY FITTINGS/ACCESSORIES"/>
    <n v="36"/>
    <s v="75mm(h) X 75mm(w) 90 degree inside vertical elbow, 450 radius                       "/>
    <x v="3"/>
    <x v="3"/>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625"/>
    <n v="101"/>
    <x v="0"/>
    <x v="1"/>
    <x v="1"/>
    <x v="1"/>
    <x v="5"/>
    <s v="B02"/>
    <s v="HEAVY DUTY GALVANIZED STEEL CABLE LADDER RACK/TRAY FITTINGS/ACCESSORIES"/>
    <n v="36"/>
    <s v="75mm(h) X 75mm(w) 90 degree inside vertical elbow, 450 radius                       "/>
    <x v="1"/>
    <x v="1"/>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720"/>
    <n v="102"/>
    <x v="0"/>
    <x v="1"/>
    <x v="1"/>
    <x v="1"/>
    <x v="5"/>
    <s v="B02"/>
    <s v="HEAVY DUTY GALVANIZED STEEL CABLE LADDER RACK/TRAY FITTINGS/ACCESSORIES"/>
    <n v="37"/>
    <s v="75mm(h) X 100mm(w) 90 degree horizontal elbow, 450 radius                       "/>
    <x v="2"/>
    <x v="2"/>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173"/>
    <n v="102"/>
    <x v="0"/>
    <x v="1"/>
    <x v="1"/>
    <x v="1"/>
    <x v="5"/>
    <s v="B02"/>
    <s v="HEAVY DUTY GALVANIZED STEEL CABLE LADDER RACK/TRAY FITTINGS/ACCESSORIES"/>
    <n v="37"/>
    <s v="75mm(h) X 100mm(w) 90 degree horizontal elbow, 450 radius                       "/>
    <x v="3"/>
    <x v="3"/>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626"/>
    <n v="102"/>
    <x v="0"/>
    <x v="1"/>
    <x v="1"/>
    <x v="1"/>
    <x v="5"/>
    <s v="B02"/>
    <s v="HEAVY DUTY GALVANIZED STEEL CABLE LADDER RACK/TRAY FITTINGS/ACCESSORIES"/>
    <n v="37"/>
    <s v="75mm(h) X 100mm(w) 90 degree horizontal elbow, 450 radius                       "/>
    <x v="1"/>
    <x v="1"/>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721"/>
    <n v="103"/>
    <x v="0"/>
    <x v="1"/>
    <x v="1"/>
    <x v="1"/>
    <x v="5"/>
    <s v="B02"/>
    <s v="HEAVY DUTY GALVANIZED STEEL CABLE LADDER RACK/TRAY FITTINGS/ACCESSORIES"/>
    <n v="38"/>
    <s v="75mm(h) X 100mm(w) horizontal tee, 450 radius                       "/>
    <x v="2"/>
    <x v="2"/>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174"/>
    <n v="103"/>
    <x v="0"/>
    <x v="1"/>
    <x v="1"/>
    <x v="1"/>
    <x v="5"/>
    <s v="B02"/>
    <s v="HEAVY DUTY GALVANIZED STEEL CABLE LADDER RACK/TRAY FITTINGS/ACCESSORIES"/>
    <n v="38"/>
    <s v="75mm(h) X 100mm(w) horizontal tee, 450 radius                       "/>
    <x v="3"/>
    <x v="3"/>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627"/>
    <n v="103"/>
    <x v="0"/>
    <x v="1"/>
    <x v="1"/>
    <x v="1"/>
    <x v="5"/>
    <s v="B02"/>
    <s v="HEAVY DUTY GALVANIZED STEEL CABLE LADDER RACK/TRAY FITTINGS/ACCESSORIES"/>
    <n v="38"/>
    <s v="75mm(h) X 100mm(w) horizontal tee, 450 radius                       "/>
    <x v="1"/>
    <x v="1"/>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722"/>
    <n v="104"/>
    <x v="0"/>
    <x v="1"/>
    <x v="1"/>
    <x v="1"/>
    <x v="5"/>
    <s v="B02"/>
    <s v="HEAVY DUTY GALVANIZED STEEL CABLE LADDER RACK/TRAY FITTINGS/ACCESSORIES"/>
    <n v="39"/>
    <s v="75mm(h) X 100mm(w) horizontal cross, 450 radius                       "/>
    <x v="2"/>
    <x v="2"/>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175"/>
    <n v="104"/>
    <x v="0"/>
    <x v="1"/>
    <x v="1"/>
    <x v="1"/>
    <x v="5"/>
    <s v="B02"/>
    <s v="HEAVY DUTY GALVANIZED STEEL CABLE LADDER RACK/TRAY FITTINGS/ACCESSORIES"/>
    <n v="39"/>
    <s v="75mm(h) X 100mm(w) horizontal cross, 450 radius                       "/>
    <x v="3"/>
    <x v="3"/>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628"/>
    <n v="104"/>
    <x v="0"/>
    <x v="1"/>
    <x v="1"/>
    <x v="1"/>
    <x v="5"/>
    <s v="B02"/>
    <s v="HEAVY DUTY GALVANIZED STEEL CABLE LADDER RACK/TRAY FITTINGS/ACCESSORIES"/>
    <n v="39"/>
    <s v="75mm(h) X 100mm(w) horizontal cross, 450 radius                       "/>
    <x v="1"/>
    <x v="1"/>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723"/>
    <n v="105"/>
    <x v="0"/>
    <x v="1"/>
    <x v="1"/>
    <x v="1"/>
    <x v="5"/>
    <s v="B02"/>
    <s v="HEAVY DUTY GALVANIZED STEEL CABLE LADDER RACK/TRAY FITTINGS/ACCESSORIES"/>
    <n v="40"/>
    <s v="75mm(h) X 100mm(w) 90 degree outside vertical elbow, 450 radius                       "/>
    <x v="2"/>
    <x v="2"/>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176"/>
    <n v="105"/>
    <x v="0"/>
    <x v="1"/>
    <x v="1"/>
    <x v="1"/>
    <x v="5"/>
    <s v="B02"/>
    <s v="HEAVY DUTY GALVANIZED STEEL CABLE LADDER RACK/TRAY FITTINGS/ACCESSORIES"/>
    <n v="40"/>
    <s v="75mm(h) X 100mm(w) 90 degree outside vertical elbow, 450 radius                       "/>
    <x v="3"/>
    <x v="3"/>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629"/>
    <n v="105"/>
    <x v="0"/>
    <x v="1"/>
    <x v="1"/>
    <x v="1"/>
    <x v="5"/>
    <s v="B02"/>
    <s v="HEAVY DUTY GALVANIZED STEEL CABLE LADDER RACK/TRAY FITTINGS/ACCESSORIES"/>
    <n v="40"/>
    <s v="75mm(h) X 100mm(w) 90 degree outside vertical elbow, 450 radius                       "/>
    <x v="1"/>
    <x v="1"/>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724"/>
    <n v="106"/>
    <x v="0"/>
    <x v="1"/>
    <x v="1"/>
    <x v="1"/>
    <x v="5"/>
    <s v="B02"/>
    <s v="HEAVY DUTY GALVANIZED STEEL CABLE LADDER RACK/TRAY FITTINGS/ACCESSORIES"/>
    <n v="41"/>
    <s v="75mm(h) X 100mm(w) 90 degree inside vertical elbow, 450 radius                       "/>
    <x v="2"/>
    <x v="2"/>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177"/>
    <n v="106"/>
    <x v="0"/>
    <x v="1"/>
    <x v="1"/>
    <x v="1"/>
    <x v="5"/>
    <s v="B02"/>
    <s v="HEAVY DUTY GALVANIZED STEEL CABLE LADDER RACK/TRAY FITTINGS/ACCESSORIES"/>
    <n v="41"/>
    <s v="75mm(h) X 100mm(w) 90 degree inside vertical elbow, 450 radius                       "/>
    <x v="3"/>
    <x v="3"/>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630"/>
    <n v="106"/>
    <x v="0"/>
    <x v="1"/>
    <x v="1"/>
    <x v="1"/>
    <x v="5"/>
    <s v="B02"/>
    <s v="HEAVY DUTY GALVANIZED STEEL CABLE LADDER RACK/TRAY FITTINGS/ACCESSORIES"/>
    <n v="41"/>
    <s v="75mm(h) X 100mm(w) 90 degree inside vertical elbow, 450 radius                       "/>
    <x v="1"/>
    <x v="1"/>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725"/>
    <n v="107"/>
    <x v="0"/>
    <x v="1"/>
    <x v="1"/>
    <x v="1"/>
    <x v="5"/>
    <s v="B02"/>
    <s v="HEAVY DUTY GALVANIZED STEEL CABLE LADDER RACK/TRAY FITTINGS/ACCESSORIES"/>
    <n v="42"/>
    <s v="75mm(h) X 150mm(w) 90 degree horizontal elbow, 450 radius                       "/>
    <x v="2"/>
    <x v="2"/>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178"/>
    <n v="107"/>
    <x v="0"/>
    <x v="1"/>
    <x v="1"/>
    <x v="1"/>
    <x v="5"/>
    <s v="B02"/>
    <s v="HEAVY DUTY GALVANIZED STEEL CABLE LADDER RACK/TRAY FITTINGS/ACCESSORIES"/>
    <n v="42"/>
    <s v="75mm(h) X 150mm(w) 90 degree horizontal elbow, 450 radius                       "/>
    <x v="3"/>
    <x v="3"/>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631"/>
    <n v="107"/>
    <x v="0"/>
    <x v="1"/>
    <x v="1"/>
    <x v="1"/>
    <x v="5"/>
    <s v="B02"/>
    <s v="HEAVY DUTY GALVANIZED STEEL CABLE LADDER RACK/TRAY FITTINGS/ACCESSORIES"/>
    <n v="42"/>
    <s v="75mm(h) X 150mm(w) 90 degree horizontal elbow, 450 radius                       "/>
    <x v="1"/>
    <x v="1"/>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726"/>
    <n v="108"/>
    <x v="0"/>
    <x v="1"/>
    <x v="1"/>
    <x v="1"/>
    <x v="5"/>
    <s v="B02"/>
    <s v="HEAVY DUTY GALVANIZED STEEL CABLE LADDER RACK/TRAY FITTINGS/ACCESSORIES"/>
    <n v="43"/>
    <s v="75mm(h) X 150mm(w) horizontal tee, 450 radius                       "/>
    <x v="2"/>
    <x v="2"/>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179"/>
    <n v="108"/>
    <x v="0"/>
    <x v="1"/>
    <x v="1"/>
    <x v="1"/>
    <x v="5"/>
    <s v="B02"/>
    <s v="HEAVY DUTY GALVANIZED STEEL CABLE LADDER RACK/TRAY FITTINGS/ACCESSORIES"/>
    <n v="43"/>
    <s v="75mm(h) X 150mm(w) horizontal tee, 450 radius                       "/>
    <x v="3"/>
    <x v="3"/>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632"/>
    <n v="108"/>
    <x v="0"/>
    <x v="1"/>
    <x v="1"/>
    <x v="1"/>
    <x v="5"/>
    <s v="B02"/>
    <s v="HEAVY DUTY GALVANIZED STEEL CABLE LADDER RACK/TRAY FITTINGS/ACCESSORIES"/>
    <n v="43"/>
    <s v="75mm(h) X 150mm(w) horizontal tee, 450 radius                       "/>
    <x v="1"/>
    <x v="1"/>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727"/>
    <n v="109"/>
    <x v="0"/>
    <x v="1"/>
    <x v="1"/>
    <x v="1"/>
    <x v="5"/>
    <s v="B02"/>
    <s v="HEAVY DUTY GALVANIZED STEEL CABLE LADDER RACK/TRAY FITTINGS/ACCESSORIES"/>
    <n v="44"/>
    <s v="75mm(h) X 150mm(w) horizontal cross, 450 radius                       "/>
    <x v="2"/>
    <x v="2"/>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180"/>
    <n v="109"/>
    <x v="0"/>
    <x v="1"/>
    <x v="1"/>
    <x v="1"/>
    <x v="5"/>
    <s v="B02"/>
    <s v="HEAVY DUTY GALVANIZED STEEL CABLE LADDER RACK/TRAY FITTINGS/ACCESSORIES"/>
    <n v="44"/>
    <s v="75mm(h) X 150mm(w) horizontal cross, 450 radius                       "/>
    <x v="3"/>
    <x v="3"/>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633"/>
    <n v="109"/>
    <x v="0"/>
    <x v="1"/>
    <x v="1"/>
    <x v="1"/>
    <x v="5"/>
    <s v="B02"/>
    <s v="HEAVY DUTY GALVANIZED STEEL CABLE LADDER RACK/TRAY FITTINGS/ACCESSORIES"/>
    <n v="44"/>
    <s v="75mm(h) X 150mm(w) horizontal cross, 450 radius                       "/>
    <x v="1"/>
    <x v="1"/>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728"/>
    <n v="110"/>
    <x v="0"/>
    <x v="1"/>
    <x v="1"/>
    <x v="1"/>
    <x v="5"/>
    <s v="B02"/>
    <s v="HEAVY DUTY GALVANIZED STEEL CABLE LADDER RACK/TRAY FITTINGS/ACCESSORIES"/>
    <n v="45"/>
    <s v="75mm(h) X 150mm(w) 90 degree outside vertical elbow, 450 radius                       "/>
    <x v="2"/>
    <x v="2"/>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181"/>
    <n v="110"/>
    <x v="0"/>
    <x v="1"/>
    <x v="1"/>
    <x v="1"/>
    <x v="5"/>
    <s v="B02"/>
    <s v="HEAVY DUTY GALVANIZED STEEL CABLE LADDER RACK/TRAY FITTINGS/ACCESSORIES"/>
    <n v="45"/>
    <s v="75mm(h) X 150mm(w) 90 degree outside vertical elbow, 450 radius                       "/>
    <x v="3"/>
    <x v="3"/>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634"/>
    <n v="110"/>
    <x v="0"/>
    <x v="1"/>
    <x v="1"/>
    <x v="1"/>
    <x v="5"/>
    <s v="B02"/>
    <s v="HEAVY DUTY GALVANIZED STEEL CABLE LADDER RACK/TRAY FITTINGS/ACCESSORIES"/>
    <n v="45"/>
    <s v="75mm(h) X 150mm(w) 90 degree outside vertical elbow, 450 radius                       "/>
    <x v="1"/>
    <x v="1"/>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729"/>
    <n v="111"/>
    <x v="0"/>
    <x v="1"/>
    <x v="1"/>
    <x v="1"/>
    <x v="5"/>
    <s v="B02"/>
    <s v="HEAVY DUTY GALVANIZED STEEL CABLE LADDER RACK/TRAY FITTINGS/ACCESSORIES"/>
    <n v="46"/>
    <s v="75mm(h) X 150mm(w) 90 degree inside vertical elbow, 450 radius                       "/>
    <x v="2"/>
    <x v="2"/>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182"/>
    <n v="111"/>
    <x v="0"/>
    <x v="1"/>
    <x v="1"/>
    <x v="1"/>
    <x v="5"/>
    <s v="B02"/>
    <s v="HEAVY DUTY GALVANIZED STEEL CABLE LADDER RACK/TRAY FITTINGS/ACCESSORIES"/>
    <n v="46"/>
    <s v="75mm(h) X 150mm(w) 90 degree inside vertical elbow, 450 radius                       "/>
    <x v="3"/>
    <x v="3"/>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635"/>
    <n v="111"/>
    <x v="0"/>
    <x v="1"/>
    <x v="1"/>
    <x v="1"/>
    <x v="5"/>
    <s v="B02"/>
    <s v="HEAVY DUTY GALVANIZED STEEL CABLE LADDER RACK/TRAY FITTINGS/ACCESSORIES"/>
    <n v="46"/>
    <s v="75mm(h) X 150mm(w) 90 degree inside vertical elbow, 450 radius                       "/>
    <x v="1"/>
    <x v="1"/>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730"/>
    <n v="112"/>
    <x v="0"/>
    <x v="1"/>
    <x v="1"/>
    <x v="1"/>
    <x v="5"/>
    <s v="B02"/>
    <s v="HEAVY DUTY GALVANIZED STEEL CABLE LADDER RACK/TRAY FITTINGS/ACCESSORIES"/>
    <n v="47"/>
    <s v="75mm(h) X 200mm(w) 90 degree horizontal elbow, 450 radius                       "/>
    <x v="2"/>
    <x v="2"/>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183"/>
    <n v="112"/>
    <x v="0"/>
    <x v="1"/>
    <x v="1"/>
    <x v="1"/>
    <x v="5"/>
    <s v="B02"/>
    <s v="HEAVY DUTY GALVANIZED STEEL CABLE LADDER RACK/TRAY FITTINGS/ACCESSORIES"/>
    <n v="47"/>
    <s v="75mm(h) X 200mm(w) 90 degree horizontal elbow, 450 radius                       "/>
    <x v="3"/>
    <x v="3"/>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636"/>
    <n v="112"/>
    <x v="0"/>
    <x v="1"/>
    <x v="1"/>
    <x v="1"/>
    <x v="5"/>
    <s v="B02"/>
    <s v="HEAVY DUTY GALVANIZED STEEL CABLE LADDER RACK/TRAY FITTINGS/ACCESSORIES"/>
    <n v="47"/>
    <s v="75mm(h) X 200mm(w) 90 degree horizontal elbow, 450 radius                       "/>
    <x v="1"/>
    <x v="1"/>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731"/>
    <n v="113"/>
    <x v="0"/>
    <x v="1"/>
    <x v="1"/>
    <x v="1"/>
    <x v="5"/>
    <s v="B02"/>
    <s v="HEAVY DUTY GALVANIZED STEEL CABLE LADDER RACK/TRAY FITTINGS/ACCESSORIES"/>
    <n v="48"/>
    <s v="75mm(h) X 200mm(w) horizontal tee, 450 radius                       "/>
    <x v="2"/>
    <x v="2"/>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184"/>
    <n v="113"/>
    <x v="0"/>
    <x v="1"/>
    <x v="1"/>
    <x v="1"/>
    <x v="5"/>
    <s v="B02"/>
    <s v="HEAVY DUTY GALVANIZED STEEL CABLE LADDER RACK/TRAY FITTINGS/ACCESSORIES"/>
    <n v="48"/>
    <s v="75mm(h) X 200mm(w) horizontal tee, 450 radius                       "/>
    <x v="3"/>
    <x v="3"/>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637"/>
    <n v="113"/>
    <x v="0"/>
    <x v="1"/>
    <x v="1"/>
    <x v="1"/>
    <x v="5"/>
    <s v="B02"/>
    <s v="HEAVY DUTY GALVANIZED STEEL CABLE LADDER RACK/TRAY FITTINGS/ACCESSORIES"/>
    <n v="48"/>
    <s v="75mm(h) X 200mm(w) horizontal tee, 450 radius                       "/>
    <x v="1"/>
    <x v="1"/>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732"/>
    <n v="114"/>
    <x v="0"/>
    <x v="1"/>
    <x v="1"/>
    <x v="1"/>
    <x v="5"/>
    <s v="B02"/>
    <s v="HEAVY DUTY GALVANIZED STEEL CABLE LADDER RACK/TRAY FITTINGS/ACCESSORIES"/>
    <n v="49"/>
    <s v="75mm(h) X 200mm(w) horizontal cross, 450 radius                       "/>
    <x v="2"/>
    <x v="2"/>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185"/>
    <n v="114"/>
    <x v="0"/>
    <x v="1"/>
    <x v="1"/>
    <x v="1"/>
    <x v="5"/>
    <s v="B02"/>
    <s v="HEAVY DUTY GALVANIZED STEEL CABLE LADDER RACK/TRAY FITTINGS/ACCESSORIES"/>
    <n v="49"/>
    <s v="75mm(h) X 200mm(w) horizontal cross, 450 radius                       "/>
    <x v="3"/>
    <x v="3"/>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638"/>
    <n v="114"/>
    <x v="0"/>
    <x v="1"/>
    <x v="1"/>
    <x v="1"/>
    <x v="5"/>
    <s v="B02"/>
    <s v="HEAVY DUTY GALVANIZED STEEL CABLE LADDER RACK/TRAY FITTINGS/ACCESSORIES"/>
    <n v="49"/>
    <s v="75mm(h) X 200mm(w) horizontal cross, 450 radius                       "/>
    <x v="1"/>
    <x v="1"/>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733"/>
    <n v="115"/>
    <x v="0"/>
    <x v="1"/>
    <x v="1"/>
    <x v="1"/>
    <x v="5"/>
    <s v="B02"/>
    <s v="HEAVY DUTY GALVANIZED STEEL CABLE LADDER RACK/TRAY FITTINGS/ACCESSORIES"/>
    <n v="50"/>
    <s v="75mm(h) X 200mm(w) 90 degree outside vertical elbow, 450 radius                       "/>
    <x v="2"/>
    <x v="2"/>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186"/>
    <n v="115"/>
    <x v="0"/>
    <x v="1"/>
    <x v="1"/>
    <x v="1"/>
    <x v="5"/>
    <s v="B02"/>
    <s v="HEAVY DUTY GALVANIZED STEEL CABLE LADDER RACK/TRAY FITTINGS/ACCESSORIES"/>
    <n v="50"/>
    <s v="75mm(h) X 200mm(w) 90 degree outside vertical elbow, 450 radius                       "/>
    <x v="3"/>
    <x v="3"/>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639"/>
    <n v="115"/>
    <x v="0"/>
    <x v="1"/>
    <x v="1"/>
    <x v="1"/>
    <x v="5"/>
    <s v="B02"/>
    <s v="HEAVY DUTY GALVANIZED STEEL CABLE LADDER RACK/TRAY FITTINGS/ACCESSORIES"/>
    <n v="50"/>
    <s v="75mm(h) X 200mm(w) 90 degree outside vertical elbow, 450 radius                       "/>
    <x v="1"/>
    <x v="1"/>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734"/>
    <n v="116"/>
    <x v="0"/>
    <x v="1"/>
    <x v="1"/>
    <x v="1"/>
    <x v="5"/>
    <s v="B02"/>
    <s v="HEAVY DUTY GALVANIZED STEEL CABLE LADDER RACK/TRAY FITTINGS/ACCESSORIES"/>
    <n v="51"/>
    <s v="75mm(h) X 200mm(w) 90 degree inside vertical elbow, 450 radius                       "/>
    <x v="2"/>
    <x v="2"/>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187"/>
    <n v="116"/>
    <x v="0"/>
    <x v="1"/>
    <x v="1"/>
    <x v="1"/>
    <x v="5"/>
    <s v="B02"/>
    <s v="HEAVY DUTY GALVANIZED STEEL CABLE LADDER RACK/TRAY FITTINGS/ACCESSORIES"/>
    <n v="51"/>
    <s v="75mm(h) X 200mm(w) 90 degree inside vertical elbow, 450 radius                       "/>
    <x v="3"/>
    <x v="3"/>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640"/>
    <n v="116"/>
    <x v="0"/>
    <x v="1"/>
    <x v="1"/>
    <x v="1"/>
    <x v="5"/>
    <s v="B02"/>
    <s v="HEAVY DUTY GALVANIZED STEEL CABLE LADDER RACK/TRAY FITTINGS/ACCESSORIES"/>
    <n v="51"/>
    <s v="75mm(h) X 200mm(w) 90 degree inside vertical elbow, 450 radius                       "/>
    <x v="1"/>
    <x v="1"/>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735"/>
    <n v="117"/>
    <x v="0"/>
    <x v="1"/>
    <x v="1"/>
    <x v="1"/>
    <x v="5"/>
    <s v="B02"/>
    <s v="HEAVY DUTY GALVANIZED STEEL CABLE LADDER RACK/TRAY FITTINGS/ACCESSORIES"/>
    <n v="52"/>
    <s v="75mm(h) X 300mm(w) 90 degree horizontal elbow, 450 radius                       "/>
    <x v="2"/>
    <x v="2"/>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188"/>
    <n v="117"/>
    <x v="0"/>
    <x v="1"/>
    <x v="1"/>
    <x v="1"/>
    <x v="5"/>
    <s v="B02"/>
    <s v="HEAVY DUTY GALVANIZED STEEL CABLE LADDER RACK/TRAY FITTINGS/ACCESSORIES"/>
    <n v="52"/>
    <s v="75mm(h) X 300mm(w) 90 degree horizontal elbow, 450 radius                       "/>
    <x v="3"/>
    <x v="3"/>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641"/>
    <n v="117"/>
    <x v="0"/>
    <x v="1"/>
    <x v="1"/>
    <x v="1"/>
    <x v="5"/>
    <s v="B02"/>
    <s v="HEAVY DUTY GALVANIZED STEEL CABLE LADDER RACK/TRAY FITTINGS/ACCESSORIES"/>
    <n v="52"/>
    <s v="75mm(h) X 300mm(w) 90 degree horizontal elbow, 450 radius                       "/>
    <x v="1"/>
    <x v="1"/>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736"/>
    <n v="118"/>
    <x v="0"/>
    <x v="1"/>
    <x v="1"/>
    <x v="1"/>
    <x v="5"/>
    <s v="B02"/>
    <s v="HEAVY DUTY GALVANIZED STEEL CABLE LADDER RACK/TRAY FITTINGS/ACCESSORIES"/>
    <n v="53"/>
    <s v="75mm(h) X 300mm(w) horizontal tee, 450 radius                       "/>
    <x v="2"/>
    <x v="2"/>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189"/>
    <n v="118"/>
    <x v="0"/>
    <x v="1"/>
    <x v="1"/>
    <x v="1"/>
    <x v="5"/>
    <s v="B02"/>
    <s v="HEAVY DUTY GALVANIZED STEEL CABLE LADDER RACK/TRAY FITTINGS/ACCESSORIES"/>
    <n v="53"/>
    <s v="75mm(h) X 300mm(w) horizontal tee, 450 radius                       "/>
    <x v="3"/>
    <x v="3"/>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642"/>
    <n v="118"/>
    <x v="0"/>
    <x v="1"/>
    <x v="1"/>
    <x v="1"/>
    <x v="5"/>
    <s v="B02"/>
    <s v="HEAVY DUTY GALVANIZED STEEL CABLE LADDER RACK/TRAY FITTINGS/ACCESSORIES"/>
    <n v="53"/>
    <s v="75mm(h) X 300mm(w) horizontal tee, 450 radius                       "/>
    <x v="1"/>
    <x v="1"/>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737"/>
    <n v="119"/>
    <x v="0"/>
    <x v="1"/>
    <x v="1"/>
    <x v="1"/>
    <x v="5"/>
    <s v="B02"/>
    <s v="HEAVY DUTY GALVANIZED STEEL CABLE LADDER RACK/TRAY FITTINGS/ACCESSORIES"/>
    <n v="54"/>
    <s v="75mm(h) X 300mm(w) horizontal cross, 450 radius                       "/>
    <x v="2"/>
    <x v="2"/>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190"/>
    <n v="119"/>
    <x v="0"/>
    <x v="1"/>
    <x v="1"/>
    <x v="1"/>
    <x v="5"/>
    <s v="B02"/>
    <s v="HEAVY DUTY GALVANIZED STEEL CABLE LADDER RACK/TRAY FITTINGS/ACCESSORIES"/>
    <n v="54"/>
    <s v="75mm(h) X 300mm(w) horizontal cross, 450 radius                       "/>
    <x v="3"/>
    <x v="3"/>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643"/>
    <n v="119"/>
    <x v="0"/>
    <x v="1"/>
    <x v="1"/>
    <x v="1"/>
    <x v="5"/>
    <s v="B02"/>
    <s v="HEAVY DUTY GALVANIZED STEEL CABLE LADDER RACK/TRAY FITTINGS/ACCESSORIES"/>
    <n v="54"/>
    <s v="75mm(h) X 300mm(w) horizontal cross, 450 radius                       "/>
    <x v="1"/>
    <x v="1"/>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738"/>
    <n v="120"/>
    <x v="0"/>
    <x v="1"/>
    <x v="1"/>
    <x v="1"/>
    <x v="5"/>
    <s v="B02"/>
    <s v="HEAVY DUTY GALVANIZED STEEL CABLE LADDER RACK/TRAY FITTINGS/ACCESSORIES"/>
    <n v="55"/>
    <s v="75mm(h) X 300mm(w) 90 degree outside vertical elbow, 450 radius                       "/>
    <x v="2"/>
    <x v="2"/>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191"/>
    <n v="120"/>
    <x v="0"/>
    <x v="1"/>
    <x v="1"/>
    <x v="1"/>
    <x v="5"/>
    <s v="B02"/>
    <s v="HEAVY DUTY GALVANIZED STEEL CABLE LADDER RACK/TRAY FITTINGS/ACCESSORIES"/>
    <n v="55"/>
    <s v="75mm(h) X 300mm(w) 90 degree outside vertical elbow, 450 radius                       "/>
    <x v="3"/>
    <x v="3"/>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644"/>
    <n v="120"/>
    <x v="0"/>
    <x v="1"/>
    <x v="1"/>
    <x v="1"/>
    <x v="5"/>
    <s v="B02"/>
    <s v="HEAVY DUTY GALVANIZED STEEL CABLE LADDER RACK/TRAY FITTINGS/ACCESSORIES"/>
    <n v="55"/>
    <s v="75mm(h) X 300mm(w) 90 degree outside vertical elbow, 450 radius                       "/>
    <x v="1"/>
    <x v="1"/>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739"/>
    <n v="121"/>
    <x v="0"/>
    <x v="1"/>
    <x v="1"/>
    <x v="1"/>
    <x v="5"/>
    <s v="B02"/>
    <s v="HEAVY DUTY GALVANIZED STEEL CABLE LADDER RACK/TRAY FITTINGS/ACCESSORIES"/>
    <n v="56"/>
    <s v="75mm(h) X 300mm(w) 90 degree inside vertical elbow, 450 radius                       "/>
    <x v="2"/>
    <x v="2"/>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192"/>
    <n v="121"/>
    <x v="0"/>
    <x v="1"/>
    <x v="1"/>
    <x v="1"/>
    <x v="5"/>
    <s v="B02"/>
    <s v="HEAVY DUTY GALVANIZED STEEL CABLE LADDER RACK/TRAY FITTINGS/ACCESSORIES"/>
    <n v="56"/>
    <s v="75mm(h) X 300mm(w) 90 degree inside vertical elbow, 450 radius                       "/>
    <x v="3"/>
    <x v="3"/>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645"/>
    <n v="121"/>
    <x v="0"/>
    <x v="1"/>
    <x v="1"/>
    <x v="1"/>
    <x v="5"/>
    <s v="B02"/>
    <s v="HEAVY DUTY GALVANIZED STEEL CABLE LADDER RACK/TRAY FITTINGS/ACCESSORIES"/>
    <n v="56"/>
    <s v="75mm(h) X 300mm(w) 90 degree inside vertical elbow, 450 radius                       "/>
    <x v="1"/>
    <x v="1"/>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740"/>
    <n v="122"/>
    <x v="0"/>
    <x v="1"/>
    <x v="1"/>
    <x v="1"/>
    <x v="5"/>
    <s v="B02"/>
    <s v="HEAVY DUTY GALVANIZED STEEL CABLE LADDER RACK/TRAY FITTINGS/ACCESSORIES"/>
    <n v="57"/>
    <s v="75mm(h) X 400mm(w) 90 degree horizontal elbow, 450 radius                       "/>
    <x v="2"/>
    <x v="2"/>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193"/>
    <n v="122"/>
    <x v="0"/>
    <x v="1"/>
    <x v="1"/>
    <x v="1"/>
    <x v="5"/>
    <s v="B02"/>
    <s v="HEAVY DUTY GALVANIZED STEEL CABLE LADDER RACK/TRAY FITTINGS/ACCESSORIES"/>
    <n v="57"/>
    <s v="75mm(h) X 400mm(w) 90 degree horizontal elbow, 450 radius                       "/>
    <x v="3"/>
    <x v="3"/>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646"/>
    <n v="122"/>
    <x v="0"/>
    <x v="1"/>
    <x v="1"/>
    <x v="1"/>
    <x v="5"/>
    <s v="B02"/>
    <s v="HEAVY DUTY GALVANIZED STEEL CABLE LADDER RACK/TRAY FITTINGS/ACCESSORIES"/>
    <n v="57"/>
    <s v="75mm(h) X 400mm(w) 90 degree horizontal elbow, 450 radius                       "/>
    <x v="1"/>
    <x v="1"/>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741"/>
    <n v="123"/>
    <x v="0"/>
    <x v="1"/>
    <x v="1"/>
    <x v="1"/>
    <x v="5"/>
    <s v="B02"/>
    <s v="HEAVY DUTY GALVANIZED STEEL CABLE LADDER RACK/TRAY FITTINGS/ACCESSORIES"/>
    <n v="58"/>
    <s v="75mm(h) X 400mm(w) horizontal tee, 450 radius                       "/>
    <x v="2"/>
    <x v="2"/>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194"/>
    <n v="123"/>
    <x v="0"/>
    <x v="1"/>
    <x v="1"/>
    <x v="1"/>
    <x v="5"/>
    <s v="B02"/>
    <s v="HEAVY DUTY GALVANIZED STEEL CABLE LADDER RACK/TRAY FITTINGS/ACCESSORIES"/>
    <n v="58"/>
    <s v="75mm(h) X 400mm(w) horizontal tee, 450 radius                       "/>
    <x v="3"/>
    <x v="3"/>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647"/>
    <n v="123"/>
    <x v="0"/>
    <x v="1"/>
    <x v="1"/>
    <x v="1"/>
    <x v="5"/>
    <s v="B02"/>
    <s v="HEAVY DUTY GALVANIZED STEEL CABLE LADDER RACK/TRAY FITTINGS/ACCESSORIES"/>
    <n v="58"/>
    <s v="75mm(h) X 400mm(w) horizontal tee, 450 radius                       "/>
    <x v="1"/>
    <x v="1"/>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742"/>
    <n v="124"/>
    <x v="0"/>
    <x v="1"/>
    <x v="1"/>
    <x v="1"/>
    <x v="5"/>
    <s v="B02"/>
    <s v="HEAVY DUTY GALVANIZED STEEL CABLE LADDER RACK/TRAY FITTINGS/ACCESSORIES"/>
    <n v="59"/>
    <s v="75mm(h) X 400mm(w) horizontal cross, 450 radius                       "/>
    <x v="2"/>
    <x v="2"/>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195"/>
    <n v="124"/>
    <x v="0"/>
    <x v="1"/>
    <x v="1"/>
    <x v="1"/>
    <x v="5"/>
    <s v="B02"/>
    <s v="HEAVY DUTY GALVANIZED STEEL CABLE LADDER RACK/TRAY FITTINGS/ACCESSORIES"/>
    <n v="59"/>
    <s v="75mm(h) X 400mm(w) horizontal cross, 450 radius                       "/>
    <x v="3"/>
    <x v="3"/>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648"/>
    <n v="124"/>
    <x v="0"/>
    <x v="1"/>
    <x v="1"/>
    <x v="1"/>
    <x v="5"/>
    <s v="B02"/>
    <s v="HEAVY DUTY GALVANIZED STEEL CABLE LADDER RACK/TRAY FITTINGS/ACCESSORIES"/>
    <n v="59"/>
    <s v="75mm(h) X 400mm(w) horizontal cross, 450 radius                       "/>
    <x v="1"/>
    <x v="1"/>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743"/>
    <n v="125"/>
    <x v="0"/>
    <x v="1"/>
    <x v="1"/>
    <x v="1"/>
    <x v="5"/>
    <s v="B02"/>
    <s v="HEAVY DUTY GALVANIZED STEEL CABLE LADDER RACK/TRAY FITTINGS/ACCESSORIES"/>
    <n v="60"/>
    <s v="75mm(h) X 400mm(w) 90 degree outside vertical elbow, 450 radius                       "/>
    <x v="2"/>
    <x v="2"/>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196"/>
    <n v="125"/>
    <x v="0"/>
    <x v="1"/>
    <x v="1"/>
    <x v="1"/>
    <x v="5"/>
    <s v="B02"/>
    <s v="HEAVY DUTY GALVANIZED STEEL CABLE LADDER RACK/TRAY FITTINGS/ACCESSORIES"/>
    <n v="60"/>
    <s v="75mm(h) X 400mm(w) 90 degree outside vertical elbow, 450 radius                       "/>
    <x v="3"/>
    <x v="3"/>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649"/>
    <n v="125"/>
    <x v="0"/>
    <x v="1"/>
    <x v="1"/>
    <x v="1"/>
    <x v="5"/>
    <s v="B02"/>
    <s v="HEAVY DUTY GALVANIZED STEEL CABLE LADDER RACK/TRAY FITTINGS/ACCESSORIES"/>
    <n v="60"/>
    <s v="75mm(h) X 400mm(w) 90 degree outside vertical elbow, 450 radius                       "/>
    <x v="1"/>
    <x v="1"/>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744"/>
    <n v="126"/>
    <x v="0"/>
    <x v="1"/>
    <x v="1"/>
    <x v="1"/>
    <x v="5"/>
    <s v="B02"/>
    <s v="HEAVY DUTY GALVANIZED STEEL CABLE LADDER RACK/TRAY FITTINGS/ACCESSORIES"/>
    <n v="61"/>
    <s v="75mm(h) X 400mm(w) 90 degree inside vertical elbow, 450 radius                       "/>
    <x v="2"/>
    <x v="2"/>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197"/>
    <n v="126"/>
    <x v="0"/>
    <x v="1"/>
    <x v="1"/>
    <x v="1"/>
    <x v="5"/>
    <s v="B02"/>
    <s v="HEAVY DUTY GALVANIZED STEEL CABLE LADDER RACK/TRAY FITTINGS/ACCESSORIES"/>
    <n v="61"/>
    <s v="75mm(h) X 400mm(w) 90 degree inside vertical elbow, 450 radius                       "/>
    <x v="3"/>
    <x v="3"/>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650"/>
    <n v="126"/>
    <x v="0"/>
    <x v="1"/>
    <x v="1"/>
    <x v="1"/>
    <x v="5"/>
    <s v="B02"/>
    <s v="HEAVY DUTY GALVANIZED STEEL CABLE LADDER RACK/TRAY FITTINGS/ACCESSORIES"/>
    <n v="61"/>
    <s v="75mm(h) X 400mm(w) 90 degree inside vertical elbow, 450 radius                       "/>
    <x v="1"/>
    <x v="1"/>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745"/>
    <n v="127"/>
    <x v="0"/>
    <x v="1"/>
    <x v="1"/>
    <x v="1"/>
    <x v="5"/>
    <s v="B02"/>
    <s v="HEAVY DUTY GALVANIZED STEEL CABLE LADDER RACK/TRAY FITTINGS/ACCESSORIES"/>
    <n v="62"/>
    <s v="75mm(h) X 500mm(w) 90 degree horizontal elbow, 450 radius                       "/>
    <x v="2"/>
    <x v="2"/>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198"/>
    <n v="127"/>
    <x v="0"/>
    <x v="1"/>
    <x v="1"/>
    <x v="1"/>
    <x v="5"/>
    <s v="B02"/>
    <s v="HEAVY DUTY GALVANIZED STEEL CABLE LADDER RACK/TRAY FITTINGS/ACCESSORIES"/>
    <n v="62"/>
    <s v="75mm(h) X 500mm(w) 90 degree horizontal elbow, 450 radius                       "/>
    <x v="3"/>
    <x v="3"/>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651"/>
    <n v="127"/>
    <x v="0"/>
    <x v="1"/>
    <x v="1"/>
    <x v="1"/>
    <x v="5"/>
    <s v="B02"/>
    <s v="HEAVY DUTY GALVANIZED STEEL CABLE LADDER RACK/TRAY FITTINGS/ACCESSORIES"/>
    <n v="62"/>
    <s v="75mm(h) X 500mm(w) 90 degree horizontal elbow, 450 radius                       "/>
    <x v="1"/>
    <x v="1"/>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746"/>
    <n v="128"/>
    <x v="0"/>
    <x v="1"/>
    <x v="1"/>
    <x v="1"/>
    <x v="5"/>
    <s v="B02"/>
    <s v="HEAVY DUTY GALVANIZED STEEL CABLE LADDER RACK/TRAY FITTINGS/ACCESSORIES"/>
    <n v="63"/>
    <s v="75mm(h) X 500mm(w) horizontal tee, 450 radius                       "/>
    <x v="2"/>
    <x v="2"/>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199"/>
    <n v="128"/>
    <x v="0"/>
    <x v="1"/>
    <x v="1"/>
    <x v="1"/>
    <x v="5"/>
    <s v="B02"/>
    <s v="HEAVY DUTY GALVANIZED STEEL CABLE LADDER RACK/TRAY FITTINGS/ACCESSORIES"/>
    <n v="63"/>
    <s v="75mm(h) X 500mm(w) horizontal tee, 450 radius                       "/>
    <x v="3"/>
    <x v="3"/>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652"/>
    <n v="128"/>
    <x v="0"/>
    <x v="1"/>
    <x v="1"/>
    <x v="1"/>
    <x v="5"/>
    <s v="B02"/>
    <s v="HEAVY DUTY GALVANIZED STEEL CABLE LADDER RACK/TRAY FITTINGS/ACCESSORIES"/>
    <n v="63"/>
    <s v="75mm(h) X 500mm(w) horizontal tee, 450 radius                       "/>
    <x v="1"/>
    <x v="1"/>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747"/>
    <n v="129"/>
    <x v="0"/>
    <x v="1"/>
    <x v="1"/>
    <x v="1"/>
    <x v="5"/>
    <s v="B02"/>
    <s v="HEAVY DUTY GALVANIZED STEEL CABLE LADDER RACK/TRAY FITTINGS/ACCESSORIES"/>
    <n v="64"/>
    <s v="75mm(h) X 500mm(w) horizontal cross, 450 radius                       "/>
    <x v="2"/>
    <x v="2"/>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200"/>
    <n v="129"/>
    <x v="0"/>
    <x v="1"/>
    <x v="1"/>
    <x v="1"/>
    <x v="5"/>
    <s v="B02"/>
    <s v="HEAVY DUTY GALVANIZED STEEL CABLE LADDER RACK/TRAY FITTINGS/ACCESSORIES"/>
    <n v="64"/>
    <s v="75mm(h) X 500mm(w) horizontal cross, 450 radius                       "/>
    <x v="3"/>
    <x v="3"/>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653"/>
    <n v="129"/>
    <x v="0"/>
    <x v="1"/>
    <x v="1"/>
    <x v="1"/>
    <x v="5"/>
    <s v="B02"/>
    <s v="HEAVY DUTY GALVANIZED STEEL CABLE LADDER RACK/TRAY FITTINGS/ACCESSORIES"/>
    <n v="64"/>
    <s v="75mm(h) X 500mm(w) horizontal cross, 450 radius                       "/>
    <x v="1"/>
    <x v="1"/>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748"/>
    <n v="130"/>
    <x v="0"/>
    <x v="1"/>
    <x v="1"/>
    <x v="1"/>
    <x v="5"/>
    <s v="B02"/>
    <s v="HEAVY DUTY GALVANIZED STEEL CABLE LADDER RACK/TRAY FITTINGS/ACCESSORIES"/>
    <n v="65"/>
    <s v="75mm(h) X 500mm(w) 90 degree outside vertical elbow, 450 radius                       "/>
    <x v="2"/>
    <x v="2"/>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201"/>
    <n v="130"/>
    <x v="0"/>
    <x v="1"/>
    <x v="1"/>
    <x v="1"/>
    <x v="5"/>
    <s v="B02"/>
    <s v="HEAVY DUTY GALVANIZED STEEL CABLE LADDER RACK/TRAY FITTINGS/ACCESSORIES"/>
    <n v="65"/>
    <s v="75mm(h) X 500mm(w) 90 degree outside vertical elbow, 450 radius                       "/>
    <x v="3"/>
    <x v="3"/>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654"/>
    <n v="130"/>
    <x v="0"/>
    <x v="1"/>
    <x v="1"/>
    <x v="1"/>
    <x v="5"/>
    <s v="B02"/>
    <s v="HEAVY DUTY GALVANIZED STEEL CABLE LADDER RACK/TRAY FITTINGS/ACCESSORIES"/>
    <n v="65"/>
    <s v="75mm(h) X 500mm(w) 90 degree outside vertical elbow, 450 radius                       "/>
    <x v="1"/>
    <x v="1"/>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749"/>
    <n v="131"/>
    <x v="0"/>
    <x v="1"/>
    <x v="1"/>
    <x v="1"/>
    <x v="5"/>
    <s v="B02"/>
    <s v="HEAVY DUTY GALVANIZED STEEL CABLE LADDER RACK/TRAY FITTINGS/ACCESSORIES"/>
    <n v="66"/>
    <s v="75mm(h) X 500mm(w) 90 degree inside vertical elbow, 450 radius                       "/>
    <x v="2"/>
    <x v="2"/>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202"/>
    <n v="131"/>
    <x v="0"/>
    <x v="1"/>
    <x v="1"/>
    <x v="1"/>
    <x v="5"/>
    <s v="B02"/>
    <s v="HEAVY DUTY GALVANIZED STEEL CABLE LADDER RACK/TRAY FITTINGS/ACCESSORIES"/>
    <n v="66"/>
    <s v="75mm(h) X 500mm(w) 90 degree inside vertical elbow, 450 radius                       "/>
    <x v="3"/>
    <x v="3"/>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655"/>
    <n v="131"/>
    <x v="0"/>
    <x v="1"/>
    <x v="1"/>
    <x v="1"/>
    <x v="5"/>
    <s v="B02"/>
    <s v="HEAVY DUTY GALVANIZED STEEL CABLE LADDER RACK/TRAY FITTINGS/ACCESSORIES"/>
    <n v="66"/>
    <s v="75mm(h) X 500mm(w) 90 degree inside vertical elbow, 450 radius                       "/>
    <x v="1"/>
    <x v="1"/>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750"/>
    <n v="132"/>
    <x v="0"/>
    <x v="1"/>
    <x v="1"/>
    <x v="1"/>
    <x v="5"/>
    <s v="B02"/>
    <s v="HEAVY DUTY GALVANIZED STEEL CABLE LADDER RACK/TRAY FITTINGS/ACCESSORIES"/>
    <n v="67"/>
    <s v="75mm(h) X 600mm(w) 90 degree horizontal elbow, 450 radius                       "/>
    <x v="2"/>
    <x v="2"/>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203"/>
    <n v="132"/>
    <x v="0"/>
    <x v="1"/>
    <x v="1"/>
    <x v="1"/>
    <x v="5"/>
    <s v="B02"/>
    <s v="HEAVY DUTY GALVANIZED STEEL CABLE LADDER RACK/TRAY FITTINGS/ACCESSORIES"/>
    <n v="67"/>
    <s v="75mm(h) X 600mm(w) 90 degree horizontal elbow, 450 radius                       "/>
    <x v="3"/>
    <x v="3"/>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656"/>
    <n v="132"/>
    <x v="0"/>
    <x v="1"/>
    <x v="1"/>
    <x v="1"/>
    <x v="5"/>
    <s v="B02"/>
    <s v="HEAVY DUTY GALVANIZED STEEL CABLE LADDER RACK/TRAY FITTINGS/ACCESSORIES"/>
    <n v="67"/>
    <s v="75mm(h) X 600mm(w) 90 degree horizontal elbow, 450 radius                       "/>
    <x v="1"/>
    <x v="1"/>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751"/>
    <n v="133"/>
    <x v="0"/>
    <x v="1"/>
    <x v="1"/>
    <x v="1"/>
    <x v="5"/>
    <s v="B02"/>
    <s v="HEAVY DUTY GALVANIZED STEEL CABLE LADDER RACK/TRAY FITTINGS/ACCESSORIES"/>
    <n v="68"/>
    <s v="75mm(h) X 600mm(w) horizontal tee, 450 radius                       "/>
    <x v="2"/>
    <x v="2"/>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204"/>
    <n v="133"/>
    <x v="0"/>
    <x v="1"/>
    <x v="1"/>
    <x v="1"/>
    <x v="5"/>
    <s v="B02"/>
    <s v="HEAVY DUTY GALVANIZED STEEL CABLE LADDER RACK/TRAY FITTINGS/ACCESSORIES"/>
    <n v="68"/>
    <s v="75mm(h) X 600mm(w) horizontal tee, 450 radius                       "/>
    <x v="3"/>
    <x v="3"/>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657"/>
    <n v="133"/>
    <x v="0"/>
    <x v="1"/>
    <x v="1"/>
    <x v="1"/>
    <x v="5"/>
    <s v="B02"/>
    <s v="HEAVY DUTY GALVANIZED STEEL CABLE LADDER RACK/TRAY FITTINGS/ACCESSORIES"/>
    <n v="68"/>
    <s v="75mm(h) X 600mm(w) horizontal tee, 450 radius                       "/>
    <x v="1"/>
    <x v="1"/>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752"/>
    <n v="134"/>
    <x v="0"/>
    <x v="1"/>
    <x v="1"/>
    <x v="1"/>
    <x v="5"/>
    <s v="B02"/>
    <s v="HEAVY DUTY GALVANIZED STEEL CABLE LADDER RACK/TRAY FITTINGS/ACCESSORIES"/>
    <n v="69"/>
    <s v="75mm(h) X 600mm(w) horizontal cross, 450 radius                       "/>
    <x v="2"/>
    <x v="2"/>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205"/>
    <n v="134"/>
    <x v="0"/>
    <x v="1"/>
    <x v="1"/>
    <x v="1"/>
    <x v="5"/>
    <s v="B02"/>
    <s v="HEAVY DUTY GALVANIZED STEEL CABLE LADDER RACK/TRAY FITTINGS/ACCESSORIES"/>
    <n v="69"/>
    <s v="75mm(h) X 600mm(w) horizontal cross, 450 radius                       "/>
    <x v="3"/>
    <x v="3"/>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658"/>
    <n v="134"/>
    <x v="0"/>
    <x v="1"/>
    <x v="1"/>
    <x v="1"/>
    <x v="5"/>
    <s v="B02"/>
    <s v="HEAVY DUTY GALVANIZED STEEL CABLE LADDER RACK/TRAY FITTINGS/ACCESSORIES"/>
    <n v="69"/>
    <s v="75mm(h) X 600mm(w) horizontal cross, 450 radius                       "/>
    <x v="1"/>
    <x v="1"/>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753"/>
    <n v="135"/>
    <x v="0"/>
    <x v="1"/>
    <x v="1"/>
    <x v="1"/>
    <x v="5"/>
    <s v="B02"/>
    <s v="HEAVY DUTY GALVANIZED STEEL CABLE LADDER RACK/TRAY FITTINGS/ACCESSORIES"/>
    <n v="70"/>
    <s v="75mm(h) X 600mm(w) 90 degree outside vertical elbow, 450 radius                       "/>
    <x v="2"/>
    <x v="2"/>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206"/>
    <n v="135"/>
    <x v="0"/>
    <x v="1"/>
    <x v="1"/>
    <x v="1"/>
    <x v="5"/>
    <s v="B02"/>
    <s v="HEAVY DUTY GALVANIZED STEEL CABLE LADDER RACK/TRAY FITTINGS/ACCESSORIES"/>
    <n v="70"/>
    <s v="75mm(h) X 600mm(w) 90 degree outside vertical elbow, 450 radius                       "/>
    <x v="3"/>
    <x v="3"/>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659"/>
    <n v="135"/>
    <x v="0"/>
    <x v="1"/>
    <x v="1"/>
    <x v="1"/>
    <x v="5"/>
    <s v="B02"/>
    <s v="HEAVY DUTY GALVANIZED STEEL CABLE LADDER RACK/TRAY FITTINGS/ACCESSORIES"/>
    <n v="70"/>
    <s v="75mm(h) X 600mm(w) 90 degree outside vertical elbow, 450 radius                       "/>
    <x v="1"/>
    <x v="1"/>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754"/>
    <n v="136"/>
    <x v="0"/>
    <x v="1"/>
    <x v="1"/>
    <x v="1"/>
    <x v="5"/>
    <s v="B02"/>
    <s v="HEAVY DUTY GALVANIZED STEEL CABLE LADDER RACK/TRAY FITTINGS/ACCESSORIES"/>
    <n v="71"/>
    <s v="75mm(h) X 600mm(w) 90 degree inside vertical elbow, 450 radius                       "/>
    <x v="2"/>
    <x v="2"/>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207"/>
    <n v="136"/>
    <x v="0"/>
    <x v="1"/>
    <x v="1"/>
    <x v="1"/>
    <x v="5"/>
    <s v="B02"/>
    <s v="HEAVY DUTY GALVANIZED STEEL CABLE LADDER RACK/TRAY FITTINGS/ACCESSORIES"/>
    <n v="71"/>
    <s v="75mm(h) X 600mm(w) 90 degree inside vertical elbow, 450 radius                       "/>
    <x v="3"/>
    <x v="3"/>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660"/>
    <n v="136"/>
    <x v="0"/>
    <x v="1"/>
    <x v="1"/>
    <x v="1"/>
    <x v="5"/>
    <s v="B02"/>
    <s v="HEAVY DUTY GALVANIZED STEEL CABLE LADDER RACK/TRAY FITTINGS/ACCESSORIES"/>
    <n v="71"/>
    <s v="75mm(h) X 600mm(w) 90 degree inside vertical elbow, 450 radius                       "/>
    <x v="1"/>
    <x v="1"/>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755"/>
    <n v="137"/>
    <x v="0"/>
    <x v="1"/>
    <x v="1"/>
    <x v="1"/>
    <x v="5"/>
    <s v="B02"/>
    <s v="HEAVY DUTY GALVANIZED STEEL CABLE LADDER RACK/TRAY FITTINGS/ACCESSORIES"/>
    <n v="72"/>
    <s v="75mm(h) X 800mm(w) 90 degree horizontal elbow, 450 radius                       "/>
    <x v="2"/>
    <x v="2"/>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208"/>
    <n v="137"/>
    <x v="0"/>
    <x v="1"/>
    <x v="1"/>
    <x v="1"/>
    <x v="5"/>
    <s v="B02"/>
    <s v="HEAVY DUTY GALVANIZED STEEL CABLE LADDER RACK/TRAY FITTINGS/ACCESSORIES"/>
    <n v="72"/>
    <s v="75mm(h) X 800mm(w) 90 degree horizontal elbow, 450 radius                       "/>
    <x v="3"/>
    <x v="3"/>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661"/>
    <n v="137"/>
    <x v="0"/>
    <x v="1"/>
    <x v="1"/>
    <x v="1"/>
    <x v="5"/>
    <s v="B02"/>
    <s v="HEAVY DUTY GALVANIZED STEEL CABLE LADDER RACK/TRAY FITTINGS/ACCESSORIES"/>
    <n v="72"/>
    <s v="75mm(h) X 800mm(w) 90 degree horizontal elbow, 450 radius                       "/>
    <x v="1"/>
    <x v="1"/>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756"/>
    <n v="138"/>
    <x v="0"/>
    <x v="1"/>
    <x v="1"/>
    <x v="1"/>
    <x v="5"/>
    <s v="B02"/>
    <s v="HEAVY DUTY GALVANIZED STEEL CABLE LADDER RACK/TRAY FITTINGS/ACCESSORIES"/>
    <n v="73"/>
    <s v="75mm(h) X 800mm(w) horizontal tee, 450 radius                       "/>
    <x v="2"/>
    <x v="2"/>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209"/>
    <n v="138"/>
    <x v="0"/>
    <x v="1"/>
    <x v="1"/>
    <x v="1"/>
    <x v="5"/>
    <s v="B02"/>
    <s v="HEAVY DUTY GALVANIZED STEEL CABLE LADDER RACK/TRAY FITTINGS/ACCESSORIES"/>
    <n v="73"/>
    <s v="75mm(h) X 800mm(w) horizontal tee, 450 radius                       "/>
    <x v="3"/>
    <x v="3"/>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662"/>
    <n v="138"/>
    <x v="0"/>
    <x v="1"/>
    <x v="1"/>
    <x v="1"/>
    <x v="5"/>
    <s v="B02"/>
    <s v="HEAVY DUTY GALVANIZED STEEL CABLE LADDER RACK/TRAY FITTINGS/ACCESSORIES"/>
    <n v="73"/>
    <s v="75mm(h) X 800mm(w) horizontal tee, 450 radius                       "/>
    <x v="1"/>
    <x v="1"/>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757"/>
    <n v="139"/>
    <x v="0"/>
    <x v="1"/>
    <x v="1"/>
    <x v="1"/>
    <x v="5"/>
    <s v="B02"/>
    <s v="HEAVY DUTY GALVANIZED STEEL CABLE LADDER RACK/TRAY FITTINGS/ACCESSORIES"/>
    <n v="74"/>
    <s v="75mm(h) X 800mm(w) horizontal cross, 450 radius                       "/>
    <x v="2"/>
    <x v="2"/>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210"/>
    <n v="139"/>
    <x v="0"/>
    <x v="1"/>
    <x v="1"/>
    <x v="1"/>
    <x v="5"/>
    <s v="B02"/>
    <s v="HEAVY DUTY GALVANIZED STEEL CABLE LADDER RACK/TRAY FITTINGS/ACCESSORIES"/>
    <n v="74"/>
    <s v="75mm(h) X 800mm(w) horizontal cross, 450 radius                       "/>
    <x v="3"/>
    <x v="3"/>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663"/>
    <n v="139"/>
    <x v="0"/>
    <x v="1"/>
    <x v="1"/>
    <x v="1"/>
    <x v="5"/>
    <s v="B02"/>
    <s v="HEAVY DUTY GALVANIZED STEEL CABLE LADDER RACK/TRAY FITTINGS/ACCESSORIES"/>
    <n v="74"/>
    <s v="75mm(h) X 800mm(w) horizontal cross, 450 radius                       "/>
    <x v="1"/>
    <x v="1"/>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758"/>
    <n v="140"/>
    <x v="0"/>
    <x v="1"/>
    <x v="1"/>
    <x v="1"/>
    <x v="5"/>
    <s v="B02"/>
    <s v="HEAVY DUTY GALVANIZED STEEL CABLE LADDER RACK/TRAY FITTINGS/ACCESSORIES"/>
    <n v="75"/>
    <s v="75mm(h) X 800mm(w) 90 degree outside vertical elbow, 450 radius                       "/>
    <x v="2"/>
    <x v="2"/>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211"/>
    <n v="140"/>
    <x v="0"/>
    <x v="1"/>
    <x v="1"/>
    <x v="1"/>
    <x v="5"/>
    <s v="B02"/>
    <s v="HEAVY DUTY GALVANIZED STEEL CABLE LADDER RACK/TRAY FITTINGS/ACCESSORIES"/>
    <n v="75"/>
    <s v="75mm(h) X 800mm(w) 90 degree outside vertical elbow, 450 radius                       "/>
    <x v="3"/>
    <x v="3"/>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664"/>
    <n v="140"/>
    <x v="0"/>
    <x v="1"/>
    <x v="1"/>
    <x v="1"/>
    <x v="5"/>
    <s v="B02"/>
    <s v="HEAVY DUTY GALVANIZED STEEL CABLE LADDER RACK/TRAY FITTINGS/ACCESSORIES"/>
    <n v="75"/>
    <s v="75mm(h) X 800mm(w) 90 degree outside vertical elbow, 450 radius                       "/>
    <x v="1"/>
    <x v="1"/>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759"/>
    <n v="141"/>
    <x v="0"/>
    <x v="1"/>
    <x v="1"/>
    <x v="1"/>
    <x v="5"/>
    <s v="B02"/>
    <s v="HEAVY DUTY GALVANIZED STEEL CABLE LADDER RACK/TRAY FITTINGS/ACCESSORIES"/>
    <n v="76"/>
    <s v="75mm(h) X 800mm(w) 90 degree inside vertical elbow, 450 radius                       "/>
    <x v="2"/>
    <x v="2"/>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212"/>
    <n v="141"/>
    <x v="0"/>
    <x v="1"/>
    <x v="1"/>
    <x v="1"/>
    <x v="5"/>
    <s v="B02"/>
    <s v="HEAVY DUTY GALVANIZED STEEL CABLE LADDER RACK/TRAY FITTINGS/ACCESSORIES"/>
    <n v="76"/>
    <s v="75mm(h) X 800mm(w) 90 degree inside vertical elbow, 450 radius                       "/>
    <x v="3"/>
    <x v="3"/>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665"/>
    <n v="141"/>
    <x v="0"/>
    <x v="1"/>
    <x v="1"/>
    <x v="1"/>
    <x v="5"/>
    <s v="B02"/>
    <s v="HEAVY DUTY GALVANIZED STEEL CABLE LADDER RACK/TRAY FITTINGS/ACCESSORIES"/>
    <n v="76"/>
    <s v="75mm(h) X 800mm(w) 90 degree inside vertical elbow, 450 radius                       "/>
    <x v="1"/>
    <x v="1"/>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760"/>
    <n v="142"/>
    <x v="0"/>
    <x v="1"/>
    <x v="1"/>
    <x v="1"/>
    <x v="5"/>
    <s v="B02"/>
    <s v="HEAVY DUTY GALVANIZED STEEL CABLE LADDER RACK/TRAY FITTINGS/ACCESSORIES"/>
    <n v="77"/>
    <s v="75mm(h) X 1000mm(w) 90 degree horizontal elbow, 450 radius                       "/>
    <x v="2"/>
    <x v="2"/>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213"/>
    <n v="142"/>
    <x v="0"/>
    <x v="1"/>
    <x v="1"/>
    <x v="1"/>
    <x v="5"/>
    <s v="B02"/>
    <s v="HEAVY DUTY GALVANIZED STEEL CABLE LADDER RACK/TRAY FITTINGS/ACCESSORIES"/>
    <n v="77"/>
    <s v="75mm(h) X 1000mm(w) 90 degree horizontal elbow, 450 radius                       "/>
    <x v="3"/>
    <x v="3"/>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666"/>
    <n v="142"/>
    <x v="0"/>
    <x v="1"/>
    <x v="1"/>
    <x v="1"/>
    <x v="5"/>
    <s v="B02"/>
    <s v="HEAVY DUTY GALVANIZED STEEL CABLE LADDER RACK/TRAY FITTINGS/ACCESSORIES"/>
    <n v="77"/>
    <s v="75mm(h) X 1000mm(w) 90 degree horizontal elbow, 450 radius                       "/>
    <x v="1"/>
    <x v="1"/>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761"/>
    <n v="143"/>
    <x v="0"/>
    <x v="1"/>
    <x v="1"/>
    <x v="1"/>
    <x v="5"/>
    <s v="B02"/>
    <s v="HEAVY DUTY GALVANIZED STEEL CABLE LADDER RACK/TRAY FITTINGS/ACCESSORIES"/>
    <n v="78"/>
    <s v="75mm(h) X 1000mm(w) horizontal tee, 450 radius                       "/>
    <x v="2"/>
    <x v="2"/>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214"/>
    <n v="143"/>
    <x v="0"/>
    <x v="1"/>
    <x v="1"/>
    <x v="1"/>
    <x v="5"/>
    <s v="B02"/>
    <s v="HEAVY DUTY GALVANIZED STEEL CABLE LADDER RACK/TRAY FITTINGS/ACCESSORIES"/>
    <n v="78"/>
    <s v="75mm(h) X 1000mm(w) horizontal tee, 450 radius                       "/>
    <x v="3"/>
    <x v="3"/>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667"/>
    <n v="143"/>
    <x v="0"/>
    <x v="1"/>
    <x v="1"/>
    <x v="1"/>
    <x v="5"/>
    <s v="B02"/>
    <s v="HEAVY DUTY GALVANIZED STEEL CABLE LADDER RACK/TRAY FITTINGS/ACCESSORIES"/>
    <n v="78"/>
    <s v="75mm(h) X 1000mm(w) horizontal tee, 450 radius                       "/>
    <x v="1"/>
    <x v="1"/>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762"/>
    <n v="144"/>
    <x v="0"/>
    <x v="1"/>
    <x v="1"/>
    <x v="1"/>
    <x v="5"/>
    <s v="B02"/>
    <s v="HEAVY DUTY GALVANIZED STEEL CABLE LADDER RACK/TRAY FITTINGS/ACCESSORIES"/>
    <n v="79"/>
    <s v="75mm(h) X 1000mm(w) horizontal cross, 450 radius                       "/>
    <x v="2"/>
    <x v="2"/>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215"/>
    <n v="144"/>
    <x v="0"/>
    <x v="1"/>
    <x v="1"/>
    <x v="1"/>
    <x v="5"/>
    <s v="B02"/>
    <s v="HEAVY DUTY GALVANIZED STEEL CABLE LADDER RACK/TRAY FITTINGS/ACCESSORIES"/>
    <n v="79"/>
    <s v="75mm(h) X 1000mm(w) horizontal cross, 450 radius                       "/>
    <x v="3"/>
    <x v="3"/>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668"/>
    <n v="144"/>
    <x v="0"/>
    <x v="1"/>
    <x v="1"/>
    <x v="1"/>
    <x v="5"/>
    <s v="B02"/>
    <s v="HEAVY DUTY GALVANIZED STEEL CABLE LADDER RACK/TRAY FITTINGS/ACCESSORIES"/>
    <n v="79"/>
    <s v="75mm(h) X 1000mm(w) horizontal cross, 450 radius                       "/>
    <x v="1"/>
    <x v="1"/>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763"/>
    <n v="145"/>
    <x v="0"/>
    <x v="1"/>
    <x v="1"/>
    <x v="1"/>
    <x v="5"/>
    <s v="B02"/>
    <s v="HEAVY DUTY GALVANIZED STEEL CABLE LADDER RACK/TRAY FITTINGS/ACCESSORIES"/>
    <n v="80"/>
    <s v="75mm(h) X 1000mm(w) 90 degree outside vertical elbow, 450 radius                       "/>
    <x v="2"/>
    <x v="2"/>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216"/>
    <n v="145"/>
    <x v="0"/>
    <x v="1"/>
    <x v="1"/>
    <x v="1"/>
    <x v="5"/>
    <s v="B02"/>
    <s v="HEAVY DUTY GALVANIZED STEEL CABLE LADDER RACK/TRAY FITTINGS/ACCESSORIES"/>
    <n v="80"/>
    <s v="75mm(h) X 1000mm(w) 90 degree outside vertical elbow, 450 radius                       "/>
    <x v="3"/>
    <x v="3"/>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669"/>
    <n v="145"/>
    <x v="0"/>
    <x v="1"/>
    <x v="1"/>
    <x v="1"/>
    <x v="5"/>
    <s v="B02"/>
    <s v="HEAVY DUTY GALVANIZED STEEL CABLE LADDER RACK/TRAY FITTINGS/ACCESSORIES"/>
    <n v="80"/>
    <s v="75mm(h) X 1000mm(w) 90 degree outside vertical elbow, 450 radius                       "/>
    <x v="1"/>
    <x v="1"/>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764"/>
    <n v="146"/>
    <x v="0"/>
    <x v="1"/>
    <x v="1"/>
    <x v="1"/>
    <x v="5"/>
    <s v="B02"/>
    <s v="HEAVY DUTY GALVANIZED STEEL CABLE LADDER RACK/TRAY FITTINGS/ACCESSORIES"/>
    <n v="81"/>
    <s v="75mm(h) X 1000mm(w) 90 degree inside vertical elbow, 450 radius                       "/>
    <x v="2"/>
    <x v="2"/>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217"/>
    <n v="146"/>
    <x v="0"/>
    <x v="1"/>
    <x v="1"/>
    <x v="1"/>
    <x v="5"/>
    <s v="B02"/>
    <s v="HEAVY DUTY GALVANIZED STEEL CABLE LADDER RACK/TRAY FITTINGS/ACCESSORIES"/>
    <n v="81"/>
    <s v="75mm(h) X 1000mm(w) 90 degree inside vertical elbow, 450 radius                       "/>
    <x v="3"/>
    <x v="3"/>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670"/>
    <n v="146"/>
    <x v="0"/>
    <x v="1"/>
    <x v="1"/>
    <x v="1"/>
    <x v="5"/>
    <s v="B02"/>
    <s v="HEAVY DUTY GALVANIZED STEEL CABLE LADDER RACK/TRAY FITTINGS/ACCESSORIES"/>
    <n v="81"/>
    <s v="75mm(h) X 1000mm(w) 90 degree inside vertical elbow, 450 radius                       "/>
    <x v="1"/>
    <x v="1"/>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765"/>
    <n v="147"/>
    <x v="0"/>
    <x v="1"/>
    <x v="1"/>
    <x v="1"/>
    <x v="5"/>
    <s v="B02"/>
    <s v="HEAVY DUTY GALVANIZED STEEL CABLE LADDER RACK/TRAY FITTINGS/ACCESSORIES"/>
    <n v="82"/>
    <s v="75mm(h) X 75mm(w) 90 degree horizontal elbow, 650 radius                       "/>
    <x v="2"/>
    <x v="2"/>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218"/>
    <n v="147"/>
    <x v="0"/>
    <x v="1"/>
    <x v="1"/>
    <x v="1"/>
    <x v="5"/>
    <s v="B02"/>
    <s v="HEAVY DUTY GALVANIZED STEEL CABLE LADDER RACK/TRAY FITTINGS/ACCESSORIES"/>
    <n v="82"/>
    <s v="75mm(h) X 75mm(w) 90 degree horizontal elbow, 650 radius                       "/>
    <x v="3"/>
    <x v="3"/>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671"/>
    <n v="147"/>
    <x v="0"/>
    <x v="1"/>
    <x v="1"/>
    <x v="1"/>
    <x v="5"/>
    <s v="B02"/>
    <s v="HEAVY DUTY GALVANIZED STEEL CABLE LADDER RACK/TRAY FITTINGS/ACCESSORIES"/>
    <n v="82"/>
    <s v="75mm(h) X 75mm(w) 90 degree horizontal elbow, 650 radius                       "/>
    <x v="1"/>
    <x v="1"/>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766"/>
    <n v="148"/>
    <x v="0"/>
    <x v="1"/>
    <x v="1"/>
    <x v="1"/>
    <x v="5"/>
    <s v="B02"/>
    <s v="HEAVY DUTY GALVANIZED STEEL CABLE LADDER RACK/TRAY FITTINGS/ACCESSORIES"/>
    <n v="83"/>
    <s v="75mm(h) X 75mm(w) horizontal tee, 650 radius                       "/>
    <x v="2"/>
    <x v="2"/>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219"/>
    <n v="148"/>
    <x v="0"/>
    <x v="1"/>
    <x v="1"/>
    <x v="1"/>
    <x v="5"/>
    <s v="B02"/>
    <s v="HEAVY DUTY GALVANIZED STEEL CABLE LADDER RACK/TRAY FITTINGS/ACCESSORIES"/>
    <n v="83"/>
    <s v="75mm(h) X 75mm(w) horizontal tee, 650 radius                       "/>
    <x v="3"/>
    <x v="3"/>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672"/>
    <n v="148"/>
    <x v="0"/>
    <x v="1"/>
    <x v="1"/>
    <x v="1"/>
    <x v="5"/>
    <s v="B02"/>
    <s v="HEAVY DUTY GALVANIZED STEEL CABLE LADDER RACK/TRAY FITTINGS/ACCESSORIES"/>
    <n v="83"/>
    <s v="75mm(h) X 75mm(w) horizontal tee, 650 radius                       "/>
    <x v="1"/>
    <x v="1"/>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767"/>
    <n v="149"/>
    <x v="0"/>
    <x v="1"/>
    <x v="1"/>
    <x v="1"/>
    <x v="5"/>
    <s v="B02"/>
    <s v="HEAVY DUTY GALVANIZED STEEL CABLE LADDER RACK/TRAY FITTINGS/ACCESSORIES"/>
    <n v="84"/>
    <s v="75mm(h) X 75mm(w) horizontal cross, 650 radius                       "/>
    <x v="2"/>
    <x v="2"/>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220"/>
    <n v="149"/>
    <x v="0"/>
    <x v="1"/>
    <x v="1"/>
    <x v="1"/>
    <x v="5"/>
    <s v="B02"/>
    <s v="HEAVY DUTY GALVANIZED STEEL CABLE LADDER RACK/TRAY FITTINGS/ACCESSORIES"/>
    <n v="84"/>
    <s v="75mm(h) X 75mm(w) horizontal cross, 650 radius                       "/>
    <x v="3"/>
    <x v="3"/>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673"/>
    <n v="149"/>
    <x v="0"/>
    <x v="1"/>
    <x v="1"/>
    <x v="1"/>
    <x v="5"/>
    <s v="B02"/>
    <s v="HEAVY DUTY GALVANIZED STEEL CABLE LADDER RACK/TRAY FITTINGS/ACCESSORIES"/>
    <n v="84"/>
    <s v="75mm(h) X 75mm(w) horizontal cross, 650 radius                       "/>
    <x v="1"/>
    <x v="1"/>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768"/>
    <n v="150"/>
    <x v="0"/>
    <x v="1"/>
    <x v="1"/>
    <x v="1"/>
    <x v="5"/>
    <s v="B02"/>
    <s v="HEAVY DUTY GALVANIZED STEEL CABLE LADDER RACK/TRAY FITTINGS/ACCESSORIES"/>
    <n v="85"/>
    <s v="75mm(h) X 75mm(w) 90 degree outside vertical elbow, 650 radius                       "/>
    <x v="2"/>
    <x v="2"/>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221"/>
    <n v="150"/>
    <x v="0"/>
    <x v="1"/>
    <x v="1"/>
    <x v="1"/>
    <x v="5"/>
    <s v="B02"/>
    <s v="HEAVY DUTY GALVANIZED STEEL CABLE LADDER RACK/TRAY FITTINGS/ACCESSORIES"/>
    <n v="85"/>
    <s v="75mm(h) X 75mm(w) 90 degree outside vertical elbow, 650 radius                       "/>
    <x v="3"/>
    <x v="3"/>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674"/>
    <n v="150"/>
    <x v="0"/>
    <x v="1"/>
    <x v="1"/>
    <x v="1"/>
    <x v="5"/>
    <s v="B02"/>
    <s v="HEAVY DUTY GALVANIZED STEEL CABLE LADDER RACK/TRAY FITTINGS/ACCESSORIES"/>
    <n v="85"/>
    <s v="75mm(h) X 75mm(w) 90 degree outside vertical elbow, 650 radius                       "/>
    <x v="1"/>
    <x v="1"/>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769"/>
    <n v="151"/>
    <x v="0"/>
    <x v="1"/>
    <x v="1"/>
    <x v="1"/>
    <x v="5"/>
    <s v="B02"/>
    <s v="HEAVY DUTY GALVANIZED STEEL CABLE LADDER RACK/TRAY FITTINGS/ACCESSORIES"/>
    <n v="86"/>
    <s v="75mm(h) X 75mm(w) 90 degree inside vertical elbow, 650 radius                       "/>
    <x v="2"/>
    <x v="2"/>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222"/>
    <n v="151"/>
    <x v="0"/>
    <x v="1"/>
    <x v="1"/>
    <x v="1"/>
    <x v="5"/>
    <s v="B02"/>
    <s v="HEAVY DUTY GALVANIZED STEEL CABLE LADDER RACK/TRAY FITTINGS/ACCESSORIES"/>
    <n v="86"/>
    <s v="75mm(h) X 75mm(w) 90 degree inside vertical elbow, 650 radius                       "/>
    <x v="3"/>
    <x v="3"/>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675"/>
    <n v="151"/>
    <x v="0"/>
    <x v="1"/>
    <x v="1"/>
    <x v="1"/>
    <x v="5"/>
    <s v="B02"/>
    <s v="HEAVY DUTY GALVANIZED STEEL CABLE LADDER RACK/TRAY FITTINGS/ACCESSORIES"/>
    <n v="86"/>
    <s v="75mm(h) X 75mm(w) 90 degree inside vertical elbow, 650 radius                       "/>
    <x v="1"/>
    <x v="1"/>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770"/>
    <n v="152"/>
    <x v="0"/>
    <x v="1"/>
    <x v="1"/>
    <x v="1"/>
    <x v="5"/>
    <s v="B02"/>
    <s v="HEAVY DUTY GALVANIZED STEEL CABLE LADDER RACK/TRAY FITTINGS/ACCESSORIES"/>
    <n v="87"/>
    <s v="75mm(h) X 100mm(w) 90 degree horizontal elbow, 650 radius                       "/>
    <x v="2"/>
    <x v="2"/>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223"/>
    <n v="152"/>
    <x v="0"/>
    <x v="1"/>
    <x v="1"/>
    <x v="1"/>
    <x v="5"/>
    <s v="B02"/>
    <s v="HEAVY DUTY GALVANIZED STEEL CABLE LADDER RACK/TRAY FITTINGS/ACCESSORIES"/>
    <n v="87"/>
    <s v="75mm(h) X 100mm(w) 90 degree horizontal elbow, 650 radius                       "/>
    <x v="3"/>
    <x v="3"/>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676"/>
    <n v="152"/>
    <x v="0"/>
    <x v="1"/>
    <x v="1"/>
    <x v="1"/>
    <x v="5"/>
    <s v="B02"/>
    <s v="HEAVY DUTY GALVANIZED STEEL CABLE LADDER RACK/TRAY FITTINGS/ACCESSORIES"/>
    <n v="87"/>
    <s v="75mm(h) X 100mm(w) 90 degree horizontal elbow, 650 radius                       "/>
    <x v="1"/>
    <x v="1"/>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771"/>
    <n v="153"/>
    <x v="0"/>
    <x v="1"/>
    <x v="1"/>
    <x v="1"/>
    <x v="5"/>
    <s v="B02"/>
    <s v="HEAVY DUTY GALVANIZED STEEL CABLE LADDER RACK/TRAY FITTINGS/ACCESSORIES"/>
    <n v="88"/>
    <s v="75mm(h) X 100mm(w) horizontal tee, 650 radius                       "/>
    <x v="2"/>
    <x v="2"/>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224"/>
    <n v="153"/>
    <x v="0"/>
    <x v="1"/>
    <x v="1"/>
    <x v="1"/>
    <x v="5"/>
    <s v="B02"/>
    <s v="HEAVY DUTY GALVANIZED STEEL CABLE LADDER RACK/TRAY FITTINGS/ACCESSORIES"/>
    <n v="88"/>
    <s v="75mm(h) X 100mm(w) horizontal tee, 650 radius                       "/>
    <x v="3"/>
    <x v="3"/>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677"/>
    <n v="153"/>
    <x v="0"/>
    <x v="1"/>
    <x v="1"/>
    <x v="1"/>
    <x v="5"/>
    <s v="B02"/>
    <s v="HEAVY DUTY GALVANIZED STEEL CABLE LADDER RACK/TRAY FITTINGS/ACCESSORIES"/>
    <n v="88"/>
    <s v="75mm(h) X 100mm(w) horizontal tee, 650 radius                       "/>
    <x v="1"/>
    <x v="1"/>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772"/>
    <n v="154"/>
    <x v="0"/>
    <x v="1"/>
    <x v="1"/>
    <x v="1"/>
    <x v="5"/>
    <s v="B02"/>
    <s v="HEAVY DUTY GALVANIZED STEEL CABLE LADDER RACK/TRAY FITTINGS/ACCESSORIES"/>
    <n v="89"/>
    <s v="75mm(h) X 100mm(w) horizontal cross, 650 radius                       "/>
    <x v="2"/>
    <x v="2"/>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225"/>
    <n v="154"/>
    <x v="0"/>
    <x v="1"/>
    <x v="1"/>
    <x v="1"/>
    <x v="5"/>
    <s v="B02"/>
    <s v="HEAVY DUTY GALVANIZED STEEL CABLE LADDER RACK/TRAY FITTINGS/ACCESSORIES"/>
    <n v="89"/>
    <s v="75mm(h) X 100mm(w) horizontal cross, 650 radius                       "/>
    <x v="3"/>
    <x v="3"/>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678"/>
    <n v="154"/>
    <x v="0"/>
    <x v="1"/>
    <x v="1"/>
    <x v="1"/>
    <x v="5"/>
    <s v="B02"/>
    <s v="HEAVY DUTY GALVANIZED STEEL CABLE LADDER RACK/TRAY FITTINGS/ACCESSORIES"/>
    <n v="89"/>
    <s v="75mm(h) X 100mm(w) horizontal cross, 650 radius                       "/>
    <x v="1"/>
    <x v="1"/>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773"/>
    <n v="155"/>
    <x v="0"/>
    <x v="1"/>
    <x v="1"/>
    <x v="1"/>
    <x v="5"/>
    <s v="B02"/>
    <s v="HEAVY DUTY GALVANIZED STEEL CABLE LADDER RACK/TRAY FITTINGS/ACCESSORIES"/>
    <n v="90"/>
    <s v="75mm(h) X 100mm(w) 90 degree outside vertical elbow, 650 radius                       "/>
    <x v="2"/>
    <x v="2"/>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226"/>
    <n v="155"/>
    <x v="0"/>
    <x v="1"/>
    <x v="1"/>
    <x v="1"/>
    <x v="5"/>
    <s v="B02"/>
    <s v="HEAVY DUTY GALVANIZED STEEL CABLE LADDER RACK/TRAY FITTINGS/ACCESSORIES"/>
    <n v="90"/>
    <s v="75mm(h) X 100mm(w) 90 degree outside vertical elbow, 650 radius                       "/>
    <x v="3"/>
    <x v="3"/>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679"/>
    <n v="155"/>
    <x v="0"/>
    <x v="1"/>
    <x v="1"/>
    <x v="1"/>
    <x v="5"/>
    <s v="B02"/>
    <s v="HEAVY DUTY GALVANIZED STEEL CABLE LADDER RACK/TRAY FITTINGS/ACCESSORIES"/>
    <n v="90"/>
    <s v="75mm(h) X 100mm(w) 90 degree outside vertical elbow, 650 radius                       "/>
    <x v="1"/>
    <x v="1"/>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774"/>
    <n v="156"/>
    <x v="0"/>
    <x v="1"/>
    <x v="1"/>
    <x v="1"/>
    <x v="5"/>
    <s v="B02"/>
    <s v="HEAVY DUTY GALVANIZED STEEL CABLE LADDER RACK/TRAY FITTINGS/ACCESSORIES"/>
    <n v="91"/>
    <s v="75mm(h) X 100mm(w) 90 degree inside vertical elbow, 650 radius                       "/>
    <x v="2"/>
    <x v="2"/>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227"/>
    <n v="156"/>
    <x v="0"/>
    <x v="1"/>
    <x v="1"/>
    <x v="1"/>
    <x v="5"/>
    <s v="B02"/>
    <s v="HEAVY DUTY GALVANIZED STEEL CABLE LADDER RACK/TRAY FITTINGS/ACCESSORIES"/>
    <n v="91"/>
    <s v="75mm(h) X 100mm(w) 90 degree inside vertical elbow, 650 radius                       "/>
    <x v="3"/>
    <x v="3"/>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680"/>
    <n v="156"/>
    <x v="0"/>
    <x v="1"/>
    <x v="1"/>
    <x v="1"/>
    <x v="5"/>
    <s v="B02"/>
    <s v="HEAVY DUTY GALVANIZED STEEL CABLE LADDER RACK/TRAY FITTINGS/ACCESSORIES"/>
    <n v="91"/>
    <s v="75mm(h) X 100mm(w) 90 degree inside vertical elbow, 650 radius                       "/>
    <x v="1"/>
    <x v="1"/>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775"/>
    <n v="157"/>
    <x v="0"/>
    <x v="1"/>
    <x v="1"/>
    <x v="1"/>
    <x v="5"/>
    <s v="B02"/>
    <s v="HEAVY DUTY GALVANIZED STEEL CABLE LADDER RACK/TRAY FITTINGS/ACCESSORIES"/>
    <n v="92"/>
    <s v="75mm(h) X 150mm(w) 90 degree horizontal elbow, 650 radius                       "/>
    <x v="2"/>
    <x v="2"/>
    <x v="1"/>
    <n v="380"/>
    <n v="70"/>
    <n v="70"/>
    <n v="70"/>
    <n v="70"/>
    <n v="70"/>
    <n v="70"/>
    <n v="80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228"/>
    <n v="157"/>
    <x v="0"/>
    <x v="1"/>
    <x v="1"/>
    <x v="1"/>
    <x v="5"/>
    <s v="B02"/>
    <s v="HEAVY DUTY GALVANIZED STEEL CABLE LADDER RACK/TRAY FITTINGS/ACCESSORIES"/>
    <n v="92"/>
    <s v="75mm(h) X 150mm(w) 90 degree horizontal elbow, 650 radius                       "/>
    <x v="3"/>
    <x v="3"/>
    <x v="1"/>
    <n v="380"/>
    <n v="70"/>
    <n v="70"/>
    <n v="70"/>
    <n v="70"/>
    <n v="70"/>
    <n v="70"/>
    <n v="80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681"/>
    <n v="157"/>
    <x v="0"/>
    <x v="1"/>
    <x v="1"/>
    <x v="1"/>
    <x v="5"/>
    <s v="B02"/>
    <s v="HEAVY DUTY GALVANIZED STEEL CABLE LADDER RACK/TRAY FITTINGS/ACCESSORIES"/>
    <n v="92"/>
    <s v="75mm(h) X 150mm(w) 90 degree horizontal elbow, 650 radius                       "/>
    <x v="1"/>
    <x v="1"/>
    <x v="1"/>
    <n v="380"/>
    <n v="70"/>
    <n v="70"/>
    <n v="70"/>
    <n v="70"/>
    <n v="70"/>
    <n v="70"/>
    <n v="80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776"/>
    <n v="158"/>
    <x v="0"/>
    <x v="1"/>
    <x v="1"/>
    <x v="1"/>
    <x v="5"/>
    <s v="B02"/>
    <s v="HEAVY DUTY GALVANIZED STEEL CABLE LADDER RACK/TRAY FITTINGS/ACCESSORIES"/>
    <n v="93"/>
    <s v="75mm(h) X 150mm(w) horizontal tee, 650 radius                       "/>
    <x v="2"/>
    <x v="2"/>
    <x v="1"/>
    <n v="420"/>
    <n v="80"/>
    <n v="80"/>
    <n v="80"/>
    <n v="80"/>
    <n v="80"/>
    <n v="80"/>
    <n v="90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229"/>
    <n v="158"/>
    <x v="0"/>
    <x v="1"/>
    <x v="1"/>
    <x v="1"/>
    <x v="5"/>
    <s v="B02"/>
    <s v="HEAVY DUTY GALVANIZED STEEL CABLE LADDER RACK/TRAY FITTINGS/ACCESSORIES"/>
    <n v="93"/>
    <s v="75mm(h) X 150mm(w) horizontal tee, 650 radius                       "/>
    <x v="3"/>
    <x v="3"/>
    <x v="1"/>
    <n v="420"/>
    <n v="80"/>
    <n v="80"/>
    <n v="80"/>
    <n v="80"/>
    <n v="80"/>
    <n v="80"/>
    <n v="90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682"/>
    <n v="158"/>
    <x v="0"/>
    <x v="1"/>
    <x v="1"/>
    <x v="1"/>
    <x v="5"/>
    <s v="B02"/>
    <s v="HEAVY DUTY GALVANIZED STEEL CABLE LADDER RACK/TRAY FITTINGS/ACCESSORIES"/>
    <n v="93"/>
    <s v="75mm(h) X 150mm(w) horizontal tee, 650 radius                       "/>
    <x v="1"/>
    <x v="1"/>
    <x v="1"/>
    <n v="420"/>
    <n v="80"/>
    <n v="80"/>
    <n v="80"/>
    <n v="80"/>
    <n v="80"/>
    <n v="80"/>
    <n v="90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777"/>
    <n v="159"/>
    <x v="0"/>
    <x v="1"/>
    <x v="1"/>
    <x v="1"/>
    <x v="5"/>
    <s v="B02"/>
    <s v="HEAVY DUTY GALVANIZED STEEL CABLE LADDER RACK/TRAY FITTINGS/ACCESSORIES"/>
    <n v="94"/>
    <s v="75mm(h) X 150mm(w) horizontal cross, 650 radius                       "/>
    <x v="2"/>
    <x v="2"/>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230"/>
    <n v="159"/>
    <x v="0"/>
    <x v="1"/>
    <x v="1"/>
    <x v="1"/>
    <x v="5"/>
    <s v="B02"/>
    <s v="HEAVY DUTY GALVANIZED STEEL CABLE LADDER RACK/TRAY FITTINGS/ACCESSORIES"/>
    <n v="94"/>
    <s v="75mm(h) X 150mm(w) horizontal cross, 650 radius                       "/>
    <x v="3"/>
    <x v="3"/>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683"/>
    <n v="159"/>
    <x v="0"/>
    <x v="1"/>
    <x v="1"/>
    <x v="1"/>
    <x v="5"/>
    <s v="B02"/>
    <s v="HEAVY DUTY GALVANIZED STEEL CABLE LADDER RACK/TRAY FITTINGS/ACCESSORIES"/>
    <n v="94"/>
    <s v="75mm(h) X 150mm(w) horizontal cross, 650 radius                       "/>
    <x v="1"/>
    <x v="1"/>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778"/>
    <n v="160"/>
    <x v="0"/>
    <x v="1"/>
    <x v="1"/>
    <x v="1"/>
    <x v="5"/>
    <s v="B02"/>
    <s v="HEAVY DUTY GALVANIZED STEEL CABLE LADDER RACK/TRAY FITTINGS/ACCESSORIES"/>
    <n v="95"/>
    <s v="75mm(h) X 150mm(w) 90 degree outside vertical elbow, 650 radius                       "/>
    <x v="2"/>
    <x v="2"/>
    <x v="1"/>
    <n v="600"/>
    <n v="110"/>
    <n v="110"/>
    <n v="110"/>
    <n v="110"/>
    <n v="110"/>
    <n v="110"/>
    <n v="126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231"/>
    <n v="160"/>
    <x v="0"/>
    <x v="1"/>
    <x v="1"/>
    <x v="1"/>
    <x v="5"/>
    <s v="B02"/>
    <s v="HEAVY DUTY GALVANIZED STEEL CABLE LADDER RACK/TRAY FITTINGS/ACCESSORIES"/>
    <n v="95"/>
    <s v="75mm(h) X 150mm(w) 90 degree outside vertical elbow, 650 radius                       "/>
    <x v="3"/>
    <x v="3"/>
    <x v="1"/>
    <n v="600"/>
    <n v="110"/>
    <n v="110"/>
    <n v="110"/>
    <n v="110"/>
    <n v="110"/>
    <n v="110"/>
    <n v="126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684"/>
    <n v="160"/>
    <x v="0"/>
    <x v="1"/>
    <x v="1"/>
    <x v="1"/>
    <x v="5"/>
    <s v="B02"/>
    <s v="HEAVY DUTY GALVANIZED STEEL CABLE LADDER RACK/TRAY FITTINGS/ACCESSORIES"/>
    <n v="95"/>
    <s v="75mm(h) X 150mm(w) 90 degree outside vertical elbow, 650 radius                       "/>
    <x v="1"/>
    <x v="1"/>
    <x v="1"/>
    <n v="600"/>
    <n v="110"/>
    <n v="110"/>
    <n v="110"/>
    <n v="110"/>
    <n v="110"/>
    <n v="110"/>
    <n v="126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779"/>
    <n v="161"/>
    <x v="0"/>
    <x v="1"/>
    <x v="1"/>
    <x v="1"/>
    <x v="5"/>
    <s v="B02"/>
    <s v="HEAVY DUTY GALVANIZED STEEL CABLE LADDER RACK/TRAY FITTINGS/ACCESSORIES"/>
    <n v="96"/>
    <s v="75mm(h) X 150mm(w) 90 degree inside vertical elbow, 650 radius                       "/>
    <x v="2"/>
    <x v="2"/>
    <x v="1"/>
    <n v="360"/>
    <n v="70"/>
    <n v="70"/>
    <n v="70"/>
    <n v="70"/>
    <n v="70"/>
    <n v="70"/>
    <n v="78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232"/>
    <n v="161"/>
    <x v="0"/>
    <x v="1"/>
    <x v="1"/>
    <x v="1"/>
    <x v="5"/>
    <s v="B02"/>
    <s v="HEAVY DUTY GALVANIZED STEEL CABLE LADDER RACK/TRAY FITTINGS/ACCESSORIES"/>
    <n v="96"/>
    <s v="75mm(h) X 150mm(w) 90 degree inside vertical elbow, 650 radius                       "/>
    <x v="3"/>
    <x v="3"/>
    <x v="1"/>
    <n v="360"/>
    <n v="70"/>
    <n v="70"/>
    <n v="70"/>
    <n v="70"/>
    <n v="70"/>
    <n v="70"/>
    <n v="78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685"/>
    <n v="161"/>
    <x v="0"/>
    <x v="1"/>
    <x v="1"/>
    <x v="1"/>
    <x v="5"/>
    <s v="B02"/>
    <s v="HEAVY DUTY GALVANIZED STEEL CABLE LADDER RACK/TRAY FITTINGS/ACCESSORIES"/>
    <n v="96"/>
    <s v="75mm(h) X 150mm(w) 90 degree inside vertical elbow, 650 radius                       "/>
    <x v="1"/>
    <x v="1"/>
    <x v="1"/>
    <n v="360"/>
    <n v="70"/>
    <n v="70"/>
    <n v="70"/>
    <n v="70"/>
    <n v="70"/>
    <n v="70"/>
    <n v="78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780"/>
    <n v="162"/>
    <x v="0"/>
    <x v="1"/>
    <x v="1"/>
    <x v="1"/>
    <x v="5"/>
    <s v="B02"/>
    <s v="HEAVY DUTY GALVANIZED STEEL CABLE LADDER RACK/TRAY FITTINGS/ACCESSORIES"/>
    <n v="97"/>
    <s v="75mm(h) X 200mm(w) 90 degree horizontal elbow, 650 radius                       "/>
    <x v="2"/>
    <x v="2"/>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233"/>
    <n v="162"/>
    <x v="0"/>
    <x v="1"/>
    <x v="1"/>
    <x v="1"/>
    <x v="5"/>
    <s v="B02"/>
    <s v="HEAVY DUTY GALVANIZED STEEL CABLE LADDER RACK/TRAY FITTINGS/ACCESSORIES"/>
    <n v="97"/>
    <s v="75mm(h) X 200mm(w) 90 degree horizontal elbow, 650 radius                       "/>
    <x v="3"/>
    <x v="3"/>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686"/>
    <n v="162"/>
    <x v="0"/>
    <x v="1"/>
    <x v="1"/>
    <x v="1"/>
    <x v="5"/>
    <s v="B02"/>
    <s v="HEAVY DUTY GALVANIZED STEEL CABLE LADDER RACK/TRAY FITTINGS/ACCESSORIES"/>
    <n v="97"/>
    <s v="75mm(h) X 200mm(w) 90 degree horizontal elbow, 650 radius                       "/>
    <x v="1"/>
    <x v="1"/>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781"/>
    <n v="163"/>
    <x v="0"/>
    <x v="1"/>
    <x v="1"/>
    <x v="1"/>
    <x v="5"/>
    <s v="B02"/>
    <s v="HEAVY DUTY GALVANIZED STEEL CABLE LADDER RACK/TRAY FITTINGS/ACCESSORIES"/>
    <n v="98"/>
    <s v="75mm(h) X 200mm(w) horizontal tee, 650 radius                       "/>
    <x v="2"/>
    <x v="2"/>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234"/>
    <n v="163"/>
    <x v="0"/>
    <x v="1"/>
    <x v="1"/>
    <x v="1"/>
    <x v="5"/>
    <s v="B02"/>
    <s v="HEAVY DUTY GALVANIZED STEEL CABLE LADDER RACK/TRAY FITTINGS/ACCESSORIES"/>
    <n v="98"/>
    <s v="75mm(h) X 200mm(w) horizontal tee, 650 radius                       "/>
    <x v="3"/>
    <x v="3"/>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687"/>
    <n v="163"/>
    <x v="0"/>
    <x v="1"/>
    <x v="1"/>
    <x v="1"/>
    <x v="5"/>
    <s v="B02"/>
    <s v="HEAVY DUTY GALVANIZED STEEL CABLE LADDER RACK/TRAY FITTINGS/ACCESSORIES"/>
    <n v="98"/>
    <s v="75mm(h) X 200mm(w) horizontal tee, 650 radius                       "/>
    <x v="1"/>
    <x v="1"/>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782"/>
    <n v="164"/>
    <x v="0"/>
    <x v="1"/>
    <x v="1"/>
    <x v="1"/>
    <x v="5"/>
    <s v="B02"/>
    <s v="HEAVY DUTY GALVANIZED STEEL CABLE LADDER RACK/TRAY FITTINGS/ACCESSORIES"/>
    <n v="99"/>
    <s v="75mm(h) X 200mm(w) horizontal cross, 650 radius                       "/>
    <x v="2"/>
    <x v="2"/>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235"/>
    <n v="164"/>
    <x v="0"/>
    <x v="1"/>
    <x v="1"/>
    <x v="1"/>
    <x v="5"/>
    <s v="B02"/>
    <s v="HEAVY DUTY GALVANIZED STEEL CABLE LADDER RACK/TRAY FITTINGS/ACCESSORIES"/>
    <n v="99"/>
    <s v="75mm(h) X 200mm(w) horizontal cross, 650 radius                       "/>
    <x v="3"/>
    <x v="3"/>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688"/>
    <n v="164"/>
    <x v="0"/>
    <x v="1"/>
    <x v="1"/>
    <x v="1"/>
    <x v="5"/>
    <s v="B02"/>
    <s v="HEAVY DUTY GALVANIZED STEEL CABLE LADDER RACK/TRAY FITTINGS/ACCESSORIES"/>
    <n v="99"/>
    <s v="75mm(h) X 200mm(w) horizontal cross, 650 radius                       "/>
    <x v="1"/>
    <x v="1"/>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783"/>
    <n v="165"/>
    <x v="0"/>
    <x v="1"/>
    <x v="1"/>
    <x v="1"/>
    <x v="5"/>
    <s v="B02"/>
    <s v="HEAVY DUTY GALVANIZED STEEL CABLE LADDER RACK/TRAY FITTINGS/ACCESSORIES"/>
    <n v="100"/>
    <s v="75mm(h) X 200mm(w) 90 degree outside vertical elbow, 650 radius                       "/>
    <x v="2"/>
    <x v="2"/>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236"/>
    <n v="165"/>
    <x v="0"/>
    <x v="1"/>
    <x v="1"/>
    <x v="1"/>
    <x v="5"/>
    <s v="B02"/>
    <s v="HEAVY DUTY GALVANIZED STEEL CABLE LADDER RACK/TRAY FITTINGS/ACCESSORIES"/>
    <n v="100"/>
    <s v="75mm(h) X 200mm(w) 90 degree outside vertical elbow, 650 radius                       "/>
    <x v="3"/>
    <x v="3"/>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689"/>
    <n v="165"/>
    <x v="0"/>
    <x v="1"/>
    <x v="1"/>
    <x v="1"/>
    <x v="5"/>
    <s v="B02"/>
    <s v="HEAVY DUTY GALVANIZED STEEL CABLE LADDER RACK/TRAY FITTINGS/ACCESSORIES"/>
    <n v="100"/>
    <s v="75mm(h) X 200mm(w) 90 degree outside vertical elbow, 650 radius                       "/>
    <x v="1"/>
    <x v="1"/>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784"/>
    <n v="166"/>
    <x v="0"/>
    <x v="1"/>
    <x v="1"/>
    <x v="1"/>
    <x v="5"/>
    <s v="B02"/>
    <s v="HEAVY DUTY GALVANIZED STEEL CABLE LADDER RACK/TRAY FITTINGS/ACCESSORIES"/>
    <n v="101"/>
    <s v="75mm(h) X 200mm(w) 90 degree inside vertical elbow, 650 radius                       "/>
    <x v="2"/>
    <x v="2"/>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237"/>
    <n v="166"/>
    <x v="0"/>
    <x v="1"/>
    <x v="1"/>
    <x v="1"/>
    <x v="5"/>
    <s v="B02"/>
    <s v="HEAVY DUTY GALVANIZED STEEL CABLE LADDER RACK/TRAY FITTINGS/ACCESSORIES"/>
    <n v="101"/>
    <s v="75mm(h) X 200mm(w) 90 degree inside vertical elbow, 650 radius                       "/>
    <x v="3"/>
    <x v="3"/>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690"/>
    <n v="166"/>
    <x v="0"/>
    <x v="1"/>
    <x v="1"/>
    <x v="1"/>
    <x v="5"/>
    <s v="B02"/>
    <s v="HEAVY DUTY GALVANIZED STEEL CABLE LADDER RACK/TRAY FITTINGS/ACCESSORIES"/>
    <n v="101"/>
    <s v="75mm(h) X 200mm(w) 90 degree inside vertical elbow, 650 radius                       "/>
    <x v="1"/>
    <x v="1"/>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785"/>
    <n v="167"/>
    <x v="0"/>
    <x v="1"/>
    <x v="1"/>
    <x v="1"/>
    <x v="5"/>
    <s v="B02"/>
    <s v="HEAVY DUTY GALVANIZED STEEL CABLE LADDER RACK/TRAY FITTINGS/ACCESSORIES"/>
    <n v="102"/>
    <s v="75mm(h) X 300mm(w) 90 degree horizontal elbow, 650 radius                       "/>
    <x v="2"/>
    <x v="2"/>
    <x v="1"/>
    <n v="120"/>
    <n v="130"/>
    <n v="130"/>
    <n v="130"/>
    <n v="130"/>
    <n v="130"/>
    <n v="130"/>
    <n v="90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238"/>
    <n v="167"/>
    <x v="0"/>
    <x v="1"/>
    <x v="1"/>
    <x v="1"/>
    <x v="5"/>
    <s v="B02"/>
    <s v="HEAVY DUTY GALVANIZED STEEL CABLE LADDER RACK/TRAY FITTINGS/ACCESSORIES"/>
    <n v="102"/>
    <s v="75mm(h) X 300mm(w) 90 degree horizontal elbow, 650 radius                       "/>
    <x v="3"/>
    <x v="3"/>
    <x v="1"/>
    <n v="120"/>
    <n v="130"/>
    <n v="130"/>
    <n v="130"/>
    <n v="130"/>
    <n v="130"/>
    <n v="130"/>
    <n v="90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691"/>
    <n v="167"/>
    <x v="0"/>
    <x v="1"/>
    <x v="1"/>
    <x v="1"/>
    <x v="5"/>
    <s v="B02"/>
    <s v="HEAVY DUTY GALVANIZED STEEL CABLE LADDER RACK/TRAY FITTINGS/ACCESSORIES"/>
    <n v="102"/>
    <s v="75mm(h) X 300mm(w) 90 degree horizontal elbow, 650 radius                       "/>
    <x v="1"/>
    <x v="1"/>
    <x v="1"/>
    <n v="120"/>
    <n v="130"/>
    <n v="130"/>
    <n v="130"/>
    <n v="130"/>
    <n v="130"/>
    <n v="130"/>
    <n v="90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786"/>
    <n v="168"/>
    <x v="0"/>
    <x v="1"/>
    <x v="1"/>
    <x v="1"/>
    <x v="5"/>
    <s v="B02"/>
    <s v="HEAVY DUTY GALVANIZED STEEL CABLE LADDER RACK/TRAY FITTINGS/ACCESSORIES"/>
    <n v="103"/>
    <s v="75mm(h) X 300mm(w) horizontal tee, 650 radius                       "/>
    <x v="2"/>
    <x v="2"/>
    <x v="1"/>
    <n v="140"/>
    <n v="140"/>
    <n v="140"/>
    <n v="140"/>
    <n v="140"/>
    <n v="140"/>
    <n v="140"/>
    <n v="98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239"/>
    <n v="168"/>
    <x v="0"/>
    <x v="1"/>
    <x v="1"/>
    <x v="1"/>
    <x v="5"/>
    <s v="B02"/>
    <s v="HEAVY DUTY GALVANIZED STEEL CABLE LADDER RACK/TRAY FITTINGS/ACCESSORIES"/>
    <n v="103"/>
    <s v="75mm(h) X 300mm(w) horizontal tee, 650 radius                       "/>
    <x v="3"/>
    <x v="3"/>
    <x v="1"/>
    <n v="140"/>
    <n v="140"/>
    <n v="140"/>
    <n v="140"/>
    <n v="140"/>
    <n v="140"/>
    <n v="140"/>
    <n v="98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692"/>
    <n v="168"/>
    <x v="0"/>
    <x v="1"/>
    <x v="1"/>
    <x v="1"/>
    <x v="5"/>
    <s v="B02"/>
    <s v="HEAVY DUTY GALVANIZED STEEL CABLE LADDER RACK/TRAY FITTINGS/ACCESSORIES"/>
    <n v="103"/>
    <s v="75mm(h) X 300mm(w) horizontal tee, 650 radius                       "/>
    <x v="1"/>
    <x v="1"/>
    <x v="1"/>
    <n v="140"/>
    <n v="140"/>
    <n v="140"/>
    <n v="140"/>
    <n v="140"/>
    <n v="140"/>
    <n v="140"/>
    <n v="98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787"/>
    <n v="169"/>
    <x v="0"/>
    <x v="1"/>
    <x v="1"/>
    <x v="1"/>
    <x v="5"/>
    <s v="B02"/>
    <s v="HEAVY DUTY GALVANIZED STEEL CABLE LADDER RACK/TRAY FITTINGS/ACCESSORIES"/>
    <n v="1"/>
    <s v="75mm(h) X 300mm(w) horizontal cross, 650 radius                       "/>
    <x v="2"/>
    <x v="2"/>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240"/>
    <n v="169"/>
    <x v="0"/>
    <x v="1"/>
    <x v="1"/>
    <x v="1"/>
    <x v="5"/>
    <s v="B02"/>
    <s v="HEAVY DUTY GALVANIZED STEEL CABLE LADDER RACK/TRAY FITTINGS/ACCESSORIES"/>
    <n v="1"/>
    <s v="75mm(h) X 300mm(w) horizontal cross, 650 radius                       "/>
    <x v="3"/>
    <x v="3"/>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693"/>
    <n v="169"/>
    <x v="0"/>
    <x v="1"/>
    <x v="1"/>
    <x v="1"/>
    <x v="5"/>
    <s v="B02"/>
    <s v="HEAVY DUTY GALVANIZED STEEL CABLE LADDER RACK/TRAY FITTINGS/ACCESSORIES"/>
    <n v="1"/>
    <s v="75mm(h) X 300mm(w) horizontal cross, 650 radius                       "/>
    <x v="1"/>
    <x v="1"/>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788"/>
    <n v="170"/>
    <x v="0"/>
    <x v="1"/>
    <x v="1"/>
    <x v="1"/>
    <x v="5"/>
    <s v="B02"/>
    <s v="HEAVY DUTY GALVANIZED STEEL CABLE LADDER RACK/TRAY FITTINGS/ACCESSORIES"/>
    <n v="105"/>
    <s v="75mm(h) X 300mm(w) 90 degree outside vertical elbow, 650 radius                       "/>
    <x v="2"/>
    <x v="2"/>
    <x v="1"/>
    <n v="200"/>
    <n v="200"/>
    <n v="200"/>
    <n v="200"/>
    <n v="200"/>
    <n v="200"/>
    <n v="200"/>
    <n v="140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241"/>
    <n v="170"/>
    <x v="0"/>
    <x v="1"/>
    <x v="1"/>
    <x v="1"/>
    <x v="5"/>
    <s v="B02"/>
    <s v="HEAVY DUTY GALVANIZED STEEL CABLE LADDER RACK/TRAY FITTINGS/ACCESSORIES"/>
    <n v="105"/>
    <s v="75mm(h) X 300mm(w) 90 degree outside vertical elbow, 650 radius                       "/>
    <x v="3"/>
    <x v="3"/>
    <x v="1"/>
    <n v="200"/>
    <n v="200"/>
    <n v="200"/>
    <n v="200"/>
    <n v="200"/>
    <n v="200"/>
    <n v="200"/>
    <n v="140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694"/>
    <n v="170"/>
    <x v="0"/>
    <x v="1"/>
    <x v="1"/>
    <x v="1"/>
    <x v="5"/>
    <s v="B02"/>
    <s v="HEAVY DUTY GALVANIZED STEEL CABLE LADDER RACK/TRAY FITTINGS/ACCESSORIES"/>
    <n v="105"/>
    <s v="75mm(h) X 300mm(w) 90 degree outside vertical elbow, 650 radius                       "/>
    <x v="1"/>
    <x v="1"/>
    <x v="1"/>
    <n v="200"/>
    <n v="200"/>
    <n v="200"/>
    <n v="200"/>
    <n v="200"/>
    <n v="200"/>
    <n v="200"/>
    <n v="140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789"/>
    <n v="171"/>
    <x v="0"/>
    <x v="1"/>
    <x v="1"/>
    <x v="1"/>
    <x v="5"/>
    <s v="B02"/>
    <s v="HEAVY DUTY GALVANIZED STEEL CABLE LADDER RACK/TRAY FITTINGS/ACCESSORIES"/>
    <n v="106"/>
    <s v="75mm(h) X 300mm(w) 90 degree inside vertical elbow, 650 radius                       "/>
    <x v="2"/>
    <x v="2"/>
    <x v="1"/>
    <n v="120"/>
    <n v="120"/>
    <n v="120"/>
    <n v="120"/>
    <n v="120"/>
    <n v="120"/>
    <n v="120"/>
    <n v="84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242"/>
    <n v="171"/>
    <x v="0"/>
    <x v="1"/>
    <x v="1"/>
    <x v="1"/>
    <x v="5"/>
    <s v="B02"/>
    <s v="HEAVY DUTY GALVANIZED STEEL CABLE LADDER RACK/TRAY FITTINGS/ACCESSORIES"/>
    <n v="106"/>
    <s v="75mm(h) X 300mm(w) 90 degree inside vertical elbow, 650 radius                       "/>
    <x v="3"/>
    <x v="3"/>
    <x v="1"/>
    <n v="120"/>
    <n v="120"/>
    <n v="120"/>
    <n v="120"/>
    <n v="120"/>
    <n v="120"/>
    <n v="120"/>
    <n v="84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695"/>
    <n v="171"/>
    <x v="0"/>
    <x v="1"/>
    <x v="1"/>
    <x v="1"/>
    <x v="5"/>
    <s v="B02"/>
    <s v="HEAVY DUTY GALVANIZED STEEL CABLE LADDER RACK/TRAY FITTINGS/ACCESSORIES"/>
    <n v="106"/>
    <s v="75mm(h) X 300mm(w) 90 degree inside vertical elbow, 650 radius                       "/>
    <x v="1"/>
    <x v="1"/>
    <x v="1"/>
    <n v="120"/>
    <n v="120"/>
    <n v="120"/>
    <n v="120"/>
    <n v="120"/>
    <n v="120"/>
    <n v="120"/>
    <n v="84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790"/>
    <n v="172"/>
    <x v="0"/>
    <x v="1"/>
    <x v="1"/>
    <x v="1"/>
    <x v="5"/>
    <s v="B02"/>
    <s v="HEAVY DUTY GALVANIZED STEEL CABLE LADDER RACK/TRAY FITTINGS/ACCESSORIES"/>
    <n v="107"/>
    <s v="75mm(h) X 400mm(w) 90 degree horizontal elbow, 650 radius                       "/>
    <x v="2"/>
    <x v="2"/>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243"/>
    <n v="172"/>
    <x v="0"/>
    <x v="1"/>
    <x v="1"/>
    <x v="1"/>
    <x v="5"/>
    <s v="B02"/>
    <s v="HEAVY DUTY GALVANIZED STEEL CABLE LADDER RACK/TRAY FITTINGS/ACCESSORIES"/>
    <n v="107"/>
    <s v="75mm(h) X 400mm(w) 90 degree horizontal elbow, 650 radius                       "/>
    <x v="3"/>
    <x v="3"/>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696"/>
    <n v="172"/>
    <x v="0"/>
    <x v="1"/>
    <x v="1"/>
    <x v="1"/>
    <x v="5"/>
    <s v="B02"/>
    <s v="HEAVY DUTY GALVANIZED STEEL CABLE LADDER RACK/TRAY FITTINGS/ACCESSORIES"/>
    <n v="107"/>
    <s v="75mm(h) X 400mm(w) 90 degree horizontal elbow, 650 radius                       "/>
    <x v="1"/>
    <x v="1"/>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791"/>
    <n v="173"/>
    <x v="0"/>
    <x v="1"/>
    <x v="1"/>
    <x v="1"/>
    <x v="5"/>
    <s v="B02"/>
    <s v="HEAVY DUTY GALVANIZED STEEL CABLE LADDER RACK/TRAY FITTINGS/ACCESSORIES"/>
    <n v="108"/>
    <s v="75mm(h) X 400mm(w) horizontal tee, 650 radius                       "/>
    <x v="2"/>
    <x v="2"/>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244"/>
    <n v="173"/>
    <x v="0"/>
    <x v="1"/>
    <x v="1"/>
    <x v="1"/>
    <x v="5"/>
    <s v="B02"/>
    <s v="HEAVY DUTY GALVANIZED STEEL CABLE LADDER RACK/TRAY FITTINGS/ACCESSORIES"/>
    <n v="108"/>
    <s v="75mm(h) X 400mm(w) horizontal tee, 650 radius                       "/>
    <x v="3"/>
    <x v="3"/>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697"/>
    <n v="173"/>
    <x v="0"/>
    <x v="1"/>
    <x v="1"/>
    <x v="1"/>
    <x v="5"/>
    <s v="B02"/>
    <s v="HEAVY DUTY GALVANIZED STEEL CABLE LADDER RACK/TRAY FITTINGS/ACCESSORIES"/>
    <n v="108"/>
    <s v="75mm(h) X 400mm(w) horizontal tee, 650 radius                       "/>
    <x v="1"/>
    <x v="1"/>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792"/>
    <n v="174"/>
    <x v="0"/>
    <x v="1"/>
    <x v="1"/>
    <x v="1"/>
    <x v="5"/>
    <s v="B02"/>
    <s v="HEAVY DUTY GALVANIZED STEEL CABLE LADDER RACK/TRAY FITTINGS/ACCESSORIES"/>
    <n v="109"/>
    <s v="75mm(h) X 400mm(w) horizontal cross, 650 radius                       "/>
    <x v="2"/>
    <x v="2"/>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245"/>
    <n v="174"/>
    <x v="0"/>
    <x v="1"/>
    <x v="1"/>
    <x v="1"/>
    <x v="5"/>
    <s v="B02"/>
    <s v="HEAVY DUTY GALVANIZED STEEL CABLE LADDER RACK/TRAY FITTINGS/ACCESSORIES"/>
    <n v="109"/>
    <s v="75mm(h) X 400mm(w) horizontal cross, 650 radius                       "/>
    <x v="3"/>
    <x v="3"/>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698"/>
    <n v="174"/>
    <x v="0"/>
    <x v="1"/>
    <x v="1"/>
    <x v="1"/>
    <x v="5"/>
    <s v="B02"/>
    <s v="HEAVY DUTY GALVANIZED STEEL CABLE LADDER RACK/TRAY FITTINGS/ACCESSORIES"/>
    <n v="109"/>
    <s v="75mm(h) X 400mm(w) horizontal cross, 650 radius                       "/>
    <x v="1"/>
    <x v="1"/>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793"/>
    <n v="175"/>
    <x v="0"/>
    <x v="1"/>
    <x v="1"/>
    <x v="1"/>
    <x v="5"/>
    <s v="B02"/>
    <s v="HEAVY DUTY GALVANIZED STEEL CABLE LADDER RACK/TRAY FITTINGS/ACCESSORIES"/>
    <n v="110"/>
    <s v="75mm(h) X 400mm(w) 90 degree outside vertical elbow, 650 radius                       "/>
    <x v="2"/>
    <x v="2"/>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246"/>
    <n v="175"/>
    <x v="0"/>
    <x v="1"/>
    <x v="1"/>
    <x v="1"/>
    <x v="5"/>
    <s v="B02"/>
    <s v="HEAVY DUTY GALVANIZED STEEL CABLE LADDER RACK/TRAY FITTINGS/ACCESSORIES"/>
    <n v="110"/>
    <s v="75mm(h) X 400mm(w) 90 degree outside vertical elbow, 650 radius                       "/>
    <x v="3"/>
    <x v="3"/>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699"/>
    <n v="175"/>
    <x v="0"/>
    <x v="1"/>
    <x v="1"/>
    <x v="1"/>
    <x v="5"/>
    <s v="B02"/>
    <s v="HEAVY DUTY GALVANIZED STEEL CABLE LADDER RACK/TRAY FITTINGS/ACCESSORIES"/>
    <n v="110"/>
    <s v="75mm(h) X 400mm(w) 90 degree outside vertical elbow, 650 radius                       "/>
    <x v="1"/>
    <x v="1"/>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794"/>
    <n v="176"/>
    <x v="0"/>
    <x v="1"/>
    <x v="1"/>
    <x v="1"/>
    <x v="5"/>
    <s v="B02"/>
    <s v="HEAVY DUTY GALVANIZED STEEL CABLE LADDER RACK/TRAY FITTINGS/ACCESSORIES"/>
    <n v="111"/>
    <s v="75mm(h) X 400mm(w) 90 degree inside vertical elbow, 650 radius                       "/>
    <x v="2"/>
    <x v="2"/>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247"/>
    <n v="176"/>
    <x v="0"/>
    <x v="1"/>
    <x v="1"/>
    <x v="1"/>
    <x v="5"/>
    <s v="B02"/>
    <s v="HEAVY DUTY GALVANIZED STEEL CABLE LADDER RACK/TRAY FITTINGS/ACCESSORIES"/>
    <n v="111"/>
    <s v="75mm(h) X 400mm(w) 90 degree inside vertical elbow, 650 radius                       "/>
    <x v="3"/>
    <x v="3"/>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700"/>
    <n v="176"/>
    <x v="0"/>
    <x v="1"/>
    <x v="1"/>
    <x v="1"/>
    <x v="5"/>
    <s v="B02"/>
    <s v="HEAVY DUTY GALVANIZED STEEL CABLE LADDER RACK/TRAY FITTINGS/ACCESSORIES"/>
    <n v="111"/>
    <s v="75mm(h) X 400mm(w) 90 degree inside vertical elbow, 650 radius                       "/>
    <x v="1"/>
    <x v="1"/>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795"/>
    <n v="177"/>
    <x v="0"/>
    <x v="1"/>
    <x v="1"/>
    <x v="1"/>
    <x v="5"/>
    <s v="B02"/>
    <s v="HEAVY DUTY GALVANIZED STEEL CABLE LADDER RACK/TRAY FITTINGS/ACCESSORIES"/>
    <n v="112"/>
    <s v="75mm(h) X 500mm(w) 90 degree horizontal elbow, 650 radius                       "/>
    <x v="2"/>
    <x v="2"/>
    <x v="1"/>
    <n v="10"/>
    <n v="20"/>
    <n v="20"/>
    <n v="20"/>
    <n v="20"/>
    <n v="20"/>
    <n v="20"/>
    <n v="13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248"/>
    <n v="177"/>
    <x v="0"/>
    <x v="1"/>
    <x v="1"/>
    <x v="1"/>
    <x v="5"/>
    <s v="B02"/>
    <s v="HEAVY DUTY GALVANIZED STEEL CABLE LADDER RACK/TRAY FITTINGS/ACCESSORIES"/>
    <n v="112"/>
    <s v="75mm(h) X 500mm(w) 90 degree horizontal elbow, 650 radius                       "/>
    <x v="3"/>
    <x v="3"/>
    <x v="1"/>
    <n v="10"/>
    <n v="20"/>
    <n v="20"/>
    <n v="20"/>
    <n v="20"/>
    <n v="20"/>
    <n v="20"/>
    <n v="13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701"/>
    <n v="177"/>
    <x v="0"/>
    <x v="1"/>
    <x v="1"/>
    <x v="1"/>
    <x v="5"/>
    <s v="B02"/>
    <s v="HEAVY DUTY GALVANIZED STEEL CABLE LADDER RACK/TRAY FITTINGS/ACCESSORIES"/>
    <n v="112"/>
    <s v="75mm(h) X 500mm(w) 90 degree horizontal elbow, 650 radius                       "/>
    <x v="1"/>
    <x v="1"/>
    <x v="1"/>
    <n v="10"/>
    <n v="20"/>
    <n v="20"/>
    <n v="20"/>
    <n v="20"/>
    <n v="20"/>
    <n v="20"/>
    <n v="13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796"/>
    <n v="178"/>
    <x v="0"/>
    <x v="1"/>
    <x v="1"/>
    <x v="1"/>
    <x v="5"/>
    <s v="B02"/>
    <s v="HEAVY DUTY GALVANIZED STEEL CABLE LADDER RACK/TRAY FITTINGS/ACCESSORIES"/>
    <n v="113"/>
    <s v="75mm(h) X 500mm(w) horizontal tee, 650 radius                       "/>
    <x v="2"/>
    <x v="2"/>
    <x v="1"/>
    <n v="10"/>
    <n v="30"/>
    <n v="30"/>
    <n v="30"/>
    <n v="30"/>
    <n v="30"/>
    <n v="30"/>
    <n v="19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249"/>
    <n v="178"/>
    <x v="0"/>
    <x v="1"/>
    <x v="1"/>
    <x v="1"/>
    <x v="5"/>
    <s v="B02"/>
    <s v="HEAVY DUTY GALVANIZED STEEL CABLE LADDER RACK/TRAY FITTINGS/ACCESSORIES"/>
    <n v="113"/>
    <s v="75mm(h) X 500mm(w) horizontal tee, 650 radius                       "/>
    <x v="3"/>
    <x v="3"/>
    <x v="1"/>
    <n v="10"/>
    <n v="30"/>
    <n v="30"/>
    <n v="30"/>
    <n v="30"/>
    <n v="30"/>
    <n v="30"/>
    <n v="19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702"/>
    <n v="178"/>
    <x v="0"/>
    <x v="1"/>
    <x v="1"/>
    <x v="1"/>
    <x v="5"/>
    <s v="B02"/>
    <s v="HEAVY DUTY GALVANIZED STEEL CABLE LADDER RACK/TRAY FITTINGS/ACCESSORIES"/>
    <n v="113"/>
    <s v="75mm(h) X 500mm(w) horizontal tee, 650 radius                       "/>
    <x v="1"/>
    <x v="1"/>
    <x v="1"/>
    <n v="10"/>
    <n v="30"/>
    <n v="30"/>
    <n v="30"/>
    <n v="30"/>
    <n v="30"/>
    <n v="30"/>
    <n v="19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797"/>
    <n v="179"/>
    <x v="0"/>
    <x v="1"/>
    <x v="1"/>
    <x v="1"/>
    <x v="5"/>
    <s v="B02"/>
    <s v="HEAVY DUTY GALVANIZED STEEL CABLE LADDER RACK/TRAY FITTINGS/ACCESSORIES"/>
    <n v="114"/>
    <s v="75mm(h) X 500mm(w) horizontal cross, 650 radius                       "/>
    <x v="2"/>
    <x v="2"/>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250"/>
    <n v="179"/>
    <x v="0"/>
    <x v="1"/>
    <x v="1"/>
    <x v="1"/>
    <x v="5"/>
    <s v="B02"/>
    <s v="HEAVY DUTY GALVANIZED STEEL CABLE LADDER RACK/TRAY FITTINGS/ACCESSORIES"/>
    <n v="114"/>
    <s v="75mm(h) X 500mm(w) horizontal cross, 650 radius                       "/>
    <x v="3"/>
    <x v="3"/>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703"/>
    <n v="179"/>
    <x v="0"/>
    <x v="1"/>
    <x v="1"/>
    <x v="1"/>
    <x v="5"/>
    <s v="B02"/>
    <s v="HEAVY DUTY GALVANIZED STEEL CABLE LADDER RACK/TRAY FITTINGS/ACCESSORIES"/>
    <n v="114"/>
    <s v="75mm(h) X 500mm(w) horizontal cross, 650 radius                       "/>
    <x v="1"/>
    <x v="1"/>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798"/>
    <n v="180"/>
    <x v="0"/>
    <x v="1"/>
    <x v="1"/>
    <x v="1"/>
    <x v="5"/>
    <s v="B02"/>
    <s v="HEAVY DUTY GALVANIZED STEEL CABLE LADDER RACK/TRAY FITTINGS/ACCESSORIES"/>
    <n v="115"/>
    <s v="75mm(h) X 500mm(w) 90 degree outside vertical elbow, 650 radius                       "/>
    <x v="2"/>
    <x v="2"/>
    <x v="1"/>
    <n v="20"/>
    <n v="40"/>
    <n v="40"/>
    <n v="40"/>
    <n v="40"/>
    <n v="40"/>
    <n v="40"/>
    <n v="26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251"/>
    <n v="180"/>
    <x v="0"/>
    <x v="1"/>
    <x v="1"/>
    <x v="1"/>
    <x v="5"/>
    <s v="B02"/>
    <s v="HEAVY DUTY GALVANIZED STEEL CABLE LADDER RACK/TRAY FITTINGS/ACCESSORIES"/>
    <n v="115"/>
    <s v="75mm(h) X 500mm(w) 90 degree outside vertical elbow, 650 radius                       "/>
    <x v="3"/>
    <x v="3"/>
    <x v="1"/>
    <n v="20"/>
    <n v="40"/>
    <n v="40"/>
    <n v="40"/>
    <n v="40"/>
    <n v="40"/>
    <n v="40"/>
    <n v="26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704"/>
    <n v="180"/>
    <x v="0"/>
    <x v="1"/>
    <x v="1"/>
    <x v="1"/>
    <x v="5"/>
    <s v="B02"/>
    <s v="HEAVY DUTY GALVANIZED STEEL CABLE LADDER RACK/TRAY FITTINGS/ACCESSORIES"/>
    <n v="115"/>
    <s v="75mm(h) X 500mm(w) 90 degree outside vertical elbow, 650 radius                       "/>
    <x v="1"/>
    <x v="1"/>
    <x v="1"/>
    <n v="20"/>
    <n v="40"/>
    <n v="40"/>
    <n v="40"/>
    <n v="40"/>
    <n v="40"/>
    <n v="40"/>
    <n v="26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799"/>
    <n v="181"/>
    <x v="0"/>
    <x v="1"/>
    <x v="1"/>
    <x v="1"/>
    <x v="5"/>
    <s v="B02"/>
    <s v="HEAVY DUTY GALVANIZED STEEL CABLE LADDER RACK/TRAY FITTINGS/ACCESSORIES"/>
    <n v="116"/>
    <s v="75mm(h) X 500mm(w) 90 degree inside vertical elbow, 650 radius                       "/>
    <x v="2"/>
    <x v="2"/>
    <x v="1"/>
    <n v="10"/>
    <n v="20"/>
    <n v="20"/>
    <n v="20"/>
    <n v="20"/>
    <n v="20"/>
    <n v="20"/>
    <n v="13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252"/>
    <n v="181"/>
    <x v="0"/>
    <x v="1"/>
    <x v="1"/>
    <x v="1"/>
    <x v="5"/>
    <s v="B02"/>
    <s v="HEAVY DUTY GALVANIZED STEEL CABLE LADDER RACK/TRAY FITTINGS/ACCESSORIES"/>
    <n v="116"/>
    <s v="75mm(h) X 500mm(w) 90 degree inside vertical elbow, 650 radius                       "/>
    <x v="3"/>
    <x v="3"/>
    <x v="1"/>
    <n v="10"/>
    <n v="20"/>
    <n v="20"/>
    <n v="20"/>
    <n v="20"/>
    <n v="20"/>
    <n v="20"/>
    <n v="13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705"/>
    <n v="181"/>
    <x v="0"/>
    <x v="1"/>
    <x v="1"/>
    <x v="1"/>
    <x v="5"/>
    <s v="B02"/>
    <s v="HEAVY DUTY GALVANIZED STEEL CABLE LADDER RACK/TRAY FITTINGS/ACCESSORIES"/>
    <n v="116"/>
    <s v="75mm(h) X 500mm(w) 90 degree inside vertical elbow, 650 radius                       "/>
    <x v="1"/>
    <x v="1"/>
    <x v="1"/>
    <n v="10"/>
    <n v="20"/>
    <n v="20"/>
    <n v="20"/>
    <n v="20"/>
    <n v="20"/>
    <n v="20"/>
    <n v="13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800"/>
    <n v="182"/>
    <x v="0"/>
    <x v="1"/>
    <x v="1"/>
    <x v="1"/>
    <x v="5"/>
    <s v="B02"/>
    <s v="HEAVY DUTY GALVANIZED STEEL CABLE LADDER RACK/TRAY FITTINGS/ACCESSORIES"/>
    <n v="117"/>
    <s v="75mm(h) X 600mm(w) 90 degree horizontal elbow, 650 radius                       "/>
    <x v="2"/>
    <x v="2"/>
    <x v="1"/>
    <n v="480"/>
    <n v="280"/>
    <n v="280"/>
    <n v="280"/>
    <n v="280"/>
    <n v="280"/>
    <n v="280"/>
    <n v="216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253"/>
    <n v="182"/>
    <x v="0"/>
    <x v="1"/>
    <x v="1"/>
    <x v="1"/>
    <x v="5"/>
    <s v="B02"/>
    <s v="HEAVY DUTY GALVANIZED STEEL CABLE LADDER RACK/TRAY FITTINGS/ACCESSORIES"/>
    <n v="117"/>
    <s v="75mm(h) X 600mm(w) 90 degree horizontal elbow, 650 radius                       "/>
    <x v="3"/>
    <x v="3"/>
    <x v="1"/>
    <n v="480"/>
    <n v="280"/>
    <n v="280"/>
    <n v="280"/>
    <n v="280"/>
    <n v="280"/>
    <n v="280"/>
    <n v="216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706"/>
    <n v="182"/>
    <x v="0"/>
    <x v="1"/>
    <x v="1"/>
    <x v="1"/>
    <x v="5"/>
    <s v="B02"/>
    <s v="HEAVY DUTY GALVANIZED STEEL CABLE LADDER RACK/TRAY FITTINGS/ACCESSORIES"/>
    <n v="117"/>
    <s v="75mm(h) X 600mm(w) 90 degree horizontal elbow, 650 radius                       "/>
    <x v="1"/>
    <x v="1"/>
    <x v="1"/>
    <n v="480"/>
    <n v="280"/>
    <n v="280"/>
    <n v="280"/>
    <n v="280"/>
    <n v="280"/>
    <n v="280"/>
    <n v="216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801"/>
    <n v="183"/>
    <x v="0"/>
    <x v="1"/>
    <x v="1"/>
    <x v="1"/>
    <x v="5"/>
    <s v="B02"/>
    <s v="HEAVY DUTY GALVANIZED STEEL CABLE LADDER RACK/TRAY FITTINGS/ACCESSORIES"/>
    <n v="118"/>
    <s v="75mm(h) X 600mm(w) horizontal tee, 650 radius                       "/>
    <x v="2"/>
    <x v="2"/>
    <x v="1"/>
    <n v="530"/>
    <n v="290"/>
    <n v="290"/>
    <n v="290"/>
    <n v="290"/>
    <n v="290"/>
    <n v="290"/>
    <n v="227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254"/>
    <n v="183"/>
    <x v="0"/>
    <x v="1"/>
    <x v="1"/>
    <x v="1"/>
    <x v="5"/>
    <s v="B02"/>
    <s v="HEAVY DUTY GALVANIZED STEEL CABLE LADDER RACK/TRAY FITTINGS/ACCESSORIES"/>
    <n v="118"/>
    <s v="75mm(h) X 600mm(w) horizontal tee, 650 radius                       "/>
    <x v="3"/>
    <x v="3"/>
    <x v="1"/>
    <n v="530"/>
    <n v="290"/>
    <n v="290"/>
    <n v="290"/>
    <n v="290"/>
    <n v="290"/>
    <n v="290"/>
    <n v="227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707"/>
    <n v="183"/>
    <x v="0"/>
    <x v="1"/>
    <x v="1"/>
    <x v="1"/>
    <x v="5"/>
    <s v="B02"/>
    <s v="HEAVY DUTY GALVANIZED STEEL CABLE LADDER RACK/TRAY FITTINGS/ACCESSORIES"/>
    <n v="118"/>
    <s v="75mm(h) X 600mm(w) horizontal tee, 650 radius                       "/>
    <x v="1"/>
    <x v="1"/>
    <x v="1"/>
    <n v="530"/>
    <n v="290"/>
    <n v="290"/>
    <n v="290"/>
    <n v="290"/>
    <n v="290"/>
    <n v="290"/>
    <n v="227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802"/>
    <n v="184"/>
    <x v="0"/>
    <x v="1"/>
    <x v="1"/>
    <x v="1"/>
    <x v="5"/>
    <s v="B02"/>
    <s v="HEAVY DUTY GALVANIZED STEEL CABLE LADDER RACK/TRAY FITTINGS/ACCESSORIES"/>
    <n v="119"/>
    <s v="75mm(h) X 600mm(w) horizontal cross, 650 radius                       "/>
    <x v="2"/>
    <x v="2"/>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255"/>
    <n v="184"/>
    <x v="0"/>
    <x v="1"/>
    <x v="1"/>
    <x v="1"/>
    <x v="5"/>
    <s v="B02"/>
    <s v="HEAVY DUTY GALVANIZED STEEL CABLE LADDER RACK/TRAY FITTINGS/ACCESSORIES"/>
    <n v="119"/>
    <s v="75mm(h) X 600mm(w) horizontal cross, 650 radius                       "/>
    <x v="3"/>
    <x v="3"/>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708"/>
    <n v="184"/>
    <x v="0"/>
    <x v="1"/>
    <x v="1"/>
    <x v="1"/>
    <x v="5"/>
    <s v="B02"/>
    <s v="HEAVY DUTY GALVANIZED STEEL CABLE LADDER RACK/TRAY FITTINGS/ACCESSORIES"/>
    <n v="119"/>
    <s v="75mm(h) X 600mm(w) horizontal cross, 650 radius                       "/>
    <x v="1"/>
    <x v="1"/>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803"/>
    <n v="185"/>
    <x v="0"/>
    <x v="1"/>
    <x v="1"/>
    <x v="1"/>
    <x v="5"/>
    <s v="B02"/>
    <s v="HEAVY DUTY GALVANIZED STEEL CABLE LADDER RACK/TRAY FITTINGS/ACCESSORIES"/>
    <n v="120"/>
    <s v="75mm(h) X 600mm(w) 90 degree outside vertical elbow, 650 radius                       "/>
    <x v="2"/>
    <x v="2"/>
    <x v="1"/>
    <n v="760"/>
    <n v="420"/>
    <n v="420"/>
    <n v="420"/>
    <n v="420"/>
    <n v="420"/>
    <n v="420"/>
    <n v="328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256"/>
    <n v="185"/>
    <x v="0"/>
    <x v="1"/>
    <x v="1"/>
    <x v="1"/>
    <x v="5"/>
    <s v="B02"/>
    <s v="HEAVY DUTY GALVANIZED STEEL CABLE LADDER RACK/TRAY FITTINGS/ACCESSORIES"/>
    <n v="120"/>
    <s v="75mm(h) X 600mm(w) 90 degree outside vertical elbow, 650 radius                       "/>
    <x v="3"/>
    <x v="3"/>
    <x v="1"/>
    <n v="760"/>
    <n v="420"/>
    <n v="420"/>
    <n v="420"/>
    <n v="420"/>
    <n v="420"/>
    <n v="420"/>
    <n v="328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709"/>
    <n v="185"/>
    <x v="0"/>
    <x v="1"/>
    <x v="1"/>
    <x v="1"/>
    <x v="5"/>
    <s v="B02"/>
    <s v="HEAVY DUTY GALVANIZED STEEL CABLE LADDER RACK/TRAY FITTINGS/ACCESSORIES"/>
    <n v="120"/>
    <s v="75mm(h) X 600mm(w) 90 degree outside vertical elbow, 650 radius                       "/>
    <x v="1"/>
    <x v="1"/>
    <x v="1"/>
    <n v="760"/>
    <n v="420"/>
    <n v="420"/>
    <n v="420"/>
    <n v="420"/>
    <n v="420"/>
    <n v="420"/>
    <n v="328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804"/>
    <n v="186"/>
    <x v="0"/>
    <x v="1"/>
    <x v="1"/>
    <x v="1"/>
    <x v="5"/>
    <s v="B02"/>
    <s v="HEAVY DUTY GALVANIZED STEEL CABLE LADDER RACK/TRAY FITTINGS/ACCESSORIES"/>
    <n v="121"/>
    <s v="75mm(h) X 600mm(w) 90 degree inside vertical elbow, 650 radius                       "/>
    <x v="2"/>
    <x v="2"/>
    <x v="1"/>
    <n v="460"/>
    <n v="250"/>
    <n v="250"/>
    <n v="250"/>
    <n v="250"/>
    <n v="250"/>
    <n v="250"/>
    <n v="196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257"/>
    <n v="186"/>
    <x v="0"/>
    <x v="1"/>
    <x v="1"/>
    <x v="1"/>
    <x v="5"/>
    <s v="B02"/>
    <s v="HEAVY DUTY GALVANIZED STEEL CABLE LADDER RACK/TRAY FITTINGS/ACCESSORIES"/>
    <n v="121"/>
    <s v="75mm(h) X 600mm(w) 90 degree inside vertical elbow, 650 radius                       "/>
    <x v="3"/>
    <x v="3"/>
    <x v="1"/>
    <n v="460"/>
    <n v="250"/>
    <n v="250"/>
    <n v="250"/>
    <n v="250"/>
    <n v="250"/>
    <n v="250"/>
    <n v="196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710"/>
    <n v="186"/>
    <x v="0"/>
    <x v="1"/>
    <x v="1"/>
    <x v="1"/>
    <x v="5"/>
    <s v="B02"/>
    <s v="HEAVY DUTY GALVANIZED STEEL CABLE LADDER RACK/TRAY FITTINGS/ACCESSORIES"/>
    <n v="121"/>
    <s v="75mm(h) X 600mm(w) 90 degree inside vertical elbow, 650 radius                       "/>
    <x v="1"/>
    <x v="1"/>
    <x v="1"/>
    <n v="460"/>
    <n v="250"/>
    <n v="250"/>
    <n v="250"/>
    <n v="250"/>
    <n v="250"/>
    <n v="250"/>
    <n v="196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805"/>
    <n v="187"/>
    <x v="0"/>
    <x v="1"/>
    <x v="1"/>
    <x v="1"/>
    <x v="5"/>
    <s v="B02"/>
    <s v="HEAVY DUTY GALVANIZED STEEL CABLE LADDER RACK/TRAY FITTINGS/ACCESSORIES"/>
    <n v="122"/>
    <s v="75mm(h) X 800mm(w) 90 degree horizontal elbow, 650 radius                       "/>
    <x v="2"/>
    <x v="2"/>
    <x v="1"/>
    <n v="770"/>
    <n v="570"/>
    <n v="570"/>
    <n v="570"/>
    <n v="570"/>
    <n v="570"/>
    <n v="570"/>
    <n v="419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258"/>
    <n v="187"/>
    <x v="0"/>
    <x v="1"/>
    <x v="1"/>
    <x v="1"/>
    <x v="5"/>
    <s v="B02"/>
    <s v="HEAVY DUTY GALVANIZED STEEL CABLE LADDER RACK/TRAY FITTINGS/ACCESSORIES"/>
    <n v="122"/>
    <s v="75mm(h) X 800mm(w) 90 degree horizontal elbow, 650 radius                       "/>
    <x v="3"/>
    <x v="3"/>
    <x v="1"/>
    <n v="770"/>
    <n v="570"/>
    <n v="570"/>
    <n v="570"/>
    <n v="570"/>
    <n v="570"/>
    <n v="570"/>
    <n v="419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711"/>
    <n v="187"/>
    <x v="0"/>
    <x v="1"/>
    <x v="1"/>
    <x v="1"/>
    <x v="5"/>
    <s v="B02"/>
    <s v="HEAVY DUTY GALVANIZED STEEL CABLE LADDER RACK/TRAY FITTINGS/ACCESSORIES"/>
    <n v="122"/>
    <s v="75mm(h) X 800mm(w) 90 degree horizontal elbow, 650 radius                       "/>
    <x v="1"/>
    <x v="1"/>
    <x v="1"/>
    <n v="770"/>
    <n v="570"/>
    <n v="570"/>
    <n v="570"/>
    <n v="570"/>
    <n v="570"/>
    <n v="570"/>
    <n v="419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806"/>
    <n v="188"/>
    <x v="0"/>
    <x v="1"/>
    <x v="1"/>
    <x v="1"/>
    <x v="5"/>
    <s v="B02"/>
    <s v="HEAVY DUTY GALVANIZED STEEL CABLE LADDER RACK/TRAY FITTINGS/ACCESSORIES"/>
    <n v="123"/>
    <s v="75mm(h) X 800mm(w) horizontal tee, 650 radius                       "/>
    <x v="2"/>
    <x v="2"/>
    <x v="1"/>
    <n v="340"/>
    <n v="350"/>
    <n v="350"/>
    <n v="350"/>
    <n v="350"/>
    <n v="350"/>
    <n v="350"/>
    <n v="244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259"/>
    <n v="188"/>
    <x v="0"/>
    <x v="1"/>
    <x v="1"/>
    <x v="1"/>
    <x v="5"/>
    <s v="B02"/>
    <s v="HEAVY DUTY GALVANIZED STEEL CABLE LADDER RACK/TRAY FITTINGS/ACCESSORIES"/>
    <n v="123"/>
    <s v="75mm(h) X 800mm(w) horizontal tee, 650 radius                       "/>
    <x v="3"/>
    <x v="3"/>
    <x v="1"/>
    <n v="340"/>
    <n v="350"/>
    <n v="350"/>
    <n v="350"/>
    <n v="350"/>
    <n v="350"/>
    <n v="350"/>
    <n v="244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712"/>
    <n v="188"/>
    <x v="0"/>
    <x v="1"/>
    <x v="1"/>
    <x v="1"/>
    <x v="5"/>
    <s v="B02"/>
    <s v="HEAVY DUTY GALVANIZED STEEL CABLE LADDER RACK/TRAY FITTINGS/ACCESSORIES"/>
    <n v="123"/>
    <s v="75mm(h) X 800mm(w) horizontal tee, 650 radius                       "/>
    <x v="1"/>
    <x v="1"/>
    <x v="1"/>
    <n v="340"/>
    <n v="350"/>
    <n v="350"/>
    <n v="350"/>
    <n v="350"/>
    <n v="350"/>
    <n v="350"/>
    <n v="244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807"/>
    <n v="189"/>
    <x v="0"/>
    <x v="1"/>
    <x v="1"/>
    <x v="1"/>
    <x v="5"/>
    <s v="B02"/>
    <s v="HEAVY DUTY GALVANIZED STEEL CABLE LADDER RACK/TRAY FITTINGS/ACCESSORIES"/>
    <n v="124"/>
    <s v="75mm(h) X 800mm(w) horizontal cross, 650 radius                       "/>
    <x v="2"/>
    <x v="2"/>
    <x v="1"/>
    <n v="10"/>
    <n v="10"/>
    <n v="10"/>
    <n v="10"/>
    <n v="10"/>
    <n v="10"/>
    <n v="10"/>
    <n v="7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260"/>
    <n v="189"/>
    <x v="0"/>
    <x v="1"/>
    <x v="1"/>
    <x v="1"/>
    <x v="5"/>
    <s v="B02"/>
    <s v="HEAVY DUTY GALVANIZED STEEL CABLE LADDER RACK/TRAY FITTINGS/ACCESSORIES"/>
    <n v="124"/>
    <s v="75mm(h) X 800mm(w) horizontal cross, 650 radius                       "/>
    <x v="3"/>
    <x v="3"/>
    <x v="1"/>
    <n v="10"/>
    <n v="10"/>
    <n v="10"/>
    <n v="10"/>
    <n v="10"/>
    <n v="10"/>
    <n v="10"/>
    <n v="7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713"/>
    <n v="189"/>
    <x v="0"/>
    <x v="1"/>
    <x v="1"/>
    <x v="1"/>
    <x v="5"/>
    <s v="B02"/>
    <s v="HEAVY DUTY GALVANIZED STEEL CABLE LADDER RACK/TRAY FITTINGS/ACCESSORIES"/>
    <n v="124"/>
    <s v="75mm(h) X 800mm(w) horizontal cross, 650 radius                       "/>
    <x v="1"/>
    <x v="1"/>
    <x v="1"/>
    <n v="10"/>
    <n v="10"/>
    <n v="10"/>
    <n v="10"/>
    <n v="10"/>
    <n v="10"/>
    <n v="10"/>
    <n v="7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808"/>
    <n v="190"/>
    <x v="0"/>
    <x v="1"/>
    <x v="1"/>
    <x v="1"/>
    <x v="5"/>
    <s v="B02"/>
    <s v="HEAVY DUTY GALVANIZED STEEL CABLE LADDER RACK/TRAY FITTINGS/ACCESSORIES"/>
    <n v="125"/>
    <s v="75mm(h) X 800mm(w) 90 degree outside vertical elbow, 650 radius                       "/>
    <x v="2"/>
    <x v="2"/>
    <x v="1"/>
    <n v="480"/>
    <n v="500"/>
    <n v="500"/>
    <n v="500"/>
    <n v="500"/>
    <n v="500"/>
    <n v="500"/>
    <n v="348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261"/>
    <n v="190"/>
    <x v="0"/>
    <x v="1"/>
    <x v="1"/>
    <x v="1"/>
    <x v="5"/>
    <s v="B02"/>
    <s v="HEAVY DUTY GALVANIZED STEEL CABLE LADDER RACK/TRAY FITTINGS/ACCESSORIES"/>
    <n v="125"/>
    <s v="75mm(h) X 800mm(w) 90 degree outside vertical elbow, 650 radius                       "/>
    <x v="3"/>
    <x v="3"/>
    <x v="1"/>
    <n v="480"/>
    <n v="500"/>
    <n v="500"/>
    <n v="500"/>
    <n v="500"/>
    <n v="500"/>
    <n v="500"/>
    <n v="348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714"/>
    <n v="190"/>
    <x v="0"/>
    <x v="1"/>
    <x v="1"/>
    <x v="1"/>
    <x v="5"/>
    <s v="B02"/>
    <s v="HEAVY DUTY GALVANIZED STEEL CABLE LADDER RACK/TRAY FITTINGS/ACCESSORIES"/>
    <n v="125"/>
    <s v="75mm(h) X 800mm(w) 90 degree outside vertical elbow, 650 radius                       "/>
    <x v="1"/>
    <x v="1"/>
    <x v="1"/>
    <n v="480"/>
    <n v="500"/>
    <n v="500"/>
    <n v="500"/>
    <n v="500"/>
    <n v="500"/>
    <n v="500"/>
    <n v="348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809"/>
    <n v="191"/>
    <x v="0"/>
    <x v="1"/>
    <x v="1"/>
    <x v="1"/>
    <x v="5"/>
    <s v="B02"/>
    <s v="HEAVY DUTY GALVANIZED STEEL CABLE LADDER RACK/TRAY FITTINGS/ACCESSORIES"/>
    <n v="126"/>
    <s v="75mm(h) X 800mm(w) 90 degree inside vertical elbow, 650 radius                       "/>
    <x v="2"/>
    <x v="2"/>
    <x v="1"/>
    <n v="290"/>
    <n v="300"/>
    <n v="300"/>
    <n v="300"/>
    <n v="300"/>
    <n v="300"/>
    <n v="300"/>
    <n v="209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262"/>
    <n v="191"/>
    <x v="0"/>
    <x v="1"/>
    <x v="1"/>
    <x v="1"/>
    <x v="5"/>
    <s v="B02"/>
    <s v="HEAVY DUTY GALVANIZED STEEL CABLE LADDER RACK/TRAY FITTINGS/ACCESSORIES"/>
    <n v="126"/>
    <s v="75mm(h) X 800mm(w) 90 degree inside vertical elbow, 650 radius                       "/>
    <x v="3"/>
    <x v="3"/>
    <x v="1"/>
    <n v="290"/>
    <n v="300"/>
    <n v="300"/>
    <n v="300"/>
    <n v="300"/>
    <n v="300"/>
    <n v="300"/>
    <n v="209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715"/>
    <n v="191"/>
    <x v="0"/>
    <x v="1"/>
    <x v="1"/>
    <x v="1"/>
    <x v="5"/>
    <s v="B02"/>
    <s v="HEAVY DUTY GALVANIZED STEEL CABLE LADDER RACK/TRAY FITTINGS/ACCESSORIES"/>
    <n v="126"/>
    <s v="75mm(h) X 800mm(w) 90 degree inside vertical elbow, 650 radius                       "/>
    <x v="1"/>
    <x v="1"/>
    <x v="1"/>
    <n v="290"/>
    <n v="300"/>
    <n v="300"/>
    <n v="300"/>
    <n v="300"/>
    <n v="300"/>
    <n v="300"/>
    <n v="209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810"/>
    <n v="192"/>
    <x v="0"/>
    <x v="1"/>
    <x v="1"/>
    <x v="1"/>
    <x v="5"/>
    <s v="B02"/>
    <s v="HEAVY DUTY GALVANIZED STEEL CABLE LADDER RACK/TRAY FITTINGS/ACCESSORIES"/>
    <n v="127"/>
    <s v="75mm(h) X 1000mm(w) 90 degree horizontal elbow, 650 radius                       "/>
    <x v="2"/>
    <x v="2"/>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263"/>
    <n v="192"/>
    <x v="0"/>
    <x v="1"/>
    <x v="1"/>
    <x v="1"/>
    <x v="5"/>
    <s v="B02"/>
    <s v="HEAVY DUTY GALVANIZED STEEL CABLE LADDER RACK/TRAY FITTINGS/ACCESSORIES"/>
    <n v="127"/>
    <s v="75mm(h) X 1000mm(w) 90 degree horizontal elbow, 650 radius                       "/>
    <x v="3"/>
    <x v="3"/>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716"/>
    <n v="192"/>
    <x v="0"/>
    <x v="1"/>
    <x v="1"/>
    <x v="1"/>
    <x v="5"/>
    <s v="B02"/>
    <s v="HEAVY DUTY GALVANIZED STEEL CABLE LADDER RACK/TRAY FITTINGS/ACCESSORIES"/>
    <n v="127"/>
    <s v="75mm(h) X 1000mm(w) 90 degree horizontal elbow, 650 radius                       "/>
    <x v="1"/>
    <x v="1"/>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811"/>
    <n v="193"/>
    <x v="0"/>
    <x v="1"/>
    <x v="1"/>
    <x v="1"/>
    <x v="5"/>
    <s v="B02"/>
    <s v="HEAVY DUTY GALVANIZED STEEL CABLE LADDER RACK/TRAY FITTINGS/ACCESSORIES"/>
    <n v="128"/>
    <s v="75mm(h) X 1000mm(w) horizontal tee, 650 radius                       "/>
    <x v="2"/>
    <x v="2"/>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264"/>
    <n v="193"/>
    <x v="0"/>
    <x v="1"/>
    <x v="1"/>
    <x v="1"/>
    <x v="5"/>
    <s v="B02"/>
    <s v="HEAVY DUTY GALVANIZED STEEL CABLE LADDER RACK/TRAY FITTINGS/ACCESSORIES"/>
    <n v="128"/>
    <s v="75mm(h) X 1000mm(w) horizontal tee, 650 radius                       "/>
    <x v="3"/>
    <x v="3"/>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717"/>
    <n v="193"/>
    <x v="0"/>
    <x v="1"/>
    <x v="1"/>
    <x v="1"/>
    <x v="5"/>
    <s v="B02"/>
    <s v="HEAVY DUTY GALVANIZED STEEL CABLE LADDER RACK/TRAY FITTINGS/ACCESSORIES"/>
    <n v="128"/>
    <s v="75mm(h) X 1000mm(w) horizontal tee, 650 radius                       "/>
    <x v="1"/>
    <x v="1"/>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812"/>
    <n v="194"/>
    <x v="0"/>
    <x v="1"/>
    <x v="1"/>
    <x v="1"/>
    <x v="5"/>
    <s v="B02"/>
    <s v="HEAVY DUTY GALVANIZED STEEL CABLE LADDER RACK/TRAY FITTINGS/ACCESSORIES"/>
    <n v="129"/>
    <s v="75mm(h) X 1000mm(w) horizontal cross, 650 radius                       "/>
    <x v="2"/>
    <x v="2"/>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265"/>
    <n v="194"/>
    <x v="0"/>
    <x v="1"/>
    <x v="1"/>
    <x v="1"/>
    <x v="5"/>
    <s v="B02"/>
    <s v="HEAVY DUTY GALVANIZED STEEL CABLE LADDER RACK/TRAY FITTINGS/ACCESSORIES"/>
    <n v="129"/>
    <s v="75mm(h) X 1000mm(w) horizontal cross, 650 radius                       "/>
    <x v="3"/>
    <x v="3"/>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718"/>
    <n v="194"/>
    <x v="0"/>
    <x v="1"/>
    <x v="1"/>
    <x v="1"/>
    <x v="5"/>
    <s v="B02"/>
    <s v="HEAVY DUTY GALVANIZED STEEL CABLE LADDER RACK/TRAY FITTINGS/ACCESSORIES"/>
    <n v="129"/>
    <s v="75mm(h) X 1000mm(w) horizontal cross, 650 radius                       "/>
    <x v="1"/>
    <x v="1"/>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813"/>
    <n v="195"/>
    <x v="0"/>
    <x v="1"/>
    <x v="1"/>
    <x v="1"/>
    <x v="5"/>
    <s v="B02"/>
    <s v="HEAVY DUTY GALVANIZED STEEL CABLE LADDER RACK/TRAY FITTINGS/ACCESSORIES"/>
    <n v="130"/>
    <s v="75mm(h) X 1000mm(w) 90 degree outside vertical elbow, 650 radius                       "/>
    <x v="2"/>
    <x v="2"/>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266"/>
    <n v="195"/>
    <x v="0"/>
    <x v="1"/>
    <x v="1"/>
    <x v="1"/>
    <x v="5"/>
    <s v="B02"/>
    <s v="HEAVY DUTY GALVANIZED STEEL CABLE LADDER RACK/TRAY FITTINGS/ACCESSORIES"/>
    <n v="130"/>
    <s v="75mm(h) X 1000mm(w) 90 degree outside vertical elbow, 650 radius                       "/>
    <x v="3"/>
    <x v="3"/>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719"/>
    <n v="195"/>
    <x v="0"/>
    <x v="1"/>
    <x v="1"/>
    <x v="1"/>
    <x v="5"/>
    <s v="B02"/>
    <s v="HEAVY DUTY GALVANIZED STEEL CABLE LADDER RACK/TRAY FITTINGS/ACCESSORIES"/>
    <n v="130"/>
    <s v="75mm(h) X 1000mm(w) 90 degree outside vertical elbow, 650 radius                       "/>
    <x v="1"/>
    <x v="1"/>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814"/>
    <n v="196"/>
    <x v="0"/>
    <x v="1"/>
    <x v="1"/>
    <x v="1"/>
    <x v="5"/>
    <s v="B02"/>
    <s v="HEAVY DUTY GALVANIZED STEEL CABLE LADDER RACK/TRAY FITTINGS/ACCESSORIES"/>
    <n v="131"/>
    <s v="75mm(h) X 1000mm(w) 90 degree inside vertical elbow, 650 radius                       "/>
    <x v="2"/>
    <x v="2"/>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267"/>
    <n v="196"/>
    <x v="0"/>
    <x v="1"/>
    <x v="1"/>
    <x v="1"/>
    <x v="5"/>
    <s v="B02"/>
    <s v="HEAVY DUTY GALVANIZED STEEL CABLE LADDER RACK/TRAY FITTINGS/ACCESSORIES"/>
    <n v="131"/>
    <s v="75mm(h) X 1000mm(w) 90 degree inside vertical elbow, 650 radius                       "/>
    <x v="3"/>
    <x v="3"/>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720"/>
    <n v="196"/>
    <x v="0"/>
    <x v="1"/>
    <x v="1"/>
    <x v="1"/>
    <x v="5"/>
    <s v="B02"/>
    <s v="HEAVY DUTY GALVANIZED STEEL CABLE LADDER RACK/TRAY FITTINGS/ACCESSORIES"/>
    <n v="131"/>
    <s v="75mm(h) X 1000mm(w) 90 degree inside vertical elbow, 650 radius                       "/>
    <x v="1"/>
    <x v="1"/>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815"/>
    <n v="197"/>
    <x v="0"/>
    <x v="1"/>
    <x v="1"/>
    <x v="1"/>
    <x v="5"/>
    <s v="B02"/>
    <s v="HEAVY DUTY GALVANIZED STEEL CABLE LADDER RACK/TRAY FITTINGS/ACCESSORIES"/>
    <n v="132"/>
    <s v="100mm(h) vertical adjustable splice plates                       "/>
    <x v="2"/>
    <x v="2"/>
    <x v="1"/>
    <n v="2"/>
    <n v="2"/>
    <n v="2"/>
    <n v="2"/>
    <n v="2"/>
    <n v="2"/>
    <n v="2"/>
    <n v="14"/>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268"/>
    <n v="197"/>
    <x v="0"/>
    <x v="1"/>
    <x v="1"/>
    <x v="1"/>
    <x v="5"/>
    <s v="B02"/>
    <s v="HEAVY DUTY GALVANIZED STEEL CABLE LADDER RACK/TRAY FITTINGS/ACCESSORIES"/>
    <n v="132"/>
    <s v="100mm(h) vertical adjustable splice plates                       "/>
    <x v="3"/>
    <x v="3"/>
    <x v="1"/>
    <n v="2"/>
    <n v="2"/>
    <n v="2"/>
    <n v="2"/>
    <n v="2"/>
    <n v="2"/>
    <n v="2"/>
    <n v="14"/>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721"/>
    <n v="197"/>
    <x v="0"/>
    <x v="1"/>
    <x v="1"/>
    <x v="1"/>
    <x v="5"/>
    <s v="B02"/>
    <s v="HEAVY DUTY GALVANIZED STEEL CABLE LADDER RACK/TRAY FITTINGS/ACCESSORIES"/>
    <n v="132"/>
    <s v="100mm(h) vertical adjustable splice plates                       "/>
    <x v="1"/>
    <x v="1"/>
    <x v="1"/>
    <n v="2"/>
    <n v="2"/>
    <n v="2"/>
    <n v="2"/>
    <n v="2"/>
    <n v="2"/>
    <n v="2"/>
    <n v="14"/>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816"/>
    <n v="198"/>
    <x v="0"/>
    <x v="1"/>
    <x v="1"/>
    <x v="1"/>
    <x v="5"/>
    <s v="B02"/>
    <s v="HEAVY DUTY GALVANIZED STEEL CABLE LADDER RACK/TRAY FITTINGS/ACCESSORIES"/>
    <n v="133"/>
    <s v="100mm(h) X 75mm(w) 90 degree horizontal elbow, 450 radius                       "/>
    <x v="2"/>
    <x v="2"/>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269"/>
    <n v="198"/>
    <x v="0"/>
    <x v="1"/>
    <x v="1"/>
    <x v="1"/>
    <x v="5"/>
    <s v="B02"/>
    <s v="HEAVY DUTY GALVANIZED STEEL CABLE LADDER RACK/TRAY FITTINGS/ACCESSORIES"/>
    <n v="133"/>
    <s v="100mm(h) X 75mm(w) 90 degree horizontal elbow, 450 radius                       "/>
    <x v="3"/>
    <x v="3"/>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722"/>
    <n v="198"/>
    <x v="0"/>
    <x v="1"/>
    <x v="1"/>
    <x v="1"/>
    <x v="5"/>
    <s v="B02"/>
    <s v="HEAVY DUTY GALVANIZED STEEL CABLE LADDER RACK/TRAY FITTINGS/ACCESSORIES"/>
    <n v="133"/>
    <s v="100mm(h) X 75mm(w) 90 degree horizontal elbow, 450 radius                       "/>
    <x v="1"/>
    <x v="1"/>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817"/>
    <n v="199"/>
    <x v="0"/>
    <x v="1"/>
    <x v="1"/>
    <x v="1"/>
    <x v="5"/>
    <s v="B02"/>
    <s v="HEAVY DUTY GALVANIZED STEEL CABLE LADDER RACK/TRAY FITTINGS/ACCESSORIES"/>
    <n v="134"/>
    <s v="100mm(h) X 75mm(w) horizontal tee, 450 radius                       "/>
    <x v="2"/>
    <x v="2"/>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270"/>
    <n v="199"/>
    <x v="0"/>
    <x v="1"/>
    <x v="1"/>
    <x v="1"/>
    <x v="5"/>
    <s v="B02"/>
    <s v="HEAVY DUTY GALVANIZED STEEL CABLE LADDER RACK/TRAY FITTINGS/ACCESSORIES"/>
    <n v="134"/>
    <s v="100mm(h) X 75mm(w) horizontal tee, 450 radius                       "/>
    <x v="3"/>
    <x v="3"/>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723"/>
    <n v="199"/>
    <x v="0"/>
    <x v="1"/>
    <x v="1"/>
    <x v="1"/>
    <x v="5"/>
    <s v="B02"/>
    <s v="HEAVY DUTY GALVANIZED STEEL CABLE LADDER RACK/TRAY FITTINGS/ACCESSORIES"/>
    <n v="134"/>
    <s v="100mm(h) X 75mm(w) horizontal tee, 450 radius                       "/>
    <x v="1"/>
    <x v="1"/>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818"/>
    <n v="200"/>
    <x v="0"/>
    <x v="1"/>
    <x v="1"/>
    <x v="1"/>
    <x v="5"/>
    <s v="B02"/>
    <s v="HEAVY DUTY GALVANIZED STEEL CABLE LADDER RACK/TRAY FITTINGS/ACCESSORIES"/>
    <n v="135"/>
    <s v="100mm(h) X 75mm(w) horizontal cross, 450 radius                       "/>
    <x v="2"/>
    <x v="2"/>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271"/>
    <n v="200"/>
    <x v="0"/>
    <x v="1"/>
    <x v="1"/>
    <x v="1"/>
    <x v="5"/>
    <s v="B02"/>
    <s v="HEAVY DUTY GALVANIZED STEEL CABLE LADDER RACK/TRAY FITTINGS/ACCESSORIES"/>
    <n v="135"/>
    <s v="100mm(h) X 75mm(w) horizontal cross, 450 radius                       "/>
    <x v="3"/>
    <x v="3"/>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724"/>
    <n v="200"/>
    <x v="0"/>
    <x v="1"/>
    <x v="1"/>
    <x v="1"/>
    <x v="5"/>
    <s v="B02"/>
    <s v="HEAVY DUTY GALVANIZED STEEL CABLE LADDER RACK/TRAY FITTINGS/ACCESSORIES"/>
    <n v="135"/>
    <s v="100mm(h) X 75mm(w) horizontal cross, 450 radius                       "/>
    <x v="1"/>
    <x v="1"/>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819"/>
    <n v="201"/>
    <x v="0"/>
    <x v="1"/>
    <x v="1"/>
    <x v="1"/>
    <x v="5"/>
    <s v="B02"/>
    <s v="HEAVY DUTY GALVANIZED STEEL CABLE LADDER RACK/TRAY FITTINGS/ACCESSORIES"/>
    <n v="136"/>
    <s v="100mm(h) X 75mm(w) 90 degree outside vertical elbow, 450 radius                       "/>
    <x v="2"/>
    <x v="2"/>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272"/>
    <n v="201"/>
    <x v="0"/>
    <x v="1"/>
    <x v="1"/>
    <x v="1"/>
    <x v="5"/>
    <s v="B02"/>
    <s v="HEAVY DUTY GALVANIZED STEEL CABLE LADDER RACK/TRAY FITTINGS/ACCESSORIES"/>
    <n v="136"/>
    <s v="100mm(h) X 75mm(w) 90 degree outside vertical elbow, 450 radius                       "/>
    <x v="3"/>
    <x v="3"/>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725"/>
    <n v="201"/>
    <x v="0"/>
    <x v="1"/>
    <x v="1"/>
    <x v="1"/>
    <x v="5"/>
    <s v="B02"/>
    <s v="HEAVY DUTY GALVANIZED STEEL CABLE LADDER RACK/TRAY FITTINGS/ACCESSORIES"/>
    <n v="136"/>
    <s v="100mm(h) X 75mm(w) 90 degree outside vertical elbow, 450 radius                       "/>
    <x v="1"/>
    <x v="1"/>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820"/>
    <n v="202"/>
    <x v="0"/>
    <x v="1"/>
    <x v="1"/>
    <x v="1"/>
    <x v="5"/>
    <s v="B02"/>
    <s v="HEAVY DUTY GALVANIZED STEEL CABLE LADDER RACK/TRAY FITTINGS/ACCESSORIES"/>
    <n v="137"/>
    <s v="100mm(h) X 75mm(w) 90 degree inside vertical elbow, 450 radius                       "/>
    <x v="2"/>
    <x v="2"/>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273"/>
    <n v="202"/>
    <x v="0"/>
    <x v="1"/>
    <x v="1"/>
    <x v="1"/>
    <x v="5"/>
    <s v="B02"/>
    <s v="HEAVY DUTY GALVANIZED STEEL CABLE LADDER RACK/TRAY FITTINGS/ACCESSORIES"/>
    <n v="137"/>
    <s v="100mm(h) X 75mm(w) 90 degree inside vertical elbow, 450 radius                       "/>
    <x v="3"/>
    <x v="3"/>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726"/>
    <n v="202"/>
    <x v="0"/>
    <x v="1"/>
    <x v="1"/>
    <x v="1"/>
    <x v="5"/>
    <s v="B02"/>
    <s v="HEAVY DUTY GALVANIZED STEEL CABLE LADDER RACK/TRAY FITTINGS/ACCESSORIES"/>
    <n v="137"/>
    <s v="100mm(h) X 75mm(w) 90 degree inside vertical elbow, 450 radius                       "/>
    <x v="1"/>
    <x v="1"/>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821"/>
    <n v="203"/>
    <x v="0"/>
    <x v="1"/>
    <x v="1"/>
    <x v="1"/>
    <x v="5"/>
    <s v="B02"/>
    <s v="HEAVY DUTY GALVANIZED STEEL CABLE LADDER RACK/TRAY FITTINGS/ACCESSORIES"/>
    <n v="138"/>
    <s v="100mm(h) X 100mm(w) 90 degree horizontal elbow, 450 radius                       "/>
    <x v="2"/>
    <x v="2"/>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274"/>
    <n v="203"/>
    <x v="0"/>
    <x v="1"/>
    <x v="1"/>
    <x v="1"/>
    <x v="5"/>
    <s v="B02"/>
    <s v="HEAVY DUTY GALVANIZED STEEL CABLE LADDER RACK/TRAY FITTINGS/ACCESSORIES"/>
    <n v="138"/>
    <s v="100mm(h) X 100mm(w) 90 degree horizontal elbow, 450 radius                       "/>
    <x v="3"/>
    <x v="3"/>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727"/>
    <n v="203"/>
    <x v="0"/>
    <x v="1"/>
    <x v="1"/>
    <x v="1"/>
    <x v="5"/>
    <s v="B02"/>
    <s v="HEAVY DUTY GALVANIZED STEEL CABLE LADDER RACK/TRAY FITTINGS/ACCESSORIES"/>
    <n v="138"/>
    <s v="100mm(h) X 100mm(w) 90 degree horizontal elbow, 450 radius                       "/>
    <x v="1"/>
    <x v="1"/>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822"/>
    <n v="204"/>
    <x v="0"/>
    <x v="1"/>
    <x v="1"/>
    <x v="1"/>
    <x v="5"/>
    <s v="B02"/>
    <s v="HEAVY DUTY GALVANIZED STEEL CABLE LADDER RACK/TRAY FITTINGS/ACCESSORIES"/>
    <n v="139"/>
    <s v="100mm(h) X 100mm(w) horizontal tee, 450 radius                       "/>
    <x v="2"/>
    <x v="2"/>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275"/>
    <n v="204"/>
    <x v="0"/>
    <x v="1"/>
    <x v="1"/>
    <x v="1"/>
    <x v="5"/>
    <s v="B02"/>
    <s v="HEAVY DUTY GALVANIZED STEEL CABLE LADDER RACK/TRAY FITTINGS/ACCESSORIES"/>
    <n v="139"/>
    <s v="100mm(h) X 100mm(w) horizontal tee, 450 radius                       "/>
    <x v="3"/>
    <x v="3"/>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728"/>
    <n v="204"/>
    <x v="0"/>
    <x v="1"/>
    <x v="1"/>
    <x v="1"/>
    <x v="5"/>
    <s v="B02"/>
    <s v="HEAVY DUTY GALVANIZED STEEL CABLE LADDER RACK/TRAY FITTINGS/ACCESSORIES"/>
    <n v="139"/>
    <s v="100mm(h) X 100mm(w) horizontal tee, 450 radius                       "/>
    <x v="1"/>
    <x v="1"/>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823"/>
    <n v="205"/>
    <x v="0"/>
    <x v="1"/>
    <x v="1"/>
    <x v="1"/>
    <x v="5"/>
    <s v="B02"/>
    <s v="HEAVY DUTY GALVANIZED STEEL CABLE LADDER RACK/TRAY FITTINGS/ACCESSORIES"/>
    <n v="140"/>
    <s v="100mm(h) X 100mm(w) horizontal cross, 450 radius                       "/>
    <x v="2"/>
    <x v="2"/>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276"/>
    <n v="205"/>
    <x v="0"/>
    <x v="1"/>
    <x v="1"/>
    <x v="1"/>
    <x v="5"/>
    <s v="B02"/>
    <s v="HEAVY DUTY GALVANIZED STEEL CABLE LADDER RACK/TRAY FITTINGS/ACCESSORIES"/>
    <n v="140"/>
    <s v="100mm(h) X 100mm(w) horizontal cross, 450 radius                       "/>
    <x v="3"/>
    <x v="3"/>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729"/>
    <n v="205"/>
    <x v="0"/>
    <x v="1"/>
    <x v="1"/>
    <x v="1"/>
    <x v="5"/>
    <s v="B02"/>
    <s v="HEAVY DUTY GALVANIZED STEEL CABLE LADDER RACK/TRAY FITTINGS/ACCESSORIES"/>
    <n v="140"/>
    <s v="100mm(h) X 100mm(w) horizontal cross, 450 radius                       "/>
    <x v="1"/>
    <x v="1"/>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824"/>
    <n v="206"/>
    <x v="0"/>
    <x v="1"/>
    <x v="1"/>
    <x v="1"/>
    <x v="5"/>
    <s v="B02"/>
    <s v="HEAVY DUTY GALVANIZED STEEL CABLE LADDER RACK/TRAY FITTINGS/ACCESSORIES"/>
    <n v="141"/>
    <s v="100mm(h) X 100mm(w) 90 degree outside vertical elbow, 450 radius                       "/>
    <x v="2"/>
    <x v="2"/>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277"/>
    <n v="206"/>
    <x v="0"/>
    <x v="1"/>
    <x v="1"/>
    <x v="1"/>
    <x v="5"/>
    <s v="B02"/>
    <s v="HEAVY DUTY GALVANIZED STEEL CABLE LADDER RACK/TRAY FITTINGS/ACCESSORIES"/>
    <n v="141"/>
    <s v="100mm(h) X 100mm(w) 90 degree outside vertical elbow, 450 radius                       "/>
    <x v="3"/>
    <x v="3"/>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730"/>
    <n v="206"/>
    <x v="0"/>
    <x v="1"/>
    <x v="1"/>
    <x v="1"/>
    <x v="5"/>
    <s v="B02"/>
    <s v="HEAVY DUTY GALVANIZED STEEL CABLE LADDER RACK/TRAY FITTINGS/ACCESSORIES"/>
    <n v="141"/>
    <s v="100mm(h) X 100mm(w) 90 degree outside vertical elbow, 450 radius                       "/>
    <x v="1"/>
    <x v="1"/>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825"/>
    <n v="207"/>
    <x v="0"/>
    <x v="1"/>
    <x v="1"/>
    <x v="1"/>
    <x v="5"/>
    <s v="B02"/>
    <s v="HEAVY DUTY GALVANIZED STEEL CABLE LADDER RACK/TRAY FITTINGS/ACCESSORIES"/>
    <n v="142"/>
    <s v="100mm(h) X 100mm(w) 90 degree inside vertical elbow, 450 radius                       "/>
    <x v="2"/>
    <x v="2"/>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278"/>
    <n v="207"/>
    <x v="0"/>
    <x v="1"/>
    <x v="1"/>
    <x v="1"/>
    <x v="5"/>
    <s v="B02"/>
    <s v="HEAVY DUTY GALVANIZED STEEL CABLE LADDER RACK/TRAY FITTINGS/ACCESSORIES"/>
    <n v="142"/>
    <s v="100mm(h) X 100mm(w) 90 degree inside vertical elbow, 450 radius                       "/>
    <x v="3"/>
    <x v="3"/>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731"/>
    <n v="207"/>
    <x v="0"/>
    <x v="1"/>
    <x v="1"/>
    <x v="1"/>
    <x v="5"/>
    <s v="B02"/>
    <s v="HEAVY DUTY GALVANIZED STEEL CABLE LADDER RACK/TRAY FITTINGS/ACCESSORIES"/>
    <n v="142"/>
    <s v="100mm(h) X 100mm(w) 90 degree inside vertical elbow, 450 radius                       "/>
    <x v="1"/>
    <x v="1"/>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826"/>
    <n v="208"/>
    <x v="0"/>
    <x v="1"/>
    <x v="1"/>
    <x v="1"/>
    <x v="5"/>
    <s v="B02"/>
    <s v="HEAVY DUTY GALVANIZED STEEL CABLE LADDER RACK/TRAY FITTINGS/ACCESSORIES"/>
    <n v="143"/>
    <s v="100mm(h) X 150mm(w) 90 degree horizontal elbow, 450 radius                       "/>
    <x v="2"/>
    <x v="2"/>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279"/>
    <n v="208"/>
    <x v="0"/>
    <x v="1"/>
    <x v="1"/>
    <x v="1"/>
    <x v="5"/>
    <s v="B02"/>
    <s v="HEAVY DUTY GALVANIZED STEEL CABLE LADDER RACK/TRAY FITTINGS/ACCESSORIES"/>
    <n v="143"/>
    <s v="100mm(h) X 150mm(w) 90 degree horizontal elbow, 450 radius                       "/>
    <x v="3"/>
    <x v="3"/>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732"/>
    <n v="208"/>
    <x v="0"/>
    <x v="1"/>
    <x v="1"/>
    <x v="1"/>
    <x v="5"/>
    <s v="B02"/>
    <s v="HEAVY DUTY GALVANIZED STEEL CABLE LADDER RACK/TRAY FITTINGS/ACCESSORIES"/>
    <n v="143"/>
    <s v="100mm(h) X 150mm(w) 90 degree horizontal elbow, 450 radius                       "/>
    <x v="1"/>
    <x v="1"/>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827"/>
    <n v="209"/>
    <x v="0"/>
    <x v="1"/>
    <x v="1"/>
    <x v="1"/>
    <x v="5"/>
    <s v="B02"/>
    <s v="HEAVY DUTY GALVANIZED STEEL CABLE LADDER RACK/TRAY FITTINGS/ACCESSORIES"/>
    <n v="144"/>
    <s v="100mm(h) X 150mm(w) horizontal tee, 450 radius                       "/>
    <x v="2"/>
    <x v="2"/>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280"/>
    <n v="209"/>
    <x v="0"/>
    <x v="1"/>
    <x v="1"/>
    <x v="1"/>
    <x v="5"/>
    <s v="B02"/>
    <s v="HEAVY DUTY GALVANIZED STEEL CABLE LADDER RACK/TRAY FITTINGS/ACCESSORIES"/>
    <n v="144"/>
    <s v="100mm(h) X 150mm(w) horizontal tee, 450 radius                       "/>
    <x v="3"/>
    <x v="3"/>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733"/>
    <n v="209"/>
    <x v="0"/>
    <x v="1"/>
    <x v="1"/>
    <x v="1"/>
    <x v="5"/>
    <s v="B02"/>
    <s v="HEAVY DUTY GALVANIZED STEEL CABLE LADDER RACK/TRAY FITTINGS/ACCESSORIES"/>
    <n v="144"/>
    <s v="100mm(h) X 150mm(w) horizontal tee, 450 radius                       "/>
    <x v="1"/>
    <x v="1"/>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828"/>
    <n v="210"/>
    <x v="0"/>
    <x v="1"/>
    <x v="1"/>
    <x v="1"/>
    <x v="5"/>
    <s v="B02"/>
    <s v="HEAVY DUTY GALVANIZED STEEL CABLE LADDER RACK/TRAY FITTINGS/ACCESSORIES"/>
    <n v="145"/>
    <s v="100mm(h) X 150mm(w) horizontal cross, 450 radius                       "/>
    <x v="2"/>
    <x v="2"/>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281"/>
    <n v="210"/>
    <x v="0"/>
    <x v="1"/>
    <x v="1"/>
    <x v="1"/>
    <x v="5"/>
    <s v="B02"/>
    <s v="HEAVY DUTY GALVANIZED STEEL CABLE LADDER RACK/TRAY FITTINGS/ACCESSORIES"/>
    <n v="145"/>
    <s v="100mm(h) X 150mm(w) horizontal cross, 450 radius                       "/>
    <x v="3"/>
    <x v="3"/>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734"/>
    <n v="210"/>
    <x v="0"/>
    <x v="1"/>
    <x v="1"/>
    <x v="1"/>
    <x v="5"/>
    <s v="B02"/>
    <s v="HEAVY DUTY GALVANIZED STEEL CABLE LADDER RACK/TRAY FITTINGS/ACCESSORIES"/>
    <n v="145"/>
    <s v="100mm(h) X 150mm(w) horizontal cross, 450 radius                       "/>
    <x v="1"/>
    <x v="1"/>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829"/>
    <n v="211"/>
    <x v="0"/>
    <x v="1"/>
    <x v="1"/>
    <x v="1"/>
    <x v="5"/>
    <s v="B02"/>
    <s v="HEAVY DUTY GALVANIZED STEEL CABLE LADDER RACK/TRAY FITTINGS/ACCESSORIES"/>
    <n v="146"/>
    <s v="100mm(h) X 150mm(w) 90 degree outside vertical elbow, 450 radius                       "/>
    <x v="2"/>
    <x v="2"/>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282"/>
    <n v="211"/>
    <x v="0"/>
    <x v="1"/>
    <x v="1"/>
    <x v="1"/>
    <x v="5"/>
    <s v="B02"/>
    <s v="HEAVY DUTY GALVANIZED STEEL CABLE LADDER RACK/TRAY FITTINGS/ACCESSORIES"/>
    <n v="146"/>
    <s v="100mm(h) X 150mm(w) 90 degree outside vertical elbow, 450 radius                       "/>
    <x v="3"/>
    <x v="3"/>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735"/>
    <n v="211"/>
    <x v="0"/>
    <x v="1"/>
    <x v="1"/>
    <x v="1"/>
    <x v="5"/>
    <s v="B02"/>
    <s v="HEAVY DUTY GALVANIZED STEEL CABLE LADDER RACK/TRAY FITTINGS/ACCESSORIES"/>
    <n v="146"/>
    <s v="100mm(h) X 150mm(w) 90 degree outside vertical elbow, 450 radius                       "/>
    <x v="1"/>
    <x v="1"/>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830"/>
    <n v="212"/>
    <x v="0"/>
    <x v="1"/>
    <x v="1"/>
    <x v="1"/>
    <x v="5"/>
    <s v="B02"/>
    <s v="HEAVY DUTY GALVANIZED STEEL CABLE LADDER RACK/TRAY FITTINGS/ACCESSORIES"/>
    <n v="147"/>
    <s v="100mm(h) X 150mm(w) 90 degree inside vertical elbow, 450 radius                       "/>
    <x v="2"/>
    <x v="2"/>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283"/>
    <n v="212"/>
    <x v="0"/>
    <x v="1"/>
    <x v="1"/>
    <x v="1"/>
    <x v="5"/>
    <s v="B02"/>
    <s v="HEAVY DUTY GALVANIZED STEEL CABLE LADDER RACK/TRAY FITTINGS/ACCESSORIES"/>
    <n v="147"/>
    <s v="100mm(h) X 150mm(w) 90 degree inside vertical elbow, 450 radius                       "/>
    <x v="3"/>
    <x v="3"/>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736"/>
    <n v="212"/>
    <x v="0"/>
    <x v="1"/>
    <x v="1"/>
    <x v="1"/>
    <x v="5"/>
    <s v="B02"/>
    <s v="HEAVY DUTY GALVANIZED STEEL CABLE LADDER RACK/TRAY FITTINGS/ACCESSORIES"/>
    <n v="147"/>
    <s v="100mm(h) X 150mm(w) 90 degree inside vertical elbow, 450 radius                       "/>
    <x v="1"/>
    <x v="1"/>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831"/>
    <n v="213"/>
    <x v="0"/>
    <x v="1"/>
    <x v="1"/>
    <x v="1"/>
    <x v="5"/>
    <s v="B02"/>
    <s v="HEAVY DUTY GALVANIZED STEEL CABLE LADDER RACK/TRAY FITTINGS/ACCESSORIES"/>
    <n v="148"/>
    <s v="100mm(h) X 200mm(w) 90 degree horizontal elbow, 450 radius                       "/>
    <x v="2"/>
    <x v="2"/>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284"/>
    <n v="213"/>
    <x v="0"/>
    <x v="1"/>
    <x v="1"/>
    <x v="1"/>
    <x v="5"/>
    <s v="B02"/>
    <s v="HEAVY DUTY GALVANIZED STEEL CABLE LADDER RACK/TRAY FITTINGS/ACCESSORIES"/>
    <n v="148"/>
    <s v="100mm(h) X 200mm(w) 90 degree horizontal elbow, 450 radius                       "/>
    <x v="3"/>
    <x v="3"/>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737"/>
    <n v="213"/>
    <x v="0"/>
    <x v="1"/>
    <x v="1"/>
    <x v="1"/>
    <x v="5"/>
    <s v="B02"/>
    <s v="HEAVY DUTY GALVANIZED STEEL CABLE LADDER RACK/TRAY FITTINGS/ACCESSORIES"/>
    <n v="148"/>
    <s v="100mm(h) X 200mm(w) 90 degree horizontal elbow, 450 radius                       "/>
    <x v="1"/>
    <x v="1"/>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832"/>
    <n v="214"/>
    <x v="0"/>
    <x v="1"/>
    <x v="1"/>
    <x v="1"/>
    <x v="5"/>
    <s v="B02"/>
    <s v="HEAVY DUTY GALVANIZED STEEL CABLE LADDER RACK/TRAY FITTINGS/ACCESSORIES"/>
    <n v="149"/>
    <s v="100mm(h) X 200mm(w) horizontal tee, 450 radius                       "/>
    <x v="2"/>
    <x v="2"/>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285"/>
    <n v="214"/>
    <x v="0"/>
    <x v="1"/>
    <x v="1"/>
    <x v="1"/>
    <x v="5"/>
    <s v="B02"/>
    <s v="HEAVY DUTY GALVANIZED STEEL CABLE LADDER RACK/TRAY FITTINGS/ACCESSORIES"/>
    <n v="149"/>
    <s v="100mm(h) X 200mm(w) horizontal tee, 450 radius                       "/>
    <x v="3"/>
    <x v="3"/>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738"/>
    <n v="214"/>
    <x v="0"/>
    <x v="1"/>
    <x v="1"/>
    <x v="1"/>
    <x v="5"/>
    <s v="B02"/>
    <s v="HEAVY DUTY GALVANIZED STEEL CABLE LADDER RACK/TRAY FITTINGS/ACCESSORIES"/>
    <n v="149"/>
    <s v="100mm(h) X 200mm(w) horizontal tee, 450 radius                       "/>
    <x v="1"/>
    <x v="1"/>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833"/>
    <n v="215"/>
    <x v="0"/>
    <x v="1"/>
    <x v="1"/>
    <x v="1"/>
    <x v="5"/>
    <s v="B02"/>
    <s v="HEAVY DUTY GALVANIZED STEEL CABLE LADDER RACK/TRAY FITTINGS/ACCESSORIES"/>
    <n v="150"/>
    <s v="100mm(h) X 200mm(w) horizontal cross, 450 radius                       "/>
    <x v="2"/>
    <x v="2"/>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286"/>
    <n v="215"/>
    <x v="0"/>
    <x v="1"/>
    <x v="1"/>
    <x v="1"/>
    <x v="5"/>
    <s v="B02"/>
    <s v="HEAVY DUTY GALVANIZED STEEL CABLE LADDER RACK/TRAY FITTINGS/ACCESSORIES"/>
    <n v="150"/>
    <s v="100mm(h) X 200mm(w) horizontal cross, 450 radius                       "/>
    <x v="3"/>
    <x v="3"/>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739"/>
    <n v="215"/>
    <x v="0"/>
    <x v="1"/>
    <x v="1"/>
    <x v="1"/>
    <x v="5"/>
    <s v="B02"/>
    <s v="HEAVY DUTY GALVANIZED STEEL CABLE LADDER RACK/TRAY FITTINGS/ACCESSORIES"/>
    <n v="150"/>
    <s v="100mm(h) X 200mm(w) horizontal cross, 450 radius                       "/>
    <x v="1"/>
    <x v="1"/>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834"/>
    <n v="216"/>
    <x v="0"/>
    <x v="1"/>
    <x v="1"/>
    <x v="1"/>
    <x v="5"/>
    <s v="B02"/>
    <s v="HEAVY DUTY GALVANIZED STEEL CABLE LADDER RACK/TRAY FITTINGS/ACCESSORIES"/>
    <n v="151"/>
    <s v="100mm(h) X 200mm(w) 90 degree outside vertical elbow, 450 radius                       "/>
    <x v="2"/>
    <x v="2"/>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287"/>
    <n v="216"/>
    <x v="0"/>
    <x v="1"/>
    <x v="1"/>
    <x v="1"/>
    <x v="5"/>
    <s v="B02"/>
    <s v="HEAVY DUTY GALVANIZED STEEL CABLE LADDER RACK/TRAY FITTINGS/ACCESSORIES"/>
    <n v="151"/>
    <s v="100mm(h) X 200mm(w) 90 degree outside vertical elbow, 450 radius                       "/>
    <x v="3"/>
    <x v="3"/>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740"/>
    <n v="216"/>
    <x v="0"/>
    <x v="1"/>
    <x v="1"/>
    <x v="1"/>
    <x v="5"/>
    <s v="B02"/>
    <s v="HEAVY DUTY GALVANIZED STEEL CABLE LADDER RACK/TRAY FITTINGS/ACCESSORIES"/>
    <n v="151"/>
    <s v="100mm(h) X 200mm(w) 90 degree outside vertical elbow, 450 radius                       "/>
    <x v="1"/>
    <x v="1"/>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835"/>
    <n v="217"/>
    <x v="0"/>
    <x v="1"/>
    <x v="1"/>
    <x v="1"/>
    <x v="5"/>
    <s v="B02"/>
    <s v="HEAVY DUTY GALVANIZED STEEL CABLE LADDER RACK/TRAY FITTINGS/ACCESSORIES"/>
    <n v="152"/>
    <s v="100mm(h) X 200mm(w) 90 degree inside vertical elbow, 450 radius                       "/>
    <x v="2"/>
    <x v="2"/>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288"/>
    <n v="217"/>
    <x v="0"/>
    <x v="1"/>
    <x v="1"/>
    <x v="1"/>
    <x v="5"/>
    <s v="B02"/>
    <s v="HEAVY DUTY GALVANIZED STEEL CABLE LADDER RACK/TRAY FITTINGS/ACCESSORIES"/>
    <n v="152"/>
    <s v="100mm(h) X 200mm(w) 90 degree inside vertical elbow, 450 radius                       "/>
    <x v="3"/>
    <x v="3"/>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741"/>
    <n v="217"/>
    <x v="0"/>
    <x v="1"/>
    <x v="1"/>
    <x v="1"/>
    <x v="5"/>
    <s v="B02"/>
    <s v="HEAVY DUTY GALVANIZED STEEL CABLE LADDER RACK/TRAY FITTINGS/ACCESSORIES"/>
    <n v="152"/>
    <s v="100mm(h) X 200mm(w) 90 degree inside vertical elbow, 450 radius                       "/>
    <x v="1"/>
    <x v="1"/>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836"/>
    <n v="218"/>
    <x v="0"/>
    <x v="1"/>
    <x v="1"/>
    <x v="1"/>
    <x v="5"/>
    <s v="B02"/>
    <s v="HEAVY DUTY GALVANIZED STEEL CABLE LADDER RACK/TRAY FITTINGS/ACCESSORIES"/>
    <n v="153"/>
    <s v="100mm(h) X 300mm(w) 90 degree horizontal elbow, 450 radius                       "/>
    <x v="2"/>
    <x v="2"/>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289"/>
    <n v="218"/>
    <x v="0"/>
    <x v="1"/>
    <x v="1"/>
    <x v="1"/>
    <x v="5"/>
    <s v="B02"/>
    <s v="HEAVY DUTY GALVANIZED STEEL CABLE LADDER RACK/TRAY FITTINGS/ACCESSORIES"/>
    <n v="153"/>
    <s v="100mm(h) X 300mm(w) 90 degree horizontal elbow, 450 radius                       "/>
    <x v="3"/>
    <x v="3"/>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742"/>
    <n v="218"/>
    <x v="0"/>
    <x v="1"/>
    <x v="1"/>
    <x v="1"/>
    <x v="5"/>
    <s v="B02"/>
    <s v="HEAVY DUTY GALVANIZED STEEL CABLE LADDER RACK/TRAY FITTINGS/ACCESSORIES"/>
    <n v="153"/>
    <s v="100mm(h) X 300mm(w) 90 degree horizontal elbow, 450 radius                       "/>
    <x v="1"/>
    <x v="1"/>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837"/>
    <n v="219"/>
    <x v="0"/>
    <x v="1"/>
    <x v="1"/>
    <x v="1"/>
    <x v="5"/>
    <s v="B02"/>
    <s v="HEAVY DUTY GALVANIZED STEEL CABLE LADDER RACK/TRAY FITTINGS/ACCESSORIES"/>
    <n v="154"/>
    <s v="100mm(h) X 300mm(w) horizontal tee, 450 radius                       "/>
    <x v="2"/>
    <x v="2"/>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290"/>
    <n v="219"/>
    <x v="0"/>
    <x v="1"/>
    <x v="1"/>
    <x v="1"/>
    <x v="5"/>
    <s v="B02"/>
    <s v="HEAVY DUTY GALVANIZED STEEL CABLE LADDER RACK/TRAY FITTINGS/ACCESSORIES"/>
    <n v="154"/>
    <s v="100mm(h) X 300mm(w) horizontal tee, 450 radius                       "/>
    <x v="3"/>
    <x v="3"/>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743"/>
    <n v="219"/>
    <x v="0"/>
    <x v="1"/>
    <x v="1"/>
    <x v="1"/>
    <x v="5"/>
    <s v="B02"/>
    <s v="HEAVY DUTY GALVANIZED STEEL CABLE LADDER RACK/TRAY FITTINGS/ACCESSORIES"/>
    <n v="154"/>
    <s v="100mm(h) X 300mm(w) horizontal tee, 450 radius                       "/>
    <x v="1"/>
    <x v="1"/>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838"/>
    <n v="220"/>
    <x v="0"/>
    <x v="1"/>
    <x v="1"/>
    <x v="1"/>
    <x v="5"/>
    <s v="B02"/>
    <s v="HEAVY DUTY GALVANIZED STEEL CABLE LADDER RACK/TRAY FITTINGS/ACCESSORIES"/>
    <n v="155"/>
    <s v="100mm(h) X 300mm(w) horizontal cross, 450 radius                       "/>
    <x v="2"/>
    <x v="2"/>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291"/>
    <n v="220"/>
    <x v="0"/>
    <x v="1"/>
    <x v="1"/>
    <x v="1"/>
    <x v="5"/>
    <s v="B02"/>
    <s v="HEAVY DUTY GALVANIZED STEEL CABLE LADDER RACK/TRAY FITTINGS/ACCESSORIES"/>
    <n v="155"/>
    <s v="100mm(h) X 300mm(w) horizontal cross, 450 radius                       "/>
    <x v="3"/>
    <x v="3"/>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744"/>
    <n v="220"/>
    <x v="0"/>
    <x v="1"/>
    <x v="1"/>
    <x v="1"/>
    <x v="5"/>
    <s v="B02"/>
    <s v="HEAVY DUTY GALVANIZED STEEL CABLE LADDER RACK/TRAY FITTINGS/ACCESSORIES"/>
    <n v="155"/>
    <s v="100mm(h) X 300mm(w) horizontal cross, 450 radius                       "/>
    <x v="1"/>
    <x v="1"/>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839"/>
    <n v="221"/>
    <x v="0"/>
    <x v="1"/>
    <x v="1"/>
    <x v="1"/>
    <x v="5"/>
    <s v="B02"/>
    <s v="HEAVY DUTY GALVANIZED STEEL CABLE LADDER RACK/TRAY FITTINGS/ACCESSORIES"/>
    <n v="156"/>
    <s v="100mm(h) X 300mm(w) 90 degree outside vertical elbow, 450 radius                       "/>
    <x v="2"/>
    <x v="2"/>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292"/>
    <n v="221"/>
    <x v="0"/>
    <x v="1"/>
    <x v="1"/>
    <x v="1"/>
    <x v="5"/>
    <s v="B02"/>
    <s v="HEAVY DUTY GALVANIZED STEEL CABLE LADDER RACK/TRAY FITTINGS/ACCESSORIES"/>
    <n v="156"/>
    <s v="100mm(h) X 300mm(w) 90 degree outside vertical elbow, 450 radius                       "/>
    <x v="3"/>
    <x v="3"/>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745"/>
    <n v="221"/>
    <x v="0"/>
    <x v="1"/>
    <x v="1"/>
    <x v="1"/>
    <x v="5"/>
    <s v="B02"/>
    <s v="HEAVY DUTY GALVANIZED STEEL CABLE LADDER RACK/TRAY FITTINGS/ACCESSORIES"/>
    <n v="156"/>
    <s v="100mm(h) X 300mm(w) 90 degree outside vertical elbow, 450 radius                       "/>
    <x v="1"/>
    <x v="1"/>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840"/>
    <n v="222"/>
    <x v="0"/>
    <x v="1"/>
    <x v="1"/>
    <x v="1"/>
    <x v="5"/>
    <s v="B02"/>
    <s v="HEAVY DUTY GALVANIZED STEEL CABLE LADDER RACK/TRAY FITTINGS/ACCESSORIES"/>
    <n v="157"/>
    <s v="100mm(h) X 300mm(w) 90 degree inside vertical elbow, 450 radius                       "/>
    <x v="2"/>
    <x v="2"/>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293"/>
    <n v="222"/>
    <x v="0"/>
    <x v="1"/>
    <x v="1"/>
    <x v="1"/>
    <x v="5"/>
    <s v="B02"/>
    <s v="HEAVY DUTY GALVANIZED STEEL CABLE LADDER RACK/TRAY FITTINGS/ACCESSORIES"/>
    <n v="157"/>
    <s v="100mm(h) X 300mm(w) 90 degree inside vertical elbow, 450 radius                       "/>
    <x v="3"/>
    <x v="3"/>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746"/>
    <n v="222"/>
    <x v="0"/>
    <x v="1"/>
    <x v="1"/>
    <x v="1"/>
    <x v="5"/>
    <s v="B02"/>
    <s v="HEAVY DUTY GALVANIZED STEEL CABLE LADDER RACK/TRAY FITTINGS/ACCESSORIES"/>
    <n v="157"/>
    <s v="100mm(h) X 300mm(w) 90 degree inside vertical elbow, 450 radius                       "/>
    <x v="1"/>
    <x v="1"/>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841"/>
    <n v="223"/>
    <x v="0"/>
    <x v="1"/>
    <x v="1"/>
    <x v="1"/>
    <x v="5"/>
    <s v="B02"/>
    <s v="HEAVY DUTY GALVANIZED STEEL CABLE LADDER RACK/TRAY FITTINGS/ACCESSORIES"/>
    <n v="158"/>
    <s v="100mm(h) X 400mm(w) 90 degree horizontal elbow, 450 radius                       "/>
    <x v="2"/>
    <x v="2"/>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294"/>
    <n v="223"/>
    <x v="0"/>
    <x v="1"/>
    <x v="1"/>
    <x v="1"/>
    <x v="5"/>
    <s v="B02"/>
    <s v="HEAVY DUTY GALVANIZED STEEL CABLE LADDER RACK/TRAY FITTINGS/ACCESSORIES"/>
    <n v="158"/>
    <s v="100mm(h) X 400mm(w) 90 degree horizontal elbow, 450 radius                       "/>
    <x v="3"/>
    <x v="3"/>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747"/>
    <n v="223"/>
    <x v="0"/>
    <x v="1"/>
    <x v="1"/>
    <x v="1"/>
    <x v="5"/>
    <s v="B02"/>
    <s v="HEAVY DUTY GALVANIZED STEEL CABLE LADDER RACK/TRAY FITTINGS/ACCESSORIES"/>
    <n v="158"/>
    <s v="100mm(h) X 400mm(w) 90 degree horizontal elbow, 450 radius                       "/>
    <x v="1"/>
    <x v="1"/>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842"/>
    <n v="224"/>
    <x v="0"/>
    <x v="1"/>
    <x v="1"/>
    <x v="1"/>
    <x v="5"/>
    <s v="B02"/>
    <s v="HEAVY DUTY GALVANIZED STEEL CABLE LADDER RACK/TRAY FITTINGS/ACCESSORIES"/>
    <n v="159"/>
    <s v="100mm(h) X 400mm(w) horizontal tee, 450 radius                       "/>
    <x v="2"/>
    <x v="2"/>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295"/>
    <n v="224"/>
    <x v="0"/>
    <x v="1"/>
    <x v="1"/>
    <x v="1"/>
    <x v="5"/>
    <s v="B02"/>
    <s v="HEAVY DUTY GALVANIZED STEEL CABLE LADDER RACK/TRAY FITTINGS/ACCESSORIES"/>
    <n v="159"/>
    <s v="100mm(h) X 400mm(w) horizontal tee, 450 radius                       "/>
    <x v="3"/>
    <x v="3"/>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748"/>
    <n v="224"/>
    <x v="0"/>
    <x v="1"/>
    <x v="1"/>
    <x v="1"/>
    <x v="5"/>
    <s v="B02"/>
    <s v="HEAVY DUTY GALVANIZED STEEL CABLE LADDER RACK/TRAY FITTINGS/ACCESSORIES"/>
    <n v="159"/>
    <s v="100mm(h) X 400mm(w) horizontal tee, 450 radius                       "/>
    <x v="1"/>
    <x v="1"/>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843"/>
    <n v="225"/>
    <x v="0"/>
    <x v="1"/>
    <x v="1"/>
    <x v="1"/>
    <x v="5"/>
    <s v="B02"/>
    <s v="HEAVY DUTY GALVANIZED STEEL CABLE LADDER RACK/TRAY FITTINGS/ACCESSORIES"/>
    <n v="160"/>
    <s v="100mm(h) X 400mm(w) horizontal cross, 450 radius                       "/>
    <x v="2"/>
    <x v="2"/>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296"/>
    <n v="225"/>
    <x v="0"/>
    <x v="1"/>
    <x v="1"/>
    <x v="1"/>
    <x v="5"/>
    <s v="B02"/>
    <s v="HEAVY DUTY GALVANIZED STEEL CABLE LADDER RACK/TRAY FITTINGS/ACCESSORIES"/>
    <n v="160"/>
    <s v="100mm(h) X 400mm(w) horizontal cross, 450 radius                       "/>
    <x v="3"/>
    <x v="3"/>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749"/>
    <n v="225"/>
    <x v="0"/>
    <x v="1"/>
    <x v="1"/>
    <x v="1"/>
    <x v="5"/>
    <s v="B02"/>
    <s v="HEAVY DUTY GALVANIZED STEEL CABLE LADDER RACK/TRAY FITTINGS/ACCESSORIES"/>
    <n v="160"/>
    <s v="100mm(h) X 400mm(w) horizontal cross, 450 radius                       "/>
    <x v="1"/>
    <x v="1"/>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844"/>
    <n v="226"/>
    <x v="0"/>
    <x v="1"/>
    <x v="1"/>
    <x v="1"/>
    <x v="5"/>
    <s v="B02"/>
    <s v="HEAVY DUTY GALVANIZED STEEL CABLE LADDER RACK/TRAY FITTINGS/ACCESSORIES"/>
    <n v="161"/>
    <s v="100mm(h) X 400mm(w) 90 degree outside vertical elbow, 450 radius                       "/>
    <x v="2"/>
    <x v="2"/>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297"/>
    <n v="226"/>
    <x v="0"/>
    <x v="1"/>
    <x v="1"/>
    <x v="1"/>
    <x v="5"/>
    <s v="B02"/>
    <s v="HEAVY DUTY GALVANIZED STEEL CABLE LADDER RACK/TRAY FITTINGS/ACCESSORIES"/>
    <n v="161"/>
    <s v="100mm(h) X 400mm(w) 90 degree outside vertical elbow, 450 radius                       "/>
    <x v="3"/>
    <x v="3"/>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750"/>
    <n v="226"/>
    <x v="0"/>
    <x v="1"/>
    <x v="1"/>
    <x v="1"/>
    <x v="5"/>
    <s v="B02"/>
    <s v="HEAVY DUTY GALVANIZED STEEL CABLE LADDER RACK/TRAY FITTINGS/ACCESSORIES"/>
    <n v="161"/>
    <s v="100mm(h) X 400mm(w) 90 degree outside vertical elbow, 450 radius                       "/>
    <x v="1"/>
    <x v="1"/>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845"/>
    <n v="227"/>
    <x v="0"/>
    <x v="1"/>
    <x v="1"/>
    <x v="1"/>
    <x v="5"/>
    <s v="B02"/>
    <s v="HEAVY DUTY GALVANIZED STEEL CABLE LADDER RACK/TRAY FITTINGS/ACCESSORIES"/>
    <n v="162"/>
    <s v="100mm(h) X 400mm(w) 90 degree inside vertical elbow, 450 radius                       "/>
    <x v="2"/>
    <x v="2"/>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298"/>
    <n v="227"/>
    <x v="0"/>
    <x v="1"/>
    <x v="1"/>
    <x v="1"/>
    <x v="5"/>
    <s v="B02"/>
    <s v="HEAVY DUTY GALVANIZED STEEL CABLE LADDER RACK/TRAY FITTINGS/ACCESSORIES"/>
    <n v="162"/>
    <s v="100mm(h) X 400mm(w) 90 degree inside vertical elbow, 450 radius                       "/>
    <x v="3"/>
    <x v="3"/>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751"/>
    <n v="227"/>
    <x v="0"/>
    <x v="1"/>
    <x v="1"/>
    <x v="1"/>
    <x v="5"/>
    <s v="B02"/>
    <s v="HEAVY DUTY GALVANIZED STEEL CABLE LADDER RACK/TRAY FITTINGS/ACCESSORIES"/>
    <n v="162"/>
    <s v="100mm(h) X 400mm(w) 90 degree inside vertical elbow, 450 radius                       "/>
    <x v="1"/>
    <x v="1"/>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846"/>
    <n v="228"/>
    <x v="0"/>
    <x v="1"/>
    <x v="1"/>
    <x v="1"/>
    <x v="5"/>
    <s v="B02"/>
    <s v="HEAVY DUTY GALVANIZED STEEL CABLE LADDER RACK/TRAY FITTINGS/ACCESSORIES"/>
    <n v="163"/>
    <s v="100mm(h) X 500mm(w) 90 degree horizontal elbow, 450 radius                       "/>
    <x v="2"/>
    <x v="2"/>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299"/>
    <n v="228"/>
    <x v="0"/>
    <x v="1"/>
    <x v="1"/>
    <x v="1"/>
    <x v="5"/>
    <s v="B02"/>
    <s v="HEAVY DUTY GALVANIZED STEEL CABLE LADDER RACK/TRAY FITTINGS/ACCESSORIES"/>
    <n v="163"/>
    <s v="100mm(h) X 500mm(w) 90 degree horizontal elbow, 450 radius                       "/>
    <x v="3"/>
    <x v="3"/>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752"/>
    <n v="228"/>
    <x v="0"/>
    <x v="1"/>
    <x v="1"/>
    <x v="1"/>
    <x v="5"/>
    <s v="B02"/>
    <s v="HEAVY DUTY GALVANIZED STEEL CABLE LADDER RACK/TRAY FITTINGS/ACCESSORIES"/>
    <n v="163"/>
    <s v="100mm(h) X 500mm(w) 90 degree horizontal elbow, 450 radius                       "/>
    <x v="1"/>
    <x v="1"/>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847"/>
    <n v="229"/>
    <x v="0"/>
    <x v="1"/>
    <x v="1"/>
    <x v="1"/>
    <x v="5"/>
    <s v="B02"/>
    <s v="HEAVY DUTY GALVANIZED STEEL CABLE LADDER RACK/TRAY FITTINGS/ACCESSORIES"/>
    <n v="164"/>
    <s v="100mm(h) X 500mm(w) horizontal tee, 450 radius                       "/>
    <x v="2"/>
    <x v="2"/>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300"/>
    <n v="229"/>
    <x v="0"/>
    <x v="1"/>
    <x v="1"/>
    <x v="1"/>
    <x v="5"/>
    <s v="B02"/>
    <s v="HEAVY DUTY GALVANIZED STEEL CABLE LADDER RACK/TRAY FITTINGS/ACCESSORIES"/>
    <n v="164"/>
    <s v="100mm(h) X 500mm(w) horizontal tee, 450 radius                       "/>
    <x v="3"/>
    <x v="3"/>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753"/>
    <n v="229"/>
    <x v="0"/>
    <x v="1"/>
    <x v="1"/>
    <x v="1"/>
    <x v="5"/>
    <s v="B02"/>
    <s v="HEAVY DUTY GALVANIZED STEEL CABLE LADDER RACK/TRAY FITTINGS/ACCESSORIES"/>
    <n v="164"/>
    <s v="100mm(h) X 500mm(w) horizontal tee, 450 radius                       "/>
    <x v="1"/>
    <x v="1"/>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848"/>
    <n v="230"/>
    <x v="0"/>
    <x v="1"/>
    <x v="1"/>
    <x v="1"/>
    <x v="5"/>
    <s v="B02"/>
    <s v="HEAVY DUTY GALVANIZED STEEL CABLE LADDER RACK/TRAY FITTINGS/ACCESSORIES"/>
    <n v="165"/>
    <s v="100mm(h) X 500mm(w) horizontal cross, 450 radius                       "/>
    <x v="2"/>
    <x v="2"/>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301"/>
    <n v="230"/>
    <x v="0"/>
    <x v="1"/>
    <x v="1"/>
    <x v="1"/>
    <x v="5"/>
    <s v="B02"/>
    <s v="HEAVY DUTY GALVANIZED STEEL CABLE LADDER RACK/TRAY FITTINGS/ACCESSORIES"/>
    <n v="165"/>
    <s v="100mm(h) X 500mm(w) horizontal cross, 450 radius                       "/>
    <x v="3"/>
    <x v="3"/>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754"/>
    <n v="230"/>
    <x v="0"/>
    <x v="1"/>
    <x v="1"/>
    <x v="1"/>
    <x v="5"/>
    <s v="B02"/>
    <s v="HEAVY DUTY GALVANIZED STEEL CABLE LADDER RACK/TRAY FITTINGS/ACCESSORIES"/>
    <n v="165"/>
    <s v="100mm(h) X 500mm(w) horizontal cross, 450 radius                       "/>
    <x v="1"/>
    <x v="1"/>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849"/>
    <n v="231"/>
    <x v="0"/>
    <x v="1"/>
    <x v="1"/>
    <x v="1"/>
    <x v="5"/>
    <s v="B02"/>
    <s v="HEAVY DUTY GALVANIZED STEEL CABLE LADDER RACK/TRAY FITTINGS/ACCESSORIES"/>
    <n v="166"/>
    <s v="100mm(h) X 500mm(w) 90 degree outside vertical elbow, 450 radius                       "/>
    <x v="2"/>
    <x v="2"/>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302"/>
    <n v="231"/>
    <x v="0"/>
    <x v="1"/>
    <x v="1"/>
    <x v="1"/>
    <x v="5"/>
    <s v="B02"/>
    <s v="HEAVY DUTY GALVANIZED STEEL CABLE LADDER RACK/TRAY FITTINGS/ACCESSORIES"/>
    <n v="166"/>
    <s v="100mm(h) X 500mm(w) 90 degree outside vertical elbow, 450 radius                       "/>
    <x v="3"/>
    <x v="3"/>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755"/>
    <n v="231"/>
    <x v="0"/>
    <x v="1"/>
    <x v="1"/>
    <x v="1"/>
    <x v="5"/>
    <s v="B02"/>
    <s v="HEAVY DUTY GALVANIZED STEEL CABLE LADDER RACK/TRAY FITTINGS/ACCESSORIES"/>
    <n v="166"/>
    <s v="100mm(h) X 500mm(w) 90 degree outside vertical elbow, 450 radius                       "/>
    <x v="1"/>
    <x v="1"/>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850"/>
    <n v="232"/>
    <x v="0"/>
    <x v="1"/>
    <x v="1"/>
    <x v="1"/>
    <x v="5"/>
    <s v="B02"/>
    <s v="HEAVY DUTY GALVANIZED STEEL CABLE LADDER RACK/TRAY FITTINGS/ACCESSORIES"/>
    <n v="167"/>
    <s v="100mm(h) X 500mm(w) 90 degree inside vertical elbow, 450 radius                       "/>
    <x v="2"/>
    <x v="2"/>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303"/>
    <n v="232"/>
    <x v="0"/>
    <x v="1"/>
    <x v="1"/>
    <x v="1"/>
    <x v="5"/>
    <s v="B02"/>
    <s v="HEAVY DUTY GALVANIZED STEEL CABLE LADDER RACK/TRAY FITTINGS/ACCESSORIES"/>
    <n v="167"/>
    <s v="100mm(h) X 500mm(w) 90 degree inside vertical elbow, 450 radius                       "/>
    <x v="3"/>
    <x v="3"/>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756"/>
    <n v="232"/>
    <x v="0"/>
    <x v="1"/>
    <x v="1"/>
    <x v="1"/>
    <x v="5"/>
    <s v="B02"/>
    <s v="HEAVY DUTY GALVANIZED STEEL CABLE LADDER RACK/TRAY FITTINGS/ACCESSORIES"/>
    <n v="167"/>
    <s v="100mm(h) X 500mm(w) 90 degree inside vertical elbow, 450 radius                       "/>
    <x v="1"/>
    <x v="1"/>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851"/>
    <n v="233"/>
    <x v="0"/>
    <x v="1"/>
    <x v="1"/>
    <x v="1"/>
    <x v="5"/>
    <s v="B02"/>
    <s v="HEAVY DUTY GALVANIZED STEEL CABLE LADDER RACK/TRAY FITTINGS/ACCESSORIES"/>
    <n v="168"/>
    <s v="100mm(h) X 600mm(w) 90 degree horizontal elbow, 450 radius                       "/>
    <x v="2"/>
    <x v="2"/>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304"/>
    <n v="233"/>
    <x v="0"/>
    <x v="1"/>
    <x v="1"/>
    <x v="1"/>
    <x v="5"/>
    <s v="B02"/>
    <s v="HEAVY DUTY GALVANIZED STEEL CABLE LADDER RACK/TRAY FITTINGS/ACCESSORIES"/>
    <n v="168"/>
    <s v="100mm(h) X 600mm(w) 90 degree horizontal elbow, 450 radius                       "/>
    <x v="3"/>
    <x v="3"/>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757"/>
    <n v="233"/>
    <x v="0"/>
    <x v="1"/>
    <x v="1"/>
    <x v="1"/>
    <x v="5"/>
    <s v="B02"/>
    <s v="HEAVY DUTY GALVANIZED STEEL CABLE LADDER RACK/TRAY FITTINGS/ACCESSORIES"/>
    <n v="168"/>
    <s v="100mm(h) X 600mm(w) 90 degree horizontal elbow, 450 radius                       "/>
    <x v="1"/>
    <x v="1"/>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852"/>
    <n v="234"/>
    <x v="0"/>
    <x v="1"/>
    <x v="1"/>
    <x v="1"/>
    <x v="5"/>
    <s v="B02"/>
    <s v="HEAVY DUTY GALVANIZED STEEL CABLE LADDER RACK/TRAY FITTINGS/ACCESSORIES"/>
    <n v="169"/>
    <s v="100mm(h) X 600mm(w) horizontal tee, 450 radius                       "/>
    <x v="2"/>
    <x v="2"/>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305"/>
    <n v="234"/>
    <x v="0"/>
    <x v="1"/>
    <x v="1"/>
    <x v="1"/>
    <x v="5"/>
    <s v="B02"/>
    <s v="HEAVY DUTY GALVANIZED STEEL CABLE LADDER RACK/TRAY FITTINGS/ACCESSORIES"/>
    <n v="169"/>
    <s v="100mm(h) X 600mm(w) horizontal tee, 450 radius                       "/>
    <x v="3"/>
    <x v="3"/>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758"/>
    <n v="234"/>
    <x v="0"/>
    <x v="1"/>
    <x v="1"/>
    <x v="1"/>
    <x v="5"/>
    <s v="B02"/>
    <s v="HEAVY DUTY GALVANIZED STEEL CABLE LADDER RACK/TRAY FITTINGS/ACCESSORIES"/>
    <n v="169"/>
    <s v="100mm(h) X 600mm(w) horizontal tee, 450 radius                       "/>
    <x v="1"/>
    <x v="1"/>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853"/>
    <n v="235"/>
    <x v="0"/>
    <x v="1"/>
    <x v="1"/>
    <x v="1"/>
    <x v="5"/>
    <s v="B02"/>
    <s v="HEAVY DUTY GALVANIZED STEEL CABLE LADDER RACK/TRAY FITTINGS/ACCESSORIES"/>
    <n v="170"/>
    <s v="100mm(h) X 600mm(w) horizontal cross, 450 radius                       "/>
    <x v="2"/>
    <x v="2"/>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306"/>
    <n v="235"/>
    <x v="0"/>
    <x v="1"/>
    <x v="1"/>
    <x v="1"/>
    <x v="5"/>
    <s v="B02"/>
    <s v="HEAVY DUTY GALVANIZED STEEL CABLE LADDER RACK/TRAY FITTINGS/ACCESSORIES"/>
    <n v="170"/>
    <s v="100mm(h) X 600mm(w) horizontal cross, 450 radius                       "/>
    <x v="3"/>
    <x v="3"/>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759"/>
    <n v="235"/>
    <x v="0"/>
    <x v="1"/>
    <x v="1"/>
    <x v="1"/>
    <x v="5"/>
    <s v="B02"/>
    <s v="HEAVY DUTY GALVANIZED STEEL CABLE LADDER RACK/TRAY FITTINGS/ACCESSORIES"/>
    <n v="170"/>
    <s v="100mm(h) X 600mm(w) horizontal cross, 450 radius                       "/>
    <x v="1"/>
    <x v="1"/>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854"/>
    <n v="236"/>
    <x v="0"/>
    <x v="1"/>
    <x v="1"/>
    <x v="1"/>
    <x v="5"/>
    <s v="B02"/>
    <s v="HEAVY DUTY GALVANIZED STEEL CABLE LADDER RACK/TRAY FITTINGS/ACCESSORIES"/>
    <n v="171"/>
    <s v="100mm(h) X 600mm(w) 90 degree outside vertical elbow, 450 radius                       "/>
    <x v="2"/>
    <x v="2"/>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307"/>
    <n v="236"/>
    <x v="0"/>
    <x v="1"/>
    <x v="1"/>
    <x v="1"/>
    <x v="5"/>
    <s v="B02"/>
    <s v="HEAVY DUTY GALVANIZED STEEL CABLE LADDER RACK/TRAY FITTINGS/ACCESSORIES"/>
    <n v="171"/>
    <s v="100mm(h) X 600mm(w) 90 degree outside vertical elbow, 450 radius                       "/>
    <x v="3"/>
    <x v="3"/>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760"/>
    <n v="236"/>
    <x v="0"/>
    <x v="1"/>
    <x v="1"/>
    <x v="1"/>
    <x v="5"/>
    <s v="B02"/>
    <s v="HEAVY DUTY GALVANIZED STEEL CABLE LADDER RACK/TRAY FITTINGS/ACCESSORIES"/>
    <n v="171"/>
    <s v="100mm(h) X 600mm(w) 90 degree outside vertical elbow, 450 radius                       "/>
    <x v="1"/>
    <x v="1"/>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855"/>
    <n v="237"/>
    <x v="0"/>
    <x v="1"/>
    <x v="1"/>
    <x v="1"/>
    <x v="5"/>
    <s v="B02"/>
    <s v="HEAVY DUTY GALVANIZED STEEL CABLE LADDER RACK/TRAY FITTINGS/ACCESSORIES"/>
    <n v="172"/>
    <s v="100mm(h) X 600mm(w) 90 degree inside vertical elbow, 450 radius                       "/>
    <x v="2"/>
    <x v="2"/>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308"/>
    <n v="237"/>
    <x v="0"/>
    <x v="1"/>
    <x v="1"/>
    <x v="1"/>
    <x v="5"/>
    <s v="B02"/>
    <s v="HEAVY DUTY GALVANIZED STEEL CABLE LADDER RACK/TRAY FITTINGS/ACCESSORIES"/>
    <n v="172"/>
    <s v="100mm(h) X 600mm(w) 90 degree inside vertical elbow, 450 radius                       "/>
    <x v="3"/>
    <x v="3"/>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761"/>
    <n v="237"/>
    <x v="0"/>
    <x v="1"/>
    <x v="1"/>
    <x v="1"/>
    <x v="5"/>
    <s v="B02"/>
    <s v="HEAVY DUTY GALVANIZED STEEL CABLE LADDER RACK/TRAY FITTINGS/ACCESSORIES"/>
    <n v="172"/>
    <s v="100mm(h) X 600mm(w) 90 degree inside vertical elbow, 450 radius                       "/>
    <x v="1"/>
    <x v="1"/>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856"/>
    <n v="238"/>
    <x v="0"/>
    <x v="1"/>
    <x v="1"/>
    <x v="1"/>
    <x v="5"/>
    <s v="B02"/>
    <s v="HEAVY DUTY GALVANIZED STEEL CABLE LADDER RACK/TRAY FITTINGS/ACCESSORIES"/>
    <n v="173"/>
    <s v="100mm(h) X 800mm(w) 90 degree horizontal elbow, 450 radius                       "/>
    <x v="2"/>
    <x v="2"/>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309"/>
    <n v="238"/>
    <x v="0"/>
    <x v="1"/>
    <x v="1"/>
    <x v="1"/>
    <x v="5"/>
    <s v="B02"/>
    <s v="HEAVY DUTY GALVANIZED STEEL CABLE LADDER RACK/TRAY FITTINGS/ACCESSORIES"/>
    <n v="173"/>
    <s v="100mm(h) X 800mm(w) 90 degree horizontal elbow, 450 radius                       "/>
    <x v="3"/>
    <x v="3"/>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762"/>
    <n v="238"/>
    <x v="0"/>
    <x v="1"/>
    <x v="1"/>
    <x v="1"/>
    <x v="5"/>
    <s v="B02"/>
    <s v="HEAVY DUTY GALVANIZED STEEL CABLE LADDER RACK/TRAY FITTINGS/ACCESSORIES"/>
    <n v="173"/>
    <s v="100mm(h) X 800mm(w) 90 degree horizontal elbow, 450 radius                       "/>
    <x v="1"/>
    <x v="1"/>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857"/>
    <n v="239"/>
    <x v="0"/>
    <x v="1"/>
    <x v="1"/>
    <x v="1"/>
    <x v="5"/>
    <s v="B02"/>
    <s v="HEAVY DUTY GALVANIZED STEEL CABLE LADDER RACK/TRAY FITTINGS/ACCESSORIES"/>
    <n v="174"/>
    <s v="100mm(h) X 800mm(w) horizontal tee, 450 radius                       "/>
    <x v="2"/>
    <x v="2"/>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310"/>
    <n v="239"/>
    <x v="0"/>
    <x v="1"/>
    <x v="1"/>
    <x v="1"/>
    <x v="5"/>
    <s v="B02"/>
    <s v="HEAVY DUTY GALVANIZED STEEL CABLE LADDER RACK/TRAY FITTINGS/ACCESSORIES"/>
    <n v="174"/>
    <s v="100mm(h) X 800mm(w) horizontal tee, 450 radius                       "/>
    <x v="3"/>
    <x v="3"/>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763"/>
    <n v="239"/>
    <x v="0"/>
    <x v="1"/>
    <x v="1"/>
    <x v="1"/>
    <x v="5"/>
    <s v="B02"/>
    <s v="HEAVY DUTY GALVANIZED STEEL CABLE LADDER RACK/TRAY FITTINGS/ACCESSORIES"/>
    <n v="174"/>
    <s v="100mm(h) X 800mm(w) horizontal tee, 450 radius                       "/>
    <x v="1"/>
    <x v="1"/>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858"/>
    <n v="240"/>
    <x v="0"/>
    <x v="1"/>
    <x v="1"/>
    <x v="1"/>
    <x v="5"/>
    <s v="B02"/>
    <s v="HEAVY DUTY GALVANIZED STEEL CABLE LADDER RACK/TRAY FITTINGS/ACCESSORIES"/>
    <n v="175"/>
    <s v="100mm(h) X 800mm(w) horizontal cross, 450 radius                       "/>
    <x v="2"/>
    <x v="2"/>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311"/>
    <n v="240"/>
    <x v="0"/>
    <x v="1"/>
    <x v="1"/>
    <x v="1"/>
    <x v="5"/>
    <s v="B02"/>
    <s v="HEAVY DUTY GALVANIZED STEEL CABLE LADDER RACK/TRAY FITTINGS/ACCESSORIES"/>
    <n v="175"/>
    <s v="100mm(h) X 800mm(w) horizontal cross, 450 radius                       "/>
    <x v="3"/>
    <x v="3"/>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764"/>
    <n v="240"/>
    <x v="0"/>
    <x v="1"/>
    <x v="1"/>
    <x v="1"/>
    <x v="5"/>
    <s v="B02"/>
    <s v="HEAVY DUTY GALVANIZED STEEL CABLE LADDER RACK/TRAY FITTINGS/ACCESSORIES"/>
    <n v="175"/>
    <s v="100mm(h) X 800mm(w) horizontal cross, 450 radius                       "/>
    <x v="1"/>
    <x v="1"/>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859"/>
    <n v="241"/>
    <x v="0"/>
    <x v="1"/>
    <x v="1"/>
    <x v="1"/>
    <x v="5"/>
    <s v="B02"/>
    <s v="HEAVY DUTY GALVANIZED STEEL CABLE LADDER RACK/TRAY FITTINGS/ACCESSORIES"/>
    <n v="176"/>
    <s v="100mm(h) X 800mm(w) 90 degree outside vertical elbow, 450 radius                       "/>
    <x v="2"/>
    <x v="2"/>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312"/>
    <n v="241"/>
    <x v="0"/>
    <x v="1"/>
    <x v="1"/>
    <x v="1"/>
    <x v="5"/>
    <s v="B02"/>
    <s v="HEAVY DUTY GALVANIZED STEEL CABLE LADDER RACK/TRAY FITTINGS/ACCESSORIES"/>
    <n v="176"/>
    <s v="100mm(h) X 800mm(w) 90 degree outside vertical elbow, 450 radius                       "/>
    <x v="3"/>
    <x v="3"/>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765"/>
    <n v="241"/>
    <x v="0"/>
    <x v="1"/>
    <x v="1"/>
    <x v="1"/>
    <x v="5"/>
    <s v="B02"/>
    <s v="HEAVY DUTY GALVANIZED STEEL CABLE LADDER RACK/TRAY FITTINGS/ACCESSORIES"/>
    <n v="176"/>
    <s v="100mm(h) X 800mm(w) 90 degree outside vertical elbow, 450 radius                       "/>
    <x v="1"/>
    <x v="1"/>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860"/>
    <n v="242"/>
    <x v="0"/>
    <x v="1"/>
    <x v="1"/>
    <x v="1"/>
    <x v="5"/>
    <s v="B02"/>
    <s v="HEAVY DUTY GALVANIZED STEEL CABLE LADDER RACK/TRAY FITTINGS/ACCESSORIES"/>
    <n v="177"/>
    <s v="100mm(h) X 800mm(w) 90 degree inside vertical elbow, 450 radius                       "/>
    <x v="2"/>
    <x v="2"/>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313"/>
    <n v="242"/>
    <x v="0"/>
    <x v="1"/>
    <x v="1"/>
    <x v="1"/>
    <x v="5"/>
    <s v="B02"/>
    <s v="HEAVY DUTY GALVANIZED STEEL CABLE LADDER RACK/TRAY FITTINGS/ACCESSORIES"/>
    <n v="177"/>
    <s v="100mm(h) X 800mm(w) 90 degree inside vertical elbow, 450 radius                       "/>
    <x v="3"/>
    <x v="3"/>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766"/>
    <n v="242"/>
    <x v="0"/>
    <x v="1"/>
    <x v="1"/>
    <x v="1"/>
    <x v="5"/>
    <s v="B02"/>
    <s v="HEAVY DUTY GALVANIZED STEEL CABLE LADDER RACK/TRAY FITTINGS/ACCESSORIES"/>
    <n v="177"/>
    <s v="100mm(h) X 800mm(w) 90 degree inside vertical elbow, 450 radius                       "/>
    <x v="1"/>
    <x v="1"/>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861"/>
    <n v="243"/>
    <x v="0"/>
    <x v="1"/>
    <x v="1"/>
    <x v="1"/>
    <x v="5"/>
    <s v="B02"/>
    <s v="HEAVY DUTY GALVANIZED STEEL CABLE LADDER RACK/TRAY FITTINGS/ACCESSORIES"/>
    <n v="178"/>
    <s v="100mm(h) X 1000mm(w) 90 degree horizontal elbow, 450 radius                       "/>
    <x v="2"/>
    <x v="2"/>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314"/>
    <n v="243"/>
    <x v="0"/>
    <x v="1"/>
    <x v="1"/>
    <x v="1"/>
    <x v="5"/>
    <s v="B02"/>
    <s v="HEAVY DUTY GALVANIZED STEEL CABLE LADDER RACK/TRAY FITTINGS/ACCESSORIES"/>
    <n v="178"/>
    <s v="100mm(h) X 1000mm(w) 90 degree horizontal elbow, 450 radius                       "/>
    <x v="3"/>
    <x v="3"/>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767"/>
    <n v="243"/>
    <x v="0"/>
    <x v="1"/>
    <x v="1"/>
    <x v="1"/>
    <x v="5"/>
    <s v="B02"/>
    <s v="HEAVY DUTY GALVANIZED STEEL CABLE LADDER RACK/TRAY FITTINGS/ACCESSORIES"/>
    <n v="178"/>
    <s v="100mm(h) X 1000mm(w) 90 degree horizontal elbow, 450 radius                       "/>
    <x v="1"/>
    <x v="1"/>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862"/>
    <n v="244"/>
    <x v="0"/>
    <x v="1"/>
    <x v="1"/>
    <x v="1"/>
    <x v="5"/>
    <s v="B02"/>
    <s v="HEAVY DUTY GALVANIZED STEEL CABLE LADDER RACK/TRAY FITTINGS/ACCESSORIES"/>
    <n v="179"/>
    <s v="100mm(h) X 1000mm(w) horizontal tee, 450 radius                       "/>
    <x v="2"/>
    <x v="2"/>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315"/>
    <n v="244"/>
    <x v="0"/>
    <x v="1"/>
    <x v="1"/>
    <x v="1"/>
    <x v="5"/>
    <s v="B02"/>
    <s v="HEAVY DUTY GALVANIZED STEEL CABLE LADDER RACK/TRAY FITTINGS/ACCESSORIES"/>
    <n v="179"/>
    <s v="100mm(h) X 1000mm(w) horizontal tee, 450 radius                       "/>
    <x v="3"/>
    <x v="3"/>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768"/>
    <n v="244"/>
    <x v="0"/>
    <x v="1"/>
    <x v="1"/>
    <x v="1"/>
    <x v="5"/>
    <s v="B02"/>
    <s v="HEAVY DUTY GALVANIZED STEEL CABLE LADDER RACK/TRAY FITTINGS/ACCESSORIES"/>
    <n v="179"/>
    <s v="100mm(h) X 1000mm(w) horizontal tee, 450 radius                       "/>
    <x v="1"/>
    <x v="1"/>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863"/>
    <n v="245"/>
    <x v="0"/>
    <x v="1"/>
    <x v="1"/>
    <x v="1"/>
    <x v="5"/>
    <s v="B02"/>
    <s v="HEAVY DUTY GALVANIZED STEEL CABLE LADDER RACK/TRAY FITTINGS/ACCESSORIES"/>
    <n v="180"/>
    <s v="100mm(h) X 1000mm(w) horizontal cross, 450 radius                       "/>
    <x v="2"/>
    <x v="2"/>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316"/>
    <n v="245"/>
    <x v="0"/>
    <x v="1"/>
    <x v="1"/>
    <x v="1"/>
    <x v="5"/>
    <s v="B02"/>
    <s v="HEAVY DUTY GALVANIZED STEEL CABLE LADDER RACK/TRAY FITTINGS/ACCESSORIES"/>
    <n v="180"/>
    <s v="100mm(h) X 1000mm(w) horizontal cross, 450 radius                       "/>
    <x v="3"/>
    <x v="3"/>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769"/>
    <n v="245"/>
    <x v="0"/>
    <x v="1"/>
    <x v="1"/>
    <x v="1"/>
    <x v="5"/>
    <s v="B02"/>
    <s v="HEAVY DUTY GALVANIZED STEEL CABLE LADDER RACK/TRAY FITTINGS/ACCESSORIES"/>
    <n v="180"/>
    <s v="100mm(h) X 1000mm(w) horizontal cross, 450 radius                       "/>
    <x v="1"/>
    <x v="1"/>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864"/>
    <n v="246"/>
    <x v="0"/>
    <x v="1"/>
    <x v="1"/>
    <x v="1"/>
    <x v="5"/>
    <s v="B02"/>
    <s v="HEAVY DUTY GALVANIZED STEEL CABLE LADDER RACK/TRAY FITTINGS/ACCESSORIES"/>
    <n v="181"/>
    <s v="100mm(h) X 1000mm(w) 90 degree outside vertical elbow, 450 radius                       "/>
    <x v="2"/>
    <x v="2"/>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317"/>
    <n v="246"/>
    <x v="0"/>
    <x v="1"/>
    <x v="1"/>
    <x v="1"/>
    <x v="5"/>
    <s v="B02"/>
    <s v="HEAVY DUTY GALVANIZED STEEL CABLE LADDER RACK/TRAY FITTINGS/ACCESSORIES"/>
    <n v="181"/>
    <s v="100mm(h) X 1000mm(w) 90 degree outside vertical elbow, 450 radius                       "/>
    <x v="3"/>
    <x v="3"/>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770"/>
    <n v="246"/>
    <x v="0"/>
    <x v="1"/>
    <x v="1"/>
    <x v="1"/>
    <x v="5"/>
    <s v="B02"/>
    <s v="HEAVY DUTY GALVANIZED STEEL CABLE LADDER RACK/TRAY FITTINGS/ACCESSORIES"/>
    <n v="181"/>
    <s v="100mm(h) X 1000mm(w) 90 degree outside vertical elbow, 450 radius                       "/>
    <x v="1"/>
    <x v="1"/>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865"/>
    <n v="247"/>
    <x v="0"/>
    <x v="1"/>
    <x v="1"/>
    <x v="1"/>
    <x v="5"/>
    <s v="B02"/>
    <s v="HEAVY DUTY GALVANIZED STEEL CABLE LADDER RACK/TRAY FITTINGS/ACCESSORIES"/>
    <n v="182"/>
    <s v="100mm(h) X 1000mm(w) 90 degree inside vertical elbow, 450 radius                       "/>
    <x v="2"/>
    <x v="2"/>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318"/>
    <n v="247"/>
    <x v="0"/>
    <x v="1"/>
    <x v="1"/>
    <x v="1"/>
    <x v="5"/>
    <s v="B02"/>
    <s v="HEAVY DUTY GALVANIZED STEEL CABLE LADDER RACK/TRAY FITTINGS/ACCESSORIES"/>
    <n v="182"/>
    <s v="100mm(h) X 1000mm(w) 90 degree inside vertical elbow, 450 radius                       "/>
    <x v="3"/>
    <x v="3"/>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771"/>
    <n v="247"/>
    <x v="0"/>
    <x v="1"/>
    <x v="1"/>
    <x v="1"/>
    <x v="5"/>
    <s v="B02"/>
    <s v="HEAVY DUTY GALVANIZED STEEL CABLE LADDER RACK/TRAY FITTINGS/ACCESSORIES"/>
    <n v="182"/>
    <s v="100mm(h) X 1000mm(w) 90 degree inside vertical elbow, 450 radius                       "/>
    <x v="1"/>
    <x v="1"/>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866"/>
    <n v="248"/>
    <x v="0"/>
    <x v="1"/>
    <x v="1"/>
    <x v="1"/>
    <x v="5"/>
    <s v="B02"/>
    <s v="HEAVY DUTY GALVANIZED STEEL CABLE LADDER RACK/TRAY FITTINGS/ACCESSORIES"/>
    <n v="183"/>
    <s v="100mm(h) X 75mm(w) 90 degree horizontal elbow, 650 radius                       "/>
    <x v="2"/>
    <x v="2"/>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319"/>
    <n v="248"/>
    <x v="0"/>
    <x v="1"/>
    <x v="1"/>
    <x v="1"/>
    <x v="5"/>
    <s v="B02"/>
    <s v="HEAVY DUTY GALVANIZED STEEL CABLE LADDER RACK/TRAY FITTINGS/ACCESSORIES"/>
    <n v="183"/>
    <s v="100mm(h) X 75mm(w) 90 degree horizontal elbow, 650 radius                       "/>
    <x v="3"/>
    <x v="3"/>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772"/>
    <n v="248"/>
    <x v="0"/>
    <x v="1"/>
    <x v="1"/>
    <x v="1"/>
    <x v="5"/>
    <s v="B02"/>
    <s v="HEAVY DUTY GALVANIZED STEEL CABLE LADDER RACK/TRAY FITTINGS/ACCESSORIES"/>
    <n v="183"/>
    <s v="100mm(h) X 75mm(w) 90 degree horizontal elbow, 650 radius                       "/>
    <x v="1"/>
    <x v="1"/>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867"/>
    <n v="249"/>
    <x v="0"/>
    <x v="1"/>
    <x v="1"/>
    <x v="1"/>
    <x v="5"/>
    <s v="B02"/>
    <s v="HEAVY DUTY GALVANIZED STEEL CABLE LADDER RACK/TRAY FITTINGS/ACCESSORIES"/>
    <n v="184"/>
    <s v="100mm(h) X 75mm(w) horizontal tee, 650 radius                       "/>
    <x v="2"/>
    <x v="2"/>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320"/>
    <n v="249"/>
    <x v="0"/>
    <x v="1"/>
    <x v="1"/>
    <x v="1"/>
    <x v="5"/>
    <s v="B02"/>
    <s v="HEAVY DUTY GALVANIZED STEEL CABLE LADDER RACK/TRAY FITTINGS/ACCESSORIES"/>
    <n v="184"/>
    <s v="100mm(h) X 75mm(w) horizontal tee, 650 radius                       "/>
    <x v="3"/>
    <x v="3"/>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773"/>
    <n v="249"/>
    <x v="0"/>
    <x v="1"/>
    <x v="1"/>
    <x v="1"/>
    <x v="5"/>
    <s v="B02"/>
    <s v="HEAVY DUTY GALVANIZED STEEL CABLE LADDER RACK/TRAY FITTINGS/ACCESSORIES"/>
    <n v="184"/>
    <s v="100mm(h) X 75mm(w) horizontal tee, 650 radius                       "/>
    <x v="1"/>
    <x v="1"/>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868"/>
    <n v="250"/>
    <x v="0"/>
    <x v="1"/>
    <x v="1"/>
    <x v="1"/>
    <x v="5"/>
    <s v="B02"/>
    <s v="HEAVY DUTY GALVANIZED STEEL CABLE LADDER RACK/TRAY FITTINGS/ACCESSORIES"/>
    <n v="185"/>
    <s v="100mm(h) X 75mm(w) horizontal cross, 650 radius                       "/>
    <x v="2"/>
    <x v="2"/>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321"/>
    <n v="250"/>
    <x v="0"/>
    <x v="1"/>
    <x v="1"/>
    <x v="1"/>
    <x v="5"/>
    <s v="B02"/>
    <s v="HEAVY DUTY GALVANIZED STEEL CABLE LADDER RACK/TRAY FITTINGS/ACCESSORIES"/>
    <n v="185"/>
    <s v="100mm(h) X 75mm(w) horizontal cross, 650 radius                       "/>
    <x v="3"/>
    <x v="3"/>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774"/>
    <n v="250"/>
    <x v="0"/>
    <x v="1"/>
    <x v="1"/>
    <x v="1"/>
    <x v="5"/>
    <s v="B02"/>
    <s v="HEAVY DUTY GALVANIZED STEEL CABLE LADDER RACK/TRAY FITTINGS/ACCESSORIES"/>
    <n v="185"/>
    <s v="100mm(h) X 75mm(w) horizontal cross, 650 radius                       "/>
    <x v="1"/>
    <x v="1"/>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869"/>
    <n v="251"/>
    <x v="0"/>
    <x v="1"/>
    <x v="1"/>
    <x v="1"/>
    <x v="5"/>
    <s v="B02"/>
    <s v="HEAVY DUTY GALVANIZED STEEL CABLE LADDER RACK/TRAY FITTINGS/ACCESSORIES"/>
    <n v="186"/>
    <s v="100mm(h) X 75mm(w) 90 degree outside vertical elbow, 650 radius                       "/>
    <x v="2"/>
    <x v="2"/>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322"/>
    <n v="251"/>
    <x v="0"/>
    <x v="1"/>
    <x v="1"/>
    <x v="1"/>
    <x v="5"/>
    <s v="B02"/>
    <s v="HEAVY DUTY GALVANIZED STEEL CABLE LADDER RACK/TRAY FITTINGS/ACCESSORIES"/>
    <n v="186"/>
    <s v="100mm(h) X 75mm(w) 90 degree outside vertical elbow, 650 radius                       "/>
    <x v="3"/>
    <x v="3"/>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775"/>
    <n v="251"/>
    <x v="0"/>
    <x v="1"/>
    <x v="1"/>
    <x v="1"/>
    <x v="5"/>
    <s v="B02"/>
    <s v="HEAVY DUTY GALVANIZED STEEL CABLE LADDER RACK/TRAY FITTINGS/ACCESSORIES"/>
    <n v="186"/>
    <s v="100mm(h) X 75mm(w) 90 degree outside vertical elbow, 650 radius                       "/>
    <x v="1"/>
    <x v="1"/>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870"/>
    <n v="252"/>
    <x v="0"/>
    <x v="1"/>
    <x v="1"/>
    <x v="1"/>
    <x v="5"/>
    <s v="B02"/>
    <s v="HEAVY DUTY GALVANIZED STEEL CABLE LADDER RACK/TRAY FITTINGS/ACCESSORIES"/>
    <n v="187"/>
    <s v="100mm(h) X 75mm(w) 90 degree inside vertical elbow, 650 radius                       "/>
    <x v="2"/>
    <x v="2"/>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323"/>
    <n v="252"/>
    <x v="0"/>
    <x v="1"/>
    <x v="1"/>
    <x v="1"/>
    <x v="5"/>
    <s v="B02"/>
    <s v="HEAVY DUTY GALVANIZED STEEL CABLE LADDER RACK/TRAY FITTINGS/ACCESSORIES"/>
    <n v="187"/>
    <s v="100mm(h) X 75mm(w) 90 degree inside vertical elbow, 650 radius                       "/>
    <x v="3"/>
    <x v="3"/>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776"/>
    <n v="252"/>
    <x v="0"/>
    <x v="1"/>
    <x v="1"/>
    <x v="1"/>
    <x v="5"/>
    <s v="B02"/>
    <s v="HEAVY DUTY GALVANIZED STEEL CABLE LADDER RACK/TRAY FITTINGS/ACCESSORIES"/>
    <n v="187"/>
    <s v="100mm(h) X 75mm(w) 90 degree inside vertical elbow, 650 radius                       "/>
    <x v="1"/>
    <x v="1"/>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871"/>
    <n v="253"/>
    <x v="0"/>
    <x v="1"/>
    <x v="1"/>
    <x v="1"/>
    <x v="5"/>
    <s v="B02"/>
    <s v="HEAVY DUTY GALVANIZED STEEL CABLE LADDER RACK/TRAY FITTINGS/ACCESSORIES"/>
    <n v="188"/>
    <s v="100mm(h) X 100mm(w) 90 degree horizontal elbow, 650 radius                       "/>
    <x v="2"/>
    <x v="2"/>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324"/>
    <n v="253"/>
    <x v="0"/>
    <x v="1"/>
    <x v="1"/>
    <x v="1"/>
    <x v="5"/>
    <s v="B02"/>
    <s v="HEAVY DUTY GALVANIZED STEEL CABLE LADDER RACK/TRAY FITTINGS/ACCESSORIES"/>
    <n v="188"/>
    <s v="100mm(h) X 100mm(w) 90 degree horizontal elbow, 650 radius                       "/>
    <x v="3"/>
    <x v="3"/>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777"/>
    <n v="253"/>
    <x v="0"/>
    <x v="1"/>
    <x v="1"/>
    <x v="1"/>
    <x v="5"/>
    <s v="B02"/>
    <s v="HEAVY DUTY GALVANIZED STEEL CABLE LADDER RACK/TRAY FITTINGS/ACCESSORIES"/>
    <n v="188"/>
    <s v="100mm(h) X 100mm(w) 90 degree horizontal elbow, 650 radius                       "/>
    <x v="1"/>
    <x v="1"/>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872"/>
    <n v="254"/>
    <x v="0"/>
    <x v="1"/>
    <x v="1"/>
    <x v="1"/>
    <x v="5"/>
    <s v="B02"/>
    <s v="HEAVY DUTY GALVANIZED STEEL CABLE LADDER RACK/TRAY FITTINGS/ACCESSORIES"/>
    <n v="189"/>
    <s v="100mm(h) X 100mm(w) horizontal tee, 650 radius                       "/>
    <x v="2"/>
    <x v="2"/>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325"/>
    <n v="254"/>
    <x v="0"/>
    <x v="1"/>
    <x v="1"/>
    <x v="1"/>
    <x v="5"/>
    <s v="B02"/>
    <s v="HEAVY DUTY GALVANIZED STEEL CABLE LADDER RACK/TRAY FITTINGS/ACCESSORIES"/>
    <n v="189"/>
    <s v="100mm(h) X 100mm(w) horizontal tee, 650 radius                       "/>
    <x v="3"/>
    <x v="3"/>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778"/>
    <n v="254"/>
    <x v="0"/>
    <x v="1"/>
    <x v="1"/>
    <x v="1"/>
    <x v="5"/>
    <s v="B02"/>
    <s v="HEAVY DUTY GALVANIZED STEEL CABLE LADDER RACK/TRAY FITTINGS/ACCESSORIES"/>
    <n v="189"/>
    <s v="100mm(h) X 100mm(w) horizontal tee, 650 radius                       "/>
    <x v="1"/>
    <x v="1"/>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873"/>
    <n v="255"/>
    <x v="0"/>
    <x v="1"/>
    <x v="1"/>
    <x v="1"/>
    <x v="5"/>
    <s v="B02"/>
    <s v="HEAVY DUTY GALVANIZED STEEL CABLE LADDER RACK/TRAY FITTINGS/ACCESSORIES"/>
    <n v="190"/>
    <s v="100mm(h) X 100mm(w) horizontal cross, 650 radius                       "/>
    <x v="2"/>
    <x v="2"/>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326"/>
    <n v="255"/>
    <x v="0"/>
    <x v="1"/>
    <x v="1"/>
    <x v="1"/>
    <x v="5"/>
    <s v="B02"/>
    <s v="HEAVY DUTY GALVANIZED STEEL CABLE LADDER RACK/TRAY FITTINGS/ACCESSORIES"/>
    <n v="190"/>
    <s v="100mm(h) X 100mm(w) horizontal cross, 650 radius                       "/>
    <x v="3"/>
    <x v="3"/>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779"/>
    <n v="255"/>
    <x v="0"/>
    <x v="1"/>
    <x v="1"/>
    <x v="1"/>
    <x v="5"/>
    <s v="B02"/>
    <s v="HEAVY DUTY GALVANIZED STEEL CABLE LADDER RACK/TRAY FITTINGS/ACCESSORIES"/>
    <n v="190"/>
    <s v="100mm(h) X 100mm(w) horizontal cross, 650 radius                       "/>
    <x v="1"/>
    <x v="1"/>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874"/>
    <n v="256"/>
    <x v="0"/>
    <x v="1"/>
    <x v="1"/>
    <x v="1"/>
    <x v="5"/>
    <s v="B02"/>
    <s v="HEAVY DUTY GALVANIZED STEEL CABLE LADDER RACK/TRAY FITTINGS/ACCESSORIES"/>
    <n v="191"/>
    <s v="100mm(h) X 100mm(w) 90 degree outside vertical elbow, 650 radius                       "/>
    <x v="2"/>
    <x v="2"/>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327"/>
    <n v="256"/>
    <x v="0"/>
    <x v="1"/>
    <x v="1"/>
    <x v="1"/>
    <x v="5"/>
    <s v="B02"/>
    <s v="HEAVY DUTY GALVANIZED STEEL CABLE LADDER RACK/TRAY FITTINGS/ACCESSORIES"/>
    <n v="191"/>
    <s v="100mm(h) X 100mm(w) 90 degree outside vertical elbow, 650 radius                       "/>
    <x v="3"/>
    <x v="3"/>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780"/>
    <n v="256"/>
    <x v="0"/>
    <x v="1"/>
    <x v="1"/>
    <x v="1"/>
    <x v="5"/>
    <s v="B02"/>
    <s v="HEAVY DUTY GALVANIZED STEEL CABLE LADDER RACK/TRAY FITTINGS/ACCESSORIES"/>
    <n v="191"/>
    <s v="100mm(h) X 100mm(w) 90 degree outside vertical elbow, 650 radius                       "/>
    <x v="1"/>
    <x v="1"/>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875"/>
    <n v="257"/>
    <x v="0"/>
    <x v="1"/>
    <x v="1"/>
    <x v="1"/>
    <x v="5"/>
    <s v="B02"/>
    <s v="HEAVY DUTY GALVANIZED STEEL CABLE LADDER RACK/TRAY FITTINGS/ACCESSORIES"/>
    <n v="192"/>
    <s v="100mm(h) X 100mm(w) 90 degree inside vertical elbow, 650 radius                       "/>
    <x v="2"/>
    <x v="2"/>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328"/>
    <n v="257"/>
    <x v="0"/>
    <x v="1"/>
    <x v="1"/>
    <x v="1"/>
    <x v="5"/>
    <s v="B02"/>
    <s v="HEAVY DUTY GALVANIZED STEEL CABLE LADDER RACK/TRAY FITTINGS/ACCESSORIES"/>
    <n v="192"/>
    <s v="100mm(h) X 100mm(w) 90 degree inside vertical elbow, 650 radius                       "/>
    <x v="3"/>
    <x v="3"/>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781"/>
    <n v="257"/>
    <x v="0"/>
    <x v="1"/>
    <x v="1"/>
    <x v="1"/>
    <x v="5"/>
    <s v="B02"/>
    <s v="HEAVY DUTY GALVANIZED STEEL CABLE LADDER RACK/TRAY FITTINGS/ACCESSORIES"/>
    <n v="192"/>
    <s v="100mm(h) X 100mm(w) 90 degree inside vertical elbow, 650 radius                       "/>
    <x v="1"/>
    <x v="1"/>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876"/>
    <n v="258"/>
    <x v="0"/>
    <x v="1"/>
    <x v="1"/>
    <x v="1"/>
    <x v="5"/>
    <s v="B02"/>
    <s v="HEAVY DUTY GALVANIZED STEEL CABLE LADDER RACK/TRAY FITTINGS/ACCESSORIES"/>
    <n v="193"/>
    <s v="100mm(h) X 150mm(w) 90 degree horizontal elbow, 650 radius                       "/>
    <x v="2"/>
    <x v="2"/>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329"/>
    <n v="258"/>
    <x v="0"/>
    <x v="1"/>
    <x v="1"/>
    <x v="1"/>
    <x v="5"/>
    <s v="B02"/>
    <s v="HEAVY DUTY GALVANIZED STEEL CABLE LADDER RACK/TRAY FITTINGS/ACCESSORIES"/>
    <n v="193"/>
    <s v="100mm(h) X 150mm(w) 90 degree horizontal elbow, 650 radius                       "/>
    <x v="3"/>
    <x v="3"/>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782"/>
    <n v="258"/>
    <x v="0"/>
    <x v="1"/>
    <x v="1"/>
    <x v="1"/>
    <x v="5"/>
    <s v="B02"/>
    <s v="HEAVY DUTY GALVANIZED STEEL CABLE LADDER RACK/TRAY FITTINGS/ACCESSORIES"/>
    <n v="193"/>
    <s v="100mm(h) X 150mm(w) 90 degree horizontal elbow, 650 radius                       "/>
    <x v="1"/>
    <x v="1"/>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877"/>
    <n v="259"/>
    <x v="0"/>
    <x v="1"/>
    <x v="1"/>
    <x v="1"/>
    <x v="5"/>
    <s v="B02"/>
    <s v="HEAVY DUTY GALVANIZED STEEL CABLE LADDER RACK/TRAY FITTINGS/ACCESSORIES"/>
    <n v="194"/>
    <s v="100mm(h) X 150mm(w) horizontal tee, 650 radius                       "/>
    <x v="2"/>
    <x v="2"/>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330"/>
    <n v="259"/>
    <x v="0"/>
    <x v="1"/>
    <x v="1"/>
    <x v="1"/>
    <x v="5"/>
    <s v="B02"/>
    <s v="HEAVY DUTY GALVANIZED STEEL CABLE LADDER RACK/TRAY FITTINGS/ACCESSORIES"/>
    <n v="194"/>
    <s v="100mm(h) X 150mm(w) horizontal tee, 650 radius                       "/>
    <x v="3"/>
    <x v="3"/>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783"/>
    <n v="259"/>
    <x v="0"/>
    <x v="1"/>
    <x v="1"/>
    <x v="1"/>
    <x v="5"/>
    <s v="B02"/>
    <s v="HEAVY DUTY GALVANIZED STEEL CABLE LADDER RACK/TRAY FITTINGS/ACCESSORIES"/>
    <n v="194"/>
    <s v="100mm(h) X 150mm(w) horizontal tee, 650 radius                       "/>
    <x v="1"/>
    <x v="1"/>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878"/>
    <n v="260"/>
    <x v="0"/>
    <x v="1"/>
    <x v="1"/>
    <x v="1"/>
    <x v="5"/>
    <s v="B02"/>
    <s v="HEAVY DUTY GALVANIZED STEEL CABLE LADDER RACK/TRAY FITTINGS/ACCESSORIES"/>
    <n v="195"/>
    <s v="100mm(h) X 150mm(w) horizontal cross, 650 radius                       "/>
    <x v="2"/>
    <x v="2"/>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331"/>
    <n v="260"/>
    <x v="0"/>
    <x v="1"/>
    <x v="1"/>
    <x v="1"/>
    <x v="5"/>
    <s v="B02"/>
    <s v="HEAVY DUTY GALVANIZED STEEL CABLE LADDER RACK/TRAY FITTINGS/ACCESSORIES"/>
    <n v="195"/>
    <s v="100mm(h) X 150mm(w) horizontal cross, 650 radius                       "/>
    <x v="3"/>
    <x v="3"/>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784"/>
    <n v="260"/>
    <x v="0"/>
    <x v="1"/>
    <x v="1"/>
    <x v="1"/>
    <x v="5"/>
    <s v="B02"/>
    <s v="HEAVY DUTY GALVANIZED STEEL CABLE LADDER RACK/TRAY FITTINGS/ACCESSORIES"/>
    <n v="195"/>
    <s v="100mm(h) X 150mm(w) horizontal cross, 650 radius                       "/>
    <x v="1"/>
    <x v="1"/>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879"/>
    <n v="261"/>
    <x v="0"/>
    <x v="1"/>
    <x v="1"/>
    <x v="1"/>
    <x v="5"/>
    <s v="B02"/>
    <s v="HEAVY DUTY GALVANIZED STEEL CABLE LADDER RACK/TRAY FITTINGS/ACCESSORIES"/>
    <n v="196"/>
    <s v="100mm(h) X 150mm(w) 90 degree outside vertical elbow, 650 radius                       "/>
    <x v="2"/>
    <x v="2"/>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332"/>
    <n v="261"/>
    <x v="0"/>
    <x v="1"/>
    <x v="1"/>
    <x v="1"/>
    <x v="5"/>
    <s v="B02"/>
    <s v="HEAVY DUTY GALVANIZED STEEL CABLE LADDER RACK/TRAY FITTINGS/ACCESSORIES"/>
    <n v="196"/>
    <s v="100mm(h) X 150mm(w) 90 degree outside vertical elbow, 650 radius                       "/>
    <x v="3"/>
    <x v="3"/>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785"/>
    <n v="261"/>
    <x v="0"/>
    <x v="1"/>
    <x v="1"/>
    <x v="1"/>
    <x v="5"/>
    <s v="B02"/>
    <s v="HEAVY DUTY GALVANIZED STEEL CABLE LADDER RACK/TRAY FITTINGS/ACCESSORIES"/>
    <n v="196"/>
    <s v="100mm(h) X 150mm(w) 90 degree outside vertical elbow, 650 radius                       "/>
    <x v="1"/>
    <x v="1"/>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880"/>
    <n v="262"/>
    <x v="0"/>
    <x v="1"/>
    <x v="1"/>
    <x v="1"/>
    <x v="5"/>
    <s v="B02"/>
    <s v="HEAVY DUTY GALVANIZED STEEL CABLE LADDER RACK/TRAY FITTINGS/ACCESSORIES"/>
    <n v="197"/>
    <s v="100mm(h) X 150mm(w) 90 degree inside vertical elbow, 650 radius                       "/>
    <x v="2"/>
    <x v="2"/>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333"/>
    <n v="262"/>
    <x v="0"/>
    <x v="1"/>
    <x v="1"/>
    <x v="1"/>
    <x v="5"/>
    <s v="B02"/>
    <s v="HEAVY DUTY GALVANIZED STEEL CABLE LADDER RACK/TRAY FITTINGS/ACCESSORIES"/>
    <n v="197"/>
    <s v="100mm(h) X 150mm(w) 90 degree inside vertical elbow, 650 radius                       "/>
    <x v="3"/>
    <x v="3"/>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786"/>
    <n v="262"/>
    <x v="0"/>
    <x v="1"/>
    <x v="1"/>
    <x v="1"/>
    <x v="5"/>
    <s v="B02"/>
    <s v="HEAVY DUTY GALVANIZED STEEL CABLE LADDER RACK/TRAY FITTINGS/ACCESSORIES"/>
    <n v="197"/>
    <s v="100mm(h) X 150mm(w) 90 degree inside vertical elbow, 650 radius                       "/>
    <x v="1"/>
    <x v="1"/>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881"/>
    <n v="263"/>
    <x v="0"/>
    <x v="1"/>
    <x v="1"/>
    <x v="1"/>
    <x v="5"/>
    <s v="B02"/>
    <s v="HEAVY DUTY GALVANIZED STEEL CABLE LADDER RACK/TRAY FITTINGS/ACCESSORIES"/>
    <n v="198"/>
    <s v="100mm(h) X 200mm(w) 90 degree horizontal elbow, 650 radius                       "/>
    <x v="2"/>
    <x v="2"/>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334"/>
    <n v="263"/>
    <x v="0"/>
    <x v="1"/>
    <x v="1"/>
    <x v="1"/>
    <x v="5"/>
    <s v="B02"/>
    <s v="HEAVY DUTY GALVANIZED STEEL CABLE LADDER RACK/TRAY FITTINGS/ACCESSORIES"/>
    <n v="198"/>
    <s v="100mm(h) X 200mm(w) 90 degree horizontal elbow, 650 radius                       "/>
    <x v="3"/>
    <x v="3"/>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787"/>
    <n v="263"/>
    <x v="0"/>
    <x v="1"/>
    <x v="1"/>
    <x v="1"/>
    <x v="5"/>
    <s v="B02"/>
    <s v="HEAVY DUTY GALVANIZED STEEL CABLE LADDER RACK/TRAY FITTINGS/ACCESSORIES"/>
    <n v="198"/>
    <s v="100mm(h) X 200mm(w) 90 degree horizontal elbow, 650 radius                       "/>
    <x v="1"/>
    <x v="1"/>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882"/>
    <n v="264"/>
    <x v="0"/>
    <x v="1"/>
    <x v="1"/>
    <x v="1"/>
    <x v="5"/>
    <s v="B02"/>
    <s v="HEAVY DUTY GALVANIZED STEEL CABLE LADDER RACK/TRAY FITTINGS/ACCESSORIES"/>
    <n v="199"/>
    <s v="100mm(h) X 200mm(w) horizontal tee, 650 radius                       "/>
    <x v="2"/>
    <x v="2"/>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335"/>
    <n v="264"/>
    <x v="0"/>
    <x v="1"/>
    <x v="1"/>
    <x v="1"/>
    <x v="5"/>
    <s v="B02"/>
    <s v="HEAVY DUTY GALVANIZED STEEL CABLE LADDER RACK/TRAY FITTINGS/ACCESSORIES"/>
    <n v="199"/>
    <s v="100mm(h) X 200mm(w) horizontal tee, 650 radius                       "/>
    <x v="3"/>
    <x v="3"/>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788"/>
    <n v="264"/>
    <x v="0"/>
    <x v="1"/>
    <x v="1"/>
    <x v="1"/>
    <x v="5"/>
    <s v="B02"/>
    <s v="HEAVY DUTY GALVANIZED STEEL CABLE LADDER RACK/TRAY FITTINGS/ACCESSORIES"/>
    <n v="199"/>
    <s v="100mm(h) X 200mm(w) horizontal tee, 650 radius                       "/>
    <x v="1"/>
    <x v="1"/>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883"/>
    <n v="265"/>
    <x v="0"/>
    <x v="1"/>
    <x v="1"/>
    <x v="1"/>
    <x v="5"/>
    <s v="B02"/>
    <s v="HEAVY DUTY GALVANIZED STEEL CABLE LADDER RACK/TRAY FITTINGS/ACCESSORIES"/>
    <n v="200"/>
    <s v="100mm(h) X 200mm(w) horizontal cross, 650 radius                       "/>
    <x v="2"/>
    <x v="2"/>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336"/>
    <n v="265"/>
    <x v="0"/>
    <x v="1"/>
    <x v="1"/>
    <x v="1"/>
    <x v="5"/>
    <s v="B02"/>
    <s v="HEAVY DUTY GALVANIZED STEEL CABLE LADDER RACK/TRAY FITTINGS/ACCESSORIES"/>
    <n v="200"/>
    <s v="100mm(h) X 200mm(w) horizontal cross, 650 radius                       "/>
    <x v="3"/>
    <x v="3"/>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789"/>
    <n v="265"/>
    <x v="0"/>
    <x v="1"/>
    <x v="1"/>
    <x v="1"/>
    <x v="5"/>
    <s v="B02"/>
    <s v="HEAVY DUTY GALVANIZED STEEL CABLE LADDER RACK/TRAY FITTINGS/ACCESSORIES"/>
    <n v="200"/>
    <s v="100mm(h) X 200mm(w) horizontal cross, 650 radius                       "/>
    <x v="1"/>
    <x v="1"/>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884"/>
    <n v="266"/>
    <x v="0"/>
    <x v="1"/>
    <x v="1"/>
    <x v="1"/>
    <x v="5"/>
    <s v="B02"/>
    <s v="HEAVY DUTY GALVANIZED STEEL CABLE LADDER RACK/TRAY FITTINGS/ACCESSORIES"/>
    <n v="201"/>
    <s v="100mm(h) X 200mm(w) 90 degree outside vertical elbow, 650 radius                       "/>
    <x v="2"/>
    <x v="2"/>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337"/>
    <n v="266"/>
    <x v="0"/>
    <x v="1"/>
    <x v="1"/>
    <x v="1"/>
    <x v="5"/>
    <s v="B02"/>
    <s v="HEAVY DUTY GALVANIZED STEEL CABLE LADDER RACK/TRAY FITTINGS/ACCESSORIES"/>
    <n v="201"/>
    <s v="100mm(h) X 200mm(w) 90 degree outside vertical elbow, 650 radius                       "/>
    <x v="3"/>
    <x v="3"/>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790"/>
    <n v="266"/>
    <x v="0"/>
    <x v="1"/>
    <x v="1"/>
    <x v="1"/>
    <x v="5"/>
    <s v="B02"/>
    <s v="HEAVY DUTY GALVANIZED STEEL CABLE LADDER RACK/TRAY FITTINGS/ACCESSORIES"/>
    <n v="201"/>
    <s v="100mm(h) X 200mm(w) 90 degree outside vertical elbow, 650 radius                       "/>
    <x v="1"/>
    <x v="1"/>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885"/>
    <n v="267"/>
    <x v="0"/>
    <x v="1"/>
    <x v="1"/>
    <x v="1"/>
    <x v="5"/>
    <s v="B02"/>
    <s v="HEAVY DUTY GALVANIZED STEEL CABLE LADDER RACK/TRAY FITTINGS/ACCESSORIES"/>
    <n v="202"/>
    <s v="100mm(h) X 200mm(w) 90 degree inside vertical elbow, 650 radius                       "/>
    <x v="2"/>
    <x v="2"/>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338"/>
    <n v="267"/>
    <x v="0"/>
    <x v="1"/>
    <x v="1"/>
    <x v="1"/>
    <x v="5"/>
    <s v="B02"/>
    <s v="HEAVY DUTY GALVANIZED STEEL CABLE LADDER RACK/TRAY FITTINGS/ACCESSORIES"/>
    <n v="202"/>
    <s v="100mm(h) X 200mm(w) 90 degree inside vertical elbow, 650 radius                       "/>
    <x v="3"/>
    <x v="3"/>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791"/>
    <n v="267"/>
    <x v="0"/>
    <x v="1"/>
    <x v="1"/>
    <x v="1"/>
    <x v="5"/>
    <s v="B02"/>
    <s v="HEAVY DUTY GALVANIZED STEEL CABLE LADDER RACK/TRAY FITTINGS/ACCESSORIES"/>
    <n v="202"/>
    <s v="100mm(h) X 200mm(w) 90 degree inside vertical elbow, 650 radius                       "/>
    <x v="1"/>
    <x v="1"/>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886"/>
    <n v="268"/>
    <x v="0"/>
    <x v="1"/>
    <x v="1"/>
    <x v="1"/>
    <x v="5"/>
    <s v="B02"/>
    <s v="HEAVY DUTY GALVANIZED STEEL CABLE LADDER RACK/TRAY FITTINGS/ACCESSORIES"/>
    <n v="203"/>
    <s v="100mm(h) X 300mm(w) 90 degree horizontal elbow, 650 radius                       "/>
    <x v="2"/>
    <x v="2"/>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339"/>
    <n v="268"/>
    <x v="0"/>
    <x v="1"/>
    <x v="1"/>
    <x v="1"/>
    <x v="5"/>
    <s v="B02"/>
    <s v="HEAVY DUTY GALVANIZED STEEL CABLE LADDER RACK/TRAY FITTINGS/ACCESSORIES"/>
    <n v="203"/>
    <s v="100mm(h) X 300mm(w) 90 degree horizontal elbow, 650 radius                       "/>
    <x v="3"/>
    <x v="3"/>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792"/>
    <n v="268"/>
    <x v="0"/>
    <x v="1"/>
    <x v="1"/>
    <x v="1"/>
    <x v="5"/>
    <s v="B02"/>
    <s v="HEAVY DUTY GALVANIZED STEEL CABLE LADDER RACK/TRAY FITTINGS/ACCESSORIES"/>
    <n v="203"/>
    <s v="100mm(h) X 300mm(w) 90 degree horizontal elbow, 650 radius                       "/>
    <x v="1"/>
    <x v="1"/>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887"/>
    <n v="269"/>
    <x v="0"/>
    <x v="1"/>
    <x v="1"/>
    <x v="1"/>
    <x v="5"/>
    <s v="B02"/>
    <s v="HEAVY DUTY GALVANIZED STEEL CABLE LADDER RACK/TRAY FITTINGS/ACCESSORIES"/>
    <n v="204"/>
    <s v="100mm(h) X 300mm(w) horizontal tee, 650 radius                       "/>
    <x v="2"/>
    <x v="2"/>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340"/>
    <n v="269"/>
    <x v="0"/>
    <x v="1"/>
    <x v="1"/>
    <x v="1"/>
    <x v="5"/>
    <s v="B02"/>
    <s v="HEAVY DUTY GALVANIZED STEEL CABLE LADDER RACK/TRAY FITTINGS/ACCESSORIES"/>
    <n v="204"/>
    <s v="100mm(h) X 300mm(w) horizontal tee, 650 radius                       "/>
    <x v="3"/>
    <x v="3"/>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793"/>
    <n v="269"/>
    <x v="0"/>
    <x v="1"/>
    <x v="1"/>
    <x v="1"/>
    <x v="5"/>
    <s v="B02"/>
    <s v="HEAVY DUTY GALVANIZED STEEL CABLE LADDER RACK/TRAY FITTINGS/ACCESSORIES"/>
    <n v="204"/>
    <s v="100mm(h) X 300mm(w) horizontal tee, 650 radius                       "/>
    <x v="1"/>
    <x v="1"/>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888"/>
    <n v="270"/>
    <x v="0"/>
    <x v="1"/>
    <x v="1"/>
    <x v="1"/>
    <x v="5"/>
    <s v="B02"/>
    <s v="HEAVY DUTY GALVANIZED STEEL CABLE LADDER RACK/TRAY FITTINGS/ACCESSORIES"/>
    <n v="205"/>
    <s v="100mm(h) X 300mm(w) horizontal cross, 650 radius                       "/>
    <x v="2"/>
    <x v="2"/>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341"/>
    <n v="270"/>
    <x v="0"/>
    <x v="1"/>
    <x v="1"/>
    <x v="1"/>
    <x v="5"/>
    <s v="B02"/>
    <s v="HEAVY DUTY GALVANIZED STEEL CABLE LADDER RACK/TRAY FITTINGS/ACCESSORIES"/>
    <n v="205"/>
    <s v="100mm(h) X 300mm(w) horizontal cross, 650 radius                       "/>
    <x v="3"/>
    <x v="3"/>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794"/>
    <n v="270"/>
    <x v="0"/>
    <x v="1"/>
    <x v="1"/>
    <x v="1"/>
    <x v="5"/>
    <s v="B02"/>
    <s v="HEAVY DUTY GALVANIZED STEEL CABLE LADDER RACK/TRAY FITTINGS/ACCESSORIES"/>
    <n v="205"/>
    <s v="100mm(h) X 300mm(w) horizontal cross, 650 radius                       "/>
    <x v="1"/>
    <x v="1"/>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889"/>
    <n v="271"/>
    <x v="0"/>
    <x v="1"/>
    <x v="1"/>
    <x v="1"/>
    <x v="5"/>
    <s v="B02"/>
    <s v="HEAVY DUTY GALVANIZED STEEL CABLE LADDER RACK/TRAY FITTINGS/ACCESSORIES"/>
    <n v="206"/>
    <s v="100mm(h) X 300mm(w) 90 degree outside vertical elbow, 650 radius                       "/>
    <x v="2"/>
    <x v="2"/>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342"/>
    <n v="271"/>
    <x v="0"/>
    <x v="1"/>
    <x v="1"/>
    <x v="1"/>
    <x v="5"/>
    <s v="B02"/>
    <s v="HEAVY DUTY GALVANIZED STEEL CABLE LADDER RACK/TRAY FITTINGS/ACCESSORIES"/>
    <n v="206"/>
    <s v="100mm(h) X 300mm(w) 90 degree outside vertical elbow, 650 radius                       "/>
    <x v="3"/>
    <x v="3"/>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795"/>
    <n v="271"/>
    <x v="0"/>
    <x v="1"/>
    <x v="1"/>
    <x v="1"/>
    <x v="5"/>
    <s v="B02"/>
    <s v="HEAVY DUTY GALVANIZED STEEL CABLE LADDER RACK/TRAY FITTINGS/ACCESSORIES"/>
    <n v="206"/>
    <s v="100mm(h) X 300mm(w) 90 degree outside vertical elbow, 650 radius                       "/>
    <x v="1"/>
    <x v="1"/>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890"/>
    <n v="272"/>
    <x v="0"/>
    <x v="1"/>
    <x v="1"/>
    <x v="1"/>
    <x v="5"/>
    <s v="B02"/>
    <s v="HEAVY DUTY GALVANIZED STEEL CABLE LADDER RACK/TRAY FITTINGS/ACCESSORIES"/>
    <n v="207"/>
    <s v="100mm(h) X 300mm(w) 90 degree inside vertical elbow, 650 radius                       "/>
    <x v="2"/>
    <x v="2"/>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343"/>
    <n v="272"/>
    <x v="0"/>
    <x v="1"/>
    <x v="1"/>
    <x v="1"/>
    <x v="5"/>
    <s v="B02"/>
    <s v="HEAVY DUTY GALVANIZED STEEL CABLE LADDER RACK/TRAY FITTINGS/ACCESSORIES"/>
    <n v="207"/>
    <s v="100mm(h) X 300mm(w) 90 degree inside vertical elbow, 650 radius                       "/>
    <x v="3"/>
    <x v="3"/>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796"/>
    <n v="272"/>
    <x v="0"/>
    <x v="1"/>
    <x v="1"/>
    <x v="1"/>
    <x v="5"/>
    <s v="B02"/>
    <s v="HEAVY DUTY GALVANIZED STEEL CABLE LADDER RACK/TRAY FITTINGS/ACCESSORIES"/>
    <n v="207"/>
    <s v="100mm(h) X 300mm(w) 90 degree inside vertical elbow, 650 radius                       "/>
    <x v="1"/>
    <x v="1"/>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891"/>
    <n v="273"/>
    <x v="0"/>
    <x v="1"/>
    <x v="1"/>
    <x v="1"/>
    <x v="5"/>
    <s v="B02"/>
    <s v="HEAVY DUTY GALVANIZED STEEL CABLE LADDER RACK/TRAY FITTINGS/ACCESSORIES"/>
    <n v="208"/>
    <s v="100mm(h) X 400mm(w) 90 degree horizontal elbow, 650 radius                       "/>
    <x v="2"/>
    <x v="2"/>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344"/>
    <n v="273"/>
    <x v="0"/>
    <x v="1"/>
    <x v="1"/>
    <x v="1"/>
    <x v="5"/>
    <s v="B02"/>
    <s v="HEAVY DUTY GALVANIZED STEEL CABLE LADDER RACK/TRAY FITTINGS/ACCESSORIES"/>
    <n v="208"/>
    <s v="100mm(h) X 400mm(w) 90 degree horizontal elbow, 650 radius                       "/>
    <x v="3"/>
    <x v="3"/>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797"/>
    <n v="273"/>
    <x v="0"/>
    <x v="1"/>
    <x v="1"/>
    <x v="1"/>
    <x v="5"/>
    <s v="B02"/>
    <s v="HEAVY DUTY GALVANIZED STEEL CABLE LADDER RACK/TRAY FITTINGS/ACCESSORIES"/>
    <n v="208"/>
    <s v="100mm(h) X 400mm(w) 90 degree horizontal elbow, 650 radius                       "/>
    <x v="1"/>
    <x v="1"/>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892"/>
    <n v="274"/>
    <x v="0"/>
    <x v="1"/>
    <x v="1"/>
    <x v="1"/>
    <x v="5"/>
    <s v="B02"/>
    <s v="HEAVY DUTY GALVANIZED STEEL CABLE LADDER RACK/TRAY FITTINGS/ACCESSORIES"/>
    <n v="209"/>
    <s v="100mm(h) X 400mm(w) horizontal tee, 650 radius                       "/>
    <x v="2"/>
    <x v="2"/>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345"/>
    <n v="274"/>
    <x v="0"/>
    <x v="1"/>
    <x v="1"/>
    <x v="1"/>
    <x v="5"/>
    <s v="B02"/>
    <s v="HEAVY DUTY GALVANIZED STEEL CABLE LADDER RACK/TRAY FITTINGS/ACCESSORIES"/>
    <n v="209"/>
    <s v="100mm(h) X 400mm(w) horizontal tee, 650 radius                       "/>
    <x v="3"/>
    <x v="3"/>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798"/>
    <n v="274"/>
    <x v="0"/>
    <x v="1"/>
    <x v="1"/>
    <x v="1"/>
    <x v="5"/>
    <s v="B02"/>
    <s v="HEAVY DUTY GALVANIZED STEEL CABLE LADDER RACK/TRAY FITTINGS/ACCESSORIES"/>
    <n v="209"/>
    <s v="100mm(h) X 400mm(w) horizontal tee, 650 radius                       "/>
    <x v="1"/>
    <x v="1"/>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893"/>
    <n v="275"/>
    <x v="0"/>
    <x v="1"/>
    <x v="1"/>
    <x v="1"/>
    <x v="5"/>
    <s v="B02"/>
    <s v="HEAVY DUTY GALVANIZED STEEL CABLE LADDER RACK/TRAY FITTINGS/ACCESSORIES"/>
    <n v="210"/>
    <s v="100mm(h) X 400mm(w) horizontal cross, 650 radius                       "/>
    <x v="2"/>
    <x v="2"/>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346"/>
    <n v="275"/>
    <x v="0"/>
    <x v="1"/>
    <x v="1"/>
    <x v="1"/>
    <x v="5"/>
    <s v="B02"/>
    <s v="HEAVY DUTY GALVANIZED STEEL CABLE LADDER RACK/TRAY FITTINGS/ACCESSORIES"/>
    <n v="210"/>
    <s v="100mm(h) X 400mm(w) horizontal cross, 650 radius                       "/>
    <x v="3"/>
    <x v="3"/>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799"/>
    <n v="275"/>
    <x v="0"/>
    <x v="1"/>
    <x v="1"/>
    <x v="1"/>
    <x v="5"/>
    <s v="B02"/>
    <s v="HEAVY DUTY GALVANIZED STEEL CABLE LADDER RACK/TRAY FITTINGS/ACCESSORIES"/>
    <n v="210"/>
    <s v="100mm(h) X 400mm(w) horizontal cross, 650 radius                       "/>
    <x v="1"/>
    <x v="1"/>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894"/>
    <n v="276"/>
    <x v="0"/>
    <x v="1"/>
    <x v="1"/>
    <x v="1"/>
    <x v="5"/>
    <s v="B02"/>
    <s v="HEAVY DUTY GALVANIZED STEEL CABLE LADDER RACK/TRAY FITTINGS/ACCESSORIES"/>
    <n v="211"/>
    <s v="100mm(h) X 400mm(w) 90 degree outside vertical elbow, 650 radius                       "/>
    <x v="2"/>
    <x v="2"/>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347"/>
    <n v="276"/>
    <x v="0"/>
    <x v="1"/>
    <x v="1"/>
    <x v="1"/>
    <x v="5"/>
    <s v="B02"/>
    <s v="HEAVY DUTY GALVANIZED STEEL CABLE LADDER RACK/TRAY FITTINGS/ACCESSORIES"/>
    <n v="211"/>
    <s v="100mm(h) X 400mm(w) 90 degree outside vertical elbow, 650 radius                       "/>
    <x v="3"/>
    <x v="3"/>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800"/>
    <n v="276"/>
    <x v="0"/>
    <x v="1"/>
    <x v="1"/>
    <x v="1"/>
    <x v="5"/>
    <s v="B02"/>
    <s v="HEAVY DUTY GALVANIZED STEEL CABLE LADDER RACK/TRAY FITTINGS/ACCESSORIES"/>
    <n v="211"/>
    <s v="100mm(h) X 400mm(w) 90 degree outside vertical elbow, 650 radius                       "/>
    <x v="1"/>
    <x v="1"/>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895"/>
    <n v="277"/>
    <x v="0"/>
    <x v="1"/>
    <x v="1"/>
    <x v="1"/>
    <x v="5"/>
    <s v="B02"/>
    <s v="HEAVY DUTY GALVANIZED STEEL CABLE LADDER RACK/TRAY FITTINGS/ACCESSORIES"/>
    <n v="212"/>
    <s v="100mm(h) X 400mm(w) 90 degree inside vertical elbow, 650 radius                       "/>
    <x v="2"/>
    <x v="2"/>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348"/>
    <n v="277"/>
    <x v="0"/>
    <x v="1"/>
    <x v="1"/>
    <x v="1"/>
    <x v="5"/>
    <s v="B02"/>
    <s v="HEAVY DUTY GALVANIZED STEEL CABLE LADDER RACK/TRAY FITTINGS/ACCESSORIES"/>
    <n v="212"/>
    <s v="100mm(h) X 400mm(w) 90 degree inside vertical elbow, 650 radius                       "/>
    <x v="3"/>
    <x v="3"/>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801"/>
    <n v="277"/>
    <x v="0"/>
    <x v="1"/>
    <x v="1"/>
    <x v="1"/>
    <x v="5"/>
    <s v="B02"/>
    <s v="HEAVY DUTY GALVANIZED STEEL CABLE LADDER RACK/TRAY FITTINGS/ACCESSORIES"/>
    <n v="212"/>
    <s v="100mm(h) X 400mm(w) 90 degree inside vertical elbow, 650 radius                       "/>
    <x v="1"/>
    <x v="1"/>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896"/>
    <n v="278"/>
    <x v="0"/>
    <x v="1"/>
    <x v="1"/>
    <x v="1"/>
    <x v="5"/>
    <s v="B02"/>
    <s v="HEAVY DUTY GALVANIZED STEEL CABLE LADDER RACK/TRAY FITTINGS/ACCESSORIES"/>
    <n v="213"/>
    <s v="100mm(h) X 500mm(w) 90 degree horizontal elbow, 650 radius                       "/>
    <x v="2"/>
    <x v="2"/>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349"/>
    <n v="278"/>
    <x v="0"/>
    <x v="1"/>
    <x v="1"/>
    <x v="1"/>
    <x v="5"/>
    <s v="B02"/>
    <s v="HEAVY DUTY GALVANIZED STEEL CABLE LADDER RACK/TRAY FITTINGS/ACCESSORIES"/>
    <n v="213"/>
    <s v="100mm(h) X 500mm(w) 90 degree horizontal elbow, 650 radius                       "/>
    <x v="3"/>
    <x v="3"/>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802"/>
    <n v="278"/>
    <x v="0"/>
    <x v="1"/>
    <x v="1"/>
    <x v="1"/>
    <x v="5"/>
    <s v="B02"/>
    <s v="HEAVY DUTY GALVANIZED STEEL CABLE LADDER RACK/TRAY FITTINGS/ACCESSORIES"/>
    <n v="213"/>
    <s v="100mm(h) X 500mm(w) 90 degree horizontal elbow, 650 radius                       "/>
    <x v="1"/>
    <x v="1"/>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897"/>
    <n v="279"/>
    <x v="0"/>
    <x v="1"/>
    <x v="1"/>
    <x v="1"/>
    <x v="5"/>
    <s v="B02"/>
    <s v="HEAVY DUTY GALVANIZED STEEL CABLE LADDER RACK/TRAY FITTINGS/ACCESSORIES"/>
    <n v="214"/>
    <s v="100mm(h) X 500mm(w) horizontal tee, 650 radius                       "/>
    <x v="2"/>
    <x v="2"/>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350"/>
    <n v="279"/>
    <x v="0"/>
    <x v="1"/>
    <x v="1"/>
    <x v="1"/>
    <x v="5"/>
    <s v="B02"/>
    <s v="HEAVY DUTY GALVANIZED STEEL CABLE LADDER RACK/TRAY FITTINGS/ACCESSORIES"/>
    <n v="214"/>
    <s v="100mm(h) X 500mm(w) horizontal tee, 650 radius                       "/>
    <x v="3"/>
    <x v="3"/>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803"/>
    <n v="279"/>
    <x v="0"/>
    <x v="1"/>
    <x v="1"/>
    <x v="1"/>
    <x v="5"/>
    <s v="B02"/>
    <s v="HEAVY DUTY GALVANIZED STEEL CABLE LADDER RACK/TRAY FITTINGS/ACCESSORIES"/>
    <n v="214"/>
    <s v="100mm(h) X 500mm(w) horizontal tee, 650 radius                       "/>
    <x v="1"/>
    <x v="1"/>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898"/>
    <n v="280"/>
    <x v="0"/>
    <x v="1"/>
    <x v="1"/>
    <x v="1"/>
    <x v="5"/>
    <s v="B02"/>
    <s v="HEAVY DUTY GALVANIZED STEEL CABLE LADDER RACK/TRAY FITTINGS/ACCESSORIES"/>
    <n v="215"/>
    <s v="100mm(h) X 500mm(w) horizontal cross, 650 radius                       "/>
    <x v="2"/>
    <x v="2"/>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351"/>
    <n v="280"/>
    <x v="0"/>
    <x v="1"/>
    <x v="1"/>
    <x v="1"/>
    <x v="5"/>
    <s v="B02"/>
    <s v="HEAVY DUTY GALVANIZED STEEL CABLE LADDER RACK/TRAY FITTINGS/ACCESSORIES"/>
    <n v="215"/>
    <s v="100mm(h) X 500mm(w) horizontal cross, 650 radius                       "/>
    <x v="3"/>
    <x v="3"/>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804"/>
    <n v="280"/>
    <x v="0"/>
    <x v="1"/>
    <x v="1"/>
    <x v="1"/>
    <x v="5"/>
    <s v="B02"/>
    <s v="HEAVY DUTY GALVANIZED STEEL CABLE LADDER RACK/TRAY FITTINGS/ACCESSORIES"/>
    <n v="215"/>
    <s v="100mm(h) X 500mm(w) horizontal cross, 650 radius                       "/>
    <x v="1"/>
    <x v="1"/>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899"/>
    <n v="281"/>
    <x v="0"/>
    <x v="1"/>
    <x v="1"/>
    <x v="1"/>
    <x v="5"/>
    <s v="B02"/>
    <s v="HEAVY DUTY GALVANIZED STEEL CABLE LADDER RACK/TRAY FITTINGS/ACCESSORIES"/>
    <n v="216"/>
    <s v="100mm(h) X 500mm(w) 90 degree outside vertical elbow, 650 radius                       "/>
    <x v="2"/>
    <x v="2"/>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352"/>
    <n v="281"/>
    <x v="0"/>
    <x v="1"/>
    <x v="1"/>
    <x v="1"/>
    <x v="5"/>
    <s v="B02"/>
    <s v="HEAVY DUTY GALVANIZED STEEL CABLE LADDER RACK/TRAY FITTINGS/ACCESSORIES"/>
    <n v="216"/>
    <s v="100mm(h) X 500mm(w) 90 degree outside vertical elbow, 650 radius                       "/>
    <x v="3"/>
    <x v="3"/>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805"/>
    <n v="281"/>
    <x v="0"/>
    <x v="1"/>
    <x v="1"/>
    <x v="1"/>
    <x v="5"/>
    <s v="B02"/>
    <s v="HEAVY DUTY GALVANIZED STEEL CABLE LADDER RACK/TRAY FITTINGS/ACCESSORIES"/>
    <n v="216"/>
    <s v="100mm(h) X 500mm(w) 90 degree outside vertical elbow, 650 radius                       "/>
    <x v="1"/>
    <x v="1"/>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900"/>
    <n v="282"/>
    <x v="0"/>
    <x v="1"/>
    <x v="1"/>
    <x v="1"/>
    <x v="5"/>
    <s v="B02"/>
    <s v="HEAVY DUTY GALVANIZED STEEL CABLE LADDER RACK/TRAY FITTINGS/ACCESSORIES"/>
    <n v="217"/>
    <s v="100mm(h) X 500mm(w) 90 degree inside vertical elbow, 650 radius                       "/>
    <x v="2"/>
    <x v="2"/>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353"/>
    <n v="282"/>
    <x v="0"/>
    <x v="1"/>
    <x v="1"/>
    <x v="1"/>
    <x v="5"/>
    <s v="B02"/>
    <s v="HEAVY DUTY GALVANIZED STEEL CABLE LADDER RACK/TRAY FITTINGS/ACCESSORIES"/>
    <n v="217"/>
    <s v="100mm(h) X 500mm(w) 90 degree inside vertical elbow, 650 radius                       "/>
    <x v="3"/>
    <x v="3"/>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806"/>
    <n v="282"/>
    <x v="0"/>
    <x v="1"/>
    <x v="1"/>
    <x v="1"/>
    <x v="5"/>
    <s v="B02"/>
    <s v="HEAVY DUTY GALVANIZED STEEL CABLE LADDER RACK/TRAY FITTINGS/ACCESSORIES"/>
    <n v="217"/>
    <s v="100mm(h) X 500mm(w) 90 degree inside vertical elbow, 650 radius                       "/>
    <x v="1"/>
    <x v="1"/>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901"/>
    <n v="283"/>
    <x v="0"/>
    <x v="1"/>
    <x v="1"/>
    <x v="1"/>
    <x v="5"/>
    <s v="B02"/>
    <s v="HEAVY DUTY GALVANIZED STEEL CABLE LADDER RACK/TRAY FITTINGS/ACCESSORIES"/>
    <n v="218"/>
    <s v="100mm(h) X 600mm(w) 90 degree horizontal elbow, 650 radius                       "/>
    <x v="2"/>
    <x v="2"/>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354"/>
    <n v="283"/>
    <x v="0"/>
    <x v="1"/>
    <x v="1"/>
    <x v="1"/>
    <x v="5"/>
    <s v="B02"/>
    <s v="HEAVY DUTY GALVANIZED STEEL CABLE LADDER RACK/TRAY FITTINGS/ACCESSORIES"/>
    <n v="218"/>
    <s v="100mm(h) X 600mm(w) 90 degree horizontal elbow, 650 radius                       "/>
    <x v="3"/>
    <x v="3"/>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807"/>
    <n v="283"/>
    <x v="0"/>
    <x v="1"/>
    <x v="1"/>
    <x v="1"/>
    <x v="5"/>
    <s v="B02"/>
    <s v="HEAVY DUTY GALVANIZED STEEL CABLE LADDER RACK/TRAY FITTINGS/ACCESSORIES"/>
    <n v="218"/>
    <s v="100mm(h) X 600mm(w) 90 degree horizontal elbow, 650 radius                       "/>
    <x v="1"/>
    <x v="1"/>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902"/>
    <n v="284"/>
    <x v="0"/>
    <x v="1"/>
    <x v="1"/>
    <x v="1"/>
    <x v="5"/>
    <s v="B02"/>
    <s v="HEAVY DUTY GALVANIZED STEEL CABLE LADDER RACK/TRAY FITTINGS/ACCESSORIES"/>
    <n v="219"/>
    <s v="100mm(h) X 600mm(w) horizontal tee, 650 radius                       "/>
    <x v="2"/>
    <x v="2"/>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355"/>
    <n v="284"/>
    <x v="0"/>
    <x v="1"/>
    <x v="1"/>
    <x v="1"/>
    <x v="5"/>
    <s v="B02"/>
    <s v="HEAVY DUTY GALVANIZED STEEL CABLE LADDER RACK/TRAY FITTINGS/ACCESSORIES"/>
    <n v="219"/>
    <s v="100mm(h) X 600mm(w) horizontal tee, 650 radius                       "/>
    <x v="3"/>
    <x v="3"/>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808"/>
    <n v="284"/>
    <x v="0"/>
    <x v="1"/>
    <x v="1"/>
    <x v="1"/>
    <x v="5"/>
    <s v="B02"/>
    <s v="HEAVY DUTY GALVANIZED STEEL CABLE LADDER RACK/TRAY FITTINGS/ACCESSORIES"/>
    <n v="219"/>
    <s v="100mm(h) X 600mm(w) horizontal tee, 650 radius                       "/>
    <x v="1"/>
    <x v="1"/>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903"/>
    <n v="285"/>
    <x v="0"/>
    <x v="1"/>
    <x v="1"/>
    <x v="1"/>
    <x v="5"/>
    <s v="B02"/>
    <s v="HEAVY DUTY GALVANIZED STEEL CABLE LADDER RACK/TRAY FITTINGS/ACCESSORIES"/>
    <n v="220"/>
    <s v="100mm(h) X 600mm(w) horizontal cross, 650 radius                       "/>
    <x v="2"/>
    <x v="2"/>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356"/>
    <n v="285"/>
    <x v="0"/>
    <x v="1"/>
    <x v="1"/>
    <x v="1"/>
    <x v="5"/>
    <s v="B02"/>
    <s v="HEAVY DUTY GALVANIZED STEEL CABLE LADDER RACK/TRAY FITTINGS/ACCESSORIES"/>
    <n v="220"/>
    <s v="100mm(h) X 600mm(w) horizontal cross, 650 radius                       "/>
    <x v="3"/>
    <x v="3"/>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809"/>
    <n v="285"/>
    <x v="0"/>
    <x v="1"/>
    <x v="1"/>
    <x v="1"/>
    <x v="5"/>
    <s v="B02"/>
    <s v="HEAVY DUTY GALVANIZED STEEL CABLE LADDER RACK/TRAY FITTINGS/ACCESSORIES"/>
    <n v="220"/>
    <s v="100mm(h) X 600mm(w) horizontal cross, 650 radius                       "/>
    <x v="1"/>
    <x v="1"/>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904"/>
    <n v="286"/>
    <x v="0"/>
    <x v="1"/>
    <x v="1"/>
    <x v="1"/>
    <x v="5"/>
    <s v="B02"/>
    <s v="HEAVY DUTY GALVANIZED STEEL CABLE LADDER RACK/TRAY FITTINGS/ACCESSORIES"/>
    <n v="221"/>
    <s v="100mm(h) X 600mm(w) 90 degree outside vertical elbow, 650 radius                       "/>
    <x v="2"/>
    <x v="2"/>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357"/>
    <n v="286"/>
    <x v="0"/>
    <x v="1"/>
    <x v="1"/>
    <x v="1"/>
    <x v="5"/>
    <s v="B02"/>
    <s v="HEAVY DUTY GALVANIZED STEEL CABLE LADDER RACK/TRAY FITTINGS/ACCESSORIES"/>
    <n v="221"/>
    <s v="100mm(h) X 600mm(w) 90 degree outside vertical elbow, 650 radius                       "/>
    <x v="3"/>
    <x v="3"/>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810"/>
    <n v="286"/>
    <x v="0"/>
    <x v="1"/>
    <x v="1"/>
    <x v="1"/>
    <x v="5"/>
    <s v="B02"/>
    <s v="HEAVY DUTY GALVANIZED STEEL CABLE LADDER RACK/TRAY FITTINGS/ACCESSORIES"/>
    <n v="221"/>
    <s v="100mm(h) X 600mm(w) 90 degree outside vertical elbow, 650 radius                       "/>
    <x v="1"/>
    <x v="1"/>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905"/>
    <n v="287"/>
    <x v="0"/>
    <x v="1"/>
    <x v="1"/>
    <x v="1"/>
    <x v="5"/>
    <s v="B02"/>
    <s v="HEAVY DUTY GALVANIZED STEEL CABLE LADDER RACK/TRAY FITTINGS/ACCESSORIES"/>
    <n v="222"/>
    <s v="100mm(h) X 600mm(w) 90 degree inside vertical elbow, 650 radius                       "/>
    <x v="2"/>
    <x v="2"/>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358"/>
    <n v="287"/>
    <x v="0"/>
    <x v="1"/>
    <x v="1"/>
    <x v="1"/>
    <x v="5"/>
    <s v="B02"/>
    <s v="HEAVY DUTY GALVANIZED STEEL CABLE LADDER RACK/TRAY FITTINGS/ACCESSORIES"/>
    <n v="222"/>
    <s v="100mm(h) X 600mm(w) 90 degree inside vertical elbow, 650 radius                       "/>
    <x v="3"/>
    <x v="3"/>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811"/>
    <n v="287"/>
    <x v="0"/>
    <x v="1"/>
    <x v="1"/>
    <x v="1"/>
    <x v="5"/>
    <s v="B02"/>
    <s v="HEAVY DUTY GALVANIZED STEEL CABLE LADDER RACK/TRAY FITTINGS/ACCESSORIES"/>
    <n v="222"/>
    <s v="100mm(h) X 600mm(w) 90 degree inside vertical elbow, 650 radius                       "/>
    <x v="1"/>
    <x v="1"/>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906"/>
    <n v="288"/>
    <x v="0"/>
    <x v="1"/>
    <x v="1"/>
    <x v="1"/>
    <x v="5"/>
    <s v="B02"/>
    <s v="HEAVY DUTY GALVANIZED STEEL CABLE LADDER RACK/TRAY FITTINGS/ACCESSORIES"/>
    <n v="223"/>
    <s v="100mm(h) X 800mm(w) 90 degree horizontal elbow, 650 radius                       "/>
    <x v="2"/>
    <x v="2"/>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359"/>
    <n v="288"/>
    <x v="0"/>
    <x v="1"/>
    <x v="1"/>
    <x v="1"/>
    <x v="5"/>
    <s v="B02"/>
    <s v="HEAVY DUTY GALVANIZED STEEL CABLE LADDER RACK/TRAY FITTINGS/ACCESSORIES"/>
    <n v="223"/>
    <s v="100mm(h) X 800mm(w) 90 degree horizontal elbow, 650 radius                       "/>
    <x v="3"/>
    <x v="3"/>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812"/>
    <n v="288"/>
    <x v="0"/>
    <x v="1"/>
    <x v="1"/>
    <x v="1"/>
    <x v="5"/>
    <s v="B02"/>
    <s v="HEAVY DUTY GALVANIZED STEEL CABLE LADDER RACK/TRAY FITTINGS/ACCESSORIES"/>
    <n v="223"/>
    <s v="100mm(h) X 800mm(w) 90 degree horizontal elbow, 650 radius                       "/>
    <x v="1"/>
    <x v="1"/>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907"/>
    <n v="289"/>
    <x v="0"/>
    <x v="1"/>
    <x v="1"/>
    <x v="1"/>
    <x v="5"/>
    <s v="B02"/>
    <s v="HEAVY DUTY GALVANIZED STEEL CABLE LADDER RACK/TRAY FITTINGS/ACCESSORIES"/>
    <n v="224"/>
    <s v="100mm(h) X 800mm(w) horizontal tee, 650 radius                       "/>
    <x v="2"/>
    <x v="2"/>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360"/>
    <n v="289"/>
    <x v="0"/>
    <x v="1"/>
    <x v="1"/>
    <x v="1"/>
    <x v="5"/>
    <s v="B02"/>
    <s v="HEAVY DUTY GALVANIZED STEEL CABLE LADDER RACK/TRAY FITTINGS/ACCESSORIES"/>
    <n v="224"/>
    <s v="100mm(h) X 800mm(w) horizontal tee, 650 radius                       "/>
    <x v="3"/>
    <x v="3"/>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813"/>
    <n v="289"/>
    <x v="0"/>
    <x v="1"/>
    <x v="1"/>
    <x v="1"/>
    <x v="5"/>
    <s v="B02"/>
    <s v="HEAVY DUTY GALVANIZED STEEL CABLE LADDER RACK/TRAY FITTINGS/ACCESSORIES"/>
    <n v="224"/>
    <s v="100mm(h) X 800mm(w) horizontal tee, 650 radius                       "/>
    <x v="1"/>
    <x v="1"/>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908"/>
    <n v="290"/>
    <x v="0"/>
    <x v="1"/>
    <x v="1"/>
    <x v="1"/>
    <x v="5"/>
    <s v="B02"/>
    <s v="HEAVY DUTY GALVANIZED STEEL CABLE LADDER RACK/TRAY FITTINGS/ACCESSORIES"/>
    <n v="225"/>
    <s v="100mm(h) X 800mm(w) horizontal cross, 650 radius                       "/>
    <x v="2"/>
    <x v="2"/>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361"/>
    <n v="290"/>
    <x v="0"/>
    <x v="1"/>
    <x v="1"/>
    <x v="1"/>
    <x v="5"/>
    <s v="B02"/>
    <s v="HEAVY DUTY GALVANIZED STEEL CABLE LADDER RACK/TRAY FITTINGS/ACCESSORIES"/>
    <n v="225"/>
    <s v="100mm(h) X 800mm(w) horizontal cross, 650 radius                       "/>
    <x v="3"/>
    <x v="3"/>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814"/>
    <n v="290"/>
    <x v="0"/>
    <x v="1"/>
    <x v="1"/>
    <x v="1"/>
    <x v="5"/>
    <s v="B02"/>
    <s v="HEAVY DUTY GALVANIZED STEEL CABLE LADDER RACK/TRAY FITTINGS/ACCESSORIES"/>
    <n v="225"/>
    <s v="100mm(h) X 800mm(w) horizontal cross, 650 radius                       "/>
    <x v="1"/>
    <x v="1"/>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909"/>
    <n v="291"/>
    <x v="0"/>
    <x v="1"/>
    <x v="1"/>
    <x v="1"/>
    <x v="5"/>
    <s v="B02"/>
    <s v="HEAVY DUTY GALVANIZED STEEL CABLE LADDER RACK/TRAY FITTINGS/ACCESSORIES"/>
    <n v="226"/>
    <s v="100mm(h) X 800mm(w) 90 degree outside vertical elbow, 650 radius                       "/>
    <x v="2"/>
    <x v="2"/>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362"/>
    <n v="291"/>
    <x v="0"/>
    <x v="1"/>
    <x v="1"/>
    <x v="1"/>
    <x v="5"/>
    <s v="B02"/>
    <s v="HEAVY DUTY GALVANIZED STEEL CABLE LADDER RACK/TRAY FITTINGS/ACCESSORIES"/>
    <n v="226"/>
    <s v="100mm(h) X 800mm(w) 90 degree outside vertical elbow, 650 radius                       "/>
    <x v="3"/>
    <x v="3"/>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815"/>
    <n v="291"/>
    <x v="0"/>
    <x v="1"/>
    <x v="1"/>
    <x v="1"/>
    <x v="5"/>
    <s v="B02"/>
    <s v="HEAVY DUTY GALVANIZED STEEL CABLE LADDER RACK/TRAY FITTINGS/ACCESSORIES"/>
    <n v="226"/>
    <s v="100mm(h) X 800mm(w) 90 degree outside vertical elbow, 650 radius                       "/>
    <x v="1"/>
    <x v="1"/>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910"/>
    <n v="292"/>
    <x v="0"/>
    <x v="1"/>
    <x v="1"/>
    <x v="1"/>
    <x v="5"/>
    <s v="B02"/>
    <s v="HEAVY DUTY GALVANIZED STEEL CABLE LADDER RACK/TRAY FITTINGS/ACCESSORIES"/>
    <n v="227"/>
    <s v="100mm(h) X 800mm(w) 90 degree inside vertical elbow, 650 radius                       "/>
    <x v="2"/>
    <x v="2"/>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363"/>
    <n v="292"/>
    <x v="0"/>
    <x v="1"/>
    <x v="1"/>
    <x v="1"/>
    <x v="5"/>
    <s v="B02"/>
    <s v="HEAVY DUTY GALVANIZED STEEL CABLE LADDER RACK/TRAY FITTINGS/ACCESSORIES"/>
    <n v="227"/>
    <s v="100mm(h) X 800mm(w) 90 degree inside vertical elbow, 650 radius                       "/>
    <x v="3"/>
    <x v="3"/>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816"/>
    <n v="292"/>
    <x v="0"/>
    <x v="1"/>
    <x v="1"/>
    <x v="1"/>
    <x v="5"/>
    <s v="B02"/>
    <s v="HEAVY DUTY GALVANIZED STEEL CABLE LADDER RACK/TRAY FITTINGS/ACCESSORIES"/>
    <n v="227"/>
    <s v="100mm(h) X 800mm(w) 90 degree inside vertical elbow, 650 radius                       "/>
    <x v="1"/>
    <x v="1"/>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911"/>
    <n v="293"/>
    <x v="0"/>
    <x v="1"/>
    <x v="1"/>
    <x v="1"/>
    <x v="5"/>
    <s v="B02"/>
    <s v="HEAVY DUTY GALVANIZED STEEL CABLE LADDER RACK/TRAY FITTINGS/ACCESSORIES"/>
    <n v="228"/>
    <s v="100mm(h) X 1000mm(w) 90 degree horizontal elbow, 650 radius                       "/>
    <x v="2"/>
    <x v="2"/>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364"/>
    <n v="293"/>
    <x v="0"/>
    <x v="1"/>
    <x v="1"/>
    <x v="1"/>
    <x v="5"/>
    <s v="B02"/>
    <s v="HEAVY DUTY GALVANIZED STEEL CABLE LADDER RACK/TRAY FITTINGS/ACCESSORIES"/>
    <n v="228"/>
    <s v="100mm(h) X 1000mm(w) 90 degree horizontal elbow, 650 radius                       "/>
    <x v="3"/>
    <x v="3"/>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817"/>
    <n v="293"/>
    <x v="0"/>
    <x v="1"/>
    <x v="1"/>
    <x v="1"/>
    <x v="5"/>
    <s v="B02"/>
    <s v="HEAVY DUTY GALVANIZED STEEL CABLE LADDER RACK/TRAY FITTINGS/ACCESSORIES"/>
    <n v="228"/>
    <s v="100mm(h) X 1000mm(w) 90 degree horizontal elbow, 650 radius                       "/>
    <x v="1"/>
    <x v="1"/>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912"/>
    <n v="294"/>
    <x v="0"/>
    <x v="1"/>
    <x v="1"/>
    <x v="1"/>
    <x v="5"/>
    <s v="B02"/>
    <s v="HEAVY DUTY GALVANIZED STEEL CABLE LADDER RACK/TRAY FITTINGS/ACCESSORIES"/>
    <n v="229"/>
    <s v="100mm(h) X 1000mm(w) horizontal tee, 650 radius                       "/>
    <x v="2"/>
    <x v="2"/>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365"/>
    <n v="294"/>
    <x v="0"/>
    <x v="1"/>
    <x v="1"/>
    <x v="1"/>
    <x v="5"/>
    <s v="B02"/>
    <s v="HEAVY DUTY GALVANIZED STEEL CABLE LADDER RACK/TRAY FITTINGS/ACCESSORIES"/>
    <n v="229"/>
    <s v="100mm(h) X 1000mm(w) horizontal tee, 650 radius                       "/>
    <x v="3"/>
    <x v="3"/>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818"/>
    <n v="294"/>
    <x v="0"/>
    <x v="1"/>
    <x v="1"/>
    <x v="1"/>
    <x v="5"/>
    <s v="B02"/>
    <s v="HEAVY DUTY GALVANIZED STEEL CABLE LADDER RACK/TRAY FITTINGS/ACCESSORIES"/>
    <n v="229"/>
    <s v="100mm(h) X 1000mm(w) horizontal tee, 650 radius                       "/>
    <x v="1"/>
    <x v="1"/>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913"/>
    <n v="295"/>
    <x v="0"/>
    <x v="1"/>
    <x v="1"/>
    <x v="1"/>
    <x v="5"/>
    <s v="B02"/>
    <s v="HEAVY DUTY GALVANIZED STEEL CABLE LADDER RACK/TRAY FITTINGS/ACCESSORIES"/>
    <n v="230"/>
    <s v="100mm(h) X 1000mm(w) horizontal cross, 650 radius                       "/>
    <x v="2"/>
    <x v="2"/>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366"/>
    <n v="295"/>
    <x v="0"/>
    <x v="1"/>
    <x v="1"/>
    <x v="1"/>
    <x v="5"/>
    <s v="B02"/>
    <s v="HEAVY DUTY GALVANIZED STEEL CABLE LADDER RACK/TRAY FITTINGS/ACCESSORIES"/>
    <n v="230"/>
    <s v="100mm(h) X 1000mm(w) horizontal cross, 650 radius                       "/>
    <x v="3"/>
    <x v="3"/>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819"/>
    <n v="295"/>
    <x v="0"/>
    <x v="1"/>
    <x v="1"/>
    <x v="1"/>
    <x v="5"/>
    <s v="B02"/>
    <s v="HEAVY DUTY GALVANIZED STEEL CABLE LADDER RACK/TRAY FITTINGS/ACCESSORIES"/>
    <n v="230"/>
    <s v="100mm(h) X 1000mm(w) horizontal cross, 650 radius                       "/>
    <x v="1"/>
    <x v="1"/>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914"/>
    <n v="296"/>
    <x v="0"/>
    <x v="1"/>
    <x v="1"/>
    <x v="1"/>
    <x v="5"/>
    <s v="B02"/>
    <s v="HEAVY DUTY GALVANIZED STEEL CABLE LADDER RACK/TRAY FITTINGS/ACCESSORIES"/>
    <n v="231"/>
    <s v="100mm(h) X 1000mm(w) 90 degree outside vertical elbow, 650 radius                       "/>
    <x v="2"/>
    <x v="2"/>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367"/>
    <n v="296"/>
    <x v="0"/>
    <x v="1"/>
    <x v="1"/>
    <x v="1"/>
    <x v="5"/>
    <s v="B02"/>
    <s v="HEAVY DUTY GALVANIZED STEEL CABLE LADDER RACK/TRAY FITTINGS/ACCESSORIES"/>
    <n v="231"/>
    <s v="100mm(h) X 1000mm(w) 90 degree outside vertical elbow, 650 radius                       "/>
    <x v="3"/>
    <x v="3"/>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820"/>
    <n v="296"/>
    <x v="0"/>
    <x v="1"/>
    <x v="1"/>
    <x v="1"/>
    <x v="5"/>
    <s v="B02"/>
    <s v="HEAVY DUTY GALVANIZED STEEL CABLE LADDER RACK/TRAY FITTINGS/ACCESSORIES"/>
    <n v="231"/>
    <s v="100mm(h) X 1000mm(w) 90 degree outside vertical elbow, 650 radius                       "/>
    <x v="1"/>
    <x v="1"/>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915"/>
    <n v="297"/>
    <x v="0"/>
    <x v="1"/>
    <x v="1"/>
    <x v="1"/>
    <x v="5"/>
    <s v="B02"/>
    <s v="HEAVY DUTY GALVANIZED STEEL CABLE LADDER RACK/TRAY FITTINGS/ACCESSORIES"/>
    <n v="232"/>
    <s v="100mm(h) X 1000mm(w) 90 degree inside vertical elbow, 650 radius                       "/>
    <x v="2"/>
    <x v="2"/>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368"/>
    <n v="297"/>
    <x v="0"/>
    <x v="1"/>
    <x v="1"/>
    <x v="1"/>
    <x v="5"/>
    <s v="B02"/>
    <s v="HEAVY DUTY GALVANIZED STEEL CABLE LADDER RACK/TRAY FITTINGS/ACCESSORIES"/>
    <n v="232"/>
    <s v="100mm(h) X 1000mm(w) 90 degree inside vertical elbow, 650 radius                       "/>
    <x v="3"/>
    <x v="3"/>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821"/>
    <n v="297"/>
    <x v="0"/>
    <x v="1"/>
    <x v="1"/>
    <x v="1"/>
    <x v="5"/>
    <s v="B02"/>
    <s v="HEAVY DUTY GALVANIZED STEEL CABLE LADDER RACK/TRAY FITTINGS/ACCESSORIES"/>
    <n v="232"/>
    <s v="100mm(h) X 1000mm(w) 90 degree inside vertical elbow, 650 radius                       "/>
    <x v="1"/>
    <x v="1"/>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916"/>
    <n v="298"/>
    <x v="0"/>
    <x v="1"/>
    <x v="1"/>
    <x v="1"/>
    <x v="5"/>
    <s v="B02"/>
    <s v="HEAVY DUTY GALVANIZED STEEL CABLE LADDER RACK/TRAY FITTINGS/ACCESSORIES"/>
    <n v="233"/>
    <s v="150mm(h) vertical adjustable splice plates                       "/>
    <x v="2"/>
    <x v="2"/>
    <x v="1"/>
    <n v="2"/>
    <n v="2"/>
    <n v="2"/>
    <n v="2"/>
    <n v="2"/>
    <n v="2"/>
    <n v="2"/>
    <n v="14"/>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369"/>
    <n v="298"/>
    <x v="0"/>
    <x v="1"/>
    <x v="1"/>
    <x v="1"/>
    <x v="5"/>
    <s v="B02"/>
    <s v="HEAVY DUTY GALVANIZED STEEL CABLE LADDER RACK/TRAY FITTINGS/ACCESSORIES"/>
    <n v="233"/>
    <s v="150mm(h) vertical adjustable splice plates                       "/>
    <x v="3"/>
    <x v="3"/>
    <x v="1"/>
    <n v="2"/>
    <n v="2"/>
    <n v="2"/>
    <n v="2"/>
    <n v="2"/>
    <n v="2"/>
    <n v="2"/>
    <n v="14"/>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822"/>
    <n v="298"/>
    <x v="0"/>
    <x v="1"/>
    <x v="1"/>
    <x v="1"/>
    <x v="5"/>
    <s v="B02"/>
    <s v="HEAVY DUTY GALVANIZED STEEL CABLE LADDER RACK/TRAY FITTINGS/ACCESSORIES"/>
    <n v="233"/>
    <s v="150mm(h) vertical adjustable splice plates                       "/>
    <x v="1"/>
    <x v="1"/>
    <x v="1"/>
    <n v="2"/>
    <n v="2"/>
    <n v="2"/>
    <n v="2"/>
    <n v="2"/>
    <n v="2"/>
    <n v="2"/>
    <n v="14"/>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917"/>
    <n v="299"/>
    <x v="0"/>
    <x v="1"/>
    <x v="1"/>
    <x v="1"/>
    <x v="5"/>
    <s v="B02"/>
    <s v="HEAVY DUTY GALVANIZED STEEL CABLE LADDER RACK/TRAY FITTINGS/ACCESSORIES"/>
    <n v="234"/>
    <s v="150mm(h) X 75mm(w) 90 degree horizontal elbow, 450 radius                       "/>
    <x v="2"/>
    <x v="2"/>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370"/>
    <n v="299"/>
    <x v="0"/>
    <x v="1"/>
    <x v="1"/>
    <x v="1"/>
    <x v="5"/>
    <s v="B02"/>
    <s v="HEAVY DUTY GALVANIZED STEEL CABLE LADDER RACK/TRAY FITTINGS/ACCESSORIES"/>
    <n v="234"/>
    <s v="150mm(h) X 75mm(w) 90 degree horizontal elbow, 450 radius                       "/>
    <x v="3"/>
    <x v="3"/>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823"/>
    <n v="299"/>
    <x v="0"/>
    <x v="1"/>
    <x v="1"/>
    <x v="1"/>
    <x v="5"/>
    <s v="B02"/>
    <s v="HEAVY DUTY GALVANIZED STEEL CABLE LADDER RACK/TRAY FITTINGS/ACCESSORIES"/>
    <n v="234"/>
    <s v="150mm(h) X 75mm(w) 90 degree horizontal elbow, 450 radius                       "/>
    <x v="1"/>
    <x v="1"/>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918"/>
    <n v="300"/>
    <x v="0"/>
    <x v="1"/>
    <x v="1"/>
    <x v="1"/>
    <x v="5"/>
    <s v="B02"/>
    <s v="HEAVY DUTY GALVANIZED STEEL CABLE LADDER RACK/TRAY FITTINGS/ACCESSORIES"/>
    <n v="235"/>
    <s v="150mm(h) X 75mm(w) horizontal tee, 450 radius                       "/>
    <x v="2"/>
    <x v="2"/>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371"/>
    <n v="300"/>
    <x v="0"/>
    <x v="1"/>
    <x v="1"/>
    <x v="1"/>
    <x v="5"/>
    <s v="B02"/>
    <s v="HEAVY DUTY GALVANIZED STEEL CABLE LADDER RACK/TRAY FITTINGS/ACCESSORIES"/>
    <n v="235"/>
    <s v="150mm(h) X 75mm(w) horizontal tee, 450 radius                       "/>
    <x v="3"/>
    <x v="3"/>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824"/>
    <n v="300"/>
    <x v="0"/>
    <x v="1"/>
    <x v="1"/>
    <x v="1"/>
    <x v="5"/>
    <s v="B02"/>
    <s v="HEAVY DUTY GALVANIZED STEEL CABLE LADDER RACK/TRAY FITTINGS/ACCESSORIES"/>
    <n v="235"/>
    <s v="150mm(h) X 75mm(w) horizontal tee, 450 radius                       "/>
    <x v="1"/>
    <x v="1"/>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919"/>
    <n v="301"/>
    <x v="0"/>
    <x v="1"/>
    <x v="1"/>
    <x v="1"/>
    <x v="5"/>
    <s v="B02"/>
    <s v="HEAVY DUTY GALVANIZED STEEL CABLE LADDER RACK/TRAY FITTINGS/ACCESSORIES"/>
    <n v="236"/>
    <s v="150mm(h) X 75mm(w) horizontal cross, 450 radius                       "/>
    <x v="2"/>
    <x v="2"/>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372"/>
    <n v="301"/>
    <x v="0"/>
    <x v="1"/>
    <x v="1"/>
    <x v="1"/>
    <x v="5"/>
    <s v="B02"/>
    <s v="HEAVY DUTY GALVANIZED STEEL CABLE LADDER RACK/TRAY FITTINGS/ACCESSORIES"/>
    <n v="236"/>
    <s v="150mm(h) X 75mm(w) horizontal cross, 450 radius                       "/>
    <x v="3"/>
    <x v="3"/>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825"/>
    <n v="301"/>
    <x v="0"/>
    <x v="1"/>
    <x v="1"/>
    <x v="1"/>
    <x v="5"/>
    <s v="B02"/>
    <s v="HEAVY DUTY GALVANIZED STEEL CABLE LADDER RACK/TRAY FITTINGS/ACCESSORIES"/>
    <n v="236"/>
    <s v="150mm(h) X 75mm(w) horizontal cross, 450 radius                       "/>
    <x v="1"/>
    <x v="1"/>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920"/>
    <n v="302"/>
    <x v="0"/>
    <x v="1"/>
    <x v="1"/>
    <x v="1"/>
    <x v="5"/>
    <s v="B02"/>
    <s v="HEAVY DUTY GALVANIZED STEEL CABLE LADDER RACK/TRAY FITTINGS/ACCESSORIES"/>
    <n v="237"/>
    <s v="150mm(h) X 75mm(w) 90 degree outside vertical elbow, 450 radius                       "/>
    <x v="2"/>
    <x v="2"/>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373"/>
    <n v="302"/>
    <x v="0"/>
    <x v="1"/>
    <x v="1"/>
    <x v="1"/>
    <x v="5"/>
    <s v="B02"/>
    <s v="HEAVY DUTY GALVANIZED STEEL CABLE LADDER RACK/TRAY FITTINGS/ACCESSORIES"/>
    <n v="237"/>
    <s v="150mm(h) X 75mm(w) 90 degree outside vertical elbow, 450 radius                       "/>
    <x v="3"/>
    <x v="3"/>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826"/>
    <n v="302"/>
    <x v="0"/>
    <x v="1"/>
    <x v="1"/>
    <x v="1"/>
    <x v="5"/>
    <s v="B02"/>
    <s v="HEAVY DUTY GALVANIZED STEEL CABLE LADDER RACK/TRAY FITTINGS/ACCESSORIES"/>
    <n v="237"/>
    <s v="150mm(h) X 75mm(w) 90 degree outside vertical elbow, 450 radius                       "/>
    <x v="1"/>
    <x v="1"/>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921"/>
    <n v="303"/>
    <x v="0"/>
    <x v="1"/>
    <x v="1"/>
    <x v="1"/>
    <x v="5"/>
    <s v="B02"/>
    <s v="HEAVY DUTY GALVANIZED STEEL CABLE LADDER RACK/TRAY FITTINGS/ACCESSORIES"/>
    <n v="238"/>
    <s v="150mm(h) X 75mm(w) 90 degree inside vertical elbow, 450 radius                       "/>
    <x v="2"/>
    <x v="2"/>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374"/>
    <n v="303"/>
    <x v="0"/>
    <x v="1"/>
    <x v="1"/>
    <x v="1"/>
    <x v="5"/>
    <s v="B02"/>
    <s v="HEAVY DUTY GALVANIZED STEEL CABLE LADDER RACK/TRAY FITTINGS/ACCESSORIES"/>
    <n v="238"/>
    <s v="150mm(h) X 75mm(w) 90 degree inside vertical elbow, 450 radius                       "/>
    <x v="3"/>
    <x v="3"/>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827"/>
    <n v="303"/>
    <x v="0"/>
    <x v="1"/>
    <x v="1"/>
    <x v="1"/>
    <x v="5"/>
    <s v="B02"/>
    <s v="HEAVY DUTY GALVANIZED STEEL CABLE LADDER RACK/TRAY FITTINGS/ACCESSORIES"/>
    <n v="238"/>
    <s v="150mm(h) X 75mm(w) 90 degree inside vertical elbow, 450 radius                       "/>
    <x v="1"/>
    <x v="1"/>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922"/>
    <n v="304"/>
    <x v="0"/>
    <x v="1"/>
    <x v="1"/>
    <x v="1"/>
    <x v="5"/>
    <s v="B02"/>
    <s v="HEAVY DUTY GALVANIZED STEEL CABLE LADDER RACK/TRAY FITTINGS/ACCESSORIES"/>
    <n v="239"/>
    <s v="150mm(h) X 100mm(w) 90 degree horizontal elbow, 450 radius                       "/>
    <x v="2"/>
    <x v="2"/>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375"/>
    <n v="304"/>
    <x v="0"/>
    <x v="1"/>
    <x v="1"/>
    <x v="1"/>
    <x v="5"/>
    <s v="B02"/>
    <s v="HEAVY DUTY GALVANIZED STEEL CABLE LADDER RACK/TRAY FITTINGS/ACCESSORIES"/>
    <n v="239"/>
    <s v="150mm(h) X 100mm(w) 90 degree horizontal elbow, 450 radius                       "/>
    <x v="3"/>
    <x v="3"/>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828"/>
    <n v="304"/>
    <x v="0"/>
    <x v="1"/>
    <x v="1"/>
    <x v="1"/>
    <x v="5"/>
    <s v="B02"/>
    <s v="HEAVY DUTY GALVANIZED STEEL CABLE LADDER RACK/TRAY FITTINGS/ACCESSORIES"/>
    <n v="239"/>
    <s v="150mm(h) X 100mm(w) 90 degree horizontal elbow, 450 radius                       "/>
    <x v="1"/>
    <x v="1"/>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923"/>
    <n v="305"/>
    <x v="0"/>
    <x v="1"/>
    <x v="1"/>
    <x v="1"/>
    <x v="5"/>
    <s v="B02"/>
    <s v="HEAVY DUTY GALVANIZED STEEL CABLE LADDER RACK/TRAY FITTINGS/ACCESSORIES"/>
    <n v="240"/>
    <s v="150mm(h) X 100mm(w) horizontal tee, 450 radius                       "/>
    <x v="2"/>
    <x v="2"/>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376"/>
    <n v="305"/>
    <x v="0"/>
    <x v="1"/>
    <x v="1"/>
    <x v="1"/>
    <x v="5"/>
    <s v="B02"/>
    <s v="HEAVY DUTY GALVANIZED STEEL CABLE LADDER RACK/TRAY FITTINGS/ACCESSORIES"/>
    <n v="240"/>
    <s v="150mm(h) X 100mm(w) horizontal tee, 450 radius                       "/>
    <x v="3"/>
    <x v="3"/>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829"/>
    <n v="305"/>
    <x v="0"/>
    <x v="1"/>
    <x v="1"/>
    <x v="1"/>
    <x v="5"/>
    <s v="B02"/>
    <s v="HEAVY DUTY GALVANIZED STEEL CABLE LADDER RACK/TRAY FITTINGS/ACCESSORIES"/>
    <n v="240"/>
    <s v="150mm(h) X 100mm(w) horizontal tee, 450 radius                       "/>
    <x v="1"/>
    <x v="1"/>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924"/>
    <n v="306"/>
    <x v="0"/>
    <x v="1"/>
    <x v="1"/>
    <x v="1"/>
    <x v="5"/>
    <s v="B02"/>
    <s v="HEAVY DUTY GALVANIZED STEEL CABLE LADDER RACK/TRAY FITTINGS/ACCESSORIES"/>
    <n v="241"/>
    <s v="150mm(h) X 100mm(w) horizontal cross, 450 radius                       "/>
    <x v="2"/>
    <x v="2"/>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377"/>
    <n v="306"/>
    <x v="0"/>
    <x v="1"/>
    <x v="1"/>
    <x v="1"/>
    <x v="5"/>
    <s v="B02"/>
    <s v="HEAVY DUTY GALVANIZED STEEL CABLE LADDER RACK/TRAY FITTINGS/ACCESSORIES"/>
    <n v="241"/>
    <s v="150mm(h) X 100mm(w) horizontal cross, 450 radius                       "/>
    <x v="3"/>
    <x v="3"/>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830"/>
    <n v="306"/>
    <x v="0"/>
    <x v="1"/>
    <x v="1"/>
    <x v="1"/>
    <x v="5"/>
    <s v="B02"/>
    <s v="HEAVY DUTY GALVANIZED STEEL CABLE LADDER RACK/TRAY FITTINGS/ACCESSORIES"/>
    <n v="241"/>
    <s v="150mm(h) X 100mm(w) horizontal cross, 450 radius                       "/>
    <x v="1"/>
    <x v="1"/>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925"/>
    <n v="307"/>
    <x v="0"/>
    <x v="1"/>
    <x v="1"/>
    <x v="1"/>
    <x v="5"/>
    <s v="B02"/>
    <s v="HEAVY DUTY GALVANIZED STEEL CABLE LADDER RACK/TRAY FITTINGS/ACCESSORIES"/>
    <n v="242"/>
    <s v="150mm(h) X 100mm(w) 90 degree outside vertical elbow, 450 radius                       "/>
    <x v="2"/>
    <x v="2"/>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378"/>
    <n v="307"/>
    <x v="0"/>
    <x v="1"/>
    <x v="1"/>
    <x v="1"/>
    <x v="5"/>
    <s v="B02"/>
    <s v="HEAVY DUTY GALVANIZED STEEL CABLE LADDER RACK/TRAY FITTINGS/ACCESSORIES"/>
    <n v="242"/>
    <s v="150mm(h) X 100mm(w) 90 degree outside vertical elbow, 450 radius                       "/>
    <x v="3"/>
    <x v="3"/>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831"/>
    <n v="307"/>
    <x v="0"/>
    <x v="1"/>
    <x v="1"/>
    <x v="1"/>
    <x v="5"/>
    <s v="B02"/>
    <s v="HEAVY DUTY GALVANIZED STEEL CABLE LADDER RACK/TRAY FITTINGS/ACCESSORIES"/>
    <n v="242"/>
    <s v="150mm(h) X 100mm(w) 90 degree outside vertical elbow, 450 radius                       "/>
    <x v="1"/>
    <x v="1"/>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926"/>
    <n v="308"/>
    <x v="0"/>
    <x v="1"/>
    <x v="1"/>
    <x v="1"/>
    <x v="5"/>
    <s v="B02"/>
    <s v="HEAVY DUTY GALVANIZED STEEL CABLE LADDER RACK/TRAY FITTINGS/ACCESSORIES"/>
    <n v="243"/>
    <s v="150mm(h) X 100mm(w) 90 degree inside vertical elbow, 450 radius                       "/>
    <x v="2"/>
    <x v="2"/>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379"/>
    <n v="308"/>
    <x v="0"/>
    <x v="1"/>
    <x v="1"/>
    <x v="1"/>
    <x v="5"/>
    <s v="B02"/>
    <s v="HEAVY DUTY GALVANIZED STEEL CABLE LADDER RACK/TRAY FITTINGS/ACCESSORIES"/>
    <n v="243"/>
    <s v="150mm(h) X 100mm(w) 90 degree inside vertical elbow, 450 radius                       "/>
    <x v="3"/>
    <x v="3"/>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832"/>
    <n v="308"/>
    <x v="0"/>
    <x v="1"/>
    <x v="1"/>
    <x v="1"/>
    <x v="5"/>
    <s v="B02"/>
    <s v="HEAVY DUTY GALVANIZED STEEL CABLE LADDER RACK/TRAY FITTINGS/ACCESSORIES"/>
    <n v="243"/>
    <s v="150mm(h) X 100mm(w) 90 degree inside vertical elbow, 450 radius                       "/>
    <x v="1"/>
    <x v="1"/>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927"/>
    <n v="309"/>
    <x v="0"/>
    <x v="1"/>
    <x v="1"/>
    <x v="1"/>
    <x v="5"/>
    <s v="B02"/>
    <s v="HEAVY DUTY GALVANIZED STEEL CABLE LADDER RACK/TRAY FITTINGS/ACCESSORIES"/>
    <n v="244"/>
    <s v="150mm(h) X 150mm(w) 90 degree horizontal elbow, 450 radius                       "/>
    <x v="2"/>
    <x v="2"/>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380"/>
    <n v="309"/>
    <x v="0"/>
    <x v="1"/>
    <x v="1"/>
    <x v="1"/>
    <x v="5"/>
    <s v="B02"/>
    <s v="HEAVY DUTY GALVANIZED STEEL CABLE LADDER RACK/TRAY FITTINGS/ACCESSORIES"/>
    <n v="244"/>
    <s v="150mm(h) X 150mm(w) 90 degree horizontal elbow, 450 radius                       "/>
    <x v="3"/>
    <x v="3"/>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833"/>
    <n v="309"/>
    <x v="0"/>
    <x v="1"/>
    <x v="1"/>
    <x v="1"/>
    <x v="5"/>
    <s v="B02"/>
    <s v="HEAVY DUTY GALVANIZED STEEL CABLE LADDER RACK/TRAY FITTINGS/ACCESSORIES"/>
    <n v="244"/>
    <s v="150mm(h) X 150mm(w) 90 degree horizontal elbow, 450 radius                       "/>
    <x v="1"/>
    <x v="1"/>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928"/>
    <n v="310"/>
    <x v="0"/>
    <x v="1"/>
    <x v="1"/>
    <x v="1"/>
    <x v="5"/>
    <s v="B02"/>
    <s v="HEAVY DUTY GALVANIZED STEEL CABLE LADDER RACK/TRAY FITTINGS/ACCESSORIES"/>
    <n v="245"/>
    <s v="150mm(h) X 150mm(w) horizontal tee, 450 radius                       "/>
    <x v="2"/>
    <x v="2"/>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381"/>
    <n v="310"/>
    <x v="0"/>
    <x v="1"/>
    <x v="1"/>
    <x v="1"/>
    <x v="5"/>
    <s v="B02"/>
    <s v="HEAVY DUTY GALVANIZED STEEL CABLE LADDER RACK/TRAY FITTINGS/ACCESSORIES"/>
    <n v="245"/>
    <s v="150mm(h) X 150mm(w) horizontal tee, 450 radius                       "/>
    <x v="3"/>
    <x v="3"/>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834"/>
    <n v="310"/>
    <x v="0"/>
    <x v="1"/>
    <x v="1"/>
    <x v="1"/>
    <x v="5"/>
    <s v="B02"/>
    <s v="HEAVY DUTY GALVANIZED STEEL CABLE LADDER RACK/TRAY FITTINGS/ACCESSORIES"/>
    <n v="245"/>
    <s v="150mm(h) X 150mm(w) horizontal tee, 450 radius                       "/>
    <x v="1"/>
    <x v="1"/>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929"/>
    <n v="311"/>
    <x v="0"/>
    <x v="1"/>
    <x v="1"/>
    <x v="1"/>
    <x v="5"/>
    <s v="B02"/>
    <s v="HEAVY DUTY GALVANIZED STEEL CABLE LADDER RACK/TRAY FITTINGS/ACCESSORIES"/>
    <n v="246"/>
    <s v="150mm(h) X 150mm(w) horizontal cross, 450 radius                       "/>
    <x v="2"/>
    <x v="2"/>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382"/>
    <n v="311"/>
    <x v="0"/>
    <x v="1"/>
    <x v="1"/>
    <x v="1"/>
    <x v="5"/>
    <s v="B02"/>
    <s v="HEAVY DUTY GALVANIZED STEEL CABLE LADDER RACK/TRAY FITTINGS/ACCESSORIES"/>
    <n v="246"/>
    <s v="150mm(h) X 150mm(w) horizontal cross, 450 radius                       "/>
    <x v="3"/>
    <x v="3"/>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835"/>
    <n v="311"/>
    <x v="0"/>
    <x v="1"/>
    <x v="1"/>
    <x v="1"/>
    <x v="5"/>
    <s v="B02"/>
    <s v="HEAVY DUTY GALVANIZED STEEL CABLE LADDER RACK/TRAY FITTINGS/ACCESSORIES"/>
    <n v="246"/>
    <s v="150mm(h) X 150mm(w) horizontal cross, 450 radius                       "/>
    <x v="1"/>
    <x v="1"/>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930"/>
    <n v="312"/>
    <x v="0"/>
    <x v="1"/>
    <x v="1"/>
    <x v="1"/>
    <x v="5"/>
    <s v="B02"/>
    <s v="HEAVY DUTY GALVANIZED STEEL CABLE LADDER RACK/TRAY FITTINGS/ACCESSORIES"/>
    <n v="247"/>
    <s v="150mm(h) X 150mm(w) 90 degree outside vertical elbow, 450 radius                       "/>
    <x v="2"/>
    <x v="2"/>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383"/>
    <n v="312"/>
    <x v="0"/>
    <x v="1"/>
    <x v="1"/>
    <x v="1"/>
    <x v="5"/>
    <s v="B02"/>
    <s v="HEAVY DUTY GALVANIZED STEEL CABLE LADDER RACK/TRAY FITTINGS/ACCESSORIES"/>
    <n v="247"/>
    <s v="150mm(h) X 150mm(w) 90 degree outside vertical elbow, 450 radius                       "/>
    <x v="3"/>
    <x v="3"/>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836"/>
    <n v="312"/>
    <x v="0"/>
    <x v="1"/>
    <x v="1"/>
    <x v="1"/>
    <x v="5"/>
    <s v="B02"/>
    <s v="HEAVY DUTY GALVANIZED STEEL CABLE LADDER RACK/TRAY FITTINGS/ACCESSORIES"/>
    <n v="247"/>
    <s v="150mm(h) X 150mm(w) 90 degree outside vertical elbow, 450 radius                       "/>
    <x v="1"/>
    <x v="1"/>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931"/>
    <n v="313"/>
    <x v="0"/>
    <x v="1"/>
    <x v="1"/>
    <x v="1"/>
    <x v="5"/>
    <s v="B02"/>
    <s v="HEAVY DUTY GALVANIZED STEEL CABLE LADDER RACK/TRAY FITTINGS/ACCESSORIES"/>
    <n v="248"/>
    <s v="150mm(h) X 150mm(w) 90 degree inside vertical elbow, 450 radius                       "/>
    <x v="2"/>
    <x v="2"/>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384"/>
    <n v="313"/>
    <x v="0"/>
    <x v="1"/>
    <x v="1"/>
    <x v="1"/>
    <x v="5"/>
    <s v="B02"/>
    <s v="HEAVY DUTY GALVANIZED STEEL CABLE LADDER RACK/TRAY FITTINGS/ACCESSORIES"/>
    <n v="248"/>
    <s v="150mm(h) X 150mm(w) 90 degree inside vertical elbow, 450 radius                       "/>
    <x v="3"/>
    <x v="3"/>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837"/>
    <n v="313"/>
    <x v="0"/>
    <x v="1"/>
    <x v="1"/>
    <x v="1"/>
    <x v="5"/>
    <s v="B02"/>
    <s v="HEAVY DUTY GALVANIZED STEEL CABLE LADDER RACK/TRAY FITTINGS/ACCESSORIES"/>
    <n v="248"/>
    <s v="150mm(h) X 150mm(w) 90 degree inside vertical elbow, 450 radius                       "/>
    <x v="1"/>
    <x v="1"/>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932"/>
    <n v="314"/>
    <x v="0"/>
    <x v="1"/>
    <x v="1"/>
    <x v="1"/>
    <x v="5"/>
    <s v="B02"/>
    <s v="HEAVY DUTY GALVANIZED STEEL CABLE LADDER RACK/TRAY FITTINGS/ACCESSORIES"/>
    <n v="249"/>
    <s v="150mm(h) X 200mm(w) 90 degree horizontal elbow, 450 radius                       "/>
    <x v="2"/>
    <x v="2"/>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385"/>
    <n v="314"/>
    <x v="0"/>
    <x v="1"/>
    <x v="1"/>
    <x v="1"/>
    <x v="5"/>
    <s v="B02"/>
    <s v="HEAVY DUTY GALVANIZED STEEL CABLE LADDER RACK/TRAY FITTINGS/ACCESSORIES"/>
    <n v="249"/>
    <s v="150mm(h) X 200mm(w) 90 degree horizontal elbow, 450 radius                       "/>
    <x v="3"/>
    <x v="3"/>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838"/>
    <n v="314"/>
    <x v="0"/>
    <x v="1"/>
    <x v="1"/>
    <x v="1"/>
    <x v="5"/>
    <s v="B02"/>
    <s v="HEAVY DUTY GALVANIZED STEEL CABLE LADDER RACK/TRAY FITTINGS/ACCESSORIES"/>
    <n v="249"/>
    <s v="150mm(h) X 200mm(w) 90 degree horizontal elbow, 450 radius                       "/>
    <x v="1"/>
    <x v="1"/>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933"/>
    <n v="315"/>
    <x v="0"/>
    <x v="1"/>
    <x v="1"/>
    <x v="1"/>
    <x v="5"/>
    <s v="B02"/>
    <s v="HEAVY DUTY GALVANIZED STEEL CABLE LADDER RACK/TRAY FITTINGS/ACCESSORIES"/>
    <n v="250"/>
    <s v="150mm(h) X 200mm(w) horizontal tee, 450 radius                       "/>
    <x v="2"/>
    <x v="2"/>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386"/>
    <n v="315"/>
    <x v="0"/>
    <x v="1"/>
    <x v="1"/>
    <x v="1"/>
    <x v="5"/>
    <s v="B02"/>
    <s v="HEAVY DUTY GALVANIZED STEEL CABLE LADDER RACK/TRAY FITTINGS/ACCESSORIES"/>
    <n v="250"/>
    <s v="150mm(h) X 200mm(w) horizontal tee, 450 radius                       "/>
    <x v="3"/>
    <x v="3"/>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839"/>
    <n v="315"/>
    <x v="0"/>
    <x v="1"/>
    <x v="1"/>
    <x v="1"/>
    <x v="5"/>
    <s v="B02"/>
    <s v="HEAVY DUTY GALVANIZED STEEL CABLE LADDER RACK/TRAY FITTINGS/ACCESSORIES"/>
    <n v="250"/>
    <s v="150mm(h) X 200mm(w) horizontal tee, 450 radius                       "/>
    <x v="1"/>
    <x v="1"/>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934"/>
    <n v="316"/>
    <x v="0"/>
    <x v="1"/>
    <x v="1"/>
    <x v="1"/>
    <x v="5"/>
    <s v="B02"/>
    <s v="HEAVY DUTY GALVANIZED STEEL CABLE LADDER RACK/TRAY FITTINGS/ACCESSORIES"/>
    <n v="251"/>
    <s v="150mm(h) X 200mm(w) horizontal cross, 450 radius                       "/>
    <x v="2"/>
    <x v="2"/>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387"/>
    <n v="316"/>
    <x v="0"/>
    <x v="1"/>
    <x v="1"/>
    <x v="1"/>
    <x v="5"/>
    <s v="B02"/>
    <s v="HEAVY DUTY GALVANIZED STEEL CABLE LADDER RACK/TRAY FITTINGS/ACCESSORIES"/>
    <n v="251"/>
    <s v="150mm(h) X 200mm(w) horizontal cross, 450 radius                       "/>
    <x v="3"/>
    <x v="3"/>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840"/>
    <n v="316"/>
    <x v="0"/>
    <x v="1"/>
    <x v="1"/>
    <x v="1"/>
    <x v="5"/>
    <s v="B02"/>
    <s v="HEAVY DUTY GALVANIZED STEEL CABLE LADDER RACK/TRAY FITTINGS/ACCESSORIES"/>
    <n v="251"/>
    <s v="150mm(h) X 200mm(w) horizontal cross, 450 radius                       "/>
    <x v="1"/>
    <x v="1"/>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935"/>
    <n v="317"/>
    <x v="0"/>
    <x v="1"/>
    <x v="1"/>
    <x v="1"/>
    <x v="5"/>
    <s v="B02"/>
    <s v="HEAVY DUTY GALVANIZED STEEL CABLE LADDER RACK/TRAY FITTINGS/ACCESSORIES"/>
    <n v="252"/>
    <s v="150mm(h) X 200mm(w) 90 degree outside vertical elbow, 450 radius                       "/>
    <x v="2"/>
    <x v="2"/>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388"/>
    <n v="317"/>
    <x v="0"/>
    <x v="1"/>
    <x v="1"/>
    <x v="1"/>
    <x v="5"/>
    <s v="B02"/>
    <s v="HEAVY DUTY GALVANIZED STEEL CABLE LADDER RACK/TRAY FITTINGS/ACCESSORIES"/>
    <n v="252"/>
    <s v="150mm(h) X 200mm(w) 90 degree outside vertical elbow, 450 radius                       "/>
    <x v="3"/>
    <x v="3"/>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841"/>
    <n v="317"/>
    <x v="0"/>
    <x v="1"/>
    <x v="1"/>
    <x v="1"/>
    <x v="5"/>
    <s v="B02"/>
    <s v="HEAVY DUTY GALVANIZED STEEL CABLE LADDER RACK/TRAY FITTINGS/ACCESSORIES"/>
    <n v="252"/>
    <s v="150mm(h) X 200mm(w) 90 degree outside vertical elbow, 450 radius                       "/>
    <x v="1"/>
    <x v="1"/>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936"/>
    <n v="318"/>
    <x v="0"/>
    <x v="1"/>
    <x v="1"/>
    <x v="1"/>
    <x v="5"/>
    <s v="B02"/>
    <s v="HEAVY DUTY GALVANIZED STEEL CABLE LADDER RACK/TRAY FITTINGS/ACCESSORIES"/>
    <n v="253"/>
    <s v="150mm(h) X 200mm(w) 90 degree inside vertical elbow, 450 radius                       "/>
    <x v="2"/>
    <x v="2"/>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389"/>
    <n v="318"/>
    <x v="0"/>
    <x v="1"/>
    <x v="1"/>
    <x v="1"/>
    <x v="5"/>
    <s v="B02"/>
    <s v="HEAVY DUTY GALVANIZED STEEL CABLE LADDER RACK/TRAY FITTINGS/ACCESSORIES"/>
    <n v="253"/>
    <s v="150mm(h) X 200mm(w) 90 degree inside vertical elbow, 450 radius                       "/>
    <x v="3"/>
    <x v="3"/>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842"/>
    <n v="318"/>
    <x v="0"/>
    <x v="1"/>
    <x v="1"/>
    <x v="1"/>
    <x v="5"/>
    <s v="B02"/>
    <s v="HEAVY DUTY GALVANIZED STEEL CABLE LADDER RACK/TRAY FITTINGS/ACCESSORIES"/>
    <n v="253"/>
    <s v="150mm(h) X 200mm(w) 90 degree inside vertical elbow, 450 radius                       "/>
    <x v="1"/>
    <x v="1"/>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937"/>
    <n v="319"/>
    <x v="0"/>
    <x v="1"/>
    <x v="1"/>
    <x v="1"/>
    <x v="5"/>
    <s v="B02"/>
    <s v="HEAVY DUTY GALVANIZED STEEL CABLE LADDER RACK/TRAY FITTINGS/ACCESSORIES"/>
    <n v="254"/>
    <s v="150mm(h) X 300mm(w) 90 degree horizontal elbow, 450 radius                       "/>
    <x v="2"/>
    <x v="2"/>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390"/>
    <n v="319"/>
    <x v="0"/>
    <x v="1"/>
    <x v="1"/>
    <x v="1"/>
    <x v="5"/>
    <s v="B02"/>
    <s v="HEAVY DUTY GALVANIZED STEEL CABLE LADDER RACK/TRAY FITTINGS/ACCESSORIES"/>
    <n v="254"/>
    <s v="150mm(h) X 300mm(w) 90 degree horizontal elbow, 450 radius                       "/>
    <x v="3"/>
    <x v="3"/>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843"/>
    <n v="319"/>
    <x v="0"/>
    <x v="1"/>
    <x v="1"/>
    <x v="1"/>
    <x v="5"/>
    <s v="B02"/>
    <s v="HEAVY DUTY GALVANIZED STEEL CABLE LADDER RACK/TRAY FITTINGS/ACCESSORIES"/>
    <n v="254"/>
    <s v="150mm(h) X 300mm(w) 90 degree horizontal elbow, 450 radius                       "/>
    <x v="1"/>
    <x v="1"/>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938"/>
    <n v="320"/>
    <x v="0"/>
    <x v="1"/>
    <x v="1"/>
    <x v="1"/>
    <x v="5"/>
    <s v="B02"/>
    <s v="HEAVY DUTY GALVANIZED STEEL CABLE LADDER RACK/TRAY FITTINGS/ACCESSORIES"/>
    <n v="255"/>
    <s v="150mm(h) X 300mm(w) horizontal tee, 450 radius                       "/>
    <x v="2"/>
    <x v="2"/>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391"/>
    <n v="320"/>
    <x v="0"/>
    <x v="1"/>
    <x v="1"/>
    <x v="1"/>
    <x v="5"/>
    <s v="B02"/>
    <s v="HEAVY DUTY GALVANIZED STEEL CABLE LADDER RACK/TRAY FITTINGS/ACCESSORIES"/>
    <n v="255"/>
    <s v="150mm(h) X 300mm(w) horizontal tee, 450 radius                       "/>
    <x v="3"/>
    <x v="3"/>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844"/>
    <n v="320"/>
    <x v="0"/>
    <x v="1"/>
    <x v="1"/>
    <x v="1"/>
    <x v="5"/>
    <s v="B02"/>
    <s v="HEAVY DUTY GALVANIZED STEEL CABLE LADDER RACK/TRAY FITTINGS/ACCESSORIES"/>
    <n v="255"/>
    <s v="150mm(h) X 300mm(w) horizontal tee, 450 radius                       "/>
    <x v="1"/>
    <x v="1"/>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939"/>
    <n v="321"/>
    <x v="0"/>
    <x v="1"/>
    <x v="1"/>
    <x v="1"/>
    <x v="5"/>
    <s v="B02"/>
    <s v="HEAVY DUTY GALVANIZED STEEL CABLE LADDER RACK/TRAY FITTINGS/ACCESSORIES"/>
    <n v="256"/>
    <s v="150mm(h) X 300mm(w) horizontal cross, 450 radius                       "/>
    <x v="2"/>
    <x v="2"/>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392"/>
    <n v="321"/>
    <x v="0"/>
    <x v="1"/>
    <x v="1"/>
    <x v="1"/>
    <x v="5"/>
    <s v="B02"/>
    <s v="HEAVY DUTY GALVANIZED STEEL CABLE LADDER RACK/TRAY FITTINGS/ACCESSORIES"/>
    <n v="256"/>
    <s v="150mm(h) X 300mm(w) horizontal cross, 450 radius                       "/>
    <x v="3"/>
    <x v="3"/>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845"/>
    <n v="321"/>
    <x v="0"/>
    <x v="1"/>
    <x v="1"/>
    <x v="1"/>
    <x v="5"/>
    <s v="B02"/>
    <s v="HEAVY DUTY GALVANIZED STEEL CABLE LADDER RACK/TRAY FITTINGS/ACCESSORIES"/>
    <n v="256"/>
    <s v="150mm(h) X 300mm(w) horizontal cross, 450 radius                       "/>
    <x v="1"/>
    <x v="1"/>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940"/>
    <n v="322"/>
    <x v="0"/>
    <x v="1"/>
    <x v="1"/>
    <x v="1"/>
    <x v="5"/>
    <s v="B02"/>
    <s v="HEAVY DUTY GALVANIZED STEEL CABLE LADDER RACK/TRAY FITTINGS/ACCESSORIES"/>
    <n v="257"/>
    <s v="150mm(h) X 300mm(w) 90 degree outside vertical elbow, 450 radius                       "/>
    <x v="2"/>
    <x v="2"/>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393"/>
    <n v="322"/>
    <x v="0"/>
    <x v="1"/>
    <x v="1"/>
    <x v="1"/>
    <x v="5"/>
    <s v="B02"/>
    <s v="HEAVY DUTY GALVANIZED STEEL CABLE LADDER RACK/TRAY FITTINGS/ACCESSORIES"/>
    <n v="257"/>
    <s v="150mm(h) X 300mm(w) 90 degree outside vertical elbow, 450 radius                       "/>
    <x v="3"/>
    <x v="3"/>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846"/>
    <n v="322"/>
    <x v="0"/>
    <x v="1"/>
    <x v="1"/>
    <x v="1"/>
    <x v="5"/>
    <s v="B02"/>
    <s v="HEAVY DUTY GALVANIZED STEEL CABLE LADDER RACK/TRAY FITTINGS/ACCESSORIES"/>
    <n v="257"/>
    <s v="150mm(h) X 300mm(w) 90 degree outside vertical elbow, 450 radius                       "/>
    <x v="1"/>
    <x v="1"/>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941"/>
    <n v="323"/>
    <x v="0"/>
    <x v="1"/>
    <x v="1"/>
    <x v="1"/>
    <x v="5"/>
    <s v="B02"/>
    <s v="HEAVY DUTY GALVANIZED STEEL CABLE LADDER RACK/TRAY FITTINGS/ACCESSORIES"/>
    <n v="258"/>
    <s v="150mm(h) X 300mm(w) 90 degree inside vertical elbow, 450 radius                       "/>
    <x v="2"/>
    <x v="2"/>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394"/>
    <n v="323"/>
    <x v="0"/>
    <x v="1"/>
    <x v="1"/>
    <x v="1"/>
    <x v="5"/>
    <s v="B02"/>
    <s v="HEAVY DUTY GALVANIZED STEEL CABLE LADDER RACK/TRAY FITTINGS/ACCESSORIES"/>
    <n v="258"/>
    <s v="150mm(h) X 300mm(w) 90 degree inside vertical elbow, 450 radius                       "/>
    <x v="3"/>
    <x v="3"/>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847"/>
    <n v="323"/>
    <x v="0"/>
    <x v="1"/>
    <x v="1"/>
    <x v="1"/>
    <x v="5"/>
    <s v="B02"/>
    <s v="HEAVY DUTY GALVANIZED STEEL CABLE LADDER RACK/TRAY FITTINGS/ACCESSORIES"/>
    <n v="258"/>
    <s v="150mm(h) X 300mm(w) 90 degree inside vertical elbow, 450 radius                       "/>
    <x v="1"/>
    <x v="1"/>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942"/>
    <n v="324"/>
    <x v="0"/>
    <x v="1"/>
    <x v="1"/>
    <x v="1"/>
    <x v="5"/>
    <s v="B02"/>
    <s v="HEAVY DUTY GALVANIZED STEEL CABLE LADDER RACK/TRAY FITTINGS/ACCESSORIES"/>
    <n v="259"/>
    <s v="150mm(h) X 400mm(w) 90 degree horizontal elbow, 450 radius                       "/>
    <x v="2"/>
    <x v="2"/>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395"/>
    <n v="324"/>
    <x v="0"/>
    <x v="1"/>
    <x v="1"/>
    <x v="1"/>
    <x v="5"/>
    <s v="B02"/>
    <s v="HEAVY DUTY GALVANIZED STEEL CABLE LADDER RACK/TRAY FITTINGS/ACCESSORIES"/>
    <n v="259"/>
    <s v="150mm(h) X 400mm(w) 90 degree horizontal elbow, 450 radius                       "/>
    <x v="3"/>
    <x v="3"/>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848"/>
    <n v="324"/>
    <x v="0"/>
    <x v="1"/>
    <x v="1"/>
    <x v="1"/>
    <x v="5"/>
    <s v="B02"/>
    <s v="HEAVY DUTY GALVANIZED STEEL CABLE LADDER RACK/TRAY FITTINGS/ACCESSORIES"/>
    <n v="259"/>
    <s v="150mm(h) X 400mm(w) 90 degree horizontal elbow, 450 radius                       "/>
    <x v="1"/>
    <x v="1"/>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943"/>
    <n v="325"/>
    <x v="0"/>
    <x v="1"/>
    <x v="1"/>
    <x v="1"/>
    <x v="5"/>
    <s v="B02"/>
    <s v="HEAVY DUTY GALVANIZED STEEL CABLE LADDER RACK/TRAY FITTINGS/ACCESSORIES"/>
    <n v="260"/>
    <s v="150mm(h) X 400mm(w) horizontal tee, 450 radius                       "/>
    <x v="2"/>
    <x v="2"/>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396"/>
    <n v="325"/>
    <x v="0"/>
    <x v="1"/>
    <x v="1"/>
    <x v="1"/>
    <x v="5"/>
    <s v="B02"/>
    <s v="HEAVY DUTY GALVANIZED STEEL CABLE LADDER RACK/TRAY FITTINGS/ACCESSORIES"/>
    <n v="260"/>
    <s v="150mm(h) X 400mm(w) horizontal tee, 450 radius                       "/>
    <x v="3"/>
    <x v="3"/>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849"/>
    <n v="325"/>
    <x v="0"/>
    <x v="1"/>
    <x v="1"/>
    <x v="1"/>
    <x v="5"/>
    <s v="B02"/>
    <s v="HEAVY DUTY GALVANIZED STEEL CABLE LADDER RACK/TRAY FITTINGS/ACCESSORIES"/>
    <n v="260"/>
    <s v="150mm(h) X 400mm(w) horizontal tee, 450 radius                       "/>
    <x v="1"/>
    <x v="1"/>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944"/>
    <n v="326"/>
    <x v="0"/>
    <x v="1"/>
    <x v="1"/>
    <x v="1"/>
    <x v="5"/>
    <s v="B02"/>
    <s v="HEAVY DUTY GALVANIZED STEEL CABLE LADDER RACK/TRAY FITTINGS/ACCESSORIES"/>
    <n v="261"/>
    <s v="150mm(h) X 400mm(w) horizontal cross, 450 radius                       "/>
    <x v="2"/>
    <x v="2"/>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397"/>
    <n v="326"/>
    <x v="0"/>
    <x v="1"/>
    <x v="1"/>
    <x v="1"/>
    <x v="5"/>
    <s v="B02"/>
    <s v="HEAVY DUTY GALVANIZED STEEL CABLE LADDER RACK/TRAY FITTINGS/ACCESSORIES"/>
    <n v="261"/>
    <s v="150mm(h) X 400mm(w) horizontal cross, 450 radius                       "/>
    <x v="3"/>
    <x v="3"/>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850"/>
    <n v="326"/>
    <x v="0"/>
    <x v="1"/>
    <x v="1"/>
    <x v="1"/>
    <x v="5"/>
    <s v="B02"/>
    <s v="HEAVY DUTY GALVANIZED STEEL CABLE LADDER RACK/TRAY FITTINGS/ACCESSORIES"/>
    <n v="261"/>
    <s v="150mm(h) X 400mm(w) horizontal cross, 450 radius                       "/>
    <x v="1"/>
    <x v="1"/>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945"/>
    <n v="327"/>
    <x v="0"/>
    <x v="1"/>
    <x v="1"/>
    <x v="1"/>
    <x v="5"/>
    <s v="B02"/>
    <s v="HEAVY DUTY GALVANIZED STEEL CABLE LADDER RACK/TRAY FITTINGS/ACCESSORIES"/>
    <n v="262"/>
    <s v="150mm(h) X 400mm(w) 90 degree outside vertical elbow, 450 radius                       "/>
    <x v="2"/>
    <x v="2"/>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398"/>
    <n v="327"/>
    <x v="0"/>
    <x v="1"/>
    <x v="1"/>
    <x v="1"/>
    <x v="5"/>
    <s v="B02"/>
    <s v="HEAVY DUTY GALVANIZED STEEL CABLE LADDER RACK/TRAY FITTINGS/ACCESSORIES"/>
    <n v="262"/>
    <s v="150mm(h) X 400mm(w) 90 degree outside vertical elbow, 450 radius                       "/>
    <x v="3"/>
    <x v="3"/>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851"/>
    <n v="327"/>
    <x v="0"/>
    <x v="1"/>
    <x v="1"/>
    <x v="1"/>
    <x v="5"/>
    <s v="B02"/>
    <s v="HEAVY DUTY GALVANIZED STEEL CABLE LADDER RACK/TRAY FITTINGS/ACCESSORIES"/>
    <n v="262"/>
    <s v="150mm(h) X 400mm(w) 90 degree outside vertical elbow, 450 radius                       "/>
    <x v="1"/>
    <x v="1"/>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946"/>
    <n v="328"/>
    <x v="0"/>
    <x v="1"/>
    <x v="1"/>
    <x v="1"/>
    <x v="5"/>
    <s v="B02"/>
    <s v="HEAVY DUTY GALVANIZED STEEL CABLE LADDER RACK/TRAY FITTINGS/ACCESSORIES"/>
    <n v="263"/>
    <s v="150mm(h) X 400mm(w) 90 degree inside vertical elbow, 450 radius                       "/>
    <x v="2"/>
    <x v="2"/>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399"/>
    <n v="328"/>
    <x v="0"/>
    <x v="1"/>
    <x v="1"/>
    <x v="1"/>
    <x v="5"/>
    <s v="B02"/>
    <s v="HEAVY DUTY GALVANIZED STEEL CABLE LADDER RACK/TRAY FITTINGS/ACCESSORIES"/>
    <n v="263"/>
    <s v="150mm(h) X 400mm(w) 90 degree inside vertical elbow, 450 radius                       "/>
    <x v="3"/>
    <x v="3"/>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852"/>
    <n v="328"/>
    <x v="0"/>
    <x v="1"/>
    <x v="1"/>
    <x v="1"/>
    <x v="5"/>
    <s v="B02"/>
    <s v="HEAVY DUTY GALVANIZED STEEL CABLE LADDER RACK/TRAY FITTINGS/ACCESSORIES"/>
    <n v="263"/>
    <s v="150mm(h) X 400mm(w) 90 degree inside vertical elbow, 450 radius                       "/>
    <x v="1"/>
    <x v="1"/>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947"/>
    <n v="329"/>
    <x v="0"/>
    <x v="1"/>
    <x v="1"/>
    <x v="1"/>
    <x v="5"/>
    <s v="B02"/>
    <s v="HEAVY DUTY GALVANIZED STEEL CABLE LADDER RACK/TRAY FITTINGS/ACCESSORIES"/>
    <n v="264"/>
    <s v="150mm(h) X 500mm(w) 90 degree horizontal elbow, 450 radius                       "/>
    <x v="2"/>
    <x v="2"/>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400"/>
    <n v="329"/>
    <x v="0"/>
    <x v="1"/>
    <x v="1"/>
    <x v="1"/>
    <x v="5"/>
    <s v="B02"/>
    <s v="HEAVY DUTY GALVANIZED STEEL CABLE LADDER RACK/TRAY FITTINGS/ACCESSORIES"/>
    <n v="264"/>
    <s v="150mm(h) X 500mm(w) 90 degree horizontal elbow, 450 radius                       "/>
    <x v="3"/>
    <x v="3"/>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853"/>
    <n v="329"/>
    <x v="0"/>
    <x v="1"/>
    <x v="1"/>
    <x v="1"/>
    <x v="5"/>
    <s v="B02"/>
    <s v="HEAVY DUTY GALVANIZED STEEL CABLE LADDER RACK/TRAY FITTINGS/ACCESSORIES"/>
    <n v="264"/>
    <s v="150mm(h) X 500mm(w) 90 degree horizontal elbow, 450 radius                       "/>
    <x v="1"/>
    <x v="1"/>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948"/>
    <n v="330"/>
    <x v="0"/>
    <x v="1"/>
    <x v="1"/>
    <x v="1"/>
    <x v="5"/>
    <s v="B02"/>
    <s v="HEAVY DUTY GALVANIZED STEEL CABLE LADDER RACK/TRAY FITTINGS/ACCESSORIES"/>
    <n v="265"/>
    <s v="150mm(h) X 500mm(w) horizontal tee, 450 radius                       "/>
    <x v="2"/>
    <x v="2"/>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401"/>
    <n v="330"/>
    <x v="0"/>
    <x v="1"/>
    <x v="1"/>
    <x v="1"/>
    <x v="5"/>
    <s v="B02"/>
    <s v="HEAVY DUTY GALVANIZED STEEL CABLE LADDER RACK/TRAY FITTINGS/ACCESSORIES"/>
    <n v="265"/>
    <s v="150mm(h) X 500mm(w) horizontal tee, 450 radius                       "/>
    <x v="3"/>
    <x v="3"/>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854"/>
    <n v="330"/>
    <x v="0"/>
    <x v="1"/>
    <x v="1"/>
    <x v="1"/>
    <x v="5"/>
    <s v="B02"/>
    <s v="HEAVY DUTY GALVANIZED STEEL CABLE LADDER RACK/TRAY FITTINGS/ACCESSORIES"/>
    <n v="265"/>
    <s v="150mm(h) X 500mm(w) horizontal tee, 450 radius                       "/>
    <x v="1"/>
    <x v="1"/>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949"/>
    <n v="331"/>
    <x v="0"/>
    <x v="1"/>
    <x v="1"/>
    <x v="1"/>
    <x v="5"/>
    <s v="B02"/>
    <s v="HEAVY DUTY GALVANIZED STEEL CABLE LADDER RACK/TRAY FITTINGS/ACCESSORIES"/>
    <n v="266"/>
    <s v="150mm(h) X 500mm(w) horizontal cross, 450 radius                       "/>
    <x v="2"/>
    <x v="2"/>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402"/>
    <n v="331"/>
    <x v="0"/>
    <x v="1"/>
    <x v="1"/>
    <x v="1"/>
    <x v="5"/>
    <s v="B02"/>
    <s v="HEAVY DUTY GALVANIZED STEEL CABLE LADDER RACK/TRAY FITTINGS/ACCESSORIES"/>
    <n v="266"/>
    <s v="150mm(h) X 500mm(w) horizontal cross, 450 radius                       "/>
    <x v="3"/>
    <x v="3"/>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855"/>
    <n v="331"/>
    <x v="0"/>
    <x v="1"/>
    <x v="1"/>
    <x v="1"/>
    <x v="5"/>
    <s v="B02"/>
    <s v="HEAVY DUTY GALVANIZED STEEL CABLE LADDER RACK/TRAY FITTINGS/ACCESSORIES"/>
    <n v="266"/>
    <s v="150mm(h) X 500mm(w) horizontal cross, 450 radius                       "/>
    <x v="1"/>
    <x v="1"/>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950"/>
    <n v="332"/>
    <x v="0"/>
    <x v="1"/>
    <x v="1"/>
    <x v="1"/>
    <x v="5"/>
    <s v="B02"/>
    <s v="HEAVY DUTY GALVANIZED STEEL CABLE LADDER RACK/TRAY FITTINGS/ACCESSORIES"/>
    <n v="267"/>
    <s v="150mm(h) X 500mm(w) 90 degree outside vertical elbow, 450 radius                       "/>
    <x v="2"/>
    <x v="2"/>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403"/>
    <n v="332"/>
    <x v="0"/>
    <x v="1"/>
    <x v="1"/>
    <x v="1"/>
    <x v="5"/>
    <s v="B02"/>
    <s v="HEAVY DUTY GALVANIZED STEEL CABLE LADDER RACK/TRAY FITTINGS/ACCESSORIES"/>
    <n v="267"/>
    <s v="150mm(h) X 500mm(w) 90 degree outside vertical elbow, 450 radius                       "/>
    <x v="3"/>
    <x v="3"/>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856"/>
    <n v="332"/>
    <x v="0"/>
    <x v="1"/>
    <x v="1"/>
    <x v="1"/>
    <x v="5"/>
    <s v="B02"/>
    <s v="HEAVY DUTY GALVANIZED STEEL CABLE LADDER RACK/TRAY FITTINGS/ACCESSORIES"/>
    <n v="267"/>
    <s v="150mm(h) X 500mm(w) 90 degree outside vertical elbow, 450 radius                       "/>
    <x v="1"/>
    <x v="1"/>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951"/>
    <n v="333"/>
    <x v="0"/>
    <x v="1"/>
    <x v="1"/>
    <x v="1"/>
    <x v="5"/>
    <s v="B02"/>
    <s v="HEAVY DUTY GALVANIZED STEEL CABLE LADDER RACK/TRAY FITTINGS/ACCESSORIES"/>
    <n v="268"/>
    <s v="150mm(h) X 500mm(w) 90 degree inside vertical elbow, 450 radius                       "/>
    <x v="2"/>
    <x v="2"/>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404"/>
    <n v="333"/>
    <x v="0"/>
    <x v="1"/>
    <x v="1"/>
    <x v="1"/>
    <x v="5"/>
    <s v="B02"/>
    <s v="HEAVY DUTY GALVANIZED STEEL CABLE LADDER RACK/TRAY FITTINGS/ACCESSORIES"/>
    <n v="268"/>
    <s v="150mm(h) X 500mm(w) 90 degree inside vertical elbow, 450 radius                       "/>
    <x v="3"/>
    <x v="3"/>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857"/>
    <n v="333"/>
    <x v="0"/>
    <x v="1"/>
    <x v="1"/>
    <x v="1"/>
    <x v="5"/>
    <s v="B02"/>
    <s v="HEAVY DUTY GALVANIZED STEEL CABLE LADDER RACK/TRAY FITTINGS/ACCESSORIES"/>
    <n v="268"/>
    <s v="150mm(h) X 500mm(w) 90 degree inside vertical elbow, 450 radius                       "/>
    <x v="1"/>
    <x v="1"/>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952"/>
    <n v="334"/>
    <x v="0"/>
    <x v="1"/>
    <x v="1"/>
    <x v="1"/>
    <x v="5"/>
    <s v="B02"/>
    <s v="HEAVY DUTY GALVANIZED STEEL CABLE LADDER RACK/TRAY FITTINGS/ACCESSORIES"/>
    <n v="269"/>
    <s v="150mm(h) X 600mm(w) 90 degree horizontal elbow, 450 radius                       "/>
    <x v="2"/>
    <x v="2"/>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405"/>
    <n v="334"/>
    <x v="0"/>
    <x v="1"/>
    <x v="1"/>
    <x v="1"/>
    <x v="5"/>
    <s v="B02"/>
    <s v="HEAVY DUTY GALVANIZED STEEL CABLE LADDER RACK/TRAY FITTINGS/ACCESSORIES"/>
    <n v="269"/>
    <s v="150mm(h) X 600mm(w) 90 degree horizontal elbow, 450 radius                       "/>
    <x v="3"/>
    <x v="3"/>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858"/>
    <n v="334"/>
    <x v="0"/>
    <x v="1"/>
    <x v="1"/>
    <x v="1"/>
    <x v="5"/>
    <s v="B02"/>
    <s v="HEAVY DUTY GALVANIZED STEEL CABLE LADDER RACK/TRAY FITTINGS/ACCESSORIES"/>
    <n v="269"/>
    <s v="150mm(h) X 600mm(w) 90 degree horizontal elbow, 450 radius                       "/>
    <x v="1"/>
    <x v="1"/>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953"/>
    <n v="335"/>
    <x v="0"/>
    <x v="1"/>
    <x v="1"/>
    <x v="1"/>
    <x v="5"/>
    <s v="B02"/>
    <s v="HEAVY DUTY GALVANIZED STEEL CABLE LADDER RACK/TRAY FITTINGS/ACCESSORIES"/>
    <n v="270"/>
    <s v="150mm(h) X 600mm(w) horizontal tee, 450 radius                       "/>
    <x v="2"/>
    <x v="2"/>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406"/>
    <n v="335"/>
    <x v="0"/>
    <x v="1"/>
    <x v="1"/>
    <x v="1"/>
    <x v="5"/>
    <s v="B02"/>
    <s v="HEAVY DUTY GALVANIZED STEEL CABLE LADDER RACK/TRAY FITTINGS/ACCESSORIES"/>
    <n v="270"/>
    <s v="150mm(h) X 600mm(w) horizontal tee, 450 radius                       "/>
    <x v="3"/>
    <x v="3"/>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859"/>
    <n v="335"/>
    <x v="0"/>
    <x v="1"/>
    <x v="1"/>
    <x v="1"/>
    <x v="5"/>
    <s v="B02"/>
    <s v="HEAVY DUTY GALVANIZED STEEL CABLE LADDER RACK/TRAY FITTINGS/ACCESSORIES"/>
    <n v="270"/>
    <s v="150mm(h) X 600mm(w) horizontal tee, 450 radius                       "/>
    <x v="1"/>
    <x v="1"/>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954"/>
    <n v="336"/>
    <x v="0"/>
    <x v="1"/>
    <x v="1"/>
    <x v="1"/>
    <x v="5"/>
    <s v="B02"/>
    <s v="HEAVY DUTY GALVANIZED STEEL CABLE LADDER RACK/TRAY FITTINGS/ACCESSORIES"/>
    <n v="271"/>
    <s v="150mm(h) X 600mm(w) horizontal cross, 450 radius                       "/>
    <x v="2"/>
    <x v="2"/>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407"/>
    <n v="336"/>
    <x v="0"/>
    <x v="1"/>
    <x v="1"/>
    <x v="1"/>
    <x v="5"/>
    <s v="B02"/>
    <s v="HEAVY DUTY GALVANIZED STEEL CABLE LADDER RACK/TRAY FITTINGS/ACCESSORIES"/>
    <n v="271"/>
    <s v="150mm(h) X 600mm(w) horizontal cross, 450 radius                       "/>
    <x v="3"/>
    <x v="3"/>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860"/>
    <n v="336"/>
    <x v="0"/>
    <x v="1"/>
    <x v="1"/>
    <x v="1"/>
    <x v="5"/>
    <s v="B02"/>
    <s v="HEAVY DUTY GALVANIZED STEEL CABLE LADDER RACK/TRAY FITTINGS/ACCESSORIES"/>
    <n v="271"/>
    <s v="150mm(h) X 600mm(w) horizontal cross, 450 radius                       "/>
    <x v="1"/>
    <x v="1"/>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955"/>
    <n v="337"/>
    <x v="0"/>
    <x v="1"/>
    <x v="1"/>
    <x v="1"/>
    <x v="5"/>
    <s v="B02"/>
    <s v="HEAVY DUTY GALVANIZED STEEL CABLE LADDER RACK/TRAY FITTINGS/ACCESSORIES"/>
    <n v="272"/>
    <s v="150mm(h) X 600mm(w) 90 degree outside vertical elbow, 450 radius                       "/>
    <x v="2"/>
    <x v="2"/>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408"/>
    <n v="337"/>
    <x v="0"/>
    <x v="1"/>
    <x v="1"/>
    <x v="1"/>
    <x v="5"/>
    <s v="B02"/>
    <s v="HEAVY DUTY GALVANIZED STEEL CABLE LADDER RACK/TRAY FITTINGS/ACCESSORIES"/>
    <n v="272"/>
    <s v="150mm(h) X 600mm(w) 90 degree outside vertical elbow, 450 radius                       "/>
    <x v="3"/>
    <x v="3"/>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861"/>
    <n v="337"/>
    <x v="0"/>
    <x v="1"/>
    <x v="1"/>
    <x v="1"/>
    <x v="5"/>
    <s v="B02"/>
    <s v="HEAVY DUTY GALVANIZED STEEL CABLE LADDER RACK/TRAY FITTINGS/ACCESSORIES"/>
    <n v="272"/>
    <s v="150mm(h) X 600mm(w) 90 degree outside vertical elbow, 450 radius                       "/>
    <x v="1"/>
    <x v="1"/>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956"/>
    <n v="338"/>
    <x v="0"/>
    <x v="1"/>
    <x v="1"/>
    <x v="1"/>
    <x v="5"/>
    <s v="B02"/>
    <s v="HEAVY DUTY GALVANIZED STEEL CABLE LADDER RACK/TRAY FITTINGS/ACCESSORIES"/>
    <n v="273"/>
    <s v="150mm(h) X 600mm(w) 90 degree inside vertical elbow, 450 radius                       "/>
    <x v="2"/>
    <x v="2"/>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409"/>
    <n v="338"/>
    <x v="0"/>
    <x v="1"/>
    <x v="1"/>
    <x v="1"/>
    <x v="5"/>
    <s v="B02"/>
    <s v="HEAVY DUTY GALVANIZED STEEL CABLE LADDER RACK/TRAY FITTINGS/ACCESSORIES"/>
    <n v="273"/>
    <s v="150mm(h) X 600mm(w) 90 degree inside vertical elbow, 450 radius                       "/>
    <x v="3"/>
    <x v="3"/>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862"/>
    <n v="338"/>
    <x v="0"/>
    <x v="1"/>
    <x v="1"/>
    <x v="1"/>
    <x v="5"/>
    <s v="B02"/>
    <s v="HEAVY DUTY GALVANIZED STEEL CABLE LADDER RACK/TRAY FITTINGS/ACCESSORIES"/>
    <n v="273"/>
    <s v="150mm(h) X 600mm(w) 90 degree inside vertical elbow, 450 radius                       "/>
    <x v="1"/>
    <x v="1"/>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957"/>
    <n v="339"/>
    <x v="0"/>
    <x v="1"/>
    <x v="1"/>
    <x v="1"/>
    <x v="5"/>
    <s v="B02"/>
    <s v="HEAVY DUTY GALVANIZED STEEL CABLE LADDER RACK/TRAY FITTINGS/ACCESSORIES"/>
    <n v="274"/>
    <s v="150mm(h) X 800mm(w) 90 degree horizontal elbow, 450 radius                       "/>
    <x v="2"/>
    <x v="2"/>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410"/>
    <n v="339"/>
    <x v="0"/>
    <x v="1"/>
    <x v="1"/>
    <x v="1"/>
    <x v="5"/>
    <s v="B02"/>
    <s v="HEAVY DUTY GALVANIZED STEEL CABLE LADDER RACK/TRAY FITTINGS/ACCESSORIES"/>
    <n v="274"/>
    <s v="150mm(h) X 800mm(w) 90 degree horizontal elbow, 450 radius                       "/>
    <x v="3"/>
    <x v="3"/>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863"/>
    <n v="339"/>
    <x v="0"/>
    <x v="1"/>
    <x v="1"/>
    <x v="1"/>
    <x v="5"/>
    <s v="B02"/>
    <s v="HEAVY DUTY GALVANIZED STEEL CABLE LADDER RACK/TRAY FITTINGS/ACCESSORIES"/>
    <n v="274"/>
    <s v="150mm(h) X 800mm(w) 90 degree horizontal elbow, 450 radius                       "/>
    <x v="1"/>
    <x v="1"/>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958"/>
    <n v="340"/>
    <x v="0"/>
    <x v="1"/>
    <x v="1"/>
    <x v="1"/>
    <x v="5"/>
    <s v="B02"/>
    <s v="HEAVY DUTY GALVANIZED STEEL CABLE LADDER RACK/TRAY FITTINGS/ACCESSORIES"/>
    <n v="275"/>
    <s v="150mm(h) X 800mm(w) horizontal tee, 450 radius                       "/>
    <x v="2"/>
    <x v="2"/>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411"/>
    <n v="340"/>
    <x v="0"/>
    <x v="1"/>
    <x v="1"/>
    <x v="1"/>
    <x v="5"/>
    <s v="B02"/>
    <s v="HEAVY DUTY GALVANIZED STEEL CABLE LADDER RACK/TRAY FITTINGS/ACCESSORIES"/>
    <n v="275"/>
    <s v="150mm(h) X 800mm(w) horizontal tee, 450 radius                       "/>
    <x v="3"/>
    <x v="3"/>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864"/>
    <n v="340"/>
    <x v="0"/>
    <x v="1"/>
    <x v="1"/>
    <x v="1"/>
    <x v="5"/>
    <s v="B02"/>
    <s v="HEAVY DUTY GALVANIZED STEEL CABLE LADDER RACK/TRAY FITTINGS/ACCESSORIES"/>
    <n v="275"/>
    <s v="150mm(h) X 800mm(w) horizontal tee, 450 radius                       "/>
    <x v="1"/>
    <x v="1"/>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959"/>
    <n v="341"/>
    <x v="0"/>
    <x v="1"/>
    <x v="1"/>
    <x v="1"/>
    <x v="5"/>
    <s v="B02"/>
    <s v="HEAVY DUTY GALVANIZED STEEL CABLE LADDER RACK/TRAY FITTINGS/ACCESSORIES"/>
    <n v="276"/>
    <s v="150mm(h) X 800mm(w) horizontal cross, 450 radius                       "/>
    <x v="2"/>
    <x v="2"/>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412"/>
    <n v="341"/>
    <x v="0"/>
    <x v="1"/>
    <x v="1"/>
    <x v="1"/>
    <x v="5"/>
    <s v="B02"/>
    <s v="HEAVY DUTY GALVANIZED STEEL CABLE LADDER RACK/TRAY FITTINGS/ACCESSORIES"/>
    <n v="276"/>
    <s v="150mm(h) X 800mm(w) horizontal cross, 450 radius                       "/>
    <x v="3"/>
    <x v="3"/>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865"/>
    <n v="341"/>
    <x v="0"/>
    <x v="1"/>
    <x v="1"/>
    <x v="1"/>
    <x v="5"/>
    <s v="B02"/>
    <s v="HEAVY DUTY GALVANIZED STEEL CABLE LADDER RACK/TRAY FITTINGS/ACCESSORIES"/>
    <n v="276"/>
    <s v="150mm(h) X 800mm(w) horizontal cross, 450 radius                       "/>
    <x v="1"/>
    <x v="1"/>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960"/>
    <n v="342"/>
    <x v="0"/>
    <x v="1"/>
    <x v="1"/>
    <x v="1"/>
    <x v="5"/>
    <s v="B02"/>
    <s v="HEAVY DUTY GALVANIZED STEEL CABLE LADDER RACK/TRAY FITTINGS/ACCESSORIES"/>
    <n v="277"/>
    <s v="150mm(h) X 800mm(w) 90 degree outside vertical elbow, 450 radius                       "/>
    <x v="2"/>
    <x v="2"/>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413"/>
    <n v="342"/>
    <x v="0"/>
    <x v="1"/>
    <x v="1"/>
    <x v="1"/>
    <x v="5"/>
    <s v="B02"/>
    <s v="HEAVY DUTY GALVANIZED STEEL CABLE LADDER RACK/TRAY FITTINGS/ACCESSORIES"/>
    <n v="277"/>
    <s v="150mm(h) X 800mm(w) 90 degree outside vertical elbow, 450 radius                       "/>
    <x v="3"/>
    <x v="3"/>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866"/>
    <n v="342"/>
    <x v="0"/>
    <x v="1"/>
    <x v="1"/>
    <x v="1"/>
    <x v="5"/>
    <s v="B02"/>
    <s v="HEAVY DUTY GALVANIZED STEEL CABLE LADDER RACK/TRAY FITTINGS/ACCESSORIES"/>
    <n v="277"/>
    <s v="150mm(h) X 800mm(w) 90 degree outside vertical elbow, 450 radius                       "/>
    <x v="1"/>
    <x v="1"/>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961"/>
    <n v="343"/>
    <x v="0"/>
    <x v="1"/>
    <x v="1"/>
    <x v="1"/>
    <x v="5"/>
    <s v="B02"/>
    <s v="HEAVY DUTY GALVANIZED STEEL CABLE LADDER RACK/TRAY FITTINGS/ACCESSORIES"/>
    <n v="278"/>
    <s v="150mm(h) X 800mm(w) 90 degree inside vertical elbow, 450 radius                       "/>
    <x v="2"/>
    <x v="2"/>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414"/>
    <n v="343"/>
    <x v="0"/>
    <x v="1"/>
    <x v="1"/>
    <x v="1"/>
    <x v="5"/>
    <s v="B02"/>
    <s v="HEAVY DUTY GALVANIZED STEEL CABLE LADDER RACK/TRAY FITTINGS/ACCESSORIES"/>
    <n v="278"/>
    <s v="150mm(h) X 800mm(w) 90 degree inside vertical elbow, 450 radius                       "/>
    <x v="3"/>
    <x v="3"/>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867"/>
    <n v="343"/>
    <x v="0"/>
    <x v="1"/>
    <x v="1"/>
    <x v="1"/>
    <x v="5"/>
    <s v="B02"/>
    <s v="HEAVY DUTY GALVANIZED STEEL CABLE LADDER RACK/TRAY FITTINGS/ACCESSORIES"/>
    <n v="278"/>
    <s v="150mm(h) X 800mm(w) 90 degree inside vertical elbow, 450 radius                       "/>
    <x v="1"/>
    <x v="1"/>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962"/>
    <n v="344"/>
    <x v="0"/>
    <x v="1"/>
    <x v="1"/>
    <x v="1"/>
    <x v="5"/>
    <s v="B02"/>
    <s v="HEAVY DUTY GALVANIZED STEEL CABLE LADDER RACK/TRAY FITTINGS/ACCESSORIES"/>
    <n v="279"/>
    <s v="150mm(h) X 1000mm(w) 90 degree horizontal elbow, 450 radius                       "/>
    <x v="2"/>
    <x v="2"/>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415"/>
    <n v="344"/>
    <x v="0"/>
    <x v="1"/>
    <x v="1"/>
    <x v="1"/>
    <x v="5"/>
    <s v="B02"/>
    <s v="HEAVY DUTY GALVANIZED STEEL CABLE LADDER RACK/TRAY FITTINGS/ACCESSORIES"/>
    <n v="279"/>
    <s v="150mm(h) X 1000mm(w) 90 degree horizontal elbow, 450 radius                       "/>
    <x v="3"/>
    <x v="3"/>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868"/>
    <n v="344"/>
    <x v="0"/>
    <x v="1"/>
    <x v="1"/>
    <x v="1"/>
    <x v="5"/>
    <s v="B02"/>
    <s v="HEAVY DUTY GALVANIZED STEEL CABLE LADDER RACK/TRAY FITTINGS/ACCESSORIES"/>
    <n v="279"/>
    <s v="150mm(h) X 1000mm(w) 90 degree horizontal elbow, 450 radius                       "/>
    <x v="1"/>
    <x v="1"/>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963"/>
    <n v="345"/>
    <x v="0"/>
    <x v="1"/>
    <x v="1"/>
    <x v="1"/>
    <x v="5"/>
    <s v="B02"/>
    <s v="HEAVY DUTY GALVANIZED STEEL CABLE LADDER RACK/TRAY FITTINGS/ACCESSORIES"/>
    <n v="280"/>
    <s v="150mm(h) X 1000mm(w) horizontal tee, 450 radius                       "/>
    <x v="2"/>
    <x v="2"/>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416"/>
    <n v="345"/>
    <x v="0"/>
    <x v="1"/>
    <x v="1"/>
    <x v="1"/>
    <x v="5"/>
    <s v="B02"/>
    <s v="HEAVY DUTY GALVANIZED STEEL CABLE LADDER RACK/TRAY FITTINGS/ACCESSORIES"/>
    <n v="280"/>
    <s v="150mm(h) X 1000mm(w) horizontal tee, 450 radius                       "/>
    <x v="3"/>
    <x v="3"/>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869"/>
    <n v="345"/>
    <x v="0"/>
    <x v="1"/>
    <x v="1"/>
    <x v="1"/>
    <x v="5"/>
    <s v="B02"/>
    <s v="HEAVY DUTY GALVANIZED STEEL CABLE LADDER RACK/TRAY FITTINGS/ACCESSORIES"/>
    <n v="280"/>
    <s v="150mm(h) X 1000mm(w) horizontal tee, 450 radius                       "/>
    <x v="1"/>
    <x v="1"/>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964"/>
    <n v="346"/>
    <x v="0"/>
    <x v="1"/>
    <x v="1"/>
    <x v="1"/>
    <x v="5"/>
    <s v="B02"/>
    <s v="HEAVY DUTY GALVANIZED STEEL CABLE LADDER RACK/TRAY FITTINGS/ACCESSORIES"/>
    <n v="281"/>
    <s v="150mm(h) X 1000mm(w) horizontal cross, 450 radius                       "/>
    <x v="2"/>
    <x v="2"/>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417"/>
    <n v="346"/>
    <x v="0"/>
    <x v="1"/>
    <x v="1"/>
    <x v="1"/>
    <x v="5"/>
    <s v="B02"/>
    <s v="HEAVY DUTY GALVANIZED STEEL CABLE LADDER RACK/TRAY FITTINGS/ACCESSORIES"/>
    <n v="281"/>
    <s v="150mm(h) X 1000mm(w) horizontal cross, 450 radius                       "/>
    <x v="3"/>
    <x v="3"/>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870"/>
    <n v="346"/>
    <x v="0"/>
    <x v="1"/>
    <x v="1"/>
    <x v="1"/>
    <x v="5"/>
    <s v="B02"/>
    <s v="HEAVY DUTY GALVANIZED STEEL CABLE LADDER RACK/TRAY FITTINGS/ACCESSORIES"/>
    <n v="281"/>
    <s v="150mm(h) X 1000mm(w) horizontal cross, 450 radius                       "/>
    <x v="1"/>
    <x v="1"/>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965"/>
    <n v="347"/>
    <x v="0"/>
    <x v="1"/>
    <x v="1"/>
    <x v="1"/>
    <x v="5"/>
    <s v="B02"/>
    <s v="HEAVY DUTY GALVANIZED STEEL CABLE LADDER RACK/TRAY FITTINGS/ACCESSORIES"/>
    <n v="282"/>
    <s v="150mm(h) X 1000mm(w) 90 degree outside vertical elbow, 450 radius                       "/>
    <x v="2"/>
    <x v="2"/>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418"/>
    <n v="347"/>
    <x v="0"/>
    <x v="1"/>
    <x v="1"/>
    <x v="1"/>
    <x v="5"/>
    <s v="B02"/>
    <s v="HEAVY DUTY GALVANIZED STEEL CABLE LADDER RACK/TRAY FITTINGS/ACCESSORIES"/>
    <n v="282"/>
    <s v="150mm(h) X 1000mm(w) 90 degree outside vertical elbow, 450 radius                       "/>
    <x v="3"/>
    <x v="3"/>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871"/>
    <n v="347"/>
    <x v="0"/>
    <x v="1"/>
    <x v="1"/>
    <x v="1"/>
    <x v="5"/>
    <s v="B02"/>
    <s v="HEAVY DUTY GALVANIZED STEEL CABLE LADDER RACK/TRAY FITTINGS/ACCESSORIES"/>
    <n v="282"/>
    <s v="150mm(h) X 1000mm(w) 90 degree outside vertical elbow, 450 radius                       "/>
    <x v="1"/>
    <x v="1"/>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966"/>
    <n v="348"/>
    <x v="0"/>
    <x v="1"/>
    <x v="1"/>
    <x v="1"/>
    <x v="5"/>
    <s v="B02"/>
    <s v="HEAVY DUTY GALVANIZED STEEL CABLE LADDER RACK/TRAY FITTINGS/ACCESSORIES"/>
    <n v="283"/>
    <s v="150mm(h) X 1000mm(w) 90 degree inside vertical elbow, 450 radius                       "/>
    <x v="2"/>
    <x v="2"/>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419"/>
    <n v="348"/>
    <x v="0"/>
    <x v="1"/>
    <x v="1"/>
    <x v="1"/>
    <x v="5"/>
    <s v="B02"/>
    <s v="HEAVY DUTY GALVANIZED STEEL CABLE LADDER RACK/TRAY FITTINGS/ACCESSORIES"/>
    <n v="283"/>
    <s v="150mm(h) X 1000mm(w) 90 degree inside vertical elbow, 450 radius                       "/>
    <x v="3"/>
    <x v="3"/>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872"/>
    <n v="348"/>
    <x v="0"/>
    <x v="1"/>
    <x v="1"/>
    <x v="1"/>
    <x v="5"/>
    <s v="B02"/>
    <s v="HEAVY DUTY GALVANIZED STEEL CABLE LADDER RACK/TRAY FITTINGS/ACCESSORIES"/>
    <n v="283"/>
    <s v="150mm(h) X 1000mm(w) 90 degree inside vertical elbow, 450 radius                       "/>
    <x v="1"/>
    <x v="1"/>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967"/>
    <n v="349"/>
    <x v="0"/>
    <x v="1"/>
    <x v="1"/>
    <x v="1"/>
    <x v="5"/>
    <s v="B02"/>
    <s v="HEAVY DUTY GALVANIZED STEEL CABLE LADDER RACK/TRAY FITTINGS/ACCESSORIES"/>
    <n v="284"/>
    <s v="150mm(h) X 75mm(w) 90 degree horizontal elbow, 650 radius                       "/>
    <x v="2"/>
    <x v="2"/>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420"/>
    <n v="349"/>
    <x v="0"/>
    <x v="1"/>
    <x v="1"/>
    <x v="1"/>
    <x v="5"/>
    <s v="B02"/>
    <s v="HEAVY DUTY GALVANIZED STEEL CABLE LADDER RACK/TRAY FITTINGS/ACCESSORIES"/>
    <n v="284"/>
    <s v="150mm(h) X 75mm(w) 90 degree horizontal elbow, 650 radius                       "/>
    <x v="3"/>
    <x v="3"/>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873"/>
    <n v="349"/>
    <x v="0"/>
    <x v="1"/>
    <x v="1"/>
    <x v="1"/>
    <x v="5"/>
    <s v="B02"/>
    <s v="HEAVY DUTY GALVANIZED STEEL CABLE LADDER RACK/TRAY FITTINGS/ACCESSORIES"/>
    <n v="284"/>
    <s v="150mm(h) X 75mm(w) 90 degree horizontal elbow, 650 radius                       "/>
    <x v="1"/>
    <x v="1"/>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968"/>
    <n v="350"/>
    <x v="0"/>
    <x v="1"/>
    <x v="1"/>
    <x v="1"/>
    <x v="5"/>
    <s v="B02"/>
    <s v="HEAVY DUTY GALVANIZED STEEL CABLE LADDER RACK/TRAY FITTINGS/ACCESSORIES"/>
    <n v="285"/>
    <s v="150mm(h) X 75mm(w) horizontal tee, 650 radius                       "/>
    <x v="2"/>
    <x v="2"/>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421"/>
    <n v="350"/>
    <x v="0"/>
    <x v="1"/>
    <x v="1"/>
    <x v="1"/>
    <x v="5"/>
    <s v="B02"/>
    <s v="HEAVY DUTY GALVANIZED STEEL CABLE LADDER RACK/TRAY FITTINGS/ACCESSORIES"/>
    <n v="285"/>
    <s v="150mm(h) X 75mm(w) horizontal tee, 650 radius                       "/>
    <x v="3"/>
    <x v="3"/>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874"/>
    <n v="350"/>
    <x v="0"/>
    <x v="1"/>
    <x v="1"/>
    <x v="1"/>
    <x v="5"/>
    <s v="B02"/>
    <s v="HEAVY DUTY GALVANIZED STEEL CABLE LADDER RACK/TRAY FITTINGS/ACCESSORIES"/>
    <n v="285"/>
    <s v="150mm(h) X 75mm(w) horizontal tee, 650 radius                       "/>
    <x v="1"/>
    <x v="1"/>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969"/>
    <n v="351"/>
    <x v="0"/>
    <x v="1"/>
    <x v="1"/>
    <x v="1"/>
    <x v="5"/>
    <s v="B02"/>
    <s v="HEAVY DUTY GALVANIZED STEEL CABLE LADDER RACK/TRAY FITTINGS/ACCESSORIES"/>
    <n v="286"/>
    <s v="150mm(h) X 75mm(w) horizontal cross, 650 radius                       "/>
    <x v="2"/>
    <x v="2"/>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422"/>
    <n v="351"/>
    <x v="0"/>
    <x v="1"/>
    <x v="1"/>
    <x v="1"/>
    <x v="5"/>
    <s v="B02"/>
    <s v="HEAVY DUTY GALVANIZED STEEL CABLE LADDER RACK/TRAY FITTINGS/ACCESSORIES"/>
    <n v="286"/>
    <s v="150mm(h) X 75mm(w) horizontal cross, 650 radius                       "/>
    <x v="3"/>
    <x v="3"/>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875"/>
    <n v="351"/>
    <x v="0"/>
    <x v="1"/>
    <x v="1"/>
    <x v="1"/>
    <x v="5"/>
    <s v="B02"/>
    <s v="HEAVY DUTY GALVANIZED STEEL CABLE LADDER RACK/TRAY FITTINGS/ACCESSORIES"/>
    <n v="286"/>
    <s v="150mm(h) X 75mm(w) horizontal cross, 650 radius                       "/>
    <x v="1"/>
    <x v="1"/>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970"/>
    <n v="352"/>
    <x v="0"/>
    <x v="1"/>
    <x v="1"/>
    <x v="1"/>
    <x v="5"/>
    <s v="B02"/>
    <s v="HEAVY DUTY GALVANIZED STEEL CABLE LADDER RACK/TRAY FITTINGS/ACCESSORIES"/>
    <n v="287"/>
    <s v="150mm(h) X 75mm(w) 90 degree outside vertical elbow, 650 radius                       "/>
    <x v="2"/>
    <x v="2"/>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423"/>
    <n v="352"/>
    <x v="0"/>
    <x v="1"/>
    <x v="1"/>
    <x v="1"/>
    <x v="5"/>
    <s v="B02"/>
    <s v="HEAVY DUTY GALVANIZED STEEL CABLE LADDER RACK/TRAY FITTINGS/ACCESSORIES"/>
    <n v="287"/>
    <s v="150mm(h) X 75mm(w) 90 degree outside vertical elbow, 650 radius                       "/>
    <x v="3"/>
    <x v="3"/>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876"/>
    <n v="352"/>
    <x v="0"/>
    <x v="1"/>
    <x v="1"/>
    <x v="1"/>
    <x v="5"/>
    <s v="B02"/>
    <s v="HEAVY DUTY GALVANIZED STEEL CABLE LADDER RACK/TRAY FITTINGS/ACCESSORIES"/>
    <n v="287"/>
    <s v="150mm(h) X 75mm(w) 90 degree outside vertical elbow, 650 radius                       "/>
    <x v="1"/>
    <x v="1"/>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971"/>
    <n v="353"/>
    <x v="0"/>
    <x v="1"/>
    <x v="1"/>
    <x v="1"/>
    <x v="5"/>
    <s v="B02"/>
    <s v="HEAVY DUTY GALVANIZED STEEL CABLE LADDER RACK/TRAY FITTINGS/ACCESSORIES"/>
    <n v="288"/>
    <s v="150mm(h) X 75mm(w) 90 degree inside vertical elbow, 650 radius                       "/>
    <x v="2"/>
    <x v="2"/>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424"/>
    <n v="353"/>
    <x v="0"/>
    <x v="1"/>
    <x v="1"/>
    <x v="1"/>
    <x v="5"/>
    <s v="B02"/>
    <s v="HEAVY DUTY GALVANIZED STEEL CABLE LADDER RACK/TRAY FITTINGS/ACCESSORIES"/>
    <n v="288"/>
    <s v="150mm(h) X 75mm(w) 90 degree inside vertical elbow, 650 radius                       "/>
    <x v="3"/>
    <x v="3"/>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877"/>
    <n v="353"/>
    <x v="0"/>
    <x v="1"/>
    <x v="1"/>
    <x v="1"/>
    <x v="5"/>
    <s v="B02"/>
    <s v="HEAVY DUTY GALVANIZED STEEL CABLE LADDER RACK/TRAY FITTINGS/ACCESSORIES"/>
    <n v="288"/>
    <s v="150mm(h) X 75mm(w) 90 degree inside vertical elbow, 650 radius                       "/>
    <x v="1"/>
    <x v="1"/>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972"/>
    <n v="354"/>
    <x v="0"/>
    <x v="1"/>
    <x v="1"/>
    <x v="1"/>
    <x v="5"/>
    <s v="B02"/>
    <s v="HEAVY DUTY GALVANIZED STEEL CABLE LADDER RACK/TRAY FITTINGS/ACCESSORIES"/>
    <n v="289"/>
    <s v="150mm(h) X 100mm(w) 90 degree horizontal elbow, 650 radius                       "/>
    <x v="2"/>
    <x v="2"/>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425"/>
    <n v="354"/>
    <x v="0"/>
    <x v="1"/>
    <x v="1"/>
    <x v="1"/>
    <x v="5"/>
    <s v="B02"/>
    <s v="HEAVY DUTY GALVANIZED STEEL CABLE LADDER RACK/TRAY FITTINGS/ACCESSORIES"/>
    <n v="289"/>
    <s v="150mm(h) X 100mm(w) 90 degree horizontal elbow, 650 radius                       "/>
    <x v="3"/>
    <x v="3"/>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878"/>
    <n v="354"/>
    <x v="0"/>
    <x v="1"/>
    <x v="1"/>
    <x v="1"/>
    <x v="5"/>
    <s v="B02"/>
    <s v="HEAVY DUTY GALVANIZED STEEL CABLE LADDER RACK/TRAY FITTINGS/ACCESSORIES"/>
    <n v="289"/>
    <s v="150mm(h) X 100mm(w) 90 degree horizontal elbow, 650 radius                       "/>
    <x v="1"/>
    <x v="1"/>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973"/>
    <n v="355"/>
    <x v="0"/>
    <x v="1"/>
    <x v="1"/>
    <x v="1"/>
    <x v="5"/>
    <s v="B02"/>
    <s v="HEAVY DUTY GALVANIZED STEEL CABLE LADDER RACK/TRAY FITTINGS/ACCESSORIES"/>
    <n v="290"/>
    <s v="150mm(h) X 100mm(w) horizontal tee, 650 radius                       "/>
    <x v="2"/>
    <x v="2"/>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426"/>
    <n v="355"/>
    <x v="0"/>
    <x v="1"/>
    <x v="1"/>
    <x v="1"/>
    <x v="5"/>
    <s v="B02"/>
    <s v="HEAVY DUTY GALVANIZED STEEL CABLE LADDER RACK/TRAY FITTINGS/ACCESSORIES"/>
    <n v="290"/>
    <s v="150mm(h) X 100mm(w) horizontal tee, 650 radius                       "/>
    <x v="3"/>
    <x v="3"/>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879"/>
    <n v="355"/>
    <x v="0"/>
    <x v="1"/>
    <x v="1"/>
    <x v="1"/>
    <x v="5"/>
    <s v="B02"/>
    <s v="HEAVY DUTY GALVANIZED STEEL CABLE LADDER RACK/TRAY FITTINGS/ACCESSORIES"/>
    <n v="290"/>
    <s v="150mm(h) X 100mm(w) horizontal tee, 650 radius                       "/>
    <x v="1"/>
    <x v="1"/>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974"/>
    <n v="356"/>
    <x v="0"/>
    <x v="1"/>
    <x v="1"/>
    <x v="1"/>
    <x v="5"/>
    <s v="B02"/>
    <s v="HEAVY DUTY GALVANIZED STEEL CABLE LADDER RACK/TRAY FITTINGS/ACCESSORIES"/>
    <n v="291"/>
    <s v="150mm(h) X 100mm(w) horizontal cross, 650 radius                       "/>
    <x v="2"/>
    <x v="2"/>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427"/>
    <n v="356"/>
    <x v="0"/>
    <x v="1"/>
    <x v="1"/>
    <x v="1"/>
    <x v="5"/>
    <s v="B02"/>
    <s v="HEAVY DUTY GALVANIZED STEEL CABLE LADDER RACK/TRAY FITTINGS/ACCESSORIES"/>
    <n v="291"/>
    <s v="150mm(h) X 100mm(w) horizontal cross, 650 radius                       "/>
    <x v="3"/>
    <x v="3"/>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880"/>
    <n v="356"/>
    <x v="0"/>
    <x v="1"/>
    <x v="1"/>
    <x v="1"/>
    <x v="5"/>
    <s v="B02"/>
    <s v="HEAVY DUTY GALVANIZED STEEL CABLE LADDER RACK/TRAY FITTINGS/ACCESSORIES"/>
    <n v="291"/>
    <s v="150mm(h) X 100mm(w) horizontal cross, 650 radius                       "/>
    <x v="1"/>
    <x v="1"/>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975"/>
    <n v="357"/>
    <x v="0"/>
    <x v="1"/>
    <x v="1"/>
    <x v="1"/>
    <x v="5"/>
    <s v="B02"/>
    <s v="HEAVY DUTY GALVANIZED STEEL CABLE LADDER RACK/TRAY FITTINGS/ACCESSORIES"/>
    <n v="292"/>
    <s v="150mm(h) X 100mm(w) 90 degree outside vertical elbow, 650 radius                       "/>
    <x v="2"/>
    <x v="2"/>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428"/>
    <n v="357"/>
    <x v="0"/>
    <x v="1"/>
    <x v="1"/>
    <x v="1"/>
    <x v="5"/>
    <s v="B02"/>
    <s v="HEAVY DUTY GALVANIZED STEEL CABLE LADDER RACK/TRAY FITTINGS/ACCESSORIES"/>
    <n v="292"/>
    <s v="150mm(h) X 100mm(w) 90 degree outside vertical elbow, 650 radius                       "/>
    <x v="3"/>
    <x v="3"/>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881"/>
    <n v="357"/>
    <x v="0"/>
    <x v="1"/>
    <x v="1"/>
    <x v="1"/>
    <x v="5"/>
    <s v="B02"/>
    <s v="HEAVY DUTY GALVANIZED STEEL CABLE LADDER RACK/TRAY FITTINGS/ACCESSORIES"/>
    <n v="292"/>
    <s v="150mm(h) X 100mm(w) 90 degree outside vertical elbow, 650 radius                       "/>
    <x v="1"/>
    <x v="1"/>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976"/>
    <n v="358"/>
    <x v="0"/>
    <x v="1"/>
    <x v="1"/>
    <x v="1"/>
    <x v="5"/>
    <s v="B02"/>
    <s v="HEAVY DUTY GALVANIZED STEEL CABLE LADDER RACK/TRAY FITTINGS/ACCESSORIES"/>
    <n v="293"/>
    <s v="150mm(h) X 100mm(w) 90 degree inside vertical elbow, 650 radius                       "/>
    <x v="2"/>
    <x v="2"/>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429"/>
    <n v="358"/>
    <x v="0"/>
    <x v="1"/>
    <x v="1"/>
    <x v="1"/>
    <x v="5"/>
    <s v="B02"/>
    <s v="HEAVY DUTY GALVANIZED STEEL CABLE LADDER RACK/TRAY FITTINGS/ACCESSORIES"/>
    <n v="293"/>
    <s v="150mm(h) X 100mm(w) 90 degree inside vertical elbow, 650 radius                       "/>
    <x v="3"/>
    <x v="3"/>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882"/>
    <n v="358"/>
    <x v="0"/>
    <x v="1"/>
    <x v="1"/>
    <x v="1"/>
    <x v="5"/>
    <s v="B02"/>
    <s v="HEAVY DUTY GALVANIZED STEEL CABLE LADDER RACK/TRAY FITTINGS/ACCESSORIES"/>
    <n v="293"/>
    <s v="150mm(h) X 100mm(w) 90 degree inside vertical elbow, 650 radius                       "/>
    <x v="1"/>
    <x v="1"/>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977"/>
    <n v="359"/>
    <x v="0"/>
    <x v="1"/>
    <x v="1"/>
    <x v="1"/>
    <x v="5"/>
    <s v="B02"/>
    <s v="HEAVY DUTY GALVANIZED STEEL CABLE LADDER RACK/TRAY FITTINGS/ACCESSORIES"/>
    <n v="294"/>
    <s v="150mm(h) X 150mm(w) 90 degree horizontal elbow, 650 radius                       "/>
    <x v="2"/>
    <x v="2"/>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430"/>
    <n v="359"/>
    <x v="0"/>
    <x v="1"/>
    <x v="1"/>
    <x v="1"/>
    <x v="5"/>
    <s v="B02"/>
    <s v="HEAVY DUTY GALVANIZED STEEL CABLE LADDER RACK/TRAY FITTINGS/ACCESSORIES"/>
    <n v="294"/>
    <s v="150mm(h) X 150mm(w) 90 degree horizontal elbow, 650 radius                       "/>
    <x v="3"/>
    <x v="3"/>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883"/>
    <n v="359"/>
    <x v="0"/>
    <x v="1"/>
    <x v="1"/>
    <x v="1"/>
    <x v="5"/>
    <s v="B02"/>
    <s v="HEAVY DUTY GALVANIZED STEEL CABLE LADDER RACK/TRAY FITTINGS/ACCESSORIES"/>
    <n v="294"/>
    <s v="150mm(h) X 150mm(w) 90 degree horizontal elbow, 650 radius                       "/>
    <x v="1"/>
    <x v="1"/>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978"/>
    <n v="360"/>
    <x v="0"/>
    <x v="1"/>
    <x v="1"/>
    <x v="1"/>
    <x v="5"/>
    <s v="B02"/>
    <s v="HEAVY DUTY GALVANIZED STEEL CABLE LADDER RACK/TRAY FITTINGS/ACCESSORIES"/>
    <n v="295"/>
    <s v="150mm(h) X 150mm(w) horizontal tee, 650 radius                       "/>
    <x v="2"/>
    <x v="2"/>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431"/>
    <n v="360"/>
    <x v="0"/>
    <x v="1"/>
    <x v="1"/>
    <x v="1"/>
    <x v="5"/>
    <s v="B02"/>
    <s v="HEAVY DUTY GALVANIZED STEEL CABLE LADDER RACK/TRAY FITTINGS/ACCESSORIES"/>
    <n v="295"/>
    <s v="150mm(h) X 150mm(w) horizontal tee, 650 radius                       "/>
    <x v="3"/>
    <x v="3"/>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884"/>
    <n v="360"/>
    <x v="0"/>
    <x v="1"/>
    <x v="1"/>
    <x v="1"/>
    <x v="5"/>
    <s v="B02"/>
    <s v="HEAVY DUTY GALVANIZED STEEL CABLE LADDER RACK/TRAY FITTINGS/ACCESSORIES"/>
    <n v="295"/>
    <s v="150mm(h) X 150mm(w) horizontal tee, 650 radius                       "/>
    <x v="1"/>
    <x v="1"/>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979"/>
    <n v="361"/>
    <x v="0"/>
    <x v="1"/>
    <x v="1"/>
    <x v="1"/>
    <x v="5"/>
    <s v="B02"/>
    <s v="HEAVY DUTY GALVANIZED STEEL CABLE LADDER RACK/TRAY FITTINGS/ACCESSORIES"/>
    <n v="296"/>
    <s v="150mm(h) X 150mm(w) horizontal cross, 650 radius                       "/>
    <x v="2"/>
    <x v="2"/>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432"/>
    <n v="361"/>
    <x v="0"/>
    <x v="1"/>
    <x v="1"/>
    <x v="1"/>
    <x v="5"/>
    <s v="B02"/>
    <s v="HEAVY DUTY GALVANIZED STEEL CABLE LADDER RACK/TRAY FITTINGS/ACCESSORIES"/>
    <n v="296"/>
    <s v="150mm(h) X 150mm(w) horizontal cross, 650 radius                       "/>
    <x v="3"/>
    <x v="3"/>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885"/>
    <n v="361"/>
    <x v="0"/>
    <x v="1"/>
    <x v="1"/>
    <x v="1"/>
    <x v="5"/>
    <s v="B02"/>
    <s v="HEAVY DUTY GALVANIZED STEEL CABLE LADDER RACK/TRAY FITTINGS/ACCESSORIES"/>
    <n v="296"/>
    <s v="150mm(h) X 150mm(w) horizontal cross, 650 radius                       "/>
    <x v="1"/>
    <x v="1"/>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980"/>
    <n v="362"/>
    <x v="0"/>
    <x v="1"/>
    <x v="1"/>
    <x v="1"/>
    <x v="5"/>
    <s v="B02"/>
    <s v="HEAVY DUTY GALVANIZED STEEL CABLE LADDER RACK/TRAY FITTINGS/ACCESSORIES"/>
    <n v="297"/>
    <s v="150mm(h) X 150mm(w) 90 degree outside vertical elbow, 650 radius                       "/>
    <x v="2"/>
    <x v="2"/>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433"/>
    <n v="362"/>
    <x v="0"/>
    <x v="1"/>
    <x v="1"/>
    <x v="1"/>
    <x v="5"/>
    <s v="B02"/>
    <s v="HEAVY DUTY GALVANIZED STEEL CABLE LADDER RACK/TRAY FITTINGS/ACCESSORIES"/>
    <n v="297"/>
    <s v="150mm(h) X 150mm(w) 90 degree outside vertical elbow, 650 radius                       "/>
    <x v="3"/>
    <x v="3"/>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886"/>
    <n v="362"/>
    <x v="0"/>
    <x v="1"/>
    <x v="1"/>
    <x v="1"/>
    <x v="5"/>
    <s v="B02"/>
    <s v="HEAVY DUTY GALVANIZED STEEL CABLE LADDER RACK/TRAY FITTINGS/ACCESSORIES"/>
    <n v="297"/>
    <s v="150mm(h) X 150mm(w) 90 degree outside vertical elbow, 650 radius                       "/>
    <x v="1"/>
    <x v="1"/>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981"/>
    <n v="363"/>
    <x v="0"/>
    <x v="1"/>
    <x v="1"/>
    <x v="1"/>
    <x v="5"/>
    <s v="B02"/>
    <s v="HEAVY DUTY GALVANIZED STEEL CABLE LADDER RACK/TRAY FITTINGS/ACCESSORIES"/>
    <n v="298"/>
    <s v="150mm(h) X 150mm(w) 90 degree inside vertical elbow, 650 radius                       "/>
    <x v="2"/>
    <x v="2"/>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434"/>
    <n v="363"/>
    <x v="0"/>
    <x v="1"/>
    <x v="1"/>
    <x v="1"/>
    <x v="5"/>
    <s v="B02"/>
    <s v="HEAVY DUTY GALVANIZED STEEL CABLE LADDER RACK/TRAY FITTINGS/ACCESSORIES"/>
    <n v="298"/>
    <s v="150mm(h) X 150mm(w) 90 degree inside vertical elbow, 650 radius                       "/>
    <x v="3"/>
    <x v="3"/>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887"/>
    <n v="363"/>
    <x v="0"/>
    <x v="1"/>
    <x v="1"/>
    <x v="1"/>
    <x v="5"/>
    <s v="B02"/>
    <s v="HEAVY DUTY GALVANIZED STEEL CABLE LADDER RACK/TRAY FITTINGS/ACCESSORIES"/>
    <n v="298"/>
    <s v="150mm(h) X 150mm(w) 90 degree inside vertical elbow, 650 radius                       "/>
    <x v="1"/>
    <x v="1"/>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982"/>
    <n v="364"/>
    <x v="0"/>
    <x v="1"/>
    <x v="1"/>
    <x v="1"/>
    <x v="5"/>
    <s v="B02"/>
    <s v="HEAVY DUTY GALVANIZED STEEL CABLE LADDER RACK/TRAY FITTINGS/ACCESSORIES"/>
    <n v="299"/>
    <s v="150mm(h) X 200mm(w) 90 degree horizontal elbow, 650 radius                       "/>
    <x v="2"/>
    <x v="2"/>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435"/>
    <n v="364"/>
    <x v="0"/>
    <x v="1"/>
    <x v="1"/>
    <x v="1"/>
    <x v="5"/>
    <s v="B02"/>
    <s v="HEAVY DUTY GALVANIZED STEEL CABLE LADDER RACK/TRAY FITTINGS/ACCESSORIES"/>
    <n v="299"/>
    <s v="150mm(h) X 200mm(w) 90 degree horizontal elbow, 650 radius                       "/>
    <x v="3"/>
    <x v="3"/>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888"/>
    <n v="364"/>
    <x v="0"/>
    <x v="1"/>
    <x v="1"/>
    <x v="1"/>
    <x v="5"/>
    <s v="B02"/>
    <s v="HEAVY DUTY GALVANIZED STEEL CABLE LADDER RACK/TRAY FITTINGS/ACCESSORIES"/>
    <n v="299"/>
    <s v="150mm(h) X 200mm(w) 90 degree horizontal elbow, 650 radius                       "/>
    <x v="1"/>
    <x v="1"/>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983"/>
    <n v="365"/>
    <x v="0"/>
    <x v="1"/>
    <x v="1"/>
    <x v="1"/>
    <x v="5"/>
    <s v="B02"/>
    <s v="HEAVY DUTY GALVANIZED STEEL CABLE LADDER RACK/TRAY FITTINGS/ACCESSORIES"/>
    <n v="300"/>
    <s v="150mm(h) X 200mm(w) horizontal tee, 650 radius                       "/>
    <x v="2"/>
    <x v="2"/>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436"/>
    <n v="365"/>
    <x v="0"/>
    <x v="1"/>
    <x v="1"/>
    <x v="1"/>
    <x v="5"/>
    <s v="B02"/>
    <s v="HEAVY DUTY GALVANIZED STEEL CABLE LADDER RACK/TRAY FITTINGS/ACCESSORIES"/>
    <n v="300"/>
    <s v="150mm(h) X 200mm(w) horizontal tee, 650 radius                       "/>
    <x v="3"/>
    <x v="3"/>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889"/>
    <n v="365"/>
    <x v="0"/>
    <x v="1"/>
    <x v="1"/>
    <x v="1"/>
    <x v="5"/>
    <s v="B02"/>
    <s v="HEAVY DUTY GALVANIZED STEEL CABLE LADDER RACK/TRAY FITTINGS/ACCESSORIES"/>
    <n v="300"/>
    <s v="150mm(h) X 200mm(w) horizontal tee, 650 radius                       "/>
    <x v="1"/>
    <x v="1"/>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984"/>
    <n v="366"/>
    <x v="0"/>
    <x v="1"/>
    <x v="1"/>
    <x v="1"/>
    <x v="5"/>
    <s v="B02"/>
    <s v="HEAVY DUTY GALVANIZED STEEL CABLE LADDER RACK/TRAY FITTINGS/ACCESSORIES"/>
    <n v="301"/>
    <s v="150mm(h) X 200mm(w) horizontal cross, 650 radius                       "/>
    <x v="2"/>
    <x v="2"/>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437"/>
    <n v="366"/>
    <x v="0"/>
    <x v="1"/>
    <x v="1"/>
    <x v="1"/>
    <x v="5"/>
    <s v="B02"/>
    <s v="HEAVY DUTY GALVANIZED STEEL CABLE LADDER RACK/TRAY FITTINGS/ACCESSORIES"/>
    <n v="301"/>
    <s v="150mm(h) X 200mm(w) horizontal cross, 650 radius                       "/>
    <x v="3"/>
    <x v="3"/>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890"/>
    <n v="366"/>
    <x v="0"/>
    <x v="1"/>
    <x v="1"/>
    <x v="1"/>
    <x v="5"/>
    <s v="B02"/>
    <s v="HEAVY DUTY GALVANIZED STEEL CABLE LADDER RACK/TRAY FITTINGS/ACCESSORIES"/>
    <n v="301"/>
    <s v="150mm(h) X 200mm(w) horizontal cross, 650 radius                       "/>
    <x v="1"/>
    <x v="1"/>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985"/>
    <n v="367"/>
    <x v="0"/>
    <x v="1"/>
    <x v="1"/>
    <x v="1"/>
    <x v="5"/>
    <s v="B02"/>
    <s v="HEAVY DUTY GALVANIZED STEEL CABLE LADDER RACK/TRAY FITTINGS/ACCESSORIES"/>
    <n v="302"/>
    <s v="150mm(h) X 200mm(w) 90 degree outside vertical elbow, 650 radius                       "/>
    <x v="2"/>
    <x v="2"/>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438"/>
    <n v="367"/>
    <x v="0"/>
    <x v="1"/>
    <x v="1"/>
    <x v="1"/>
    <x v="5"/>
    <s v="B02"/>
    <s v="HEAVY DUTY GALVANIZED STEEL CABLE LADDER RACK/TRAY FITTINGS/ACCESSORIES"/>
    <n v="302"/>
    <s v="150mm(h) X 200mm(w) 90 degree outside vertical elbow, 650 radius                       "/>
    <x v="3"/>
    <x v="3"/>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891"/>
    <n v="367"/>
    <x v="0"/>
    <x v="1"/>
    <x v="1"/>
    <x v="1"/>
    <x v="5"/>
    <s v="B02"/>
    <s v="HEAVY DUTY GALVANIZED STEEL CABLE LADDER RACK/TRAY FITTINGS/ACCESSORIES"/>
    <n v="302"/>
    <s v="150mm(h) X 200mm(w) 90 degree outside vertical elbow, 650 radius                       "/>
    <x v="1"/>
    <x v="1"/>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986"/>
    <n v="368"/>
    <x v="0"/>
    <x v="1"/>
    <x v="1"/>
    <x v="1"/>
    <x v="5"/>
    <s v="B02"/>
    <s v="HEAVY DUTY GALVANIZED STEEL CABLE LADDER RACK/TRAY FITTINGS/ACCESSORIES"/>
    <n v="303"/>
    <s v="150mm(h) X 200mm(w) 90 degree inside vertical elbow, 650 radius                       "/>
    <x v="2"/>
    <x v="2"/>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439"/>
    <n v="368"/>
    <x v="0"/>
    <x v="1"/>
    <x v="1"/>
    <x v="1"/>
    <x v="5"/>
    <s v="B02"/>
    <s v="HEAVY DUTY GALVANIZED STEEL CABLE LADDER RACK/TRAY FITTINGS/ACCESSORIES"/>
    <n v="303"/>
    <s v="150mm(h) X 200mm(w) 90 degree inside vertical elbow, 650 radius                       "/>
    <x v="3"/>
    <x v="3"/>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892"/>
    <n v="368"/>
    <x v="0"/>
    <x v="1"/>
    <x v="1"/>
    <x v="1"/>
    <x v="5"/>
    <s v="B02"/>
    <s v="HEAVY DUTY GALVANIZED STEEL CABLE LADDER RACK/TRAY FITTINGS/ACCESSORIES"/>
    <n v="303"/>
    <s v="150mm(h) X 200mm(w) 90 degree inside vertical elbow, 650 radius                       "/>
    <x v="1"/>
    <x v="1"/>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987"/>
    <n v="369"/>
    <x v="0"/>
    <x v="1"/>
    <x v="1"/>
    <x v="1"/>
    <x v="5"/>
    <s v="B02"/>
    <s v="HEAVY DUTY GALVANIZED STEEL CABLE LADDER RACK/TRAY FITTINGS/ACCESSORIES"/>
    <n v="304"/>
    <s v="150mm(h) X 300mm(w) 90 degree horizontal elbow, 650 radius                       "/>
    <x v="2"/>
    <x v="2"/>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440"/>
    <n v="369"/>
    <x v="0"/>
    <x v="1"/>
    <x v="1"/>
    <x v="1"/>
    <x v="5"/>
    <s v="B02"/>
    <s v="HEAVY DUTY GALVANIZED STEEL CABLE LADDER RACK/TRAY FITTINGS/ACCESSORIES"/>
    <n v="304"/>
    <s v="150mm(h) X 300mm(w) 90 degree horizontal elbow, 650 radius                       "/>
    <x v="3"/>
    <x v="3"/>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893"/>
    <n v="369"/>
    <x v="0"/>
    <x v="1"/>
    <x v="1"/>
    <x v="1"/>
    <x v="5"/>
    <s v="B02"/>
    <s v="HEAVY DUTY GALVANIZED STEEL CABLE LADDER RACK/TRAY FITTINGS/ACCESSORIES"/>
    <n v="304"/>
    <s v="150mm(h) X 300mm(w) 90 degree horizontal elbow, 650 radius                       "/>
    <x v="1"/>
    <x v="1"/>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988"/>
    <n v="370"/>
    <x v="0"/>
    <x v="1"/>
    <x v="1"/>
    <x v="1"/>
    <x v="5"/>
    <s v="B02"/>
    <s v="HEAVY DUTY GALVANIZED STEEL CABLE LADDER RACK/TRAY FITTINGS/ACCESSORIES"/>
    <n v="305"/>
    <s v="150mm(h) X 300mm(w) horizontal tee, 650 radius                       "/>
    <x v="2"/>
    <x v="2"/>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441"/>
    <n v="370"/>
    <x v="0"/>
    <x v="1"/>
    <x v="1"/>
    <x v="1"/>
    <x v="5"/>
    <s v="B02"/>
    <s v="HEAVY DUTY GALVANIZED STEEL CABLE LADDER RACK/TRAY FITTINGS/ACCESSORIES"/>
    <n v="305"/>
    <s v="150mm(h) X 300mm(w) horizontal tee, 650 radius                       "/>
    <x v="3"/>
    <x v="3"/>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894"/>
    <n v="370"/>
    <x v="0"/>
    <x v="1"/>
    <x v="1"/>
    <x v="1"/>
    <x v="5"/>
    <s v="B02"/>
    <s v="HEAVY DUTY GALVANIZED STEEL CABLE LADDER RACK/TRAY FITTINGS/ACCESSORIES"/>
    <n v="305"/>
    <s v="150mm(h) X 300mm(w) horizontal tee, 650 radius                       "/>
    <x v="1"/>
    <x v="1"/>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989"/>
    <n v="371"/>
    <x v="0"/>
    <x v="1"/>
    <x v="1"/>
    <x v="1"/>
    <x v="5"/>
    <s v="B02"/>
    <s v="HEAVY DUTY GALVANIZED STEEL CABLE LADDER RACK/TRAY FITTINGS/ACCESSORIES"/>
    <n v="306"/>
    <s v="150mm(h) X 300mm(w) horizontal cross, 650 radius                       "/>
    <x v="2"/>
    <x v="2"/>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442"/>
    <n v="371"/>
    <x v="0"/>
    <x v="1"/>
    <x v="1"/>
    <x v="1"/>
    <x v="5"/>
    <s v="B02"/>
    <s v="HEAVY DUTY GALVANIZED STEEL CABLE LADDER RACK/TRAY FITTINGS/ACCESSORIES"/>
    <n v="306"/>
    <s v="150mm(h) X 300mm(w) horizontal cross, 650 radius                       "/>
    <x v="3"/>
    <x v="3"/>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895"/>
    <n v="371"/>
    <x v="0"/>
    <x v="1"/>
    <x v="1"/>
    <x v="1"/>
    <x v="5"/>
    <s v="B02"/>
    <s v="HEAVY DUTY GALVANIZED STEEL CABLE LADDER RACK/TRAY FITTINGS/ACCESSORIES"/>
    <n v="306"/>
    <s v="150mm(h) X 300mm(w) horizontal cross, 650 radius                       "/>
    <x v="1"/>
    <x v="1"/>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990"/>
    <n v="372"/>
    <x v="0"/>
    <x v="1"/>
    <x v="1"/>
    <x v="1"/>
    <x v="5"/>
    <s v="B02"/>
    <s v="HEAVY DUTY GALVANIZED STEEL CABLE LADDER RACK/TRAY FITTINGS/ACCESSORIES"/>
    <n v="307"/>
    <s v="150mm(h) X 300mm(w) 90 degree outside vertical elbow, 650 radius                       "/>
    <x v="2"/>
    <x v="2"/>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443"/>
    <n v="372"/>
    <x v="0"/>
    <x v="1"/>
    <x v="1"/>
    <x v="1"/>
    <x v="5"/>
    <s v="B02"/>
    <s v="HEAVY DUTY GALVANIZED STEEL CABLE LADDER RACK/TRAY FITTINGS/ACCESSORIES"/>
    <n v="307"/>
    <s v="150mm(h) X 300mm(w) 90 degree outside vertical elbow, 650 radius                       "/>
    <x v="3"/>
    <x v="3"/>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896"/>
    <n v="372"/>
    <x v="0"/>
    <x v="1"/>
    <x v="1"/>
    <x v="1"/>
    <x v="5"/>
    <s v="B02"/>
    <s v="HEAVY DUTY GALVANIZED STEEL CABLE LADDER RACK/TRAY FITTINGS/ACCESSORIES"/>
    <n v="307"/>
    <s v="150mm(h) X 300mm(w) 90 degree outside vertical elbow, 650 radius                       "/>
    <x v="1"/>
    <x v="1"/>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991"/>
    <n v="373"/>
    <x v="0"/>
    <x v="1"/>
    <x v="1"/>
    <x v="1"/>
    <x v="5"/>
    <s v="B02"/>
    <s v="HEAVY DUTY GALVANIZED STEEL CABLE LADDER RACK/TRAY FITTINGS/ACCESSORIES"/>
    <n v="308"/>
    <s v="150mm(h) X 300mm(w) 90 degree inside vertical elbow, 650 radius                       "/>
    <x v="2"/>
    <x v="2"/>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444"/>
    <n v="373"/>
    <x v="0"/>
    <x v="1"/>
    <x v="1"/>
    <x v="1"/>
    <x v="5"/>
    <s v="B02"/>
    <s v="HEAVY DUTY GALVANIZED STEEL CABLE LADDER RACK/TRAY FITTINGS/ACCESSORIES"/>
    <n v="308"/>
    <s v="150mm(h) X 300mm(w) 90 degree inside vertical elbow, 650 radius                       "/>
    <x v="3"/>
    <x v="3"/>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897"/>
    <n v="373"/>
    <x v="0"/>
    <x v="1"/>
    <x v="1"/>
    <x v="1"/>
    <x v="5"/>
    <s v="B02"/>
    <s v="HEAVY DUTY GALVANIZED STEEL CABLE LADDER RACK/TRAY FITTINGS/ACCESSORIES"/>
    <n v="308"/>
    <s v="150mm(h) X 300mm(w) 90 degree inside vertical elbow, 650 radius                       "/>
    <x v="1"/>
    <x v="1"/>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992"/>
    <n v="374"/>
    <x v="0"/>
    <x v="1"/>
    <x v="1"/>
    <x v="1"/>
    <x v="5"/>
    <s v="B02"/>
    <s v="HEAVY DUTY GALVANIZED STEEL CABLE LADDER RACK/TRAY FITTINGS/ACCESSORIES"/>
    <n v="309"/>
    <s v="150mm(h) X 400mm(w) 90 degree horizontal elbow, 650 radius                       "/>
    <x v="2"/>
    <x v="2"/>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445"/>
    <n v="374"/>
    <x v="0"/>
    <x v="1"/>
    <x v="1"/>
    <x v="1"/>
    <x v="5"/>
    <s v="B02"/>
    <s v="HEAVY DUTY GALVANIZED STEEL CABLE LADDER RACK/TRAY FITTINGS/ACCESSORIES"/>
    <n v="309"/>
    <s v="150mm(h) X 400mm(w) 90 degree horizontal elbow, 650 radius                       "/>
    <x v="3"/>
    <x v="3"/>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898"/>
    <n v="374"/>
    <x v="0"/>
    <x v="1"/>
    <x v="1"/>
    <x v="1"/>
    <x v="5"/>
    <s v="B02"/>
    <s v="HEAVY DUTY GALVANIZED STEEL CABLE LADDER RACK/TRAY FITTINGS/ACCESSORIES"/>
    <n v="309"/>
    <s v="150mm(h) X 400mm(w) 90 degree horizontal elbow, 650 radius                       "/>
    <x v="1"/>
    <x v="1"/>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993"/>
    <n v="375"/>
    <x v="0"/>
    <x v="1"/>
    <x v="1"/>
    <x v="1"/>
    <x v="5"/>
    <s v="B02"/>
    <s v="HEAVY DUTY GALVANIZED STEEL CABLE LADDER RACK/TRAY FITTINGS/ACCESSORIES"/>
    <n v="310"/>
    <s v="150mm(h) X 400mm(w) horizontal tee, 650 radius                       "/>
    <x v="2"/>
    <x v="2"/>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446"/>
    <n v="375"/>
    <x v="0"/>
    <x v="1"/>
    <x v="1"/>
    <x v="1"/>
    <x v="5"/>
    <s v="B02"/>
    <s v="HEAVY DUTY GALVANIZED STEEL CABLE LADDER RACK/TRAY FITTINGS/ACCESSORIES"/>
    <n v="310"/>
    <s v="150mm(h) X 400mm(w) horizontal tee, 650 radius                       "/>
    <x v="3"/>
    <x v="3"/>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899"/>
    <n v="375"/>
    <x v="0"/>
    <x v="1"/>
    <x v="1"/>
    <x v="1"/>
    <x v="5"/>
    <s v="B02"/>
    <s v="HEAVY DUTY GALVANIZED STEEL CABLE LADDER RACK/TRAY FITTINGS/ACCESSORIES"/>
    <n v="310"/>
    <s v="150mm(h) X 400mm(w) horizontal tee, 650 radius                       "/>
    <x v="1"/>
    <x v="1"/>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994"/>
    <n v="376"/>
    <x v="0"/>
    <x v="1"/>
    <x v="1"/>
    <x v="1"/>
    <x v="5"/>
    <s v="B02"/>
    <s v="HEAVY DUTY GALVANIZED STEEL CABLE LADDER RACK/TRAY FITTINGS/ACCESSORIES"/>
    <n v="311"/>
    <s v="150mm(h) X 400mm(w) horizontal cross, 650 radius                       "/>
    <x v="2"/>
    <x v="2"/>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447"/>
    <n v="376"/>
    <x v="0"/>
    <x v="1"/>
    <x v="1"/>
    <x v="1"/>
    <x v="5"/>
    <s v="B02"/>
    <s v="HEAVY DUTY GALVANIZED STEEL CABLE LADDER RACK/TRAY FITTINGS/ACCESSORIES"/>
    <n v="311"/>
    <s v="150mm(h) X 400mm(w) horizontal cross, 650 radius                       "/>
    <x v="3"/>
    <x v="3"/>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900"/>
    <n v="376"/>
    <x v="0"/>
    <x v="1"/>
    <x v="1"/>
    <x v="1"/>
    <x v="5"/>
    <s v="B02"/>
    <s v="HEAVY DUTY GALVANIZED STEEL CABLE LADDER RACK/TRAY FITTINGS/ACCESSORIES"/>
    <n v="311"/>
    <s v="150mm(h) X 400mm(w) horizontal cross, 650 radius                       "/>
    <x v="1"/>
    <x v="1"/>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995"/>
    <n v="377"/>
    <x v="0"/>
    <x v="1"/>
    <x v="1"/>
    <x v="1"/>
    <x v="5"/>
    <s v="B02"/>
    <s v="HEAVY DUTY GALVANIZED STEEL CABLE LADDER RACK/TRAY FITTINGS/ACCESSORIES"/>
    <n v="312"/>
    <s v="150mm(h) X 400mm(w) 90 degree outside vertical elbow, 650 radius                       "/>
    <x v="2"/>
    <x v="2"/>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448"/>
    <n v="377"/>
    <x v="0"/>
    <x v="1"/>
    <x v="1"/>
    <x v="1"/>
    <x v="5"/>
    <s v="B02"/>
    <s v="HEAVY DUTY GALVANIZED STEEL CABLE LADDER RACK/TRAY FITTINGS/ACCESSORIES"/>
    <n v="312"/>
    <s v="150mm(h) X 400mm(w) 90 degree outside vertical elbow, 650 radius                       "/>
    <x v="3"/>
    <x v="3"/>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901"/>
    <n v="377"/>
    <x v="0"/>
    <x v="1"/>
    <x v="1"/>
    <x v="1"/>
    <x v="5"/>
    <s v="B02"/>
    <s v="HEAVY DUTY GALVANIZED STEEL CABLE LADDER RACK/TRAY FITTINGS/ACCESSORIES"/>
    <n v="312"/>
    <s v="150mm(h) X 400mm(w) 90 degree outside vertical elbow, 650 radius                       "/>
    <x v="1"/>
    <x v="1"/>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996"/>
    <n v="378"/>
    <x v="0"/>
    <x v="1"/>
    <x v="1"/>
    <x v="1"/>
    <x v="5"/>
    <s v="B02"/>
    <s v="HEAVY DUTY GALVANIZED STEEL CABLE LADDER RACK/TRAY FITTINGS/ACCESSORIES"/>
    <n v="313"/>
    <s v="150mm(h) X 400mm(w) 90 degree inside vertical elbow, 650 radius                       "/>
    <x v="2"/>
    <x v="2"/>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449"/>
    <n v="378"/>
    <x v="0"/>
    <x v="1"/>
    <x v="1"/>
    <x v="1"/>
    <x v="5"/>
    <s v="B02"/>
    <s v="HEAVY DUTY GALVANIZED STEEL CABLE LADDER RACK/TRAY FITTINGS/ACCESSORIES"/>
    <n v="313"/>
    <s v="150mm(h) X 400mm(w) 90 degree inside vertical elbow, 650 radius                       "/>
    <x v="3"/>
    <x v="3"/>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902"/>
    <n v="378"/>
    <x v="0"/>
    <x v="1"/>
    <x v="1"/>
    <x v="1"/>
    <x v="5"/>
    <s v="B02"/>
    <s v="HEAVY DUTY GALVANIZED STEEL CABLE LADDER RACK/TRAY FITTINGS/ACCESSORIES"/>
    <n v="313"/>
    <s v="150mm(h) X 400mm(w) 90 degree inside vertical elbow, 650 radius                       "/>
    <x v="1"/>
    <x v="1"/>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997"/>
    <n v="379"/>
    <x v="0"/>
    <x v="1"/>
    <x v="1"/>
    <x v="1"/>
    <x v="5"/>
    <s v="B02"/>
    <s v="HEAVY DUTY GALVANIZED STEEL CABLE LADDER RACK/TRAY FITTINGS/ACCESSORIES"/>
    <n v="314"/>
    <s v="150mm(h) X 500mm(w) 90 degree horizontal elbow, 650 radius                       "/>
    <x v="2"/>
    <x v="2"/>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450"/>
    <n v="379"/>
    <x v="0"/>
    <x v="1"/>
    <x v="1"/>
    <x v="1"/>
    <x v="5"/>
    <s v="B02"/>
    <s v="HEAVY DUTY GALVANIZED STEEL CABLE LADDER RACK/TRAY FITTINGS/ACCESSORIES"/>
    <n v="314"/>
    <s v="150mm(h) X 500mm(w) 90 degree horizontal elbow, 650 radius                       "/>
    <x v="3"/>
    <x v="3"/>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903"/>
    <n v="379"/>
    <x v="0"/>
    <x v="1"/>
    <x v="1"/>
    <x v="1"/>
    <x v="5"/>
    <s v="B02"/>
    <s v="HEAVY DUTY GALVANIZED STEEL CABLE LADDER RACK/TRAY FITTINGS/ACCESSORIES"/>
    <n v="314"/>
    <s v="150mm(h) X 500mm(w) 90 degree horizontal elbow, 650 radius                       "/>
    <x v="1"/>
    <x v="1"/>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998"/>
    <n v="380"/>
    <x v="0"/>
    <x v="1"/>
    <x v="1"/>
    <x v="1"/>
    <x v="5"/>
    <s v="B02"/>
    <s v="HEAVY DUTY GALVANIZED STEEL CABLE LADDER RACK/TRAY FITTINGS/ACCESSORIES"/>
    <n v="315"/>
    <s v="150mm(h) X 500mm(w) horizontal tee, 650 radius                       "/>
    <x v="2"/>
    <x v="2"/>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451"/>
    <n v="380"/>
    <x v="0"/>
    <x v="1"/>
    <x v="1"/>
    <x v="1"/>
    <x v="5"/>
    <s v="B02"/>
    <s v="HEAVY DUTY GALVANIZED STEEL CABLE LADDER RACK/TRAY FITTINGS/ACCESSORIES"/>
    <n v="315"/>
    <s v="150mm(h) X 500mm(w) horizontal tee, 650 radius                       "/>
    <x v="3"/>
    <x v="3"/>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904"/>
    <n v="380"/>
    <x v="0"/>
    <x v="1"/>
    <x v="1"/>
    <x v="1"/>
    <x v="5"/>
    <s v="B02"/>
    <s v="HEAVY DUTY GALVANIZED STEEL CABLE LADDER RACK/TRAY FITTINGS/ACCESSORIES"/>
    <n v="315"/>
    <s v="150mm(h) X 500mm(w) horizontal tee, 650 radius                       "/>
    <x v="1"/>
    <x v="1"/>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999"/>
    <n v="381"/>
    <x v="0"/>
    <x v="1"/>
    <x v="1"/>
    <x v="1"/>
    <x v="5"/>
    <s v="B02"/>
    <s v="HEAVY DUTY GALVANIZED STEEL CABLE LADDER RACK/TRAY FITTINGS/ACCESSORIES"/>
    <n v="316"/>
    <s v="150mm(h) X 500mm(w) horizontal cross, 650 radius                       "/>
    <x v="2"/>
    <x v="2"/>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452"/>
    <n v="381"/>
    <x v="0"/>
    <x v="1"/>
    <x v="1"/>
    <x v="1"/>
    <x v="5"/>
    <s v="B02"/>
    <s v="HEAVY DUTY GALVANIZED STEEL CABLE LADDER RACK/TRAY FITTINGS/ACCESSORIES"/>
    <n v="316"/>
    <s v="150mm(h) X 500mm(w) horizontal cross, 650 radius                       "/>
    <x v="3"/>
    <x v="3"/>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905"/>
    <n v="381"/>
    <x v="0"/>
    <x v="1"/>
    <x v="1"/>
    <x v="1"/>
    <x v="5"/>
    <s v="B02"/>
    <s v="HEAVY DUTY GALVANIZED STEEL CABLE LADDER RACK/TRAY FITTINGS/ACCESSORIES"/>
    <n v="316"/>
    <s v="150mm(h) X 500mm(w) horizontal cross, 650 radius                       "/>
    <x v="1"/>
    <x v="1"/>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000"/>
    <n v="382"/>
    <x v="0"/>
    <x v="1"/>
    <x v="1"/>
    <x v="1"/>
    <x v="5"/>
    <s v="B02"/>
    <s v="HEAVY DUTY GALVANIZED STEEL CABLE LADDER RACK/TRAY FITTINGS/ACCESSORIES"/>
    <n v="317"/>
    <s v="150mm(h) X 500mm(w) 90 degree outside vertical elbow, 650 radius                       "/>
    <x v="2"/>
    <x v="2"/>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453"/>
    <n v="382"/>
    <x v="0"/>
    <x v="1"/>
    <x v="1"/>
    <x v="1"/>
    <x v="5"/>
    <s v="B02"/>
    <s v="HEAVY DUTY GALVANIZED STEEL CABLE LADDER RACK/TRAY FITTINGS/ACCESSORIES"/>
    <n v="317"/>
    <s v="150mm(h) X 500mm(w) 90 degree outside vertical elbow, 650 radius                       "/>
    <x v="3"/>
    <x v="3"/>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906"/>
    <n v="382"/>
    <x v="0"/>
    <x v="1"/>
    <x v="1"/>
    <x v="1"/>
    <x v="5"/>
    <s v="B02"/>
    <s v="HEAVY DUTY GALVANIZED STEEL CABLE LADDER RACK/TRAY FITTINGS/ACCESSORIES"/>
    <n v="317"/>
    <s v="150mm(h) X 500mm(w) 90 degree outside vertical elbow, 650 radius                       "/>
    <x v="1"/>
    <x v="1"/>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001"/>
    <n v="383"/>
    <x v="0"/>
    <x v="1"/>
    <x v="1"/>
    <x v="1"/>
    <x v="5"/>
    <s v="B02"/>
    <s v="HEAVY DUTY GALVANIZED STEEL CABLE LADDER RACK/TRAY FITTINGS/ACCESSORIES"/>
    <n v="318"/>
    <s v="150mm(h) X 500mm(w) 90 degree inside vertical elbow, 650 radius                       "/>
    <x v="2"/>
    <x v="2"/>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454"/>
    <n v="383"/>
    <x v="0"/>
    <x v="1"/>
    <x v="1"/>
    <x v="1"/>
    <x v="5"/>
    <s v="B02"/>
    <s v="HEAVY DUTY GALVANIZED STEEL CABLE LADDER RACK/TRAY FITTINGS/ACCESSORIES"/>
    <n v="318"/>
    <s v="150mm(h) X 500mm(w) 90 degree inside vertical elbow, 650 radius                       "/>
    <x v="3"/>
    <x v="3"/>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907"/>
    <n v="383"/>
    <x v="0"/>
    <x v="1"/>
    <x v="1"/>
    <x v="1"/>
    <x v="5"/>
    <s v="B02"/>
    <s v="HEAVY DUTY GALVANIZED STEEL CABLE LADDER RACK/TRAY FITTINGS/ACCESSORIES"/>
    <n v="318"/>
    <s v="150mm(h) X 500mm(w) 90 degree inside vertical elbow, 650 radius                       "/>
    <x v="1"/>
    <x v="1"/>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002"/>
    <n v="384"/>
    <x v="0"/>
    <x v="1"/>
    <x v="1"/>
    <x v="1"/>
    <x v="5"/>
    <s v="B02"/>
    <s v="HEAVY DUTY GALVANIZED STEEL CABLE LADDER RACK/TRAY FITTINGS/ACCESSORIES"/>
    <n v="319"/>
    <s v="150mm(h) X 600mm(w) 90 degree horizontal elbow, 650 radius                       "/>
    <x v="2"/>
    <x v="2"/>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455"/>
    <n v="384"/>
    <x v="0"/>
    <x v="1"/>
    <x v="1"/>
    <x v="1"/>
    <x v="5"/>
    <s v="B02"/>
    <s v="HEAVY DUTY GALVANIZED STEEL CABLE LADDER RACK/TRAY FITTINGS/ACCESSORIES"/>
    <n v="319"/>
    <s v="150mm(h) X 600mm(w) 90 degree horizontal elbow, 650 radius                       "/>
    <x v="3"/>
    <x v="3"/>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908"/>
    <n v="384"/>
    <x v="0"/>
    <x v="1"/>
    <x v="1"/>
    <x v="1"/>
    <x v="5"/>
    <s v="B02"/>
    <s v="HEAVY DUTY GALVANIZED STEEL CABLE LADDER RACK/TRAY FITTINGS/ACCESSORIES"/>
    <n v="319"/>
    <s v="150mm(h) X 600mm(w) 90 degree horizontal elbow, 650 radius                       "/>
    <x v="1"/>
    <x v="1"/>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003"/>
    <n v="385"/>
    <x v="0"/>
    <x v="1"/>
    <x v="1"/>
    <x v="1"/>
    <x v="5"/>
    <s v="B02"/>
    <s v="HEAVY DUTY GALVANIZED STEEL CABLE LADDER RACK/TRAY FITTINGS/ACCESSORIES"/>
    <n v="320"/>
    <s v="150mm(h) X 600mm(w) horizontal tee, 650 radius                       "/>
    <x v="2"/>
    <x v="2"/>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456"/>
    <n v="385"/>
    <x v="0"/>
    <x v="1"/>
    <x v="1"/>
    <x v="1"/>
    <x v="5"/>
    <s v="B02"/>
    <s v="HEAVY DUTY GALVANIZED STEEL CABLE LADDER RACK/TRAY FITTINGS/ACCESSORIES"/>
    <n v="320"/>
    <s v="150mm(h) X 600mm(w) horizontal tee, 650 radius                       "/>
    <x v="3"/>
    <x v="3"/>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909"/>
    <n v="385"/>
    <x v="0"/>
    <x v="1"/>
    <x v="1"/>
    <x v="1"/>
    <x v="5"/>
    <s v="B02"/>
    <s v="HEAVY DUTY GALVANIZED STEEL CABLE LADDER RACK/TRAY FITTINGS/ACCESSORIES"/>
    <n v="320"/>
    <s v="150mm(h) X 600mm(w) horizontal tee, 650 radius                       "/>
    <x v="1"/>
    <x v="1"/>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004"/>
    <n v="386"/>
    <x v="0"/>
    <x v="1"/>
    <x v="1"/>
    <x v="1"/>
    <x v="5"/>
    <s v="B02"/>
    <s v="HEAVY DUTY GALVANIZED STEEL CABLE LADDER RACK/TRAY FITTINGS/ACCESSORIES"/>
    <n v="321"/>
    <s v="150mm(h) X 600mm(w) horizontal cross, 650 radius                       "/>
    <x v="2"/>
    <x v="2"/>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457"/>
    <n v="386"/>
    <x v="0"/>
    <x v="1"/>
    <x v="1"/>
    <x v="1"/>
    <x v="5"/>
    <s v="B02"/>
    <s v="HEAVY DUTY GALVANIZED STEEL CABLE LADDER RACK/TRAY FITTINGS/ACCESSORIES"/>
    <n v="321"/>
    <s v="150mm(h) X 600mm(w) horizontal cross, 650 radius                       "/>
    <x v="3"/>
    <x v="3"/>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910"/>
    <n v="386"/>
    <x v="0"/>
    <x v="1"/>
    <x v="1"/>
    <x v="1"/>
    <x v="5"/>
    <s v="B02"/>
    <s v="HEAVY DUTY GALVANIZED STEEL CABLE LADDER RACK/TRAY FITTINGS/ACCESSORIES"/>
    <n v="321"/>
    <s v="150mm(h) X 600mm(w) horizontal cross, 650 radius                       "/>
    <x v="1"/>
    <x v="1"/>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005"/>
    <n v="387"/>
    <x v="0"/>
    <x v="1"/>
    <x v="1"/>
    <x v="1"/>
    <x v="5"/>
    <s v="B02"/>
    <s v="HEAVY DUTY GALVANIZED STEEL CABLE LADDER RACK/TRAY FITTINGS/ACCESSORIES"/>
    <n v="322"/>
    <s v="150mm(h) X 600mm(w) 90 degree outside vertical elbow, 650 radius                       "/>
    <x v="2"/>
    <x v="2"/>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458"/>
    <n v="387"/>
    <x v="0"/>
    <x v="1"/>
    <x v="1"/>
    <x v="1"/>
    <x v="5"/>
    <s v="B02"/>
    <s v="HEAVY DUTY GALVANIZED STEEL CABLE LADDER RACK/TRAY FITTINGS/ACCESSORIES"/>
    <n v="322"/>
    <s v="150mm(h) X 600mm(w) 90 degree outside vertical elbow, 650 radius                       "/>
    <x v="3"/>
    <x v="3"/>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911"/>
    <n v="387"/>
    <x v="0"/>
    <x v="1"/>
    <x v="1"/>
    <x v="1"/>
    <x v="5"/>
    <s v="B02"/>
    <s v="HEAVY DUTY GALVANIZED STEEL CABLE LADDER RACK/TRAY FITTINGS/ACCESSORIES"/>
    <n v="322"/>
    <s v="150mm(h) X 600mm(w) 90 degree outside vertical elbow, 650 radius                       "/>
    <x v="1"/>
    <x v="1"/>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006"/>
    <n v="388"/>
    <x v="0"/>
    <x v="1"/>
    <x v="1"/>
    <x v="1"/>
    <x v="5"/>
    <s v="B02"/>
    <s v="HEAVY DUTY GALVANIZED STEEL CABLE LADDER RACK/TRAY FITTINGS/ACCESSORIES"/>
    <n v="323"/>
    <s v="150mm(h) X 600mm(w) 90 degree inside vertical elbow, 650 radius                       "/>
    <x v="2"/>
    <x v="2"/>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459"/>
    <n v="388"/>
    <x v="0"/>
    <x v="1"/>
    <x v="1"/>
    <x v="1"/>
    <x v="5"/>
    <s v="B02"/>
    <s v="HEAVY DUTY GALVANIZED STEEL CABLE LADDER RACK/TRAY FITTINGS/ACCESSORIES"/>
    <n v="323"/>
    <s v="150mm(h) X 600mm(w) 90 degree inside vertical elbow, 650 radius                       "/>
    <x v="3"/>
    <x v="3"/>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912"/>
    <n v="388"/>
    <x v="0"/>
    <x v="1"/>
    <x v="1"/>
    <x v="1"/>
    <x v="5"/>
    <s v="B02"/>
    <s v="HEAVY DUTY GALVANIZED STEEL CABLE LADDER RACK/TRAY FITTINGS/ACCESSORIES"/>
    <n v="323"/>
    <s v="150mm(h) X 600mm(w) 90 degree inside vertical elbow, 650 radius                       "/>
    <x v="1"/>
    <x v="1"/>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007"/>
    <n v="389"/>
    <x v="0"/>
    <x v="1"/>
    <x v="1"/>
    <x v="1"/>
    <x v="5"/>
    <s v="B02"/>
    <s v="HEAVY DUTY GALVANIZED STEEL CABLE LADDER RACK/TRAY FITTINGS/ACCESSORIES"/>
    <n v="324"/>
    <s v="150mm(h) X 800mm(w) 90 degree horizontal elbow, 650 radius                       "/>
    <x v="2"/>
    <x v="2"/>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460"/>
    <n v="389"/>
    <x v="0"/>
    <x v="1"/>
    <x v="1"/>
    <x v="1"/>
    <x v="5"/>
    <s v="B02"/>
    <s v="HEAVY DUTY GALVANIZED STEEL CABLE LADDER RACK/TRAY FITTINGS/ACCESSORIES"/>
    <n v="324"/>
    <s v="150mm(h) X 800mm(w) 90 degree horizontal elbow, 650 radius                       "/>
    <x v="3"/>
    <x v="3"/>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913"/>
    <n v="389"/>
    <x v="0"/>
    <x v="1"/>
    <x v="1"/>
    <x v="1"/>
    <x v="5"/>
    <s v="B02"/>
    <s v="HEAVY DUTY GALVANIZED STEEL CABLE LADDER RACK/TRAY FITTINGS/ACCESSORIES"/>
    <n v="324"/>
    <s v="150mm(h) X 800mm(w) 90 degree horizontal elbow, 650 radius                       "/>
    <x v="1"/>
    <x v="1"/>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008"/>
    <n v="390"/>
    <x v="0"/>
    <x v="1"/>
    <x v="1"/>
    <x v="1"/>
    <x v="5"/>
    <s v="B02"/>
    <s v="HEAVY DUTY GALVANIZED STEEL CABLE LADDER RACK/TRAY FITTINGS/ACCESSORIES"/>
    <n v="325"/>
    <s v="150mm(h) X 800mm(w) horizontal tee, 650 radius                       "/>
    <x v="2"/>
    <x v="2"/>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461"/>
    <n v="390"/>
    <x v="0"/>
    <x v="1"/>
    <x v="1"/>
    <x v="1"/>
    <x v="5"/>
    <s v="B02"/>
    <s v="HEAVY DUTY GALVANIZED STEEL CABLE LADDER RACK/TRAY FITTINGS/ACCESSORIES"/>
    <n v="325"/>
    <s v="150mm(h) X 800mm(w) horizontal tee, 650 radius                       "/>
    <x v="3"/>
    <x v="3"/>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914"/>
    <n v="390"/>
    <x v="0"/>
    <x v="1"/>
    <x v="1"/>
    <x v="1"/>
    <x v="5"/>
    <s v="B02"/>
    <s v="HEAVY DUTY GALVANIZED STEEL CABLE LADDER RACK/TRAY FITTINGS/ACCESSORIES"/>
    <n v="325"/>
    <s v="150mm(h) X 800mm(w) horizontal tee, 650 radius                       "/>
    <x v="1"/>
    <x v="1"/>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009"/>
    <n v="391"/>
    <x v="0"/>
    <x v="1"/>
    <x v="1"/>
    <x v="1"/>
    <x v="5"/>
    <s v="B02"/>
    <s v="HEAVY DUTY GALVANIZED STEEL CABLE LADDER RACK/TRAY FITTINGS/ACCESSORIES"/>
    <n v="326"/>
    <s v="150mm(h) X 800mm(w) horizontal cross, 650 radius                       "/>
    <x v="2"/>
    <x v="2"/>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462"/>
    <n v="391"/>
    <x v="0"/>
    <x v="1"/>
    <x v="1"/>
    <x v="1"/>
    <x v="5"/>
    <s v="B02"/>
    <s v="HEAVY DUTY GALVANIZED STEEL CABLE LADDER RACK/TRAY FITTINGS/ACCESSORIES"/>
    <n v="326"/>
    <s v="150mm(h) X 800mm(w) horizontal cross, 650 radius                       "/>
    <x v="3"/>
    <x v="3"/>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915"/>
    <n v="391"/>
    <x v="0"/>
    <x v="1"/>
    <x v="1"/>
    <x v="1"/>
    <x v="5"/>
    <s v="B02"/>
    <s v="HEAVY DUTY GALVANIZED STEEL CABLE LADDER RACK/TRAY FITTINGS/ACCESSORIES"/>
    <n v="326"/>
    <s v="150mm(h) X 800mm(w) horizontal cross, 650 radius                       "/>
    <x v="1"/>
    <x v="1"/>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010"/>
    <n v="392"/>
    <x v="0"/>
    <x v="1"/>
    <x v="1"/>
    <x v="1"/>
    <x v="5"/>
    <s v="B02"/>
    <s v="HEAVY DUTY GALVANIZED STEEL CABLE LADDER RACK/TRAY FITTINGS/ACCESSORIES"/>
    <n v="327"/>
    <s v="150mm(h) X 800mm(w) 90 degree outside vertical elbow, 650 radius                       "/>
    <x v="2"/>
    <x v="2"/>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463"/>
    <n v="392"/>
    <x v="0"/>
    <x v="1"/>
    <x v="1"/>
    <x v="1"/>
    <x v="5"/>
    <s v="B02"/>
    <s v="HEAVY DUTY GALVANIZED STEEL CABLE LADDER RACK/TRAY FITTINGS/ACCESSORIES"/>
    <n v="327"/>
    <s v="150mm(h) X 800mm(w) 90 degree outside vertical elbow, 650 radius                       "/>
    <x v="3"/>
    <x v="3"/>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916"/>
    <n v="392"/>
    <x v="0"/>
    <x v="1"/>
    <x v="1"/>
    <x v="1"/>
    <x v="5"/>
    <s v="B02"/>
    <s v="HEAVY DUTY GALVANIZED STEEL CABLE LADDER RACK/TRAY FITTINGS/ACCESSORIES"/>
    <n v="327"/>
    <s v="150mm(h) X 800mm(w) 90 degree outside vertical elbow, 650 radius                       "/>
    <x v="1"/>
    <x v="1"/>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011"/>
    <n v="393"/>
    <x v="0"/>
    <x v="1"/>
    <x v="1"/>
    <x v="1"/>
    <x v="5"/>
    <s v="B02"/>
    <s v="HEAVY DUTY GALVANIZED STEEL CABLE LADDER RACK/TRAY FITTINGS/ACCESSORIES"/>
    <n v="328"/>
    <s v="150mm(h) X 800mm(w) 90 degree inside vertical elbow, 650 radius                       "/>
    <x v="2"/>
    <x v="2"/>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464"/>
    <n v="393"/>
    <x v="0"/>
    <x v="1"/>
    <x v="1"/>
    <x v="1"/>
    <x v="5"/>
    <s v="B02"/>
    <s v="HEAVY DUTY GALVANIZED STEEL CABLE LADDER RACK/TRAY FITTINGS/ACCESSORIES"/>
    <n v="328"/>
    <s v="150mm(h) X 800mm(w) 90 degree inside vertical elbow, 650 radius                       "/>
    <x v="3"/>
    <x v="3"/>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917"/>
    <n v="393"/>
    <x v="0"/>
    <x v="1"/>
    <x v="1"/>
    <x v="1"/>
    <x v="5"/>
    <s v="B02"/>
    <s v="HEAVY DUTY GALVANIZED STEEL CABLE LADDER RACK/TRAY FITTINGS/ACCESSORIES"/>
    <n v="328"/>
    <s v="150mm(h) X 800mm(w) 90 degree inside vertical elbow, 650 radius                       "/>
    <x v="1"/>
    <x v="1"/>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012"/>
    <n v="394"/>
    <x v="0"/>
    <x v="1"/>
    <x v="1"/>
    <x v="1"/>
    <x v="5"/>
    <s v="B02"/>
    <s v="HEAVY DUTY GALVANIZED STEEL CABLE LADDER RACK/TRAY FITTINGS/ACCESSORIES"/>
    <n v="329"/>
    <s v="150mm(h) X 1000mm(w) 90 degree horizontal elbow, 650 radius                       "/>
    <x v="2"/>
    <x v="2"/>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465"/>
    <n v="394"/>
    <x v="0"/>
    <x v="1"/>
    <x v="1"/>
    <x v="1"/>
    <x v="5"/>
    <s v="B02"/>
    <s v="HEAVY DUTY GALVANIZED STEEL CABLE LADDER RACK/TRAY FITTINGS/ACCESSORIES"/>
    <n v="329"/>
    <s v="150mm(h) X 1000mm(w) 90 degree horizontal elbow, 650 radius                       "/>
    <x v="3"/>
    <x v="3"/>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918"/>
    <n v="394"/>
    <x v="0"/>
    <x v="1"/>
    <x v="1"/>
    <x v="1"/>
    <x v="5"/>
    <s v="B02"/>
    <s v="HEAVY DUTY GALVANIZED STEEL CABLE LADDER RACK/TRAY FITTINGS/ACCESSORIES"/>
    <n v="329"/>
    <s v="150mm(h) X 1000mm(w) 90 degree horizontal elbow, 650 radius                       "/>
    <x v="1"/>
    <x v="1"/>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013"/>
    <n v="395"/>
    <x v="0"/>
    <x v="1"/>
    <x v="1"/>
    <x v="1"/>
    <x v="5"/>
    <s v="B02"/>
    <s v="HEAVY DUTY GALVANIZED STEEL CABLE LADDER RACK/TRAY FITTINGS/ACCESSORIES"/>
    <n v="330"/>
    <s v="150mm(h) X 1000mm(w) horizontal tee, 650 radius                       "/>
    <x v="2"/>
    <x v="2"/>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466"/>
    <n v="395"/>
    <x v="0"/>
    <x v="1"/>
    <x v="1"/>
    <x v="1"/>
    <x v="5"/>
    <s v="B02"/>
    <s v="HEAVY DUTY GALVANIZED STEEL CABLE LADDER RACK/TRAY FITTINGS/ACCESSORIES"/>
    <n v="330"/>
    <s v="150mm(h) X 1000mm(w) horizontal tee, 650 radius                       "/>
    <x v="3"/>
    <x v="3"/>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919"/>
    <n v="395"/>
    <x v="0"/>
    <x v="1"/>
    <x v="1"/>
    <x v="1"/>
    <x v="5"/>
    <s v="B02"/>
    <s v="HEAVY DUTY GALVANIZED STEEL CABLE LADDER RACK/TRAY FITTINGS/ACCESSORIES"/>
    <n v="330"/>
    <s v="150mm(h) X 1000mm(w) horizontal tee, 650 radius                       "/>
    <x v="1"/>
    <x v="1"/>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014"/>
    <n v="396"/>
    <x v="0"/>
    <x v="1"/>
    <x v="1"/>
    <x v="1"/>
    <x v="5"/>
    <s v="B02"/>
    <s v="HEAVY DUTY GALVANIZED STEEL CABLE LADDER RACK/TRAY FITTINGS/ACCESSORIES"/>
    <n v="331"/>
    <s v="150mm(h) X 1000mm(w) horizontal cross, 650 radius                       "/>
    <x v="2"/>
    <x v="2"/>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467"/>
    <n v="396"/>
    <x v="0"/>
    <x v="1"/>
    <x v="1"/>
    <x v="1"/>
    <x v="5"/>
    <s v="B02"/>
    <s v="HEAVY DUTY GALVANIZED STEEL CABLE LADDER RACK/TRAY FITTINGS/ACCESSORIES"/>
    <n v="331"/>
    <s v="150mm(h) X 1000mm(w) horizontal cross, 650 radius                       "/>
    <x v="3"/>
    <x v="3"/>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920"/>
    <n v="396"/>
    <x v="0"/>
    <x v="1"/>
    <x v="1"/>
    <x v="1"/>
    <x v="5"/>
    <s v="B02"/>
    <s v="HEAVY DUTY GALVANIZED STEEL CABLE LADDER RACK/TRAY FITTINGS/ACCESSORIES"/>
    <n v="331"/>
    <s v="150mm(h) X 1000mm(w) horizontal cross, 650 radius                       "/>
    <x v="1"/>
    <x v="1"/>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015"/>
    <n v="397"/>
    <x v="0"/>
    <x v="1"/>
    <x v="1"/>
    <x v="1"/>
    <x v="5"/>
    <s v="B02"/>
    <s v="HEAVY DUTY GALVANIZED STEEL CABLE LADDER RACK/TRAY FITTINGS/ACCESSORIES"/>
    <n v="332"/>
    <s v="150mm(h) X 1000mm(w) 90 degree outside vertical elbow, 650 radius                       "/>
    <x v="2"/>
    <x v="2"/>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468"/>
    <n v="397"/>
    <x v="0"/>
    <x v="1"/>
    <x v="1"/>
    <x v="1"/>
    <x v="5"/>
    <s v="B02"/>
    <s v="HEAVY DUTY GALVANIZED STEEL CABLE LADDER RACK/TRAY FITTINGS/ACCESSORIES"/>
    <n v="332"/>
    <s v="150mm(h) X 1000mm(w) 90 degree outside vertical elbow, 650 radius                       "/>
    <x v="3"/>
    <x v="3"/>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921"/>
    <n v="397"/>
    <x v="0"/>
    <x v="1"/>
    <x v="1"/>
    <x v="1"/>
    <x v="5"/>
    <s v="B02"/>
    <s v="HEAVY DUTY GALVANIZED STEEL CABLE LADDER RACK/TRAY FITTINGS/ACCESSORIES"/>
    <n v="332"/>
    <s v="150mm(h) X 1000mm(w) 90 degree outside vertical elbow, 650 radius                       "/>
    <x v="1"/>
    <x v="1"/>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016"/>
    <n v="398"/>
    <x v="0"/>
    <x v="1"/>
    <x v="1"/>
    <x v="1"/>
    <x v="5"/>
    <s v="B02"/>
    <s v="HEAVY DUTY GALVANIZED STEEL CABLE LADDER RACK/TRAY FITTINGS/ACCESSORIES"/>
    <n v="333"/>
    <s v="150mm(h) X 1000mm(w) 90 degree inside vertical elbow, 650 radius                       "/>
    <x v="2"/>
    <x v="2"/>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469"/>
    <n v="398"/>
    <x v="0"/>
    <x v="1"/>
    <x v="1"/>
    <x v="1"/>
    <x v="5"/>
    <s v="B02"/>
    <s v="HEAVY DUTY GALVANIZED STEEL CABLE LADDER RACK/TRAY FITTINGS/ACCESSORIES"/>
    <n v="333"/>
    <s v="150mm(h) X 1000mm(w) 90 degree inside vertical elbow, 650 radius                       "/>
    <x v="3"/>
    <x v="3"/>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922"/>
    <n v="398"/>
    <x v="0"/>
    <x v="1"/>
    <x v="1"/>
    <x v="1"/>
    <x v="5"/>
    <s v="B02"/>
    <s v="HEAVY DUTY GALVANIZED STEEL CABLE LADDER RACK/TRAY FITTINGS/ACCESSORIES"/>
    <n v="333"/>
    <s v="150mm(h) X 1000mm(w) 90 degree inside vertical elbow, 650 radius                       "/>
    <x v="1"/>
    <x v="1"/>
    <x v="1"/>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017"/>
    <n v="399"/>
    <x v="0"/>
    <x v="1"/>
    <x v="1"/>
    <x v="1"/>
    <x v="5"/>
    <s v="B03"/>
    <s v="GALVANIZED STEEL TRAY COVERS FOR PLACEMENT ON LADDER RACKS/TRAYS ABOVE"/>
    <n v="334"/>
    <s v="75mm(w)"/>
    <x v="2"/>
    <x v="2"/>
    <x v="0"/>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470"/>
    <n v="399"/>
    <x v="0"/>
    <x v="1"/>
    <x v="1"/>
    <x v="1"/>
    <x v="5"/>
    <s v="B03"/>
    <s v="GALVANIZED STEEL TRAY COVERS FOR PLACEMENT ON LADDER RACKS/TRAYS ABOVE"/>
    <n v="334"/>
    <s v="75mm(w)"/>
    <x v="3"/>
    <x v="3"/>
    <x v="0"/>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923"/>
    <n v="399"/>
    <x v="0"/>
    <x v="1"/>
    <x v="1"/>
    <x v="1"/>
    <x v="5"/>
    <s v="B03"/>
    <s v="GALVANIZED STEEL TRAY COVERS FOR PLACEMENT ON LADDER RACKS/TRAYS ABOVE"/>
    <n v="334"/>
    <s v="75mm(w)"/>
    <x v="1"/>
    <x v="1"/>
    <x v="0"/>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018"/>
    <n v="400"/>
    <x v="0"/>
    <x v="1"/>
    <x v="1"/>
    <x v="1"/>
    <x v="5"/>
    <s v="B03"/>
    <s v="GALVANIZED STEEL TRAY COVERS FOR PLACEMENT ON LADDER RACKS/TRAYS ABOVE"/>
    <n v="335"/>
    <s v="100mm(w)"/>
    <x v="2"/>
    <x v="2"/>
    <x v="0"/>
    <n v="5"/>
    <n v="5"/>
    <n v="5"/>
    <n v="5"/>
    <n v="5"/>
    <n v="5"/>
    <n v="5"/>
    <n v="35"/>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471"/>
    <n v="400"/>
    <x v="0"/>
    <x v="1"/>
    <x v="1"/>
    <x v="1"/>
    <x v="5"/>
    <s v="B03"/>
    <s v="GALVANIZED STEEL TRAY COVERS FOR PLACEMENT ON LADDER RACKS/TRAYS ABOVE"/>
    <n v="335"/>
    <s v="100mm(w)"/>
    <x v="3"/>
    <x v="3"/>
    <x v="0"/>
    <n v="5"/>
    <n v="5"/>
    <n v="5"/>
    <n v="5"/>
    <n v="5"/>
    <n v="5"/>
    <n v="5"/>
    <n v="35"/>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924"/>
    <n v="400"/>
    <x v="0"/>
    <x v="1"/>
    <x v="1"/>
    <x v="1"/>
    <x v="5"/>
    <s v="B03"/>
    <s v="GALVANIZED STEEL TRAY COVERS FOR PLACEMENT ON LADDER RACKS/TRAYS ABOVE"/>
    <n v="335"/>
    <s v="100mm(w)"/>
    <x v="1"/>
    <x v="1"/>
    <x v="0"/>
    <n v="5"/>
    <n v="5"/>
    <n v="5"/>
    <n v="5"/>
    <n v="5"/>
    <n v="5"/>
    <n v="5"/>
    <n v="35"/>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019"/>
    <n v="401"/>
    <x v="0"/>
    <x v="1"/>
    <x v="1"/>
    <x v="1"/>
    <x v="5"/>
    <s v="B03"/>
    <s v="GALVANIZED STEEL TRAY COVERS FOR PLACEMENT ON LADDER RACKS/TRAYS ABOVE"/>
    <n v="336"/>
    <s v="150mm(w)"/>
    <x v="2"/>
    <x v="2"/>
    <x v="0"/>
    <n v="380"/>
    <n v="70"/>
    <n v="70"/>
    <n v="70"/>
    <n v="70"/>
    <n v="70"/>
    <n v="70"/>
    <n v="80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472"/>
    <n v="401"/>
    <x v="0"/>
    <x v="1"/>
    <x v="1"/>
    <x v="1"/>
    <x v="5"/>
    <s v="B03"/>
    <s v="GALVANIZED STEEL TRAY COVERS FOR PLACEMENT ON LADDER RACKS/TRAYS ABOVE"/>
    <n v="336"/>
    <s v="150mm(w)"/>
    <x v="3"/>
    <x v="3"/>
    <x v="0"/>
    <n v="380"/>
    <n v="70"/>
    <n v="70"/>
    <n v="70"/>
    <n v="70"/>
    <n v="70"/>
    <n v="70"/>
    <n v="80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925"/>
    <n v="401"/>
    <x v="0"/>
    <x v="1"/>
    <x v="1"/>
    <x v="1"/>
    <x v="5"/>
    <s v="B03"/>
    <s v="GALVANIZED STEEL TRAY COVERS FOR PLACEMENT ON LADDER RACKS/TRAYS ABOVE"/>
    <n v="336"/>
    <s v="150mm(w)"/>
    <x v="1"/>
    <x v="1"/>
    <x v="0"/>
    <n v="380"/>
    <n v="70"/>
    <n v="70"/>
    <n v="70"/>
    <n v="70"/>
    <n v="70"/>
    <n v="70"/>
    <n v="80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020"/>
    <n v="402"/>
    <x v="0"/>
    <x v="1"/>
    <x v="1"/>
    <x v="1"/>
    <x v="5"/>
    <s v="B03"/>
    <s v="GALVANIZED STEEL TRAY COVERS FOR PLACEMENT ON LADDER RACKS/TRAYS ABOVE"/>
    <n v="337"/>
    <s v="200mm(w)"/>
    <x v="2"/>
    <x v="2"/>
    <x v="0"/>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473"/>
    <n v="402"/>
    <x v="0"/>
    <x v="1"/>
    <x v="1"/>
    <x v="1"/>
    <x v="5"/>
    <s v="B03"/>
    <s v="GALVANIZED STEEL TRAY COVERS FOR PLACEMENT ON LADDER RACKS/TRAYS ABOVE"/>
    <n v="337"/>
    <s v="200mm(w)"/>
    <x v="3"/>
    <x v="3"/>
    <x v="0"/>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926"/>
    <n v="402"/>
    <x v="0"/>
    <x v="1"/>
    <x v="1"/>
    <x v="1"/>
    <x v="5"/>
    <s v="B03"/>
    <s v="GALVANIZED STEEL TRAY COVERS FOR PLACEMENT ON LADDER RACKS/TRAYS ABOVE"/>
    <n v="337"/>
    <s v="200mm(w)"/>
    <x v="1"/>
    <x v="1"/>
    <x v="0"/>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021"/>
    <n v="403"/>
    <x v="0"/>
    <x v="1"/>
    <x v="1"/>
    <x v="1"/>
    <x v="5"/>
    <s v="B03"/>
    <s v="GALVANIZED STEEL TRAY COVERS FOR PLACEMENT ON LADDER RACKS/TRAYS ABOVE"/>
    <n v="338"/>
    <s v="300mm(w)"/>
    <x v="2"/>
    <x v="2"/>
    <x v="0"/>
    <n v="120"/>
    <n v="130"/>
    <n v="130"/>
    <n v="130"/>
    <n v="130"/>
    <n v="130"/>
    <n v="130"/>
    <n v="90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474"/>
    <n v="403"/>
    <x v="0"/>
    <x v="1"/>
    <x v="1"/>
    <x v="1"/>
    <x v="5"/>
    <s v="B03"/>
    <s v="GALVANIZED STEEL TRAY COVERS FOR PLACEMENT ON LADDER RACKS/TRAYS ABOVE"/>
    <n v="338"/>
    <s v="300mm(w)"/>
    <x v="3"/>
    <x v="3"/>
    <x v="0"/>
    <n v="120"/>
    <n v="130"/>
    <n v="130"/>
    <n v="130"/>
    <n v="130"/>
    <n v="130"/>
    <n v="130"/>
    <n v="90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927"/>
    <n v="403"/>
    <x v="0"/>
    <x v="1"/>
    <x v="1"/>
    <x v="1"/>
    <x v="5"/>
    <s v="B03"/>
    <s v="GALVANIZED STEEL TRAY COVERS FOR PLACEMENT ON LADDER RACKS/TRAYS ABOVE"/>
    <n v="338"/>
    <s v="300mm(w)"/>
    <x v="1"/>
    <x v="1"/>
    <x v="0"/>
    <n v="120"/>
    <n v="130"/>
    <n v="130"/>
    <n v="130"/>
    <n v="130"/>
    <n v="130"/>
    <n v="130"/>
    <n v="90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022"/>
    <n v="404"/>
    <x v="0"/>
    <x v="1"/>
    <x v="1"/>
    <x v="1"/>
    <x v="5"/>
    <s v="B03"/>
    <s v="GALVANIZED STEEL TRAY COVERS FOR PLACEMENT ON LADDER RACKS/TRAYS ABOVE"/>
    <n v="339"/>
    <s v="400mm(w)"/>
    <x v="2"/>
    <x v="2"/>
    <x v="0"/>
    <n v="5"/>
    <n v="10"/>
    <n v="10"/>
    <n v="10"/>
    <n v="10"/>
    <n v="10"/>
    <n v="10"/>
    <n v="65"/>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475"/>
    <n v="404"/>
    <x v="0"/>
    <x v="1"/>
    <x v="1"/>
    <x v="1"/>
    <x v="5"/>
    <s v="B03"/>
    <s v="GALVANIZED STEEL TRAY COVERS FOR PLACEMENT ON LADDER RACKS/TRAYS ABOVE"/>
    <n v="339"/>
    <s v="400mm(w)"/>
    <x v="3"/>
    <x v="3"/>
    <x v="0"/>
    <n v="5"/>
    <n v="10"/>
    <n v="10"/>
    <n v="10"/>
    <n v="10"/>
    <n v="10"/>
    <n v="10"/>
    <n v="65"/>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928"/>
    <n v="404"/>
    <x v="0"/>
    <x v="1"/>
    <x v="1"/>
    <x v="1"/>
    <x v="5"/>
    <s v="B03"/>
    <s v="GALVANIZED STEEL TRAY COVERS FOR PLACEMENT ON LADDER RACKS/TRAYS ABOVE"/>
    <n v="339"/>
    <s v="400mm(w)"/>
    <x v="1"/>
    <x v="1"/>
    <x v="0"/>
    <n v="5"/>
    <n v="10"/>
    <n v="10"/>
    <n v="10"/>
    <n v="10"/>
    <n v="10"/>
    <n v="10"/>
    <n v="65"/>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023"/>
    <n v="405"/>
    <x v="0"/>
    <x v="1"/>
    <x v="1"/>
    <x v="1"/>
    <x v="5"/>
    <s v="B03"/>
    <s v="GALVANIZED STEEL TRAY COVERS FOR PLACEMENT ON LADDER RACKS/TRAYS ABOVE"/>
    <n v="340"/>
    <s v="500mm(w)"/>
    <x v="2"/>
    <x v="2"/>
    <x v="0"/>
    <n v="10"/>
    <n v="20"/>
    <n v="20"/>
    <n v="20"/>
    <n v="20"/>
    <n v="20"/>
    <n v="20"/>
    <n v="13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476"/>
    <n v="405"/>
    <x v="0"/>
    <x v="1"/>
    <x v="1"/>
    <x v="1"/>
    <x v="5"/>
    <s v="B03"/>
    <s v="GALVANIZED STEEL TRAY COVERS FOR PLACEMENT ON LADDER RACKS/TRAYS ABOVE"/>
    <n v="340"/>
    <s v="500mm(w)"/>
    <x v="3"/>
    <x v="3"/>
    <x v="0"/>
    <n v="10"/>
    <n v="20"/>
    <n v="20"/>
    <n v="20"/>
    <n v="20"/>
    <n v="20"/>
    <n v="20"/>
    <n v="13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929"/>
    <n v="405"/>
    <x v="0"/>
    <x v="1"/>
    <x v="1"/>
    <x v="1"/>
    <x v="5"/>
    <s v="B03"/>
    <s v="GALVANIZED STEEL TRAY COVERS FOR PLACEMENT ON LADDER RACKS/TRAYS ABOVE"/>
    <n v="340"/>
    <s v="500mm(w)"/>
    <x v="1"/>
    <x v="1"/>
    <x v="0"/>
    <n v="10"/>
    <n v="20"/>
    <n v="20"/>
    <n v="20"/>
    <n v="20"/>
    <n v="20"/>
    <n v="20"/>
    <n v="13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024"/>
    <n v="406"/>
    <x v="0"/>
    <x v="1"/>
    <x v="1"/>
    <x v="1"/>
    <x v="5"/>
    <s v="B03"/>
    <s v="GALVANIZED STEEL TRAY COVERS FOR PLACEMENT ON LADDER RACKS/TRAYS ABOVE"/>
    <n v="341"/>
    <s v="600mm(w)"/>
    <x v="2"/>
    <x v="2"/>
    <x v="0"/>
    <n v="480"/>
    <n v="260"/>
    <n v="260"/>
    <n v="260"/>
    <n v="260"/>
    <n v="260"/>
    <n v="260"/>
    <n v="204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477"/>
    <n v="406"/>
    <x v="0"/>
    <x v="1"/>
    <x v="1"/>
    <x v="1"/>
    <x v="5"/>
    <s v="B03"/>
    <s v="GALVANIZED STEEL TRAY COVERS FOR PLACEMENT ON LADDER RACKS/TRAYS ABOVE"/>
    <n v="341"/>
    <s v="600mm(w)"/>
    <x v="3"/>
    <x v="3"/>
    <x v="0"/>
    <n v="480"/>
    <n v="260"/>
    <n v="260"/>
    <n v="260"/>
    <n v="260"/>
    <n v="260"/>
    <n v="260"/>
    <n v="204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930"/>
    <n v="406"/>
    <x v="0"/>
    <x v="1"/>
    <x v="1"/>
    <x v="1"/>
    <x v="5"/>
    <s v="B03"/>
    <s v="GALVANIZED STEEL TRAY COVERS FOR PLACEMENT ON LADDER RACKS/TRAYS ABOVE"/>
    <n v="341"/>
    <s v="600mm(w)"/>
    <x v="1"/>
    <x v="1"/>
    <x v="0"/>
    <n v="480"/>
    <n v="260"/>
    <n v="260"/>
    <n v="260"/>
    <n v="260"/>
    <n v="260"/>
    <n v="260"/>
    <n v="204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025"/>
    <n v="407"/>
    <x v="0"/>
    <x v="1"/>
    <x v="1"/>
    <x v="1"/>
    <x v="5"/>
    <s v="B03"/>
    <s v="GALVANIZED STEEL TRAY COVERS FOR PLACEMENT ON LADDER RACKS/TRAYS ABOVE"/>
    <n v="342"/>
    <s v="800mm(w)"/>
    <x v="2"/>
    <x v="2"/>
    <x v="0"/>
    <n v="300"/>
    <n v="310"/>
    <n v="310"/>
    <n v="310"/>
    <n v="310"/>
    <n v="310"/>
    <n v="310"/>
    <n v="216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478"/>
    <n v="407"/>
    <x v="0"/>
    <x v="1"/>
    <x v="1"/>
    <x v="1"/>
    <x v="5"/>
    <s v="B03"/>
    <s v="GALVANIZED STEEL TRAY COVERS FOR PLACEMENT ON LADDER RACKS/TRAYS ABOVE"/>
    <n v="342"/>
    <s v="800mm(w)"/>
    <x v="3"/>
    <x v="3"/>
    <x v="0"/>
    <n v="300"/>
    <n v="310"/>
    <n v="310"/>
    <n v="310"/>
    <n v="310"/>
    <n v="310"/>
    <n v="310"/>
    <n v="216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931"/>
    <n v="407"/>
    <x v="0"/>
    <x v="1"/>
    <x v="1"/>
    <x v="1"/>
    <x v="5"/>
    <s v="B03"/>
    <s v="GALVANIZED STEEL TRAY COVERS FOR PLACEMENT ON LADDER RACKS/TRAYS ABOVE"/>
    <n v="342"/>
    <s v="800mm(w)"/>
    <x v="1"/>
    <x v="1"/>
    <x v="0"/>
    <n v="300"/>
    <n v="310"/>
    <n v="310"/>
    <n v="310"/>
    <n v="310"/>
    <n v="310"/>
    <n v="310"/>
    <n v="216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026"/>
    <n v="408"/>
    <x v="0"/>
    <x v="1"/>
    <x v="1"/>
    <x v="1"/>
    <x v="5"/>
    <s v="B03"/>
    <s v="GALVANIZED STEEL TRAY COVERS FOR PLACEMENT ON LADDER RACKS/TRAYS ABOVE"/>
    <n v="343"/>
    <s v="1000mm(w)"/>
    <x v="2"/>
    <x v="2"/>
    <x v="0"/>
    <n v="5"/>
    <n v="10"/>
    <n v="10"/>
    <n v="10"/>
    <n v="10"/>
    <n v="10"/>
    <n v="10"/>
    <n v="65"/>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479"/>
    <n v="408"/>
    <x v="0"/>
    <x v="1"/>
    <x v="1"/>
    <x v="1"/>
    <x v="5"/>
    <s v="B03"/>
    <s v="GALVANIZED STEEL TRAY COVERS FOR PLACEMENT ON LADDER RACKS/TRAYS ABOVE"/>
    <n v="343"/>
    <s v="1000mm(w)"/>
    <x v="3"/>
    <x v="3"/>
    <x v="0"/>
    <n v="5"/>
    <n v="10"/>
    <n v="10"/>
    <n v="10"/>
    <n v="10"/>
    <n v="10"/>
    <n v="10"/>
    <n v="65"/>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932"/>
    <n v="408"/>
    <x v="0"/>
    <x v="1"/>
    <x v="1"/>
    <x v="1"/>
    <x v="5"/>
    <s v="B03"/>
    <s v="GALVANIZED STEEL TRAY COVERS FOR PLACEMENT ON LADDER RACKS/TRAYS ABOVE"/>
    <n v="343"/>
    <s v="1000mm(w)"/>
    <x v="1"/>
    <x v="1"/>
    <x v="0"/>
    <n v="5"/>
    <n v="10"/>
    <n v="10"/>
    <n v="10"/>
    <n v="10"/>
    <n v="10"/>
    <n v="10"/>
    <n v="65"/>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027"/>
    <n v="409"/>
    <x v="0"/>
    <x v="1"/>
    <x v="1"/>
    <x v="1"/>
    <x v="5"/>
    <s v="B04"/>
    <s v="GALVANIZED STEEL TRAY SUN SHIELDS FOR PLACEMENT ON LADDER RACKS/TRAYS ABOVE"/>
    <n v="344"/>
    <s v="75mm(w)"/>
    <x v="2"/>
    <x v="2"/>
    <x v="0"/>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480"/>
    <n v="409"/>
    <x v="0"/>
    <x v="1"/>
    <x v="1"/>
    <x v="1"/>
    <x v="5"/>
    <s v="B04"/>
    <s v="GALVANIZED STEEL TRAY SUN SHIELDS FOR PLACEMENT ON LADDER RACKS/TRAYS ABOVE"/>
    <n v="344"/>
    <s v="75mm(w)"/>
    <x v="3"/>
    <x v="3"/>
    <x v="0"/>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933"/>
    <n v="409"/>
    <x v="0"/>
    <x v="1"/>
    <x v="1"/>
    <x v="1"/>
    <x v="5"/>
    <s v="B04"/>
    <s v="GALVANIZED STEEL TRAY SUN SHIELDS FOR PLACEMENT ON LADDER RACKS/TRAYS ABOVE"/>
    <n v="344"/>
    <s v="75mm(w)"/>
    <x v="1"/>
    <x v="1"/>
    <x v="0"/>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028"/>
    <n v="410"/>
    <x v="0"/>
    <x v="1"/>
    <x v="1"/>
    <x v="1"/>
    <x v="5"/>
    <s v="B04"/>
    <s v="GALVANIZED STEEL TRAY SUN SHIELDS FOR PLACEMENT ON LADDER RACKS/TRAYS ABOVE"/>
    <n v="345"/>
    <s v="100mm(w)"/>
    <x v="2"/>
    <x v="2"/>
    <x v="0"/>
    <n v="5"/>
    <n v="5"/>
    <n v="5"/>
    <n v="5"/>
    <n v="5"/>
    <n v="5"/>
    <n v="5"/>
    <n v="35"/>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481"/>
    <n v="410"/>
    <x v="0"/>
    <x v="1"/>
    <x v="1"/>
    <x v="1"/>
    <x v="5"/>
    <s v="B04"/>
    <s v="GALVANIZED STEEL TRAY SUN SHIELDS FOR PLACEMENT ON LADDER RACKS/TRAYS ABOVE"/>
    <n v="345"/>
    <s v="100mm(w)"/>
    <x v="3"/>
    <x v="3"/>
    <x v="0"/>
    <n v="5"/>
    <n v="5"/>
    <n v="5"/>
    <n v="5"/>
    <n v="5"/>
    <n v="5"/>
    <n v="5"/>
    <n v="35"/>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934"/>
    <n v="410"/>
    <x v="0"/>
    <x v="1"/>
    <x v="1"/>
    <x v="1"/>
    <x v="5"/>
    <s v="B04"/>
    <s v="GALVANIZED STEEL TRAY SUN SHIELDS FOR PLACEMENT ON LADDER RACKS/TRAYS ABOVE"/>
    <n v="345"/>
    <s v="100mm(w)"/>
    <x v="1"/>
    <x v="1"/>
    <x v="0"/>
    <n v="5"/>
    <n v="5"/>
    <n v="5"/>
    <n v="5"/>
    <n v="5"/>
    <n v="5"/>
    <n v="5"/>
    <n v="35"/>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029"/>
    <n v="411"/>
    <x v="0"/>
    <x v="1"/>
    <x v="1"/>
    <x v="1"/>
    <x v="5"/>
    <s v="B04"/>
    <s v="GALVANIZED STEEL TRAY SUN SHIELDS FOR PLACEMENT ON LADDER RACKS/TRAYS ABOVE"/>
    <n v="346"/>
    <s v="150mm(w)"/>
    <x v="2"/>
    <x v="2"/>
    <x v="0"/>
    <n v="380"/>
    <n v="70"/>
    <n v="70"/>
    <n v="70"/>
    <n v="70"/>
    <n v="70"/>
    <n v="70"/>
    <n v="80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482"/>
    <n v="411"/>
    <x v="0"/>
    <x v="1"/>
    <x v="1"/>
    <x v="1"/>
    <x v="5"/>
    <s v="B04"/>
    <s v="GALVANIZED STEEL TRAY SUN SHIELDS FOR PLACEMENT ON LADDER RACKS/TRAYS ABOVE"/>
    <n v="346"/>
    <s v="150mm(w)"/>
    <x v="3"/>
    <x v="3"/>
    <x v="0"/>
    <n v="380"/>
    <n v="70"/>
    <n v="70"/>
    <n v="70"/>
    <n v="70"/>
    <n v="70"/>
    <n v="70"/>
    <n v="80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935"/>
    <n v="411"/>
    <x v="0"/>
    <x v="1"/>
    <x v="1"/>
    <x v="1"/>
    <x v="5"/>
    <s v="B04"/>
    <s v="GALVANIZED STEEL TRAY SUN SHIELDS FOR PLACEMENT ON LADDER RACKS/TRAYS ABOVE"/>
    <n v="346"/>
    <s v="150mm(w)"/>
    <x v="1"/>
    <x v="1"/>
    <x v="0"/>
    <n v="380"/>
    <n v="70"/>
    <n v="70"/>
    <n v="70"/>
    <n v="70"/>
    <n v="70"/>
    <n v="70"/>
    <n v="80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030"/>
    <n v="412"/>
    <x v="0"/>
    <x v="1"/>
    <x v="1"/>
    <x v="1"/>
    <x v="5"/>
    <s v="B04"/>
    <s v="GALVANIZED STEEL TRAY SUN SHIELDS FOR PLACEMENT ON LADDER RACKS/TRAYS ABOVE"/>
    <n v="347"/>
    <s v="200mm(w)"/>
    <x v="2"/>
    <x v="2"/>
    <x v="0"/>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483"/>
    <n v="412"/>
    <x v="0"/>
    <x v="1"/>
    <x v="1"/>
    <x v="1"/>
    <x v="5"/>
    <s v="B04"/>
    <s v="GALVANIZED STEEL TRAY SUN SHIELDS FOR PLACEMENT ON LADDER RACKS/TRAYS ABOVE"/>
    <n v="347"/>
    <s v="200mm(w)"/>
    <x v="3"/>
    <x v="3"/>
    <x v="0"/>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936"/>
    <n v="412"/>
    <x v="0"/>
    <x v="1"/>
    <x v="1"/>
    <x v="1"/>
    <x v="5"/>
    <s v="B04"/>
    <s v="GALVANIZED STEEL TRAY SUN SHIELDS FOR PLACEMENT ON LADDER RACKS/TRAYS ABOVE"/>
    <n v="347"/>
    <s v="200mm(w)"/>
    <x v="1"/>
    <x v="1"/>
    <x v="0"/>
    <n v="1"/>
    <n v="1"/>
    <n v="1"/>
    <n v="1"/>
    <n v="1"/>
    <n v="1"/>
    <n v="1"/>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031"/>
    <n v="413"/>
    <x v="0"/>
    <x v="1"/>
    <x v="1"/>
    <x v="1"/>
    <x v="5"/>
    <s v="B04"/>
    <s v="GALVANIZED STEEL TRAY SUN SHIELDS FOR PLACEMENT ON LADDER RACKS/TRAYS ABOVE"/>
    <n v="348"/>
    <s v="300mm(w)"/>
    <x v="2"/>
    <x v="2"/>
    <x v="0"/>
    <n v="120"/>
    <n v="130"/>
    <n v="130"/>
    <n v="130"/>
    <n v="130"/>
    <n v="130"/>
    <n v="130"/>
    <n v="90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484"/>
    <n v="413"/>
    <x v="0"/>
    <x v="1"/>
    <x v="1"/>
    <x v="1"/>
    <x v="5"/>
    <s v="B04"/>
    <s v="GALVANIZED STEEL TRAY SUN SHIELDS FOR PLACEMENT ON LADDER RACKS/TRAYS ABOVE"/>
    <n v="348"/>
    <s v="300mm(w)"/>
    <x v="3"/>
    <x v="3"/>
    <x v="0"/>
    <n v="120"/>
    <n v="130"/>
    <n v="130"/>
    <n v="130"/>
    <n v="130"/>
    <n v="130"/>
    <n v="130"/>
    <n v="90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937"/>
    <n v="413"/>
    <x v="0"/>
    <x v="1"/>
    <x v="1"/>
    <x v="1"/>
    <x v="5"/>
    <s v="B04"/>
    <s v="GALVANIZED STEEL TRAY SUN SHIELDS FOR PLACEMENT ON LADDER RACKS/TRAYS ABOVE"/>
    <n v="348"/>
    <s v="300mm(w)"/>
    <x v="1"/>
    <x v="1"/>
    <x v="0"/>
    <n v="120"/>
    <n v="130"/>
    <n v="130"/>
    <n v="130"/>
    <n v="130"/>
    <n v="130"/>
    <n v="130"/>
    <n v="90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032"/>
    <n v="414"/>
    <x v="0"/>
    <x v="1"/>
    <x v="1"/>
    <x v="1"/>
    <x v="5"/>
    <s v="B04"/>
    <s v="GALVANIZED STEEL TRAY SUN SHIELDS FOR PLACEMENT ON LADDER RACKS/TRAYS ABOVE"/>
    <n v="349"/>
    <s v="400mm(w)"/>
    <x v="2"/>
    <x v="2"/>
    <x v="0"/>
    <n v="5"/>
    <n v="10"/>
    <n v="10"/>
    <n v="10"/>
    <n v="10"/>
    <n v="10"/>
    <n v="10"/>
    <n v="65"/>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485"/>
    <n v="414"/>
    <x v="0"/>
    <x v="1"/>
    <x v="1"/>
    <x v="1"/>
    <x v="5"/>
    <s v="B04"/>
    <s v="GALVANIZED STEEL TRAY SUN SHIELDS FOR PLACEMENT ON LADDER RACKS/TRAYS ABOVE"/>
    <n v="349"/>
    <s v="400mm(w)"/>
    <x v="3"/>
    <x v="3"/>
    <x v="0"/>
    <n v="5"/>
    <n v="10"/>
    <n v="10"/>
    <n v="10"/>
    <n v="10"/>
    <n v="10"/>
    <n v="10"/>
    <n v="65"/>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938"/>
    <n v="414"/>
    <x v="0"/>
    <x v="1"/>
    <x v="1"/>
    <x v="1"/>
    <x v="5"/>
    <s v="B04"/>
    <s v="GALVANIZED STEEL TRAY SUN SHIELDS FOR PLACEMENT ON LADDER RACKS/TRAYS ABOVE"/>
    <n v="349"/>
    <s v="400mm(w)"/>
    <x v="1"/>
    <x v="1"/>
    <x v="0"/>
    <n v="5"/>
    <n v="10"/>
    <n v="10"/>
    <n v="10"/>
    <n v="10"/>
    <n v="10"/>
    <n v="10"/>
    <n v="65"/>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033"/>
    <n v="415"/>
    <x v="0"/>
    <x v="1"/>
    <x v="1"/>
    <x v="1"/>
    <x v="5"/>
    <s v="B04"/>
    <s v="GALVANIZED STEEL TRAY SUN SHIELDS FOR PLACEMENT ON LADDER RACKS/TRAYS ABOVE"/>
    <n v="350"/>
    <s v="500mm(w)"/>
    <x v="2"/>
    <x v="2"/>
    <x v="0"/>
    <n v="10"/>
    <n v="20"/>
    <n v="20"/>
    <n v="20"/>
    <n v="20"/>
    <n v="20"/>
    <n v="20"/>
    <n v="13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486"/>
    <n v="415"/>
    <x v="0"/>
    <x v="1"/>
    <x v="1"/>
    <x v="1"/>
    <x v="5"/>
    <s v="B04"/>
    <s v="GALVANIZED STEEL TRAY SUN SHIELDS FOR PLACEMENT ON LADDER RACKS/TRAYS ABOVE"/>
    <n v="350"/>
    <s v="500mm(w)"/>
    <x v="3"/>
    <x v="3"/>
    <x v="0"/>
    <n v="10"/>
    <n v="20"/>
    <n v="20"/>
    <n v="20"/>
    <n v="20"/>
    <n v="20"/>
    <n v="20"/>
    <n v="13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939"/>
    <n v="415"/>
    <x v="0"/>
    <x v="1"/>
    <x v="1"/>
    <x v="1"/>
    <x v="5"/>
    <s v="B04"/>
    <s v="GALVANIZED STEEL TRAY SUN SHIELDS FOR PLACEMENT ON LADDER RACKS/TRAYS ABOVE"/>
    <n v="350"/>
    <s v="500mm(w)"/>
    <x v="1"/>
    <x v="1"/>
    <x v="0"/>
    <n v="10"/>
    <n v="20"/>
    <n v="20"/>
    <n v="20"/>
    <n v="20"/>
    <n v="20"/>
    <n v="20"/>
    <n v="13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034"/>
    <n v="416"/>
    <x v="0"/>
    <x v="1"/>
    <x v="1"/>
    <x v="1"/>
    <x v="5"/>
    <s v="B04"/>
    <s v="GALVANIZED STEEL TRAY SUN SHIELDS FOR PLACEMENT ON LADDER RACKS/TRAYS ABOVE"/>
    <n v="351"/>
    <s v="600mm(w)"/>
    <x v="2"/>
    <x v="2"/>
    <x v="0"/>
    <n v="480"/>
    <n v="260"/>
    <n v="260"/>
    <n v="260"/>
    <n v="260"/>
    <n v="260"/>
    <n v="260"/>
    <n v="204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487"/>
    <n v="416"/>
    <x v="0"/>
    <x v="1"/>
    <x v="1"/>
    <x v="1"/>
    <x v="5"/>
    <s v="B04"/>
    <s v="GALVANIZED STEEL TRAY SUN SHIELDS FOR PLACEMENT ON LADDER RACKS/TRAYS ABOVE"/>
    <n v="351"/>
    <s v="600mm(w)"/>
    <x v="3"/>
    <x v="3"/>
    <x v="0"/>
    <n v="480"/>
    <n v="260"/>
    <n v="260"/>
    <n v="260"/>
    <n v="260"/>
    <n v="260"/>
    <n v="260"/>
    <n v="204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940"/>
    <n v="416"/>
    <x v="0"/>
    <x v="1"/>
    <x v="1"/>
    <x v="1"/>
    <x v="5"/>
    <s v="B04"/>
    <s v="GALVANIZED STEEL TRAY SUN SHIELDS FOR PLACEMENT ON LADDER RACKS/TRAYS ABOVE"/>
    <n v="351"/>
    <s v="600mm(w)"/>
    <x v="1"/>
    <x v="1"/>
    <x v="0"/>
    <n v="480"/>
    <n v="260"/>
    <n v="260"/>
    <n v="260"/>
    <n v="260"/>
    <n v="260"/>
    <n v="260"/>
    <n v="204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035"/>
    <n v="417"/>
    <x v="0"/>
    <x v="1"/>
    <x v="1"/>
    <x v="1"/>
    <x v="5"/>
    <s v="B04"/>
    <s v="GALVANIZED STEEL TRAY SUN SHIELDS FOR PLACEMENT ON LADDER RACKS/TRAYS ABOVE"/>
    <n v="352"/>
    <s v="800mm(w)"/>
    <x v="2"/>
    <x v="2"/>
    <x v="0"/>
    <n v="300"/>
    <n v="310"/>
    <n v="310"/>
    <n v="310"/>
    <n v="310"/>
    <n v="310"/>
    <n v="310"/>
    <n v="216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488"/>
    <n v="417"/>
    <x v="0"/>
    <x v="1"/>
    <x v="1"/>
    <x v="1"/>
    <x v="5"/>
    <s v="B04"/>
    <s v="GALVANIZED STEEL TRAY SUN SHIELDS FOR PLACEMENT ON LADDER RACKS/TRAYS ABOVE"/>
    <n v="352"/>
    <s v="800mm(w)"/>
    <x v="3"/>
    <x v="3"/>
    <x v="0"/>
    <n v="300"/>
    <n v="310"/>
    <n v="310"/>
    <n v="310"/>
    <n v="310"/>
    <n v="310"/>
    <n v="310"/>
    <n v="216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941"/>
    <n v="417"/>
    <x v="0"/>
    <x v="1"/>
    <x v="1"/>
    <x v="1"/>
    <x v="5"/>
    <s v="B04"/>
    <s v="GALVANIZED STEEL TRAY SUN SHIELDS FOR PLACEMENT ON LADDER RACKS/TRAYS ABOVE"/>
    <n v="352"/>
    <s v="800mm(w)"/>
    <x v="1"/>
    <x v="1"/>
    <x v="0"/>
    <n v="300"/>
    <n v="310"/>
    <n v="310"/>
    <n v="310"/>
    <n v="310"/>
    <n v="310"/>
    <n v="310"/>
    <n v="216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036"/>
    <n v="418"/>
    <x v="0"/>
    <x v="1"/>
    <x v="1"/>
    <x v="1"/>
    <x v="5"/>
    <s v="B04"/>
    <s v="GALVANIZED STEEL TRAY SUN SHIELDS FOR PLACEMENT ON LADDER RACKS/TRAYS ABOVE"/>
    <n v="353"/>
    <s v="1000mm(w)"/>
    <x v="2"/>
    <x v="2"/>
    <x v="0"/>
    <n v="5"/>
    <n v="10"/>
    <n v="10"/>
    <n v="10"/>
    <n v="10"/>
    <n v="10"/>
    <n v="10"/>
    <n v="65"/>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489"/>
    <n v="418"/>
    <x v="0"/>
    <x v="1"/>
    <x v="1"/>
    <x v="1"/>
    <x v="5"/>
    <s v="B04"/>
    <s v="GALVANIZED STEEL TRAY SUN SHIELDS FOR PLACEMENT ON LADDER RACKS/TRAYS ABOVE"/>
    <n v="353"/>
    <s v="1000mm(w)"/>
    <x v="3"/>
    <x v="3"/>
    <x v="0"/>
    <n v="5"/>
    <n v="10"/>
    <n v="10"/>
    <n v="10"/>
    <n v="10"/>
    <n v="10"/>
    <n v="10"/>
    <n v="65"/>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942"/>
    <n v="418"/>
    <x v="0"/>
    <x v="1"/>
    <x v="1"/>
    <x v="1"/>
    <x v="5"/>
    <s v="B04"/>
    <s v="GALVANIZED STEEL TRAY SUN SHIELDS FOR PLACEMENT ON LADDER RACKS/TRAYS ABOVE"/>
    <n v="353"/>
    <s v="1000mm(w)"/>
    <x v="1"/>
    <x v="1"/>
    <x v="0"/>
    <n v="5"/>
    <n v="10"/>
    <n v="10"/>
    <n v="10"/>
    <n v="10"/>
    <n v="10"/>
    <n v="10"/>
    <n v="65"/>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037"/>
    <n v="419"/>
    <x v="0"/>
    <x v="1"/>
    <x v="1"/>
    <x v="2"/>
    <x v="6"/>
    <s v="C01"/>
    <s v="HEAVY DUTY FIBER GLASS CABLE LADDER RACK/TRAY"/>
    <n v="1"/>
    <s v="75mm(h) X 150mm(w) straight                        "/>
    <x v="2"/>
    <x v="2"/>
    <x v="0"/>
    <n v="20"/>
    <n v="20"/>
    <n v="20"/>
    <n v="20"/>
    <n v="20"/>
    <n v="20"/>
    <n v="20"/>
    <n v="14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490"/>
    <n v="419"/>
    <x v="0"/>
    <x v="1"/>
    <x v="1"/>
    <x v="2"/>
    <x v="6"/>
    <s v="C01"/>
    <s v="HEAVY DUTY FIBER GLASS CABLE LADDER RACK/TRAY"/>
    <n v="1"/>
    <s v="75mm(h) X 150mm(w) straight                        "/>
    <x v="3"/>
    <x v="3"/>
    <x v="0"/>
    <n v="20"/>
    <n v="20"/>
    <n v="20"/>
    <n v="20"/>
    <n v="20"/>
    <n v="20"/>
    <n v="20"/>
    <n v="14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943"/>
    <n v="419"/>
    <x v="0"/>
    <x v="1"/>
    <x v="1"/>
    <x v="2"/>
    <x v="6"/>
    <s v="C01"/>
    <s v="HEAVY DUTY FIBER GLASS CABLE LADDER RACK/TRAY"/>
    <n v="1"/>
    <s v="75mm(h) X 150mm(w) straight                        "/>
    <x v="1"/>
    <x v="1"/>
    <x v="0"/>
    <n v="20"/>
    <n v="20"/>
    <n v="20"/>
    <n v="20"/>
    <n v="20"/>
    <n v="20"/>
    <n v="20"/>
    <n v="14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038"/>
    <n v="420"/>
    <x v="0"/>
    <x v="1"/>
    <x v="1"/>
    <x v="2"/>
    <x v="6"/>
    <s v="C01"/>
    <s v="HEAVY DUTY FIBER GLASS CABLE LADDER RACK/TRAY"/>
    <n v="2"/>
    <s v="75mm(h) X 300mm(w) straight"/>
    <x v="2"/>
    <x v="2"/>
    <x v="0"/>
    <n v="20"/>
    <n v="20"/>
    <n v="20"/>
    <n v="20"/>
    <n v="20"/>
    <n v="20"/>
    <n v="20"/>
    <n v="14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491"/>
    <n v="420"/>
    <x v="0"/>
    <x v="1"/>
    <x v="1"/>
    <x v="2"/>
    <x v="6"/>
    <s v="C01"/>
    <s v="HEAVY DUTY FIBER GLASS CABLE LADDER RACK/TRAY"/>
    <n v="2"/>
    <s v="75mm(h) X 300mm(w) straight"/>
    <x v="3"/>
    <x v="3"/>
    <x v="0"/>
    <n v="20"/>
    <n v="20"/>
    <n v="20"/>
    <n v="20"/>
    <n v="20"/>
    <n v="20"/>
    <n v="20"/>
    <n v="14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944"/>
    <n v="420"/>
    <x v="0"/>
    <x v="1"/>
    <x v="1"/>
    <x v="2"/>
    <x v="6"/>
    <s v="C01"/>
    <s v="HEAVY DUTY FIBER GLASS CABLE LADDER RACK/TRAY"/>
    <n v="2"/>
    <s v="75mm(h) X 300mm(w) straight"/>
    <x v="1"/>
    <x v="1"/>
    <x v="0"/>
    <n v="20"/>
    <n v="20"/>
    <n v="20"/>
    <n v="20"/>
    <n v="20"/>
    <n v="20"/>
    <n v="20"/>
    <n v="14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039"/>
    <n v="421"/>
    <x v="0"/>
    <x v="1"/>
    <x v="1"/>
    <x v="2"/>
    <x v="6"/>
    <s v="C01"/>
    <s v="HEAVY DUTY FIBER GLASS CABLE LADDER RACK/TRAY"/>
    <n v="3"/>
    <s v="75mm(h) X 600mm(w) straight"/>
    <x v="2"/>
    <x v="2"/>
    <x v="0"/>
    <n v="20"/>
    <n v="20"/>
    <n v="20"/>
    <n v="20"/>
    <n v="20"/>
    <n v="20"/>
    <n v="20"/>
    <n v="14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492"/>
    <n v="421"/>
    <x v="0"/>
    <x v="1"/>
    <x v="1"/>
    <x v="2"/>
    <x v="6"/>
    <s v="C01"/>
    <s v="HEAVY DUTY FIBER GLASS CABLE LADDER RACK/TRAY"/>
    <n v="3"/>
    <s v="75mm(h) X 600mm(w) straight"/>
    <x v="3"/>
    <x v="3"/>
    <x v="0"/>
    <n v="20"/>
    <n v="20"/>
    <n v="20"/>
    <n v="20"/>
    <n v="20"/>
    <n v="20"/>
    <n v="20"/>
    <n v="14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945"/>
    <n v="421"/>
    <x v="0"/>
    <x v="1"/>
    <x v="1"/>
    <x v="2"/>
    <x v="6"/>
    <s v="C01"/>
    <s v="HEAVY DUTY FIBER GLASS CABLE LADDER RACK/TRAY"/>
    <n v="3"/>
    <s v="75mm(h) X 600mm(w) straight"/>
    <x v="1"/>
    <x v="1"/>
    <x v="0"/>
    <n v="20"/>
    <n v="20"/>
    <n v="20"/>
    <n v="20"/>
    <n v="20"/>
    <n v="20"/>
    <n v="20"/>
    <n v="14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040"/>
    <n v="422"/>
    <x v="0"/>
    <x v="1"/>
    <x v="1"/>
    <x v="2"/>
    <x v="6"/>
    <s v="C02"/>
    <s v="HEAVY DUTY FIBER GLASS CABLE LADDER RACK/TRAY FITTINGS/ACCESSORIES"/>
    <n v="4"/>
    <s v="75mm(h) vertical adjustable splice plates                       "/>
    <x v="2"/>
    <x v="2"/>
    <x v="1"/>
    <n v="10"/>
    <n v="10"/>
    <n v="10"/>
    <n v="10"/>
    <n v="10"/>
    <n v="10"/>
    <n v="10"/>
    <n v="7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493"/>
    <n v="422"/>
    <x v="0"/>
    <x v="1"/>
    <x v="1"/>
    <x v="2"/>
    <x v="6"/>
    <s v="C02"/>
    <s v="HEAVY DUTY FIBER GLASS CABLE LADDER RACK/TRAY FITTINGS/ACCESSORIES"/>
    <n v="4"/>
    <s v="75mm(h) vertical adjustable splice plates                       "/>
    <x v="3"/>
    <x v="3"/>
    <x v="1"/>
    <n v="10"/>
    <n v="10"/>
    <n v="10"/>
    <n v="10"/>
    <n v="10"/>
    <n v="10"/>
    <n v="10"/>
    <n v="7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946"/>
    <n v="422"/>
    <x v="0"/>
    <x v="1"/>
    <x v="1"/>
    <x v="2"/>
    <x v="6"/>
    <s v="C02"/>
    <s v="HEAVY DUTY FIBER GLASS CABLE LADDER RACK/TRAY FITTINGS/ACCESSORIES"/>
    <n v="4"/>
    <s v="75mm(h) vertical adjustable splice plates                       "/>
    <x v="1"/>
    <x v="1"/>
    <x v="1"/>
    <n v="10"/>
    <n v="10"/>
    <n v="10"/>
    <n v="10"/>
    <n v="10"/>
    <n v="10"/>
    <n v="10"/>
    <n v="7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041"/>
    <n v="423"/>
    <x v="0"/>
    <x v="1"/>
    <x v="1"/>
    <x v="2"/>
    <x v="6"/>
    <s v="C02"/>
    <s v="HEAVY DUTY FIBER GLASS CABLE LADDER RACK/TRAY FITTINGS/ACCESSORIES"/>
    <n v="5"/>
    <s v="75mm(h) X 150mm(w) 90 degree horizontal elbow, 650 radius                       "/>
    <x v="2"/>
    <x v="2"/>
    <x v="1"/>
    <n v="5"/>
    <n v="5"/>
    <n v="5"/>
    <n v="5"/>
    <n v="5"/>
    <n v="5"/>
    <n v="5"/>
    <n v="35"/>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494"/>
    <n v="423"/>
    <x v="0"/>
    <x v="1"/>
    <x v="1"/>
    <x v="2"/>
    <x v="6"/>
    <s v="C02"/>
    <s v="HEAVY DUTY FIBER GLASS CABLE LADDER RACK/TRAY FITTINGS/ACCESSORIES"/>
    <n v="5"/>
    <s v="75mm(h) X 150mm(w) 90 degree horizontal elbow, 650 radius                       "/>
    <x v="3"/>
    <x v="3"/>
    <x v="1"/>
    <n v="5"/>
    <n v="5"/>
    <n v="5"/>
    <n v="5"/>
    <n v="5"/>
    <n v="5"/>
    <n v="5"/>
    <n v="35"/>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947"/>
    <n v="423"/>
    <x v="0"/>
    <x v="1"/>
    <x v="1"/>
    <x v="2"/>
    <x v="6"/>
    <s v="C02"/>
    <s v="HEAVY DUTY FIBER GLASS CABLE LADDER RACK/TRAY FITTINGS/ACCESSORIES"/>
    <n v="5"/>
    <s v="75mm(h) X 150mm(w) 90 degree horizontal elbow, 650 radius                       "/>
    <x v="1"/>
    <x v="1"/>
    <x v="1"/>
    <n v="5"/>
    <n v="5"/>
    <n v="5"/>
    <n v="5"/>
    <n v="5"/>
    <n v="5"/>
    <n v="5"/>
    <n v="35"/>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042"/>
    <n v="424"/>
    <x v="0"/>
    <x v="1"/>
    <x v="1"/>
    <x v="2"/>
    <x v="6"/>
    <s v="C02"/>
    <s v="HEAVY DUTY FIBER GLASS CABLE LADDER RACK/TRAY FITTINGS/ACCESSORIES"/>
    <n v="6"/>
    <s v="75mm(h) X 150mm(w) horizontal tee, 650 radius                       "/>
    <x v="2"/>
    <x v="2"/>
    <x v="1"/>
    <n v="5"/>
    <n v="5"/>
    <n v="5"/>
    <n v="5"/>
    <n v="5"/>
    <n v="5"/>
    <n v="5"/>
    <n v="35"/>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495"/>
    <n v="424"/>
    <x v="0"/>
    <x v="1"/>
    <x v="1"/>
    <x v="2"/>
    <x v="6"/>
    <s v="C02"/>
    <s v="HEAVY DUTY FIBER GLASS CABLE LADDER RACK/TRAY FITTINGS/ACCESSORIES"/>
    <n v="6"/>
    <s v="75mm(h) X 150mm(w) horizontal tee, 650 radius                       "/>
    <x v="3"/>
    <x v="3"/>
    <x v="1"/>
    <n v="5"/>
    <n v="5"/>
    <n v="5"/>
    <n v="5"/>
    <n v="5"/>
    <n v="5"/>
    <n v="5"/>
    <n v="35"/>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948"/>
    <n v="424"/>
    <x v="0"/>
    <x v="1"/>
    <x v="1"/>
    <x v="2"/>
    <x v="6"/>
    <s v="C02"/>
    <s v="HEAVY DUTY FIBER GLASS CABLE LADDER RACK/TRAY FITTINGS/ACCESSORIES"/>
    <n v="6"/>
    <s v="75mm(h) X 150mm(w) horizontal tee, 650 radius                       "/>
    <x v="1"/>
    <x v="1"/>
    <x v="1"/>
    <n v="5"/>
    <n v="5"/>
    <n v="5"/>
    <n v="5"/>
    <n v="5"/>
    <n v="5"/>
    <n v="5"/>
    <n v="35"/>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043"/>
    <n v="425"/>
    <x v="0"/>
    <x v="1"/>
    <x v="1"/>
    <x v="2"/>
    <x v="6"/>
    <s v="C02"/>
    <s v="HEAVY DUTY FIBER GLASS CABLE LADDER RACK/TRAY FITTINGS/ACCESSORIES"/>
    <n v="7"/>
    <s v="75mm(h) X 150mm(w) horizontal cross, 650 radius                       "/>
    <x v="2"/>
    <x v="2"/>
    <x v="1"/>
    <n v="5"/>
    <n v="5"/>
    <n v="5"/>
    <n v="5"/>
    <n v="5"/>
    <n v="5"/>
    <n v="5"/>
    <n v="35"/>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496"/>
    <n v="425"/>
    <x v="0"/>
    <x v="1"/>
    <x v="1"/>
    <x v="2"/>
    <x v="6"/>
    <s v="C02"/>
    <s v="HEAVY DUTY FIBER GLASS CABLE LADDER RACK/TRAY FITTINGS/ACCESSORIES"/>
    <n v="7"/>
    <s v="75mm(h) X 150mm(w) horizontal cross, 650 radius                       "/>
    <x v="3"/>
    <x v="3"/>
    <x v="1"/>
    <n v="5"/>
    <n v="5"/>
    <n v="5"/>
    <n v="5"/>
    <n v="5"/>
    <n v="5"/>
    <n v="5"/>
    <n v="35"/>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949"/>
    <n v="425"/>
    <x v="0"/>
    <x v="1"/>
    <x v="1"/>
    <x v="2"/>
    <x v="6"/>
    <s v="C02"/>
    <s v="HEAVY DUTY FIBER GLASS CABLE LADDER RACK/TRAY FITTINGS/ACCESSORIES"/>
    <n v="7"/>
    <s v="75mm(h) X 150mm(w) horizontal cross, 650 radius                       "/>
    <x v="1"/>
    <x v="1"/>
    <x v="1"/>
    <n v="5"/>
    <n v="5"/>
    <n v="5"/>
    <n v="5"/>
    <n v="5"/>
    <n v="5"/>
    <n v="5"/>
    <n v="35"/>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044"/>
    <n v="426"/>
    <x v="0"/>
    <x v="1"/>
    <x v="1"/>
    <x v="2"/>
    <x v="6"/>
    <s v="C02"/>
    <s v="HEAVY DUTY FIBER GLASS CABLE LADDER RACK/TRAY FITTINGS/ACCESSORIES"/>
    <n v="8"/>
    <s v="75mm(h) X 150mm(w) 90 degree outside vertical elbow, 650 radius                       "/>
    <x v="2"/>
    <x v="2"/>
    <x v="1"/>
    <n v="5"/>
    <n v="5"/>
    <n v="5"/>
    <n v="5"/>
    <n v="5"/>
    <n v="5"/>
    <n v="5"/>
    <n v="35"/>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497"/>
    <n v="426"/>
    <x v="0"/>
    <x v="1"/>
    <x v="1"/>
    <x v="2"/>
    <x v="6"/>
    <s v="C02"/>
    <s v="HEAVY DUTY FIBER GLASS CABLE LADDER RACK/TRAY FITTINGS/ACCESSORIES"/>
    <n v="8"/>
    <s v="75mm(h) X 150mm(w) 90 degree outside vertical elbow, 650 radius                       "/>
    <x v="3"/>
    <x v="3"/>
    <x v="1"/>
    <n v="5"/>
    <n v="5"/>
    <n v="5"/>
    <n v="5"/>
    <n v="5"/>
    <n v="5"/>
    <n v="5"/>
    <n v="35"/>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950"/>
    <n v="426"/>
    <x v="0"/>
    <x v="1"/>
    <x v="1"/>
    <x v="2"/>
    <x v="6"/>
    <s v="C02"/>
    <s v="HEAVY DUTY FIBER GLASS CABLE LADDER RACK/TRAY FITTINGS/ACCESSORIES"/>
    <n v="8"/>
    <s v="75mm(h) X 150mm(w) 90 degree outside vertical elbow, 650 radius                       "/>
    <x v="1"/>
    <x v="1"/>
    <x v="1"/>
    <n v="5"/>
    <n v="5"/>
    <n v="5"/>
    <n v="5"/>
    <n v="5"/>
    <n v="5"/>
    <n v="5"/>
    <n v="35"/>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045"/>
    <n v="427"/>
    <x v="0"/>
    <x v="1"/>
    <x v="1"/>
    <x v="2"/>
    <x v="6"/>
    <s v="C02"/>
    <s v="HEAVY DUTY FIBER GLASS CABLE LADDER RACK/TRAY FITTINGS/ACCESSORIES"/>
    <n v="9"/>
    <s v="75mm(h) X 150mm(w) 90 degree inside vertical elbow, 650 radius                       "/>
    <x v="2"/>
    <x v="2"/>
    <x v="1"/>
    <n v="5"/>
    <n v="5"/>
    <n v="5"/>
    <n v="5"/>
    <n v="5"/>
    <n v="5"/>
    <n v="5"/>
    <n v="35"/>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498"/>
    <n v="427"/>
    <x v="0"/>
    <x v="1"/>
    <x v="1"/>
    <x v="2"/>
    <x v="6"/>
    <s v="C02"/>
    <s v="HEAVY DUTY FIBER GLASS CABLE LADDER RACK/TRAY FITTINGS/ACCESSORIES"/>
    <n v="9"/>
    <s v="75mm(h) X 150mm(w) 90 degree inside vertical elbow, 650 radius                       "/>
    <x v="3"/>
    <x v="3"/>
    <x v="1"/>
    <n v="5"/>
    <n v="5"/>
    <n v="5"/>
    <n v="5"/>
    <n v="5"/>
    <n v="5"/>
    <n v="5"/>
    <n v="35"/>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951"/>
    <n v="427"/>
    <x v="0"/>
    <x v="1"/>
    <x v="1"/>
    <x v="2"/>
    <x v="6"/>
    <s v="C02"/>
    <s v="HEAVY DUTY FIBER GLASS CABLE LADDER RACK/TRAY FITTINGS/ACCESSORIES"/>
    <n v="9"/>
    <s v="75mm(h) X 150mm(w) 90 degree inside vertical elbow, 650 radius                       "/>
    <x v="1"/>
    <x v="1"/>
    <x v="1"/>
    <n v="5"/>
    <n v="5"/>
    <n v="5"/>
    <n v="5"/>
    <n v="5"/>
    <n v="5"/>
    <n v="5"/>
    <n v="35"/>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046"/>
    <n v="428"/>
    <x v="0"/>
    <x v="1"/>
    <x v="1"/>
    <x v="2"/>
    <x v="6"/>
    <s v="C02"/>
    <s v="HEAVY DUTY FIBER GLASS CABLE LADDER RACK/TRAY FITTINGS/ACCESSORIES"/>
    <n v="10"/>
    <s v="75mm(h) X 300mm(w) 90 degree horizontal elbow, 650 radius                       "/>
    <x v="2"/>
    <x v="2"/>
    <x v="1"/>
    <n v="5"/>
    <n v="5"/>
    <n v="5"/>
    <n v="5"/>
    <n v="5"/>
    <n v="5"/>
    <n v="5"/>
    <n v="35"/>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499"/>
    <n v="428"/>
    <x v="0"/>
    <x v="1"/>
    <x v="1"/>
    <x v="2"/>
    <x v="6"/>
    <s v="C02"/>
    <s v="HEAVY DUTY FIBER GLASS CABLE LADDER RACK/TRAY FITTINGS/ACCESSORIES"/>
    <n v="10"/>
    <s v="75mm(h) X 300mm(w) 90 degree horizontal elbow, 650 radius                       "/>
    <x v="3"/>
    <x v="3"/>
    <x v="1"/>
    <n v="5"/>
    <n v="5"/>
    <n v="5"/>
    <n v="5"/>
    <n v="5"/>
    <n v="5"/>
    <n v="5"/>
    <n v="35"/>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952"/>
    <n v="428"/>
    <x v="0"/>
    <x v="1"/>
    <x v="1"/>
    <x v="2"/>
    <x v="6"/>
    <s v="C02"/>
    <s v="HEAVY DUTY FIBER GLASS CABLE LADDER RACK/TRAY FITTINGS/ACCESSORIES"/>
    <n v="10"/>
    <s v="75mm(h) X 300mm(w) 90 degree horizontal elbow, 650 radius                       "/>
    <x v="1"/>
    <x v="1"/>
    <x v="1"/>
    <n v="5"/>
    <n v="5"/>
    <n v="5"/>
    <n v="5"/>
    <n v="5"/>
    <n v="5"/>
    <n v="5"/>
    <n v="35"/>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047"/>
    <n v="429"/>
    <x v="0"/>
    <x v="1"/>
    <x v="1"/>
    <x v="2"/>
    <x v="6"/>
    <s v="C02"/>
    <s v="HEAVY DUTY FIBER GLASS CABLE LADDER RACK/TRAY FITTINGS/ACCESSORIES"/>
    <n v="11"/>
    <s v="75mm(h) X 300mm(w) horizontal tee, 650 radius                       "/>
    <x v="2"/>
    <x v="2"/>
    <x v="1"/>
    <n v="5"/>
    <n v="5"/>
    <n v="5"/>
    <n v="5"/>
    <n v="5"/>
    <n v="5"/>
    <n v="5"/>
    <n v="35"/>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500"/>
    <n v="429"/>
    <x v="0"/>
    <x v="1"/>
    <x v="1"/>
    <x v="2"/>
    <x v="6"/>
    <s v="C02"/>
    <s v="HEAVY DUTY FIBER GLASS CABLE LADDER RACK/TRAY FITTINGS/ACCESSORIES"/>
    <n v="11"/>
    <s v="75mm(h) X 300mm(w) horizontal tee, 650 radius                       "/>
    <x v="3"/>
    <x v="3"/>
    <x v="1"/>
    <n v="5"/>
    <n v="5"/>
    <n v="5"/>
    <n v="5"/>
    <n v="5"/>
    <n v="5"/>
    <n v="5"/>
    <n v="35"/>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953"/>
    <n v="429"/>
    <x v="0"/>
    <x v="1"/>
    <x v="1"/>
    <x v="2"/>
    <x v="6"/>
    <s v="C02"/>
    <s v="HEAVY DUTY FIBER GLASS CABLE LADDER RACK/TRAY FITTINGS/ACCESSORIES"/>
    <n v="11"/>
    <s v="75mm(h) X 300mm(w) horizontal tee, 650 radius                       "/>
    <x v="1"/>
    <x v="1"/>
    <x v="1"/>
    <n v="5"/>
    <n v="5"/>
    <n v="5"/>
    <n v="5"/>
    <n v="5"/>
    <n v="5"/>
    <n v="5"/>
    <n v="35"/>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048"/>
    <n v="430"/>
    <x v="0"/>
    <x v="1"/>
    <x v="1"/>
    <x v="2"/>
    <x v="6"/>
    <s v="C02"/>
    <s v="HEAVY DUTY FIBER GLASS CABLE LADDER RACK/TRAY FITTINGS/ACCESSORIES"/>
    <n v="12"/>
    <s v="75mm(h) X 300mm(w) horizontal cross, 650 radius                       "/>
    <x v="2"/>
    <x v="2"/>
    <x v="1"/>
    <n v="5"/>
    <n v="5"/>
    <n v="5"/>
    <n v="5"/>
    <n v="5"/>
    <n v="5"/>
    <n v="5"/>
    <n v="35"/>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501"/>
    <n v="430"/>
    <x v="0"/>
    <x v="1"/>
    <x v="1"/>
    <x v="2"/>
    <x v="6"/>
    <s v="C02"/>
    <s v="HEAVY DUTY FIBER GLASS CABLE LADDER RACK/TRAY FITTINGS/ACCESSORIES"/>
    <n v="12"/>
    <s v="75mm(h) X 300mm(w) horizontal cross, 650 radius                       "/>
    <x v="3"/>
    <x v="3"/>
    <x v="1"/>
    <n v="5"/>
    <n v="5"/>
    <n v="5"/>
    <n v="5"/>
    <n v="5"/>
    <n v="5"/>
    <n v="5"/>
    <n v="35"/>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954"/>
    <n v="430"/>
    <x v="0"/>
    <x v="1"/>
    <x v="1"/>
    <x v="2"/>
    <x v="6"/>
    <s v="C02"/>
    <s v="HEAVY DUTY FIBER GLASS CABLE LADDER RACK/TRAY FITTINGS/ACCESSORIES"/>
    <n v="12"/>
    <s v="75mm(h) X 300mm(w) horizontal cross, 650 radius                       "/>
    <x v="1"/>
    <x v="1"/>
    <x v="1"/>
    <n v="5"/>
    <n v="5"/>
    <n v="5"/>
    <n v="5"/>
    <n v="5"/>
    <n v="5"/>
    <n v="5"/>
    <n v="35"/>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049"/>
    <n v="431"/>
    <x v="0"/>
    <x v="1"/>
    <x v="1"/>
    <x v="2"/>
    <x v="6"/>
    <s v="C02"/>
    <s v="HEAVY DUTY FIBER GLASS CABLE LADDER RACK/TRAY FITTINGS/ACCESSORIES"/>
    <n v="13"/>
    <s v="75mm(h) X 300mm(w) 90 degree outside vertical elbow, 650 radius                       "/>
    <x v="2"/>
    <x v="2"/>
    <x v="1"/>
    <n v="5"/>
    <n v="5"/>
    <n v="5"/>
    <n v="5"/>
    <n v="5"/>
    <n v="5"/>
    <n v="5"/>
    <n v="35"/>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502"/>
    <n v="431"/>
    <x v="0"/>
    <x v="1"/>
    <x v="1"/>
    <x v="2"/>
    <x v="6"/>
    <s v="C02"/>
    <s v="HEAVY DUTY FIBER GLASS CABLE LADDER RACK/TRAY FITTINGS/ACCESSORIES"/>
    <n v="13"/>
    <s v="75mm(h) X 300mm(w) 90 degree outside vertical elbow, 650 radius                       "/>
    <x v="3"/>
    <x v="3"/>
    <x v="1"/>
    <n v="5"/>
    <n v="5"/>
    <n v="5"/>
    <n v="5"/>
    <n v="5"/>
    <n v="5"/>
    <n v="5"/>
    <n v="35"/>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955"/>
    <n v="431"/>
    <x v="0"/>
    <x v="1"/>
    <x v="1"/>
    <x v="2"/>
    <x v="6"/>
    <s v="C02"/>
    <s v="HEAVY DUTY FIBER GLASS CABLE LADDER RACK/TRAY FITTINGS/ACCESSORIES"/>
    <n v="13"/>
    <s v="75mm(h) X 300mm(w) 90 degree outside vertical elbow, 650 radius                       "/>
    <x v="1"/>
    <x v="1"/>
    <x v="1"/>
    <n v="5"/>
    <n v="5"/>
    <n v="5"/>
    <n v="5"/>
    <n v="5"/>
    <n v="5"/>
    <n v="5"/>
    <n v="35"/>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050"/>
    <n v="432"/>
    <x v="0"/>
    <x v="1"/>
    <x v="1"/>
    <x v="2"/>
    <x v="6"/>
    <s v="C02"/>
    <s v="HEAVY DUTY FIBER GLASS CABLE LADDER RACK/TRAY FITTINGS/ACCESSORIES"/>
    <n v="14"/>
    <s v="75mm(h) X 300mm(w) 90 degree inside vertical elbow, 650 radius                       "/>
    <x v="2"/>
    <x v="2"/>
    <x v="1"/>
    <n v="5"/>
    <n v="5"/>
    <n v="5"/>
    <n v="5"/>
    <n v="5"/>
    <n v="5"/>
    <n v="5"/>
    <n v="35"/>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503"/>
    <n v="432"/>
    <x v="0"/>
    <x v="1"/>
    <x v="1"/>
    <x v="2"/>
    <x v="6"/>
    <s v="C02"/>
    <s v="HEAVY DUTY FIBER GLASS CABLE LADDER RACK/TRAY FITTINGS/ACCESSORIES"/>
    <n v="14"/>
    <s v="75mm(h) X 300mm(w) 90 degree inside vertical elbow, 650 radius                       "/>
    <x v="3"/>
    <x v="3"/>
    <x v="1"/>
    <n v="5"/>
    <n v="5"/>
    <n v="5"/>
    <n v="5"/>
    <n v="5"/>
    <n v="5"/>
    <n v="5"/>
    <n v="35"/>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956"/>
    <n v="432"/>
    <x v="0"/>
    <x v="1"/>
    <x v="1"/>
    <x v="2"/>
    <x v="6"/>
    <s v="C02"/>
    <s v="HEAVY DUTY FIBER GLASS CABLE LADDER RACK/TRAY FITTINGS/ACCESSORIES"/>
    <n v="14"/>
    <s v="75mm(h) X 300mm(w) 90 degree inside vertical elbow, 650 radius                       "/>
    <x v="1"/>
    <x v="1"/>
    <x v="1"/>
    <n v="5"/>
    <n v="5"/>
    <n v="5"/>
    <n v="5"/>
    <n v="5"/>
    <n v="5"/>
    <n v="5"/>
    <n v="35"/>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051"/>
    <n v="433"/>
    <x v="0"/>
    <x v="1"/>
    <x v="1"/>
    <x v="2"/>
    <x v="6"/>
    <s v="C02"/>
    <s v="HEAVY DUTY FIBER GLASS CABLE LADDER RACK/TRAY FITTINGS/ACCESSORIES"/>
    <n v="15"/>
    <s v="75mm(h) X 600mm(w) 90 degree horizontal elbow, 650 radius                       "/>
    <x v="2"/>
    <x v="2"/>
    <x v="1"/>
    <n v="5"/>
    <n v="5"/>
    <n v="5"/>
    <n v="5"/>
    <n v="5"/>
    <n v="5"/>
    <n v="5"/>
    <n v="35"/>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504"/>
    <n v="433"/>
    <x v="0"/>
    <x v="1"/>
    <x v="1"/>
    <x v="2"/>
    <x v="6"/>
    <s v="C02"/>
    <s v="HEAVY DUTY FIBER GLASS CABLE LADDER RACK/TRAY FITTINGS/ACCESSORIES"/>
    <n v="15"/>
    <s v="75mm(h) X 600mm(w) 90 degree horizontal elbow, 650 radius                       "/>
    <x v="3"/>
    <x v="3"/>
    <x v="1"/>
    <n v="5"/>
    <n v="5"/>
    <n v="5"/>
    <n v="5"/>
    <n v="5"/>
    <n v="5"/>
    <n v="5"/>
    <n v="35"/>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957"/>
    <n v="433"/>
    <x v="0"/>
    <x v="1"/>
    <x v="1"/>
    <x v="2"/>
    <x v="6"/>
    <s v="C02"/>
    <s v="HEAVY DUTY FIBER GLASS CABLE LADDER RACK/TRAY FITTINGS/ACCESSORIES"/>
    <n v="15"/>
    <s v="75mm(h) X 600mm(w) 90 degree horizontal elbow, 650 radius                       "/>
    <x v="1"/>
    <x v="1"/>
    <x v="1"/>
    <n v="5"/>
    <n v="5"/>
    <n v="5"/>
    <n v="5"/>
    <n v="5"/>
    <n v="5"/>
    <n v="5"/>
    <n v="35"/>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052"/>
    <n v="434"/>
    <x v="0"/>
    <x v="1"/>
    <x v="1"/>
    <x v="2"/>
    <x v="6"/>
    <s v="C02"/>
    <s v="HEAVY DUTY FIBER GLASS CABLE LADDER RACK/TRAY FITTINGS/ACCESSORIES"/>
    <n v="16"/>
    <s v="75mm(h) X 600mm(w) horizontal tee, 650 radius                       "/>
    <x v="2"/>
    <x v="2"/>
    <x v="1"/>
    <n v="5"/>
    <n v="5"/>
    <n v="5"/>
    <n v="5"/>
    <n v="5"/>
    <n v="5"/>
    <n v="5"/>
    <n v="35"/>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505"/>
    <n v="434"/>
    <x v="0"/>
    <x v="1"/>
    <x v="1"/>
    <x v="2"/>
    <x v="6"/>
    <s v="C02"/>
    <s v="HEAVY DUTY FIBER GLASS CABLE LADDER RACK/TRAY FITTINGS/ACCESSORIES"/>
    <n v="16"/>
    <s v="75mm(h) X 600mm(w) horizontal tee, 650 radius                       "/>
    <x v="3"/>
    <x v="3"/>
    <x v="1"/>
    <n v="5"/>
    <n v="5"/>
    <n v="5"/>
    <n v="5"/>
    <n v="5"/>
    <n v="5"/>
    <n v="5"/>
    <n v="35"/>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958"/>
    <n v="434"/>
    <x v="0"/>
    <x v="1"/>
    <x v="1"/>
    <x v="2"/>
    <x v="6"/>
    <s v="C02"/>
    <s v="HEAVY DUTY FIBER GLASS CABLE LADDER RACK/TRAY FITTINGS/ACCESSORIES"/>
    <n v="16"/>
    <s v="75mm(h) X 600mm(w) horizontal tee, 650 radius                       "/>
    <x v="1"/>
    <x v="1"/>
    <x v="1"/>
    <n v="5"/>
    <n v="5"/>
    <n v="5"/>
    <n v="5"/>
    <n v="5"/>
    <n v="5"/>
    <n v="5"/>
    <n v="35"/>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053"/>
    <n v="435"/>
    <x v="0"/>
    <x v="1"/>
    <x v="1"/>
    <x v="2"/>
    <x v="6"/>
    <s v="C02"/>
    <s v="HEAVY DUTY FIBER GLASS CABLE LADDER RACK/TRAY FITTINGS/ACCESSORIES"/>
    <n v="17"/>
    <s v="75mm(h) X 600mm(w) horizontal cross, 650 radius                       "/>
    <x v="2"/>
    <x v="2"/>
    <x v="1"/>
    <n v="5"/>
    <n v="5"/>
    <n v="5"/>
    <n v="5"/>
    <n v="5"/>
    <n v="5"/>
    <n v="5"/>
    <n v="35"/>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506"/>
    <n v="435"/>
    <x v="0"/>
    <x v="1"/>
    <x v="1"/>
    <x v="2"/>
    <x v="6"/>
    <s v="C02"/>
    <s v="HEAVY DUTY FIBER GLASS CABLE LADDER RACK/TRAY FITTINGS/ACCESSORIES"/>
    <n v="17"/>
    <s v="75mm(h) X 600mm(w) horizontal cross, 650 radius                       "/>
    <x v="3"/>
    <x v="3"/>
    <x v="1"/>
    <n v="5"/>
    <n v="5"/>
    <n v="5"/>
    <n v="5"/>
    <n v="5"/>
    <n v="5"/>
    <n v="5"/>
    <n v="35"/>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959"/>
    <n v="435"/>
    <x v="0"/>
    <x v="1"/>
    <x v="1"/>
    <x v="2"/>
    <x v="6"/>
    <s v="C02"/>
    <s v="HEAVY DUTY FIBER GLASS CABLE LADDER RACK/TRAY FITTINGS/ACCESSORIES"/>
    <n v="17"/>
    <s v="75mm(h) X 600mm(w) horizontal cross, 650 radius                       "/>
    <x v="1"/>
    <x v="1"/>
    <x v="1"/>
    <n v="5"/>
    <n v="5"/>
    <n v="5"/>
    <n v="5"/>
    <n v="5"/>
    <n v="5"/>
    <n v="5"/>
    <n v="35"/>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054"/>
    <n v="436"/>
    <x v="0"/>
    <x v="1"/>
    <x v="1"/>
    <x v="2"/>
    <x v="6"/>
    <s v="C02"/>
    <s v="HEAVY DUTY FIBER GLASS CABLE LADDER RACK/TRAY FITTINGS/ACCESSORIES"/>
    <n v="18"/>
    <s v="75mm(h) X 600mm(w) 90 degree outside vertical elbow, 650 radius                       "/>
    <x v="2"/>
    <x v="2"/>
    <x v="1"/>
    <n v="5"/>
    <n v="5"/>
    <n v="5"/>
    <n v="5"/>
    <n v="5"/>
    <n v="5"/>
    <n v="5"/>
    <n v="35"/>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507"/>
    <n v="436"/>
    <x v="0"/>
    <x v="1"/>
    <x v="1"/>
    <x v="2"/>
    <x v="6"/>
    <s v="C02"/>
    <s v="HEAVY DUTY FIBER GLASS CABLE LADDER RACK/TRAY FITTINGS/ACCESSORIES"/>
    <n v="18"/>
    <s v="75mm(h) X 600mm(w) 90 degree outside vertical elbow, 650 radius                       "/>
    <x v="3"/>
    <x v="3"/>
    <x v="1"/>
    <n v="5"/>
    <n v="5"/>
    <n v="5"/>
    <n v="5"/>
    <n v="5"/>
    <n v="5"/>
    <n v="5"/>
    <n v="35"/>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960"/>
    <n v="436"/>
    <x v="0"/>
    <x v="1"/>
    <x v="1"/>
    <x v="2"/>
    <x v="6"/>
    <s v="C02"/>
    <s v="HEAVY DUTY FIBER GLASS CABLE LADDER RACK/TRAY FITTINGS/ACCESSORIES"/>
    <n v="18"/>
    <s v="75mm(h) X 600mm(w) 90 degree outside vertical elbow, 650 radius                       "/>
    <x v="1"/>
    <x v="1"/>
    <x v="1"/>
    <n v="5"/>
    <n v="5"/>
    <n v="5"/>
    <n v="5"/>
    <n v="5"/>
    <n v="5"/>
    <n v="5"/>
    <n v="35"/>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055"/>
    <n v="437"/>
    <x v="0"/>
    <x v="1"/>
    <x v="1"/>
    <x v="2"/>
    <x v="6"/>
    <s v="C02"/>
    <s v="HEAVY DUTY FIBER GLASS CABLE LADDER RACK/TRAY FITTINGS/ACCESSORIES"/>
    <n v="19"/>
    <s v="75mm(h) X 600mm(w) 90 degree inside vertical elbow, 650 radius                       "/>
    <x v="2"/>
    <x v="2"/>
    <x v="1"/>
    <n v="5"/>
    <n v="5"/>
    <n v="5"/>
    <n v="5"/>
    <n v="5"/>
    <n v="5"/>
    <n v="5"/>
    <n v="35"/>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508"/>
    <n v="437"/>
    <x v="0"/>
    <x v="1"/>
    <x v="1"/>
    <x v="2"/>
    <x v="6"/>
    <s v="C02"/>
    <s v="HEAVY DUTY FIBER GLASS CABLE LADDER RACK/TRAY FITTINGS/ACCESSORIES"/>
    <n v="19"/>
    <s v="75mm(h) X 600mm(w) 90 degree inside vertical elbow, 650 radius                       "/>
    <x v="3"/>
    <x v="3"/>
    <x v="1"/>
    <n v="5"/>
    <n v="5"/>
    <n v="5"/>
    <n v="5"/>
    <n v="5"/>
    <n v="5"/>
    <n v="5"/>
    <n v="35"/>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961"/>
    <n v="437"/>
    <x v="0"/>
    <x v="1"/>
    <x v="1"/>
    <x v="2"/>
    <x v="6"/>
    <s v="C02"/>
    <s v="HEAVY DUTY FIBER GLASS CABLE LADDER RACK/TRAY FITTINGS/ACCESSORIES"/>
    <n v="19"/>
    <s v="75mm(h) X 600mm(w) 90 degree inside vertical elbow, 650 radius                       "/>
    <x v="1"/>
    <x v="1"/>
    <x v="1"/>
    <n v="5"/>
    <n v="5"/>
    <n v="5"/>
    <n v="5"/>
    <n v="5"/>
    <n v="5"/>
    <n v="5"/>
    <n v="35"/>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056"/>
    <n v="438"/>
    <x v="0"/>
    <x v="1"/>
    <x v="1"/>
    <x v="2"/>
    <x v="6"/>
    <s v="C03"/>
    <s v="FIBER GLASS TRAY COVERS FOR PLACEMENT ON LADDER RACKS/TRAYS ABOVE"/>
    <n v="20"/>
    <s v="150mm(w)"/>
    <x v="2"/>
    <x v="2"/>
    <x v="0"/>
    <n v="5"/>
    <n v="5"/>
    <n v="5"/>
    <n v="5"/>
    <n v="5"/>
    <n v="5"/>
    <n v="5"/>
    <n v="35"/>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509"/>
    <n v="438"/>
    <x v="0"/>
    <x v="1"/>
    <x v="1"/>
    <x v="2"/>
    <x v="6"/>
    <s v="C03"/>
    <s v="FIBER GLASS TRAY COVERS FOR PLACEMENT ON LADDER RACKS/TRAYS ABOVE"/>
    <n v="20"/>
    <s v="150mm(w)"/>
    <x v="3"/>
    <x v="3"/>
    <x v="0"/>
    <n v="5"/>
    <n v="5"/>
    <n v="5"/>
    <n v="5"/>
    <n v="5"/>
    <n v="5"/>
    <n v="5"/>
    <n v="35"/>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962"/>
    <n v="438"/>
    <x v="0"/>
    <x v="1"/>
    <x v="1"/>
    <x v="2"/>
    <x v="6"/>
    <s v="C03"/>
    <s v="FIBER GLASS TRAY COVERS FOR PLACEMENT ON LADDER RACKS/TRAYS ABOVE"/>
    <n v="20"/>
    <s v="150mm(w)"/>
    <x v="1"/>
    <x v="1"/>
    <x v="0"/>
    <n v="5"/>
    <n v="5"/>
    <n v="5"/>
    <n v="5"/>
    <n v="5"/>
    <n v="5"/>
    <n v="5"/>
    <n v="35"/>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057"/>
    <n v="439"/>
    <x v="0"/>
    <x v="1"/>
    <x v="1"/>
    <x v="2"/>
    <x v="6"/>
    <s v="C03"/>
    <s v="FIBER GLASS TRAY COVERS FOR PLACEMENT ON LADDER RACKS/TRAYS ABOVE"/>
    <n v="21"/>
    <s v="300mm(w)"/>
    <x v="2"/>
    <x v="2"/>
    <x v="0"/>
    <n v="5"/>
    <n v="5"/>
    <n v="5"/>
    <n v="5"/>
    <n v="5"/>
    <n v="5"/>
    <n v="5"/>
    <n v="35"/>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510"/>
    <n v="439"/>
    <x v="0"/>
    <x v="1"/>
    <x v="1"/>
    <x v="2"/>
    <x v="6"/>
    <s v="C03"/>
    <s v="FIBER GLASS TRAY COVERS FOR PLACEMENT ON LADDER RACKS/TRAYS ABOVE"/>
    <n v="21"/>
    <s v="300mm(w)"/>
    <x v="3"/>
    <x v="3"/>
    <x v="0"/>
    <n v="5"/>
    <n v="5"/>
    <n v="5"/>
    <n v="5"/>
    <n v="5"/>
    <n v="5"/>
    <n v="5"/>
    <n v="35"/>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963"/>
    <n v="439"/>
    <x v="0"/>
    <x v="1"/>
    <x v="1"/>
    <x v="2"/>
    <x v="6"/>
    <s v="C03"/>
    <s v="FIBER GLASS TRAY COVERS FOR PLACEMENT ON LADDER RACKS/TRAYS ABOVE"/>
    <n v="21"/>
    <s v="300mm(w)"/>
    <x v="1"/>
    <x v="1"/>
    <x v="0"/>
    <n v="5"/>
    <n v="5"/>
    <n v="5"/>
    <n v="5"/>
    <n v="5"/>
    <n v="5"/>
    <n v="5"/>
    <n v="35"/>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058"/>
    <n v="440"/>
    <x v="0"/>
    <x v="1"/>
    <x v="1"/>
    <x v="2"/>
    <x v="6"/>
    <s v="C03"/>
    <s v="FIBER GLASS TRAY COVERS FOR PLACEMENT ON LADDER RACKS/TRAYS ABOVE"/>
    <n v="22"/>
    <s v="600mm(w)"/>
    <x v="2"/>
    <x v="2"/>
    <x v="0"/>
    <n v="5"/>
    <n v="5"/>
    <n v="5"/>
    <n v="5"/>
    <n v="5"/>
    <n v="5"/>
    <n v="5"/>
    <n v="35"/>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511"/>
    <n v="440"/>
    <x v="0"/>
    <x v="1"/>
    <x v="1"/>
    <x v="2"/>
    <x v="6"/>
    <s v="C03"/>
    <s v="FIBER GLASS TRAY COVERS FOR PLACEMENT ON LADDER RACKS/TRAYS ABOVE"/>
    <n v="22"/>
    <s v="600mm(w)"/>
    <x v="3"/>
    <x v="3"/>
    <x v="0"/>
    <n v="5"/>
    <n v="5"/>
    <n v="5"/>
    <n v="5"/>
    <n v="5"/>
    <n v="5"/>
    <n v="5"/>
    <n v="35"/>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964"/>
    <n v="440"/>
    <x v="0"/>
    <x v="1"/>
    <x v="1"/>
    <x v="2"/>
    <x v="6"/>
    <s v="C03"/>
    <s v="FIBER GLASS TRAY COVERS FOR PLACEMENT ON LADDER RACKS/TRAYS ABOVE"/>
    <n v="22"/>
    <s v="600mm(w)"/>
    <x v="1"/>
    <x v="1"/>
    <x v="0"/>
    <n v="5"/>
    <n v="5"/>
    <n v="5"/>
    <n v="5"/>
    <n v="5"/>
    <n v="5"/>
    <n v="5"/>
    <n v="35"/>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059"/>
    <n v="441"/>
    <x v="0"/>
    <x v="1"/>
    <x v="1"/>
    <x v="2"/>
    <x v="6"/>
    <s v="C04"/>
    <s v="FIBER GLASS TRAY SUN SHIELDS FOR PLACEMENT ON LADDER RACKS/TRAYS ABOVE"/>
    <n v="23"/>
    <s v="150mm(w)"/>
    <x v="2"/>
    <x v="2"/>
    <x v="0"/>
    <n v="5"/>
    <n v="5"/>
    <n v="5"/>
    <n v="5"/>
    <n v="5"/>
    <n v="5"/>
    <n v="5"/>
    <n v="35"/>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512"/>
    <n v="441"/>
    <x v="0"/>
    <x v="1"/>
    <x v="1"/>
    <x v="2"/>
    <x v="6"/>
    <s v="C04"/>
    <s v="FIBER GLASS TRAY SUN SHIELDS FOR PLACEMENT ON LADDER RACKS/TRAYS ABOVE"/>
    <n v="23"/>
    <s v="150mm(w)"/>
    <x v="3"/>
    <x v="3"/>
    <x v="0"/>
    <n v="5"/>
    <n v="5"/>
    <n v="5"/>
    <n v="5"/>
    <n v="5"/>
    <n v="5"/>
    <n v="5"/>
    <n v="35"/>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965"/>
    <n v="441"/>
    <x v="0"/>
    <x v="1"/>
    <x v="1"/>
    <x v="2"/>
    <x v="6"/>
    <s v="C04"/>
    <s v="FIBER GLASS TRAY SUN SHIELDS FOR PLACEMENT ON LADDER RACKS/TRAYS ABOVE"/>
    <n v="23"/>
    <s v="150mm(w)"/>
    <x v="1"/>
    <x v="1"/>
    <x v="0"/>
    <n v="5"/>
    <n v="5"/>
    <n v="5"/>
    <n v="5"/>
    <n v="5"/>
    <n v="5"/>
    <n v="5"/>
    <n v="35"/>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060"/>
    <n v="442"/>
    <x v="0"/>
    <x v="1"/>
    <x v="1"/>
    <x v="2"/>
    <x v="6"/>
    <s v="C04"/>
    <s v="FIBER GLASS TRAY SUN SHIELDS FOR PLACEMENT ON LADDER RACKS/TRAYS ABOVE"/>
    <n v="24"/>
    <s v="300mm(w)"/>
    <x v="2"/>
    <x v="2"/>
    <x v="0"/>
    <n v="5"/>
    <n v="5"/>
    <n v="5"/>
    <n v="5"/>
    <n v="5"/>
    <n v="5"/>
    <n v="5"/>
    <n v="35"/>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513"/>
    <n v="442"/>
    <x v="0"/>
    <x v="1"/>
    <x v="1"/>
    <x v="2"/>
    <x v="6"/>
    <s v="C04"/>
    <s v="FIBER GLASS TRAY SUN SHIELDS FOR PLACEMENT ON LADDER RACKS/TRAYS ABOVE"/>
    <n v="24"/>
    <s v="300mm(w)"/>
    <x v="3"/>
    <x v="3"/>
    <x v="0"/>
    <n v="5"/>
    <n v="5"/>
    <n v="5"/>
    <n v="5"/>
    <n v="5"/>
    <n v="5"/>
    <n v="5"/>
    <n v="35"/>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966"/>
    <n v="442"/>
    <x v="0"/>
    <x v="1"/>
    <x v="1"/>
    <x v="2"/>
    <x v="6"/>
    <s v="C04"/>
    <s v="FIBER GLASS TRAY SUN SHIELDS FOR PLACEMENT ON LADDER RACKS/TRAYS ABOVE"/>
    <n v="24"/>
    <s v="300mm(w)"/>
    <x v="1"/>
    <x v="1"/>
    <x v="0"/>
    <n v="5"/>
    <n v="5"/>
    <n v="5"/>
    <n v="5"/>
    <n v="5"/>
    <n v="5"/>
    <n v="5"/>
    <n v="35"/>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061"/>
    <n v="443"/>
    <x v="0"/>
    <x v="1"/>
    <x v="1"/>
    <x v="2"/>
    <x v="6"/>
    <s v="C04"/>
    <s v="FIBER GLASS TRAY SUN SHIELDS FOR PLACEMENT ON LADDER RACKS/TRAYS ABOVE"/>
    <n v="25"/>
    <s v="600mm(w)"/>
    <x v="2"/>
    <x v="2"/>
    <x v="0"/>
    <n v="5"/>
    <n v="5"/>
    <n v="5"/>
    <n v="5"/>
    <n v="5"/>
    <n v="5"/>
    <n v="5"/>
    <n v="35"/>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514"/>
    <n v="443"/>
    <x v="0"/>
    <x v="1"/>
    <x v="1"/>
    <x v="2"/>
    <x v="6"/>
    <s v="C04"/>
    <s v="FIBER GLASS TRAY SUN SHIELDS FOR PLACEMENT ON LADDER RACKS/TRAYS ABOVE"/>
    <n v="25"/>
    <s v="600mm(w)"/>
    <x v="3"/>
    <x v="3"/>
    <x v="0"/>
    <n v="5"/>
    <n v="5"/>
    <n v="5"/>
    <n v="5"/>
    <n v="5"/>
    <n v="5"/>
    <n v="5"/>
    <n v="35"/>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967"/>
    <n v="443"/>
    <x v="0"/>
    <x v="1"/>
    <x v="1"/>
    <x v="2"/>
    <x v="6"/>
    <s v="C04"/>
    <s v="FIBER GLASS TRAY SUN SHIELDS FOR PLACEMENT ON LADDER RACKS/TRAYS ABOVE"/>
    <n v="25"/>
    <s v="600mm(w)"/>
    <x v="1"/>
    <x v="1"/>
    <x v="0"/>
    <n v="5"/>
    <n v="5"/>
    <n v="5"/>
    <n v="5"/>
    <n v="5"/>
    <n v="5"/>
    <n v="5"/>
    <n v="35"/>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062"/>
    <n v="444"/>
    <x v="0"/>
    <x v="1"/>
    <x v="1"/>
    <x v="4"/>
    <x v="7"/>
    <s v="D01"/>
    <s v="Supply and installation of trefoil cable clamps complete with bolts, etc. for the following cables"/>
    <n v="1"/>
    <s v="300mm² x 1 Core (DXG01UCM)"/>
    <x v="2"/>
    <x v="2"/>
    <x v="1"/>
    <n v="10"/>
    <n v="0"/>
    <n v="0"/>
    <n v="0"/>
    <n v="0"/>
    <n v="0"/>
    <n v="0"/>
    <n v="1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515"/>
    <n v="444"/>
    <x v="0"/>
    <x v="1"/>
    <x v="1"/>
    <x v="4"/>
    <x v="7"/>
    <s v="D01"/>
    <s v="Supply and installation of trefoil cable clamps complete with bolts, etc. for the following cables"/>
    <n v="1"/>
    <s v="300mm² x 1 Core (DXG01UCM)"/>
    <x v="3"/>
    <x v="3"/>
    <x v="1"/>
    <n v="10"/>
    <n v="0"/>
    <n v="0"/>
    <n v="0"/>
    <n v="0"/>
    <n v="0"/>
    <n v="0"/>
    <n v="1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968"/>
    <n v="444"/>
    <x v="0"/>
    <x v="1"/>
    <x v="1"/>
    <x v="4"/>
    <x v="7"/>
    <s v="D01"/>
    <s v="Supply and installation of trefoil cable clamps complete with bolts, etc. for the following cables"/>
    <n v="1"/>
    <s v="300mm² x 1 Core (DXG01UCM)"/>
    <x v="1"/>
    <x v="1"/>
    <x v="1"/>
    <n v="10"/>
    <n v="0"/>
    <n v="0"/>
    <n v="0"/>
    <n v="0"/>
    <n v="0"/>
    <n v="0"/>
    <n v="1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063"/>
    <n v="445"/>
    <x v="0"/>
    <x v="1"/>
    <x v="1"/>
    <x v="4"/>
    <x v="7"/>
    <s v="D01"/>
    <s v="Supply and installation of trefoil cable clamps complete with bolts, etc. for the following cables"/>
    <n v="2"/>
    <s v="500mm² x 1 Core (EXG01WCM)"/>
    <x v="2"/>
    <x v="2"/>
    <x v="1"/>
    <n v="10"/>
    <n v="0"/>
    <n v="0"/>
    <n v="0"/>
    <n v="0"/>
    <n v="0"/>
    <n v="0"/>
    <n v="1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516"/>
    <n v="445"/>
    <x v="0"/>
    <x v="1"/>
    <x v="1"/>
    <x v="4"/>
    <x v="7"/>
    <s v="D01"/>
    <s v="Supply and installation of trefoil cable clamps complete with bolts, etc. for the following cables"/>
    <n v="2"/>
    <s v="500mm² x 1 Core (EXG01WCM)"/>
    <x v="3"/>
    <x v="3"/>
    <x v="1"/>
    <n v="10"/>
    <n v="0"/>
    <n v="0"/>
    <n v="0"/>
    <n v="0"/>
    <n v="0"/>
    <n v="0"/>
    <n v="1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969"/>
    <n v="445"/>
    <x v="0"/>
    <x v="1"/>
    <x v="1"/>
    <x v="4"/>
    <x v="7"/>
    <s v="D01"/>
    <s v="Supply and installation of trefoil cable clamps complete with bolts, etc. for the following cables"/>
    <n v="2"/>
    <s v="500mm² x 1 Core (EXG01WCM)"/>
    <x v="1"/>
    <x v="1"/>
    <x v="1"/>
    <n v="10"/>
    <n v="0"/>
    <n v="0"/>
    <n v="0"/>
    <n v="0"/>
    <n v="0"/>
    <n v="0"/>
    <n v="1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064"/>
    <n v="446"/>
    <x v="0"/>
    <x v="1"/>
    <x v="1"/>
    <x v="4"/>
    <x v="7"/>
    <s v="D01"/>
    <s v="Supply and installation of trefoil cable clamps complete with bolts, etc. for the following cables"/>
    <n v="3"/>
    <s v="300mm² x 1 Core (DXE01UCM)"/>
    <x v="2"/>
    <x v="2"/>
    <x v="1"/>
    <n v="10"/>
    <n v="0"/>
    <n v="0"/>
    <n v="0"/>
    <n v="0"/>
    <n v="0"/>
    <n v="0"/>
    <n v="1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517"/>
    <n v="446"/>
    <x v="0"/>
    <x v="1"/>
    <x v="1"/>
    <x v="4"/>
    <x v="7"/>
    <s v="D01"/>
    <s v="Supply and installation of trefoil cable clamps complete with bolts, etc. for the following cables"/>
    <n v="3"/>
    <s v="300mm² x 1 Core (DXE01UCM)"/>
    <x v="3"/>
    <x v="3"/>
    <x v="1"/>
    <n v="10"/>
    <n v="0"/>
    <n v="0"/>
    <n v="0"/>
    <n v="0"/>
    <n v="0"/>
    <n v="0"/>
    <n v="1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970"/>
    <n v="446"/>
    <x v="0"/>
    <x v="1"/>
    <x v="1"/>
    <x v="4"/>
    <x v="7"/>
    <s v="D01"/>
    <s v="Supply and installation of trefoil cable clamps complete with bolts, etc. for the following cables"/>
    <n v="3"/>
    <s v="300mm² x 1 Core (DXE01UCM)"/>
    <x v="1"/>
    <x v="1"/>
    <x v="1"/>
    <n v="10"/>
    <n v="0"/>
    <n v="0"/>
    <n v="0"/>
    <n v="0"/>
    <n v="0"/>
    <n v="0"/>
    <n v="1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065"/>
    <n v="447"/>
    <x v="0"/>
    <x v="1"/>
    <x v="1"/>
    <x v="4"/>
    <x v="7"/>
    <s v="D01"/>
    <s v="Supply and installation of trefoil cable clamps complete with bolts, etc. for the following cables"/>
    <n v="4"/>
    <s v="95mm² x 1 Core (EXG01PCM)"/>
    <x v="2"/>
    <x v="2"/>
    <x v="1"/>
    <n v="10"/>
    <n v="0"/>
    <n v="0"/>
    <n v="0"/>
    <n v="0"/>
    <n v="0"/>
    <n v="0"/>
    <n v="1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518"/>
    <n v="447"/>
    <x v="0"/>
    <x v="1"/>
    <x v="1"/>
    <x v="4"/>
    <x v="7"/>
    <s v="D01"/>
    <s v="Supply and installation of trefoil cable clamps complete with bolts, etc. for the following cables"/>
    <n v="4"/>
    <s v="95mm² x 1 Core (EXG01PCM)"/>
    <x v="3"/>
    <x v="3"/>
    <x v="1"/>
    <n v="10"/>
    <n v="0"/>
    <n v="0"/>
    <n v="0"/>
    <n v="0"/>
    <n v="0"/>
    <n v="0"/>
    <n v="1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971"/>
    <n v="447"/>
    <x v="0"/>
    <x v="1"/>
    <x v="1"/>
    <x v="4"/>
    <x v="7"/>
    <s v="D01"/>
    <s v="Supply and installation of trefoil cable clamps complete with bolts, etc. for the following cables"/>
    <n v="4"/>
    <s v="95mm² x 1 Core (EXG01PCM)"/>
    <x v="1"/>
    <x v="1"/>
    <x v="1"/>
    <n v="10"/>
    <n v="0"/>
    <n v="0"/>
    <n v="0"/>
    <n v="0"/>
    <n v="0"/>
    <n v="0"/>
    <n v="1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066"/>
    <n v="448"/>
    <x v="0"/>
    <x v="1"/>
    <x v="1"/>
    <x v="4"/>
    <x v="7"/>
    <s v="D01"/>
    <s v="Supply and installation of trefoil cable clamps complete with bolts, etc. for the following cables"/>
    <n v="5"/>
    <s v="630mm² x 1 Core (BVV01XCM)"/>
    <x v="2"/>
    <x v="2"/>
    <x v="1"/>
    <n v="10"/>
    <n v="0"/>
    <n v="0"/>
    <n v="0"/>
    <n v="0"/>
    <n v="0"/>
    <n v="0"/>
    <n v="1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519"/>
    <n v="448"/>
    <x v="0"/>
    <x v="1"/>
    <x v="1"/>
    <x v="4"/>
    <x v="7"/>
    <s v="D01"/>
    <s v="Supply and installation of trefoil cable clamps complete with bolts, etc. for the following cables"/>
    <n v="5"/>
    <s v="630mm² x 1 Core (BVV01XCM)"/>
    <x v="3"/>
    <x v="3"/>
    <x v="1"/>
    <n v="10"/>
    <n v="0"/>
    <n v="0"/>
    <n v="0"/>
    <n v="0"/>
    <n v="0"/>
    <n v="0"/>
    <n v="1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972"/>
    <n v="448"/>
    <x v="0"/>
    <x v="1"/>
    <x v="1"/>
    <x v="4"/>
    <x v="7"/>
    <s v="D01"/>
    <s v="Supply and installation of trefoil cable clamps complete with bolts, etc. for the following cables"/>
    <n v="5"/>
    <s v="630mm² x 1 Core (BVV01XCM)"/>
    <x v="1"/>
    <x v="1"/>
    <x v="1"/>
    <n v="10"/>
    <n v="0"/>
    <n v="0"/>
    <n v="0"/>
    <n v="0"/>
    <n v="0"/>
    <n v="0"/>
    <n v="1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067"/>
    <n v="449"/>
    <x v="0"/>
    <x v="1"/>
    <x v="1"/>
    <x v="5"/>
    <x v="8"/>
    <s v="E01"/>
    <s v="The following earthing items shall include all materials and labor necessary for complete installation including termination lugs, support clamps, drilling, tapping, etc.."/>
    <n v="1"/>
    <s v="Double 10mm dia copper earthtail extensions to equipment approx 1200mm in length"/>
    <x v="2"/>
    <x v="2"/>
    <x v="1"/>
    <n v="1200"/>
    <n v="440"/>
    <n v="440"/>
    <n v="440"/>
    <n v="440"/>
    <n v="440"/>
    <n v="440"/>
    <n v="384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520"/>
    <n v="449"/>
    <x v="0"/>
    <x v="1"/>
    <x v="1"/>
    <x v="5"/>
    <x v="8"/>
    <s v="E01"/>
    <s v="The following earthing items shall include all materials and labor necessary for complete installation including termination lugs, support clamps, drilling, tapping, etc.."/>
    <n v="1"/>
    <s v="Double 10mm dia copper earthtail extensions to equipment approx 1200mm in length"/>
    <x v="3"/>
    <x v="3"/>
    <x v="1"/>
    <n v="1200"/>
    <n v="440"/>
    <n v="440"/>
    <n v="440"/>
    <n v="440"/>
    <n v="440"/>
    <n v="440"/>
    <n v="384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973"/>
    <n v="449"/>
    <x v="0"/>
    <x v="1"/>
    <x v="1"/>
    <x v="5"/>
    <x v="8"/>
    <s v="E01"/>
    <s v="The following earthing items shall include all materials and labor necessary for complete installation including termination lugs, support clamps, drilling, tapping, etc.."/>
    <n v="1"/>
    <s v="Double 10mm dia copper earthtail extensions to equipment approx 1200mm in length"/>
    <x v="1"/>
    <x v="1"/>
    <x v="1"/>
    <n v="1200"/>
    <n v="440"/>
    <n v="440"/>
    <n v="440"/>
    <n v="440"/>
    <n v="440"/>
    <n v="440"/>
    <n v="384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068"/>
    <n v="450"/>
    <x v="0"/>
    <x v="1"/>
    <x v="1"/>
    <x v="5"/>
    <x v="8"/>
    <s v="E01"/>
    <s v="The following earthing items shall include all materials and labor necessary for complete installation including termination lugs, support clamps, drilling, tapping, etc.."/>
    <n v="2"/>
    <s v="Double 10mm dia copper earthtail extensions to steel columns approx 1200mm in length"/>
    <x v="2"/>
    <x v="2"/>
    <x v="1"/>
    <n v="160"/>
    <n v="340"/>
    <n v="340"/>
    <n v="340"/>
    <n v="340"/>
    <n v="340"/>
    <n v="340"/>
    <n v="220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521"/>
    <n v="450"/>
    <x v="0"/>
    <x v="1"/>
    <x v="1"/>
    <x v="5"/>
    <x v="8"/>
    <s v="E01"/>
    <s v="The following earthing items shall include all materials and labor necessary for complete installation including termination lugs, support clamps, drilling, tapping, etc.."/>
    <n v="2"/>
    <s v="Double 10mm dia copper earthtail extensions to steel columns approx 1200mm in length"/>
    <x v="3"/>
    <x v="3"/>
    <x v="1"/>
    <n v="160"/>
    <n v="340"/>
    <n v="340"/>
    <n v="340"/>
    <n v="340"/>
    <n v="340"/>
    <n v="340"/>
    <n v="220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974"/>
    <n v="450"/>
    <x v="0"/>
    <x v="1"/>
    <x v="1"/>
    <x v="5"/>
    <x v="8"/>
    <s v="E01"/>
    <s v="The following earthing items shall include all materials and labor necessary for complete installation including termination lugs, support clamps, drilling, tapping, etc.."/>
    <n v="2"/>
    <s v="Double 10mm dia copper earthtail extensions to steel columns approx 1200mm in length"/>
    <x v="1"/>
    <x v="1"/>
    <x v="1"/>
    <n v="160"/>
    <n v="340"/>
    <n v="340"/>
    <n v="340"/>
    <n v="340"/>
    <n v="340"/>
    <n v="340"/>
    <n v="220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069"/>
    <n v="451"/>
    <x v="0"/>
    <x v="1"/>
    <x v="1"/>
    <x v="5"/>
    <x v="8"/>
    <s v="E01"/>
    <s v="The following earthing items shall include all materials and labor necessary for complete installation including termination lugs, support clamps, drilling, tapping, etc.."/>
    <n v="3"/>
    <s v="Exothermal, brazed or crimped connection 10mm dia copper to 10mm dia copper"/>
    <x v="2"/>
    <x v="2"/>
    <x v="1"/>
    <n v="2720"/>
    <n v="1560"/>
    <n v="1560"/>
    <n v="1560"/>
    <n v="1560"/>
    <n v="1560"/>
    <n v="1560"/>
    <n v="1208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522"/>
    <n v="451"/>
    <x v="0"/>
    <x v="1"/>
    <x v="1"/>
    <x v="5"/>
    <x v="8"/>
    <s v="E01"/>
    <s v="The following earthing items shall include all materials and labor necessary for complete installation including termination lugs, support clamps, drilling, tapping, etc.."/>
    <n v="3"/>
    <s v="Exothermal, brazed or crimped connection 10mm dia copper to 10mm dia copper"/>
    <x v="3"/>
    <x v="3"/>
    <x v="1"/>
    <n v="2720"/>
    <n v="1560"/>
    <n v="1560"/>
    <n v="1560"/>
    <n v="1560"/>
    <n v="1560"/>
    <n v="1560"/>
    <n v="1208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975"/>
    <n v="451"/>
    <x v="0"/>
    <x v="1"/>
    <x v="1"/>
    <x v="5"/>
    <x v="8"/>
    <s v="E01"/>
    <s v="The following earthing items shall include all materials and labor necessary for complete installation including termination lugs, support clamps, drilling, tapping, etc.."/>
    <n v="3"/>
    <s v="Exothermal, brazed or crimped connection 10mm dia copper to 10mm dia copper"/>
    <x v="1"/>
    <x v="1"/>
    <x v="1"/>
    <n v="2720"/>
    <n v="1560"/>
    <n v="1560"/>
    <n v="1560"/>
    <n v="1560"/>
    <n v="1560"/>
    <n v="1560"/>
    <n v="1208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070"/>
    <n v="452"/>
    <x v="0"/>
    <x v="1"/>
    <x v="1"/>
    <x v="5"/>
    <x v="8"/>
    <s v="E01"/>
    <s v="The following earthing items shall include all materials and labor necessary for complete installation including termination lugs, support clamps, drilling, tapping, etc.."/>
    <n v="4"/>
    <s v="10mm diameter copper attached to cable rack/tray siderail at 1.8 meter maximum intervals and to all fittings."/>
    <x v="2"/>
    <x v="2"/>
    <x v="0"/>
    <n v="52580"/>
    <n v="33520"/>
    <n v="33520"/>
    <n v="33520"/>
    <n v="33520"/>
    <n v="33520"/>
    <n v="33520"/>
    <n v="25370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523"/>
    <n v="452"/>
    <x v="0"/>
    <x v="1"/>
    <x v="1"/>
    <x v="5"/>
    <x v="8"/>
    <s v="E01"/>
    <s v="The following earthing items shall include all materials and labor necessary for complete installation including termination lugs, support clamps, drilling, tapping, etc.."/>
    <n v="4"/>
    <s v="10mm diameter copper attached to cable rack/tray siderail at 1.8 meter maximum intervals and to all fittings."/>
    <x v="3"/>
    <x v="3"/>
    <x v="0"/>
    <n v="52580"/>
    <n v="33520"/>
    <n v="33520"/>
    <n v="33520"/>
    <n v="33520"/>
    <n v="33520"/>
    <n v="33520"/>
    <n v="25370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976"/>
    <n v="452"/>
    <x v="0"/>
    <x v="1"/>
    <x v="1"/>
    <x v="5"/>
    <x v="8"/>
    <s v="E01"/>
    <s v="The following earthing items shall include all materials and labor necessary for complete installation including termination lugs, support clamps, drilling, tapping, etc.."/>
    <n v="4"/>
    <s v="10mm diameter copper attached to cable rack/tray siderail at 1.8 meter maximum intervals and to all fittings."/>
    <x v="1"/>
    <x v="1"/>
    <x v="0"/>
    <n v="52580"/>
    <n v="33520"/>
    <n v="33520"/>
    <n v="33520"/>
    <n v="33520"/>
    <n v="33520"/>
    <n v="33520"/>
    <n v="25370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071"/>
    <n v="453"/>
    <x v="0"/>
    <x v="1"/>
    <x v="1"/>
    <x v="5"/>
    <x v="8"/>
    <s v="E01"/>
    <s v="The following earthing items shall include all materials and labor necessary for complete installation including termination lugs, support clamps, drilling, tapping, etc.."/>
    <n v="5"/>
    <s v="2000 mmx15 mm x 3 mm Flat copper braided earthtail extension to vibrating equipment approx 1200mm in length"/>
    <x v="2"/>
    <x v="2"/>
    <x v="1"/>
    <n v="90"/>
    <n v="125"/>
    <n v="125"/>
    <n v="125"/>
    <n v="125"/>
    <n v="125"/>
    <n v="125"/>
    <n v="84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524"/>
    <n v="453"/>
    <x v="0"/>
    <x v="1"/>
    <x v="1"/>
    <x v="5"/>
    <x v="8"/>
    <s v="E01"/>
    <s v="The following earthing items shall include all materials and labor necessary for complete installation including termination lugs, support clamps, drilling, tapping, etc.."/>
    <n v="5"/>
    <s v="2000 mmx15 mm x 3 mm Flat copper braided earthtail extension to vibrating equipment approx 1200mm in length"/>
    <x v="3"/>
    <x v="3"/>
    <x v="1"/>
    <n v="90"/>
    <n v="125"/>
    <n v="125"/>
    <n v="125"/>
    <n v="125"/>
    <n v="125"/>
    <n v="125"/>
    <n v="84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977"/>
    <n v="453"/>
    <x v="0"/>
    <x v="1"/>
    <x v="1"/>
    <x v="5"/>
    <x v="8"/>
    <s v="E01"/>
    <s v="The following earthing items shall include all materials and labor necessary for complete installation including termination lugs, support clamps, drilling, tapping, etc.."/>
    <n v="5"/>
    <s v="2000 mmx15 mm x 3 mm Flat copper braided earthtail extension to vibrating equipment approx 1200mm in length"/>
    <x v="1"/>
    <x v="1"/>
    <x v="1"/>
    <n v="90"/>
    <n v="125"/>
    <n v="125"/>
    <n v="125"/>
    <n v="125"/>
    <n v="125"/>
    <n v="125"/>
    <n v="84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978"/>
    <n v="1"/>
    <x v="0"/>
    <x v="2"/>
    <x v="2"/>
    <x v="0"/>
    <x v="9"/>
    <s v="A01"/>
    <s v="Furnish and install galvanized steel conduit including all pieces/parts for complete installation.  Installation shall include furnish and install, labeling, all support materials and supplementary steel required.  Surface mounted and fixed in all positio"/>
    <n v="1"/>
    <s v="20 mm Diameter"/>
    <x v="2"/>
    <x v="2"/>
    <x v="0"/>
    <n v="300"/>
    <n v="100"/>
    <n v="100"/>
    <n v="100"/>
    <n v="100"/>
    <n v="100"/>
    <n v="100"/>
    <n v="90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988"/>
    <n v="1"/>
    <x v="0"/>
    <x v="2"/>
    <x v="2"/>
    <x v="0"/>
    <x v="9"/>
    <s v="A01"/>
    <s v="Furnish and install galvanized steel conduit including all pieces/parts for complete installation.  Installation shall include furnish and install, labeling, all support materials and supplementary steel required.  Surface mounted and fixed in all positio"/>
    <n v="1"/>
    <s v="20 mm Diameter"/>
    <x v="3"/>
    <x v="3"/>
    <x v="0"/>
    <n v="300"/>
    <n v="100"/>
    <n v="100"/>
    <n v="100"/>
    <n v="100"/>
    <n v="100"/>
    <n v="100"/>
    <n v="90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998"/>
    <n v="1"/>
    <x v="0"/>
    <x v="2"/>
    <x v="2"/>
    <x v="0"/>
    <x v="9"/>
    <s v="A01"/>
    <s v="Furnish and install galvanized steel conduit including all pieces/parts for complete installation.  Installation shall include furnish and install, labeling, all support materials and supplementary steel required.  Surface mounted and fixed in all positio"/>
    <n v="1"/>
    <s v="20 mm Diameter"/>
    <x v="1"/>
    <x v="1"/>
    <x v="0"/>
    <n v="300"/>
    <n v="100"/>
    <n v="100"/>
    <n v="100"/>
    <n v="100"/>
    <n v="100"/>
    <n v="100"/>
    <n v="90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979"/>
    <n v="2"/>
    <x v="0"/>
    <x v="2"/>
    <x v="2"/>
    <x v="0"/>
    <x v="9"/>
    <s v="A01"/>
    <s v="Furnish and install galvanized steel conduit including all pieces/parts for complete installation.  Installation shall include furnish and install, labeling, all support materials and supplementary steel required.  Surface mounted and fixed in all positio"/>
    <n v="2"/>
    <s v="25 mm Diameter"/>
    <x v="2"/>
    <x v="2"/>
    <x v="0"/>
    <n v="200"/>
    <n v="50"/>
    <n v="50"/>
    <n v="50"/>
    <n v="50"/>
    <n v="50"/>
    <n v="50"/>
    <n v="50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989"/>
    <n v="2"/>
    <x v="0"/>
    <x v="2"/>
    <x v="2"/>
    <x v="0"/>
    <x v="9"/>
    <s v="A01"/>
    <s v="Furnish and install galvanized steel conduit including all pieces/parts for complete installation.  Installation shall include furnish and install, labeling, all support materials and supplementary steel required.  Surface mounted and fixed in all positio"/>
    <n v="2"/>
    <s v="25 mm Diameter"/>
    <x v="3"/>
    <x v="3"/>
    <x v="0"/>
    <n v="200"/>
    <n v="50"/>
    <n v="50"/>
    <n v="50"/>
    <n v="50"/>
    <n v="50"/>
    <n v="50"/>
    <n v="50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999"/>
    <n v="2"/>
    <x v="0"/>
    <x v="2"/>
    <x v="2"/>
    <x v="0"/>
    <x v="9"/>
    <s v="A01"/>
    <s v="Furnish and install galvanized steel conduit including all pieces/parts for complete installation.  Installation shall include furnish and install, labeling, all support materials and supplementary steel required.  Surface mounted and fixed in all positio"/>
    <n v="2"/>
    <s v="25 mm Diameter"/>
    <x v="1"/>
    <x v="1"/>
    <x v="0"/>
    <n v="200"/>
    <n v="50"/>
    <n v="50"/>
    <n v="50"/>
    <n v="50"/>
    <n v="50"/>
    <n v="50"/>
    <n v="50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980"/>
    <n v="3"/>
    <x v="0"/>
    <x v="2"/>
    <x v="2"/>
    <x v="0"/>
    <x v="9"/>
    <s v="A01"/>
    <s v="Furnish and install galvanized steel conduit including all pieces/parts for complete installation.  Installation shall include furnish and install, labeling, all support materials and supplementary steel required.  Surface mounted and fixed in all positio"/>
    <n v="3"/>
    <s v="32 mm Diameter"/>
    <x v="2"/>
    <x v="2"/>
    <x v="0"/>
    <n v="50"/>
    <n v="20"/>
    <n v="20"/>
    <n v="20"/>
    <n v="20"/>
    <n v="20"/>
    <n v="20"/>
    <n v="17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990"/>
    <n v="3"/>
    <x v="0"/>
    <x v="2"/>
    <x v="2"/>
    <x v="0"/>
    <x v="9"/>
    <s v="A01"/>
    <s v="Furnish and install galvanized steel conduit including all pieces/parts for complete installation.  Installation shall include furnish and install, labeling, all support materials and supplementary steel required.  Surface mounted and fixed in all positio"/>
    <n v="3"/>
    <s v="32 mm Diameter"/>
    <x v="3"/>
    <x v="3"/>
    <x v="0"/>
    <n v="50"/>
    <n v="20"/>
    <n v="20"/>
    <n v="20"/>
    <n v="20"/>
    <n v="20"/>
    <n v="20"/>
    <n v="17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000"/>
    <n v="3"/>
    <x v="0"/>
    <x v="2"/>
    <x v="2"/>
    <x v="0"/>
    <x v="9"/>
    <s v="A01"/>
    <s v="Furnish and install galvanized steel conduit including all pieces/parts for complete installation.  Installation shall include furnish and install, labeling, all support materials and supplementary steel required.  Surface mounted and fixed in all positio"/>
    <n v="3"/>
    <s v="32 mm Diameter"/>
    <x v="1"/>
    <x v="1"/>
    <x v="0"/>
    <n v="50"/>
    <n v="20"/>
    <n v="20"/>
    <n v="20"/>
    <n v="20"/>
    <n v="20"/>
    <n v="20"/>
    <n v="17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981"/>
    <n v="4"/>
    <x v="0"/>
    <x v="2"/>
    <x v="2"/>
    <x v="0"/>
    <x v="9"/>
    <s v="A01"/>
    <s v="Furnish and install galvanized steel conduit including all pieces/parts for complete installation.  Installation shall include furnish and install, labeling, all support materials and supplementary steel required.  Surface mounted and fixed in all positio"/>
    <n v="4"/>
    <s v="40 mm Diameter"/>
    <x v="2"/>
    <x v="2"/>
    <x v="0"/>
    <n v="50"/>
    <n v="10"/>
    <n v="10"/>
    <n v="10"/>
    <n v="10"/>
    <n v="10"/>
    <n v="10"/>
    <n v="11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991"/>
    <n v="4"/>
    <x v="0"/>
    <x v="2"/>
    <x v="2"/>
    <x v="0"/>
    <x v="9"/>
    <s v="A01"/>
    <s v="Furnish and install galvanized steel conduit including all pieces/parts for complete installation.  Installation shall include furnish and install, labeling, all support materials and supplementary steel required.  Surface mounted and fixed in all positio"/>
    <n v="4"/>
    <s v="40 mm Diameter"/>
    <x v="3"/>
    <x v="3"/>
    <x v="0"/>
    <n v="50"/>
    <n v="10"/>
    <n v="10"/>
    <n v="10"/>
    <n v="10"/>
    <n v="10"/>
    <n v="10"/>
    <n v="11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001"/>
    <n v="4"/>
    <x v="0"/>
    <x v="2"/>
    <x v="2"/>
    <x v="0"/>
    <x v="9"/>
    <s v="A01"/>
    <s v="Furnish and install galvanized steel conduit including all pieces/parts for complete installation.  Installation shall include furnish and install, labeling, all support materials and supplementary steel required.  Surface mounted and fixed in all positio"/>
    <n v="4"/>
    <s v="40 mm Diameter"/>
    <x v="1"/>
    <x v="1"/>
    <x v="0"/>
    <n v="50"/>
    <n v="10"/>
    <n v="10"/>
    <n v="10"/>
    <n v="10"/>
    <n v="10"/>
    <n v="10"/>
    <n v="11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982"/>
    <n v="5"/>
    <x v="0"/>
    <x v="2"/>
    <x v="2"/>
    <x v="0"/>
    <x v="9"/>
    <s v="A01"/>
    <s v="Furnish and install galvanized steel conduit including all pieces/parts for complete installation.  Installation shall include furnish and install, labeling, all support materials and supplementary steel required.  Surface mounted and fixed in all positio"/>
    <n v="5"/>
    <s v="50 mm Diameter"/>
    <x v="2"/>
    <x v="2"/>
    <x v="0"/>
    <n v="10"/>
    <n v="5"/>
    <n v="5"/>
    <n v="5"/>
    <n v="5"/>
    <n v="5"/>
    <n v="5"/>
    <n v="4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992"/>
    <n v="5"/>
    <x v="0"/>
    <x v="2"/>
    <x v="2"/>
    <x v="0"/>
    <x v="9"/>
    <s v="A01"/>
    <s v="Furnish and install galvanized steel conduit including all pieces/parts for complete installation.  Installation shall include furnish and install, labeling, all support materials and supplementary steel required.  Surface mounted and fixed in all positio"/>
    <n v="5"/>
    <s v="50 mm Diameter"/>
    <x v="3"/>
    <x v="3"/>
    <x v="0"/>
    <n v="10"/>
    <n v="5"/>
    <n v="5"/>
    <n v="5"/>
    <n v="5"/>
    <n v="5"/>
    <n v="5"/>
    <n v="4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002"/>
    <n v="5"/>
    <x v="0"/>
    <x v="2"/>
    <x v="2"/>
    <x v="0"/>
    <x v="9"/>
    <s v="A01"/>
    <s v="Furnish and install galvanized steel conduit including all pieces/parts for complete installation.  Installation shall include furnish and install, labeling, all support materials and supplementary steel required.  Surface mounted and fixed in all positio"/>
    <n v="5"/>
    <s v="50 mm Diameter"/>
    <x v="1"/>
    <x v="1"/>
    <x v="0"/>
    <n v="10"/>
    <n v="5"/>
    <n v="5"/>
    <n v="5"/>
    <n v="5"/>
    <n v="5"/>
    <n v="5"/>
    <n v="4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983"/>
    <n v="6"/>
    <x v="0"/>
    <x v="2"/>
    <x v="2"/>
    <x v="1"/>
    <x v="10"/>
    <s v="B01"/>
    <s v="Furnish and install galvanized steel channel complete with galvanized cover and all necessary fittings, elbows, tees, supports, etc. for a complete installation.  Installation shall include furnish and install, labeling, all support materials and suppleme"/>
    <n v="1"/>
    <s v="41.3 x 41.3 x 1.6 mm Thick (O-L 2000)"/>
    <x v="2"/>
    <x v="2"/>
    <x v="0"/>
    <n v="40410"/>
    <n v="26860"/>
    <n v="26860"/>
    <n v="26860"/>
    <n v="26860"/>
    <n v="26860"/>
    <n v="26860"/>
    <n v="20157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993"/>
    <n v="6"/>
    <x v="0"/>
    <x v="2"/>
    <x v="2"/>
    <x v="1"/>
    <x v="10"/>
    <s v="B01"/>
    <s v="Furnish and install galvanized steel channel complete with galvanized cover and all necessary fittings, elbows, tees, supports, etc. for a complete installation.  Installation shall include furnish and install, labeling, all support materials and suppleme"/>
    <n v="1"/>
    <s v="41.3 x 41.3 x 1.6 mm Thick (O-L 2000)"/>
    <x v="3"/>
    <x v="3"/>
    <x v="0"/>
    <n v="40410"/>
    <n v="26860"/>
    <n v="26860"/>
    <n v="26860"/>
    <n v="26860"/>
    <n v="26860"/>
    <n v="26860"/>
    <n v="20157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003"/>
    <n v="6"/>
    <x v="0"/>
    <x v="2"/>
    <x v="2"/>
    <x v="1"/>
    <x v="10"/>
    <s v="B01"/>
    <s v="Furnish and install galvanized steel channel complete with galvanized cover and all necessary fittings, elbows, tees, supports, etc. for a complete installation.  Installation shall include furnish and install, labeling, all support materials and suppleme"/>
    <n v="1"/>
    <s v="41.3 x 41.3 x 1.6 mm Thick (O-L 2000)"/>
    <x v="1"/>
    <x v="1"/>
    <x v="0"/>
    <n v="40410"/>
    <n v="26860"/>
    <n v="26860"/>
    <n v="26860"/>
    <n v="26860"/>
    <n v="26860"/>
    <n v="26860"/>
    <n v="20157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984"/>
    <n v="7"/>
    <x v="0"/>
    <x v="2"/>
    <x v="2"/>
    <x v="1"/>
    <x v="10"/>
    <s v="B01"/>
    <s v="Furnish and install galvanized steel channel complete with galvanized cover and all necessary fittings, elbows, tees, supports, etc. for a complete installation.  Installation shall include furnish and install, labeling, all support materials and suppleme"/>
    <n v="2"/>
    <s v="50.8 x 50.8 x 1.6 mm Thick (O-L 2200)"/>
    <x v="2"/>
    <x v="2"/>
    <x v="0"/>
    <n v="3770"/>
    <n v="2510"/>
    <n v="2510"/>
    <n v="2510"/>
    <n v="2510"/>
    <n v="2510"/>
    <n v="2510"/>
    <n v="1883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994"/>
    <n v="7"/>
    <x v="0"/>
    <x v="2"/>
    <x v="2"/>
    <x v="1"/>
    <x v="10"/>
    <s v="B01"/>
    <s v="Furnish and install galvanized steel channel complete with galvanized cover and all necessary fittings, elbows, tees, supports, etc. for a complete installation.  Installation shall include furnish and install, labeling, all support materials and suppleme"/>
    <n v="2"/>
    <s v="50.8 x 50.8 x 1.6 mm Thick (O-L 2200)"/>
    <x v="3"/>
    <x v="3"/>
    <x v="0"/>
    <n v="3770"/>
    <n v="2510"/>
    <n v="2510"/>
    <n v="2510"/>
    <n v="2510"/>
    <n v="2510"/>
    <n v="2510"/>
    <n v="1883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004"/>
    <n v="7"/>
    <x v="0"/>
    <x v="2"/>
    <x v="2"/>
    <x v="1"/>
    <x v="10"/>
    <s v="B01"/>
    <s v="Furnish and install galvanized steel channel complete with galvanized cover and all necessary fittings, elbows, tees, supports, etc. for a complete installation.  Installation shall include furnish and install, labeling, all support materials and suppleme"/>
    <n v="2"/>
    <s v="50.8 x 50.8 x 1.6 mm Thick (O-L 2200)"/>
    <x v="1"/>
    <x v="1"/>
    <x v="0"/>
    <n v="3770"/>
    <n v="2510"/>
    <n v="2510"/>
    <n v="2510"/>
    <n v="2510"/>
    <n v="2510"/>
    <n v="2510"/>
    <n v="1883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985"/>
    <n v="8"/>
    <x v="0"/>
    <x v="2"/>
    <x v="2"/>
    <x v="1"/>
    <x v="10"/>
    <s v="B01"/>
    <s v="Furnish and install galvanized steel channel complete with galvanized cover and all necessary fittings, elbows, tees, supports, etc. for a complete installation.  Installation shall include furnish and install, labeling, all support materials and suppleme"/>
    <n v="3"/>
    <s v="76.2 x 50.8 x 1.7 mm Thick (O-L 8200)"/>
    <x v="2"/>
    <x v="2"/>
    <x v="0"/>
    <n v="3770"/>
    <n v="2510"/>
    <n v="2510"/>
    <n v="2510"/>
    <n v="2510"/>
    <n v="2510"/>
    <n v="2510"/>
    <n v="1883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995"/>
    <n v="8"/>
    <x v="0"/>
    <x v="2"/>
    <x v="2"/>
    <x v="1"/>
    <x v="10"/>
    <s v="B01"/>
    <s v="Furnish and install galvanized steel channel complete with galvanized cover and all necessary fittings, elbows, tees, supports, etc. for a complete installation.  Installation shall include furnish and install, labeling, all support materials and suppleme"/>
    <n v="3"/>
    <s v="76.2 x 50.8 x 1.7 mm Thick (O-L 8200)"/>
    <x v="3"/>
    <x v="3"/>
    <x v="0"/>
    <n v="3770"/>
    <n v="2510"/>
    <n v="2510"/>
    <n v="2510"/>
    <n v="2510"/>
    <n v="2510"/>
    <n v="2510"/>
    <n v="1883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005"/>
    <n v="8"/>
    <x v="0"/>
    <x v="2"/>
    <x v="2"/>
    <x v="1"/>
    <x v="10"/>
    <s v="B01"/>
    <s v="Furnish and install galvanized steel channel complete with galvanized cover and all necessary fittings, elbows, tees, supports, etc. for a complete installation.  Installation shall include furnish and install, labeling, all support materials and suppleme"/>
    <n v="3"/>
    <s v="76.2 x 50.8 x 1.7 mm Thick (O-L 8200)"/>
    <x v="1"/>
    <x v="1"/>
    <x v="0"/>
    <n v="3770"/>
    <n v="2510"/>
    <n v="2510"/>
    <n v="2510"/>
    <n v="2510"/>
    <n v="2510"/>
    <n v="2510"/>
    <n v="1883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986"/>
    <n v="9"/>
    <x v="0"/>
    <x v="2"/>
    <x v="2"/>
    <x v="1"/>
    <x v="10"/>
    <s v="B01"/>
    <s v="Furnish and install galvanized steel channel complete with galvanized cover and all necessary fittings, elbows, tees, supports, etc. for a complete installation.  Installation shall include furnish and install, labeling, all support materials and suppleme"/>
    <n v="4"/>
    <s v="76.2 x 76.2 x 2.1 mm Thick (O-L 8000)"/>
    <x v="2"/>
    <x v="2"/>
    <x v="0"/>
    <n v="3770"/>
    <n v="2510"/>
    <n v="2510"/>
    <n v="2510"/>
    <n v="2510"/>
    <n v="2510"/>
    <n v="2510"/>
    <n v="1883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996"/>
    <n v="9"/>
    <x v="0"/>
    <x v="2"/>
    <x v="2"/>
    <x v="1"/>
    <x v="10"/>
    <s v="B01"/>
    <s v="Furnish and install galvanized steel channel complete with galvanized cover and all necessary fittings, elbows, tees, supports, etc. for a complete installation.  Installation shall include furnish and install, labeling, all support materials and suppleme"/>
    <n v="4"/>
    <s v="76.2 x 76.2 x 2.1 mm Thick (O-L 8000)"/>
    <x v="3"/>
    <x v="3"/>
    <x v="0"/>
    <n v="3770"/>
    <n v="2510"/>
    <n v="2510"/>
    <n v="2510"/>
    <n v="2510"/>
    <n v="2510"/>
    <n v="2510"/>
    <n v="1883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006"/>
    <n v="9"/>
    <x v="0"/>
    <x v="2"/>
    <x v="2"/>
    <x v="1"/>
    <x v="10"/>
    <s v="B01"/>
    <s v="Furnish and install galvanized steel channel complete with galvanized cover and all necessary fittings, elbows, tees, supports, etc. for a complete installation.  Installation shall include furnish and install, labeling, all support materials and suppleme"/>
    <n v="4"/>
    <s v="76.2 x 76.2 x 2.1 mm Thick (O-L 8000)"/>
    <x v="1"/>
    <x v="1"/>
    <x v="0"/>
    <n v="3770"/>
    <n v="2510"/>
    <n v="2510"/>
    <n v="2510"/>
    <n v="2510"/>
    <n v="2510"/>
    <n v="2510"/>
    <n v="1883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987"/>
    <n v="10"/>
    <x v="0"/>
    <x v="2"/>
    <x v="2"/>
    <x v="1"/>
    <x v="10"/>
    <s v="B01"/>
    <s v="Furnish and install galvanized steel channel complete with galvanized cover and all necessary fittings, elbows, tees, supports, etc. for a complete installation.  Installation shall include furnish and install, labeling, all support materials and suppleme"/>
    <n v="5"/>
    <s v="127 x 76.2 x 2.6 mm Thick (O-L 9000)"/>
    <x v="2"/>
    <x v="2"/>
    <x v="0"/>
    <n v="2160"/>
    <n v="1435"/>
    <n v="1435"/>
    <n v="1435"/>
    <n v="1435"/>
    <n v="1435"/>
    <n v="1435"/>
    <n v="1077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1997"/>
    <n v="10"/>
    <x v="0"/>
    <x v="2"/>
    <x v="2"/>
    <x v="1"/>
    <x v="10"/>
    <s v="B01"/>
    <s v="Furnish and install galvanized steel channel complete with galvanized cover and all necessary fittings, elbows, tees, supports, etc. for a complete installation.  Installation shall include furnish and install, labeling, all support materials and suppleme"/>
    <n v="5"/>
    <s v="127 x 76.2 x 2.6 mm Thick (O-L 9000)"/>
    <x v="3"/>
    <x v="3"/>
    <x v="0"/>
    <n v="2160"/>
    <n v="1435"/>
    <n v="1435"/>
    <n v="1435"/>
    <n v="1435"/>
    <n v="1435"/>
    <n v="1435"/>
    <n v="1077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007"/>
    <n v="10"/>
    <x v="0"/>
    <x v="2"/>
    <x v="2"/>
    <x v="1"/>
    <x v="10"/>
    <s v="B01"/>
    <s v="Furnish and install galvanized steel channel complete with galvanized cover and all necessary fittings, elbows, tees, supports, etc. for a complete installation.  Installation shall include furnish and install, labeling, all support materials and suppleme"/>
    <n v="5"/>
    <s v="127 x 76.2 x 2.6 mm Thick (O-L 9000)"/>
    <x v="1"/>
    <x v="1"/>
    <x v="0"/>
    <n v="2160"/>
    <n v="1435"/>
    <n v="1435"/>
    <n v="1435"/>
    <n v="1435"/>
    <n v="1435"/>
    <n v="1435"/>
    <n v="1077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008"/>
    <n v="1"/>
    <x v="0"/>
    <x v="3"/>
    <x v="3"/>
    <x v="0"/>
    <x v="11"/>
    <s v="A01"/>
    <s v="Excavations"/>
    <n v="1"/>
    <s v="Excavation  in soft material not exceeding 2000mm deep for direct buried cables, trench, sleeve pipe, etc including risk of collapse, keeping free of water, river sand bed, backfilling, compacting and disposal of surplus material, all to the Engineers spe"/>
    <x v="2"/>
    <x v="2"/>
    <x v="2"/>
    <n v="5000"/>
    <n v="0"/>
    <n v="0"/>
    <n v="0"/>
    <n v="0"/>
    <n v="0"/>
    <n v="0"/>
    <n v="500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046"/>
    <n v="1"/>
    <x v="0"/>
    <x v="3"/>
    <x v="3"/>
    <x v="0"/>
    <x v="11"/>
    <s v="A01"/>
    <s v="Excavations"/>
    <n v="1"/>
    <s v="Excavation  in soft material not exceeding 2000mm deep for direct buried cables, trench, sleeve pipe, etc including risk of collapse, keeping free of water, river sand bed, backfilling, compacting and disposal of surplus material, all to the Engineers spe"/>
    <x v="3"/>
    <x v="3"/>
    <x v="2"/>
    <n v="5000"/>
    <n v="0"/>
    <n v="0"/>
    <n v="0"/>
    <n v="0"/>
    <n v="0"/>
    <n v="0"/>
    <n v="500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084"/>
    <n v="1"/>
    <x v="0"/>
    <x v="3"/>
    <x v="3"/>
    <x v="0"/>
    <x v="11"/>
    <s v="A01"/>
    <s v="Excavations"/>
    <n v="1"/>
    <s v="Excavation  in soft material not exceeding 2000mm deep for direct buried cables, trench, sleeve pipe, etc including risk of collapse, keeping free of water, river sand bed, backfilling, compacting and disposal of surplus material, all to the Engineers spe"/>
    <x v="1"/>
    <x v="1"/>
    <x v="2"/>
    <n v="5000"/>
    <n v="0"/>
    <n v="0"/>
    <n v="0"/>
    <n v="0"/>
    <n v="0"/>
    <n v="0"/>
    <n v="500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009"/>
    <n v="2"/>
    <x v="0"/>
    <x v="3"/>
    <x v="3"/>
    <x v="0"/>
    <x v="11"/>
    <s v="A01"/>
    <s v="Excavations"/>
    <n v="2"/>
    <s v="Extra over trench excavation in soft material for excavation in intermediate rock."/>
    <x v="2"/>
    <x v="2"/>
    <x v="2"/>
    <n v="100"/>
    <n v="0"/>
    <n v="0"/>
    <n v="0"/>
    <n v="0"/>
    <n v="0"/>
    <n v="0"/>
    <n v="10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047"/>
    <n v="2"/>
    <x v="0"/>
    <x v="3"/>
    <x v="3"/>
    <x v="0"/>
    <x v="11"/>
    <s v="A01"/>
    <s v="Excavations"/>
    <n v="2"/>
    <s v="Extra over trench excavation in soft material for excavation in intermediate rock."/>
    <x v="3"/>
    <x v="3"/>
    <x v="2"/>
    <n v="100"/>
    <n v="0"/>
    <n v="0"/>
    <n v="0"/>
    <n v="0"/>
    <n v="0"/>
    <n v="0"/>
    <n v="10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085"/>
    <n v="2"/>
    <x v="0"/>
    <x v="3"/>
    <x v="3"/>
    <x v="0"/>
    <x v="11"/>
    <s v="A01"/>
    <s v="Excavations"/>
    <n v="2"/>
    <s v="Extra over trench excavation in soft material for excavation in intermediate rock."/>
    <x v="1"/>
    <x v="1"/>
    <x v="2"/>
    <n v="100"/>
    <n v="0"/>
    <n v="0"/>
    <n v="0"/>
    <n v="0"/>
    <n v="0"/>
    <n v="0"/>
    <n v="10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010"/>
    <n v="3"/>
    <x v="0"/>
    <x v="3"/>
    <x v="3"/>
    <x v="0"/>
    <x v="11"/>
    <s v="A01"/>
    <s v="Excavations"/>
    <n v="3"/>
    <s v="Extra over trench excavation in soft material for excavation in boulder class A excavation"/>
    <x v="2"/>
    <x v="2"/>
    <x v="2"/>
    <n v="100"/>
    <n v="0"/>
    <n v="0"/>
    <n v="0"/>
    <n v="0"/>
    <n v="0"/>
    <n v="0"/>
    <n v="10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048"/>
    <n v="3"/>
    <x v="0"/>
    <x v="3"/>
    <x v="3"/>
    <x v="0"/>
    <x v="11"/>
    <s v="A01"/>
    <s v="Excavations"/>
    <n v="3"/>
    <s v="Extra over trench excavation in soft material for excavation in boulder class A excavation"/>
    <x v="3"/>
    <x v="3"/>
    <x v="2"/>
    <n v="100"/>
    <n v="0"/>
    <n v="0"/>
    <n v="0"/>
    <n v="0"/>
    <n v="0"/>
    <n v="0"/>
    <n v="10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086"/>
    <n v="3"/>
    <x v="0"/>
    <x v="3"/>
    <x v="3"/>
    <x v="0"/>
    <x v="11"/>
    <s v="A01"/>
    <s v="Excavations"/>
    <n v="3"/>
    <s v="Extra over trench excavation in soft material for excavation in boulder class A excavation"/>
    <x v="1"/>
    <x v="1"/>
    <x v="2"/>
    <n v="100"/>
    <n v="0"/>
    <n v="0"/>
    <n v="0"/>
    <n v="0"/>
    <n v="0"/>
    <n v="0"/>
    <n v="10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011"/>
    <n v="4"/>
    <x v="0"/>
    <x v="3"/>
    <x v="3"/>
    <x v="1"/>
    <x v="12"/>
    <s v="B01"/>
    <s v="Laid in ground (excavation elsewhere)"/>
    <n v="1"/>
    <s v="Cable marker tape"/>
    <x v="2"/>
    <x v="2"/>
    <x v="3"/>
    <n v="2500"/>
    <n v="0"/>
    <n v="0"/>
    <n v="0"/>
    <n v="0"/>
    <n v="0"/>
    <n v="0"/>
    <n v="250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049"/>
    <n v="4"/>
    <x v="0"/>
    <x v="3"/>
    <x v="3"/>
    <x v="1"/>
    <x v="12"/>
    <s v="B01"/>
    <s v="Laid in ground (excavation elsewhere)"/>
    <n v="1"/>
    <s v="Cable marker tape"/>
    <x v="3"/>
    <x v="3"/>
    <x v="3"/>
    <n v="2500"/>
    <n v="0"/>
    <n v="0"/>
    <n v="0"/>
    <n v="0"/>
    <n v="0"/>
    <n v="0"/>
    <n v="250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087"/>
    <n v="4"/>
    <x v="0"/>
    <x v="3"/>
    <x v="3"/>
    <x v="1"/>
    <x v="12"/>
    <s v="B01"/>
    <s v="Laid in ground (excavation elsewhere)"/>
    <n v="1"/>
    <s v="Cable marker tape"/>
    <x v="1"/>
    <x v="1"/>
    <x v="3"/>
    <n v="2500"/>
    <n v="0"/>
    <n v="0"/>
    <n v="0"/>
    <n v="0"/>
    <n v="0"/>
    <n v="0"/>
    <n v="250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012"/>
    <n v="5"/>
    <x v="0"/>
    <x v="3"/>
    <x v="3"/>
    <x v="1"/>
    <x v="12"/>
    <s v="B01"/>
    <s v="Laid in ground (excavation elsewhere)"/>
    <n v="2"/>
    <s v="Concrete cable markers (per drawing 0.66/3355)"/>
    <x v="2"/>
    <x v="2"/>
    <x v="1"/>
    <n v="50"/>
    <n v="0"/>
    <n v="0"/>
    <n v="0"/>
    <n v="0"/>
    <n v="0"/>
    <n v="0"/>
    <n v="5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050"/>
    <n v="5"/>
    <x v="0"/>
    <x v="3"/>
    <x v="3"/>
    <x v="1"/>
    <x v="12"/>
    <s v="B01"/>
    <s v="Laid in ground (excavation elsewhere)"/>
    <n v="2"/>
    <s v="Concrete cable markers (per drawing 0.66/3355)"/>
    <x v="3"/>
    <x v="3"/>
    <x v="1"/>
    <n v="50"/>
    <n v="0"/>
    <n v="0"/>
    <n v="0"/>
    <n v="0"/>
    <n v="0"/>
    <n v="0"/>
    <n v="5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088"/>
    <n v="5"/>
    <x v="0"/>
    <x v="3"/>
    <x v="3"/>
    <x v="1"/>
    <x v="12"/>
    <s v="B01"/>
    <s v="Laid in ground (excavation elsewhere)"/>
    <n v="2"/>
    <s v="Concrete cable markers (per drawing 0.66/3355)"/>
    <x v="1"/>
    <x v="1"/>
    <x v="1"/>
    <n v="50"/>
    <n v="0"/>
    <n v="0"/>
    <n v="0"/>
    <n v="0"/>
    <n v="0"/>
    <n v="0"/>
    <n v="5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013"/>
    <n v="6"/>
    <x v="0"/>
    <x v="3"/>
    <x v="3"/>
    <x v="2"/>
    <x v="13"/>
    <s v="B01"/>
    <s v="Through concrete floors"/>
    <n v="1"/>
    <s v="Hole 50mm Diameter"/>
    <x v="2"/>
    <x v="2"/>
    <x v="0"/>
    <n v="50"/>
    <n v="100"/>
    <n v="10"/>
    <n v="10"/>
    <n v="10"/>
    <n v="10"/>
    <n v="10"/>
    <n v="20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051"/>
    <n v="6"/>
    <x v="0"/>
    <x v="3"/>
    <x v="3"/>
    <x v="2"/>
    <x v="13"/>
    <s v="B01"/>
    <s v="Through concrete floors"/>
    <n v="1"/>
    <s v="Hole 50mm Diameter"/>
    <x v="3"/>
    <x v="3"/>
    <x v="0"/>
    <n v="50"/>
    <n v="100"/>
    <n v="10"/>
    <n v="10"/>
    <n v="10"/>
    <n v="10"/>
    <n v="10"/>
    <n v="20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089"/>
    <n v="6"/>
    <x v="0"/>
    <x v="3"/>
    <x v="3"/>
    <x v="2"/>
    <x v="13"/>
    <s v="B01"/>
    <s v="Through concrete floors"/>
    <n v="1"/>
    <s v="Hole 50mm Diameter"/>
    <x v="1"/>
    <x v="1"/>
    <x v="0"/>
    <n v="50"/>
    <n v="100"/>
    <n v="10"/>
    <n v="10"/>
    <n v="10"/>
    <n v="10"/>
    <n v="10"/>
    <n v="20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014"/>
    <n v="7"/>
    <x v="0"/>
    <x v="3"/>
    <x v="3"/>
    <x v="2"/>
    <x v="13"/>
    <s v="B01"/>
    <s v="Through concrete floors"/>
    <n v="2"/>
    <s v="Hole 100mm Diameter"/>
    <x v="2"/>
    <x v="2"/>
    <x v="0"/>
    <n v="50"/>
    <n v="100"/>
    <n v="10"/>
    <n v="10"/>
    <n v="10"/>
    <n v="10"/>
    <n v="10"/>
    <n v="20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052"/>
    <n v="7"/>
    <x v="0"/>
    <x v="3"/>
    <x v="3"/>
    <x v="2"/>
    <x v="13"/>
    <s v="B01"/>
    <s v="Through concrete floors"/>
    <n v="2"/>
    <s v="Hole 100mm Diameter"/>
    <x v="3"/>
    <x v="3"/>
    <x v="0"/>
    <n v="50"/>
    <n v="100"/>
    <n v="10"/>
    <n v="10"/>
    <n v="10"/>
    <n v="10"/>
    <n v="10"/>
    <n v="20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090"/>
    <n v="7"/>
    <x v="0"/>
    <x v="3"/>
    <x v="3"/>
    <x v="2"/>
    <x v="13"/>
    <s v="B01"/>
    <s v="Through concrete floors"/>
    <n v="2"/>
    <s v="Hole 100mm Diameter"/>
    <x v="1"/>
    <x v="1"/>
    <x v="0"/>
    <n v="50"/>
    <n v="100"/>
    <n v="10"/>
    <n v="10"/>
    <n v="10"/>
    <n v="10"/>
    <n v="10"/>
    <n v="20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015"/>
    <n v="8"/>
    <x v="0"/>
    <x v="3"/>
    <x v="3"/>
    <x v="2"/>
    <x v="13"/>
    <s v="B01"/>
    <s v="Through concrete floors"/>
    <n v="3"/>
    <s v="Hole 150mm Diameter "/>
    <x v="2"/>
    <x v="2"/>
    <x v="0"/>
    <n v="50"/>
    <n v="100"/>
    <n v="10"/>
    <n v="10"/>
    <n v="10"/>
    <n v="10"/>
    <n v="10"/>
    <n v="20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053"/>
    <n v="8"/>
    <x v="0"/>
    <x v="3"/>
    <x v="3"/>
    <x v="2"/>
    <x v="13"/>
    <s v="B01"/>
    <s v="Through concrete floors"/>
    <n v="3"/>
    <s v="Hole 150mm Diameter "/>
    <x v="3"/>
    <x v="3"/>
    <x v="0"/>
    <n v="50"/>
    <n v="100"/>
    <n v="10"/>
    <n v="10"/>
    <n v="10"/>
    <n v="10"/>
    <n v="10"/>
    <n v="20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091"/>
    <n v="8"/>
    <x v="0"/>
    <x v="3"/>
    <x v="3"/>
    <x v="2"/>
    <x v="13"/>
    <s v="B01"/>
    <s v="Through concrete floors"/>
    <n v="3"/>
    <s v="Hole 150mm Diameter "/>
    <x v="1"/>
    <x v="1"/>
    <x v="0"/>
    <n v="50"/>
    <n v="100"/>
    <n v="10"/>
    <n v="10"/>
    <n v="10"/>
    <n v="10"/>
    <n v="10"/>
    <n v="20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016"/>
    <n v="9"/>
    <x v="0"/>
    <x v="3"/>
    <x v="3"/>
    <x v="2"/>
    <x v="13"/>
    <s v="B01"/>
    <s v="Through concrete floors"/>
    <n v="4"/>
    <s v="Hole 200mm Diameter"/>
    <x v="2"/>
    <x v="2"/>
    <x v="0"/>
    <n v="50"/>
    <n v="100"/>
    <n v="10"/>
    <n v="10"/>
    <n v="10"/>
    <n v="10"/>
    <n v="10"/>
    <n v="20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054"/>
    <n v="9"/>
    <x v="0"/>
    <x v="3"/>
    <x v="3"/>
    <x v="2"/>
    <x v="13"/>
    <s v="B01"/>
    <s v="Through concrete floors"/>
    <n v="4"/>
    <s v="Hole 200mm Diameter"/>
    <x v="3"/>
    <x v="3"/>
    <x v="0"/>
    <n v="50"/>
    <n v="100"/>
    <n v="10"/>
    <n v="10"/>
    <n v="10"/>
    <n v="10"/>
    <n v="10"/>
    <n v="20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092"/>
    <n v="9"/>
    <x v="0"/>
    <x v="3"/>
    <x v="3"/>
    <x v="2"/>
    <x v="13"/>
    <s v="B01"/>
    <s v="Through concrete floors"/>
    <n v="4"/>
    <s v="Hole 200mm Diameter"/>
    <x v="1"/>
    <x v="1"/>
    <x v="0"/>
    <n v="50"/>
    <n v="100"/>
    <n v="10"/>
    <n v="10"/>
    <n v="10"/>
    <n v="10"/>
    <n v="10"/>
    <n v="20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017"/>
    <n v="10"/>
    <x v="0"/>
    <x v="3"/>
    <x v="3"/>
    <x v="2"/>
    <x v="13"/>
    <s v="B01"/>
    <s v="Through concrete floors"/>
    <n v="5"/>
    <s v="Hole 250mm Diameter"/>
    <x v="2"/>
    <x v="2"/>
    <x v="0"/>
    <n v="50"/>
    <n v="100"/>
    <n v="10"/>
    <n v="10"/>
    <n v="10"/>
    <n v="10"/>
    <n v="10"/>
    <n v="20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055"/>
    <n v="10"/>
    <x v="0"/>
    <x v="3"/>
    <x v="3"/>
    <x v="2"/>
    <x v="13"/>
    <s v="B01"/>
    <s v="Through concrete floors"/>
    <n v="5"/>
    <s v="Hole 250mm Diameter"/>
    <x v="3"/>
    <x v="3"/>
    <x v="0"/>
    <n v="50"/>
    <n v="100"/>
    <n v="10"/>
    <n v="10"/>
    <n v="10"/>
    <n v="10"/>
    <n v="10"/>
    <n v="20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093"/>
    <n v="10"/>
    <x v="0"/>
    <x v="3"/>
    <x v="3"/>
    <x v="2"/>
    <x v="13"/>
    <s v="B01"/>
    <s v="Through concrete floors"/>
    <n v="5"/>
    <s v="Hole 250mm Diameter"/>
    <x v="1"/>
    <x v="1"/>
    <x v="0"/>
    <n v="50"/>
    <n v="100"/>
    <n v="10"/>
    <n v="10"/>
    <n v="10"/>
    <n v="10"/>
    <n v="10"/>
    <n v="20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018"/>
    <n v="11"/>
    <x v="0"/>
    <x v="3"/>
    <x v="3"/>
    <x v="4"/>
    <x v="14"/>
    <s v="D01"/>
    <s v="Sealing of holes in brickwork, etc with grout 40mm thick"/>
    <n v="1"/>
    <s v="Hole 50mm Diameter  "/>
    <x v="2"/>
    <x v="2"/>
    <x v="1"/>
    <n v="25"/>
    <n v="10"/>
    <n v="10"/>
    <n v="10"/>
    <n v="10"/>
    <n v="10"/>
    <n v="10"/>
    <n v="85"/>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056"/>
    <n v="11"/>
    <x v="0"/>
    <x v="3"/>
    <x v="3"/>
    <x v="4"/>
    <x v="14"/>
    <s v="D01"/>
    <s v="Sealing of holes in brickwork, etc with grout 40mm thick"/>
    <n v="1"/>
    <s v="Hole 50mm Diameter  "/>
    <x v="3"/>
    <x v="3"/>
    <x v="1"/>
    <n v="25"/>
    <n v="10"/>
    <n v="10"/>
    <n v="10"/>
    <n v="10"/>
    <n v="10"/>
    <n v="10"/>
    <n v="85"/>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094"/>
    <n v="11"/>
    <x v="0"/>
    <x v="3"/>
    <x v="3"/>
    <x v="4"/>
    <x v="14"/>
    <s v="D01"/>
    <s v="Sealing of holes in brickwork, etc with grout 40mm thick"/>
    <n v="1"/>
    <s v="Hole 50mm Diameter  "/>
    <x v="1"/>
    <x v="1"/>
    <x v="1"/>
    <n v="25"/>
    <n v="10"/>
    <n v="10"/>
    <n v="10"/>
    <n v="10"/>
    <n v="10"/>
    <n v="10"/>
    <n v="85"/>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019"/>
    <n v="12"/>
    <x v="0"/>
    <x v="3"/>
    <x v="3"/>
    <x v="4"/>
    <x v="14"/>
    <s v="D01"/>
    <s v="Sealing of holes in brickwork, etc with grout 40mm thick"/>
    <n v="2"/>
    <s v="Hole 100mm Diameter  "/>
    <x v="2"/>
    <x v="2"/>
    <x v="1"/>
    <n v="25"/>
    <n v="10"/>
    <n v="10"/>
    <n v="10"/>
    <n v="10"/>
    <n v="10"/>
    <n v="10"/>
    <n v="85"/>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057"/>
    <n v="12"/>
    <x v="0"/>
    <x v="3"/>
    <x v="3"/>
    <x v="4"/>
    <x v="14"/>
    <s v="D01"/>
    <s v="Sealing of holes in brickwork, etc with grout 40mm thick"/>
    <n v="2"/>
    <s v="Hole 100mm Diameter  "/>
    <x v="3"/>
    <x v="3"/>
    <x v="1"/>
    <n v="25"/>
    <n v="10"/>
    <n v="10"/>
    <n v="10"/>
    <n v="10"/>
    <n v="10"/>
    <n v="10"/>
    <n v="85"/>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095"/>
    <n v="12"/>
    <x v="0"/>
    <x v="3"/>
    <x v="3"/>
    <x v="4"/>
    <x v="14"/>
    <s v="D01"/>
    <s v="Sealing of holes in brickwork, etc with grout 40mm thick"/>
    <n v="2"/>
    <s v="Hole 100mm Diameter  "/>
    <x v="1"/>
    <x v="1"/>
    <x v="1"/>
    <n v="25"/>
    <n v="10"/>
    <n v="10"/>
    <n v="10"/>
    <n v="10"/>
    <n v="10"/>
    <n v="10"/>
    <n v="85"/>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020"/>
    <n v="13"/>
    <x v="0"/>
    <x v="3"/>
    <x v="3"/>
    <x v="4"/>
    <x v="14"/>
    <s v="D01"/>
    <s v="Sealing of holes in brickwork, etc with grout 40mm thick"/>
    <n v="3"/>
    <s v="Hole 150mm Diameter "/>
    <x v="2"/>
    <x v="2"/>
    <x v="1"/>
    <n v="25"/>
    <n v="10"/>
    <n v="10"/>
    <n v="10"/>
    <n v="10"/>
    <n v="10"/>
    <n v="10"/>
    <n v="85"/>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058"/>
    <n v="13"/>
    <x v="0"/>
    <x v="3"/>
    <x v="3"/>
    <x v="4"/>
    <x v="14"/>
    <s v="D01"/>
    <s v="Sealing of holes in brickwork, etc with grout 40mm thick"/>
    <n v="3"/>
    <s v="Hole 150mm Diameter "/>
    <x v="3"/>
    <x v="3"/>
    <x v="1"/>
    <n v="25"/>
    <n v="10"/>
    <n v="10"/>
    <n v="10"/>
    <n v="10"/>
    <n v="10"/>
    <n v="10"/>
    <n v="85"/>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096"/>
    <n v="13"/>
    <x v="0"/>
    <x v="3"/>
    <x v="3"/>
    <x v="4"/>
    <x v="14"/>
    <s v="D01"/>
    <s v="Sealing of holes in brickwork, etc with grout 40mm thick"/>
    <n v="3"/>
    <s v="Hole 150mm Diameter "/>
    <x v="1"/>
    <x v="1"/>
    <x v="1"/>
    <n v="25"/>
    <n v="10"/>
    <n v="10"/>
    <n v="10"/>
    <n v="10"/>
    <n v="10"/>
    <n v="10"/>
    <n v="85"/>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021"/>
    <n v="14"/>
    <x v="0"/>
    <x v="3"/>
    <x v="3"/>
    <x v="4"/>
    <x v="14"/>
    <s v="D01"/>
    <s v="Sealing of holes in brickwork, etc with grout 40mm thick"/>
    <n v="4"/>
    <s v="Hole 200mmDiameter "/>
    <x v="2"/>
    <x v="2"/>
    <x v="1"/>
    <n v="25"/>
    <n v="10"/>
    <n v="10"/>
    <n v="10"/>
    <n v="10"/>
    <n v="10"/>
    <n v="10"/>
    <n v="85"/>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059"/>
    <n v="14"/>
    <x v="0"/>
    <x v="3"/>
    <x v="3"/>
    <x v="4"/>
    <x v="14"/>
    <s v="D01"/>
    <s v="Sealing of holes in brickwork, etc with grout 40mm thick"/>
    <n v="4"/>
    <s v="Hole 200mmDiameter "/>
    <x v="3"/>
    <x v="3"/>
    <x v="1"/>
    <n v="25"/>
    <n v="10"/>
    <n v="10"/>
    <n v="10"/>
    <n v="10"/>
    <n v="10"/>
    <n v="10"/>
    <n v="85"/>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097"/>
    <n v="14"/>
    <x v="0"/>
    <x v="3"/>
    <x v="3"/>
    <x v="4"/>
    <x v="14"/>
    <s v="D01"/>
    <s v="Sealing of holes in brickwork, etc with grout 40mm thick"/>
    <n v="4"/>
    <s v="Hole 200mmDiameter "/>
    <x v="1"/>
    <x v="1"/>
    <x v="1"/>
    <n v="25"/>
    <n v="10"/>
    <n v="10"/>
    <n v="10"/>
    <n v="10"/>
    <n v="10"/>
    <n v="10"/>
    <n v="85"/>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022"/>
    <n v="15"/>
    <x v="0"/>
    <x v="3"/>
    <x v="3"/>
    <x v="4"/>
    <x v="14"/>
    <s v="D01"/>
    <s v="Sealing of holes in brickwork, etc with grout 40mm thick"/>
    <n v="5"/>
    <s v="Hole 250mmDiameter "/>
    <x v="2"/>
    <x v="2"/>
    <x v="1"/>
    <n v="25"/>
    <n v="10"/>
    <n v="10"/>
    <n v="10"/>
    <n v="10"/>
    <n v="10"/>
    <n v="10"/>
    <n v="85"/>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060"/>
    <n v="15"/>
    <x v="0"/>
    <x v="3"/>
    <x v="3"/>
    <x v="4"/>
    <x v="14"/>
    <s v="D01"/>
    <s v="Sealing of holes in brickwork, etc with grout 40mm thick"/>
    <n v="5"/>
    <s v="Hole 250mmDiameter "/>
    <x v="3"/>
    <x v="3"/>
    <x v="1"/>
    <n v="25"/>
    <n v="10"/>
    <n v="10"/>
    <n v="10"/>
    <n v="10"/>
    <n v="10"/>
    <n v="10"/>
    <n v="85"/>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098"/>
    <n v="15"/>
    <x v="0"/>
    <x v="3"/>
    <x v="3"/>
    <x v="4"/>
    <x v="14"/>
    <s v="D01"/>
    <s v="Sealing of holes in brickwork, etc with grout 40mm thick"/>
    <n v="5"/>
    <s v="Hole 250mmDiameter "/>
    <x v="1"/>
    <x v="1"/>
    <x v="1"/>
    <n v="25"/>
    <n v="10"/>
    <n v="10"/>
    <n v="10"/>
    <n v="10"/>
    <n v="10"/>
    <n v="10"/>
    <n v="85"/>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023"/>
    <n v="16"/>
    <x v="0"/>
    <x v="3"/>
    <x v="3"/>
    <x v="4"/>
    <x v="14"/>
    <s v="D02"/>
    <s v="Waterproofing of sealed holes with bitumastic paint on one side only"/>
    <n v="6"/>
    <s v="Hole 50mm Diameter  "/>
    <x v="2"/>
    <x v="2"/>
    <x v="1"/>
    <n v="25"/>
    <n v="10"/>
    <n v="10"/>
    <n v="10"/>
    <n v="10"/>
    <n v="10"/>
    <n v="10"/>
    <n v="85"/>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061"/>
    <n v="16"/>
    <x v="0"/>
    <x v="3"/>
    <x v="3"/>
    <x v="4"/>
    <x v="14"/>
    <s v="D02"/>
    <s v="Waterproofing of sealed holes with bitumastic paint on one side only"/>
    <n v="6"/>
    <s v="Hole 50mm Diameter  "/>
    <x v="3"/>
    <x v="3"/>
    <x v="1"/>
    <n v="25"/>
    <n v="10"/>
    <n v="10"/>
    <n v="10"/>
    <n v="10"/>
    <n v="10"/>
    <n v="10"/>
    <n v="85"/>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099"/>
    <n v="16"/>
    <x v="0"/>
    <x v="3"/>
    <x v="3"/>
    <x v="4"/>
    <x v="14"/>
    <s v="D02"/>
    <s v="Waterproofing of sealed holes with bitumastic paint on one side only"/>
    <n v="6"/>
    <s v="Hole 50mm Diameter  "/>
    <x v="1"/>
    <x v="1"/>
    <x v="1"/>
    <n v="25"/>
    <n v="10"/>
    <n v="10"/>
    <n v="10"/>
    <n v="10"/>
    <n v="10"/>
    <n v="10"/>
    <n v="85"/>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024"/>
    <n v="17"/>
    <x v="0"/>
    <x v="3"/>
    <x v="3"/>
    <x v="4"/>
    <x v="14"/>
    <s v="D02"/>
    <s v="Waterproofing of sealed holes with bitumastic paint on one side only"/>
    <n v="7"/>
    <s v="Hole 100mm Diameter  "/>
    <x v="2"/>
    <x v="2"/>
    <x v="1"/>
    <n v="25"/>
    <n v="10"/>
    <n v="10"/>
    <n v="10"/>
    <n v="10"/>
    <n v="10"/>
    <n v="10"/>
    <n v="85"/>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062"/>
    <n v="17"/>
    <x v="0"/>
    <x v="3"/>
    <x v="3"/>
    <x v="4"/>
    <x v="14"/>
    <s v="D02"/>
    <s v="Waterproofing of sealed holes with bitumastic paint on one side only"/>
    <n v="7"/>
    <s v="Hole 100mm Diameter  "/>
    <x v="3"/>
    <x v="3"/>
    <x v="1"/>
    <n v="25"/>
    <n v="10"/>
    <n v="10"/>
    <n v="10"/>
    <n v="10"/>
    <n v="10"/>
    <n v="10"/>
    <n v="85"/>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100"/>
    <n v="17"/>
    <x v="0"/>
    <x v="3"/>
    <x v="3"/>
    <x v="4"/>
    <x v="14"/>
    <s v="D02"/>
    <s v="Waterproofing of sealed holes with bitumastic paint on one side only"/>
    <n v="7"/>
    <s v="Hole 100mm Diameter  "/>
    <x v="1"/>
    <x v="1"/>
    <x v="1"/>
    <n v="25"/>
    <n v="10"/>
    <n v="10"/>
    <n v="10"/>
    <n v="10"/>
    <n v="10"/>
    <n v="10"/>
    <n v="85"/>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025"/>
    <n v="18"/>
    <x v="0"/>
    <x v="3"/>
    <x v="3"/>
    <x v="4"/>
    <x v="14"/>
    <s v="D02"/>
    <s v="Waterproofing of sealed holes with bitumastic paint on one side only"/>
    <n v="8"/>
    <s v="Hole 150mm Diameter "/>
    <x v="2"/>
    <x v="2"/>
    <x v="1"/>
    <n v="25"/>
    <n v="10"/>
    <n v="10"/>
    <n v="10"/>
    <n v="10"/>
    <n v="10"/>
    <n v="10"/>
    <n v="85"/>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063"/>
    <n v="18"/>
    <x v="0"/>
    <x v="3"/>
    <x v="3"/>
    <x v="4"/>
    <x v="14"/>
    <s v="D02"/>
    <s v="Waterproofing of sealed holes with bitumastic paint on one side only"/>
    <n v="8"/>
    <s v="Hole 150mm Diameter "/>
    <x v="3"/>
    <x v="3"/>
    <x v="1"/>
    <n v="25"/>
    <n v="10"/>
    <n v="10"/>
    <n v="10"/>
    <n v="10"/>
    <n v="10"/>
    <n v="10"/>
    <n v="85"/>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101"/>
    <n v="18"/>
    <x v="0"/>
    <x v="3"/>
    <x v="3"/>
    <x v="4"/>
    <x v="14"/>
    <s v="D02"/>
    <s v="Waterproofing of sealed holes with bitumastic paint on one side only"/>
    <n v="8"/>
    <s v="Hole 150mm Diameter "/>
    <x v="1"/>
    <x v="1"/>
    <x v="1"/>
    <n v="25"/>
    <n v="10"/>
    <n v="10"/>
    <n v="10"/>
    <n v="10"/>
    <n v="10"/>
    <n v="10"/>
    <n v="85"/>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026"/>
    <n v="19"/>
    <x v="0"/>
    <x v="3"/>
    <x v="3"/>
    <x v="4"/>
    <x v="14"/>
    <s v="D02"/>
    <s v="Waterproofing of sealed holes with bitumastic paint on one side only"/>
    <n v="9"/>
    <s v="Hole 200mmDiameter "/>
    <x v="2"/>
    <x v="2"/>
    <x v="1"/>
    <n v="25"/>
    <n v="10"/>
    <n v="10"/>
    <n v="10"/>
    <n v="10"/>
    <n v="10"/>
    <n v="10"/>
    <n v="85"/>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064"/>
    <n v="19"/>
    <x v="0"/>
    <x v="3"/>
    <x v="3"/>
    <x v="4"/>
    <x v="14"/>
    <s v="D02"/>
    <s v="Waterproofing of sealed holes with bitumastic paint on one side only"/>
    <n v="9"/>
    <s v="Hole 200mmDiameter "/>
    <x v="3"/>
    <x v="3"/>
    <x v="1"/>
    <n v="25"/>
    <n v="10"/>
    <n v="10"/>
    <n v="10"/>
    <n v="10"/>
    <n v="10"/>
    <n v="10"/>
    <n v="85"/>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102"/>
    <n v="19"/>
    <x v="0"/>
    <x v="3"/>
    <x v="3"/>
    <x v="4"/>
    <x v="14"/>
    <s v="D02"/>
    <s v="Waterproofing of sealed holes with bitumastic paint on one side only"/>
    <n v="9"/>
    <s v="Hole 200mmDiameter "/>
    <x v="1"/>
    <x v="1"/>
    <x v="1"/>
    <n v="25"/>
    <n v="10"/>
    <n v="10"/>
    <n v="10"/>
    <n v="10"/>
    <n v="10"/>
    <n v="10"/>
    <n v="85"/>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027"/>
    <n v="20"/>
    <x v="0"/>
    <x v="3"/>
    <x v="3"/>
    <x v="4"/>
    <x v="14"/>
    <s v="D02"/>
    <s v="Waterproofing of sealed holes with bitumastic paint on one side only"/>
    <n v="10"/>
    <s v="Hole 250mmDiameter "/>
    <x v="2"/>
    <x v="2"/>
    <x v="1"/>
    <n v="25"/>
    <n v="10"/>
    <n v="10"/>
    <n v="10"/>
    <n v="10"/>
    <n v="10"/>
    <n v="10"/>
    <n v="85"/>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065"/>
    <n v="20"/>
    <x v="0"/>
    <x v="3"/>
    <x v="3"/>
    <x v="4"/>
    <x v="14"/>
    <s v="D02"/>
    <s v="Waterproofing of sealed holes with bitumastic paint on one side only"/>
    <n v="10"/>
    <s v="Hole 250mmDiameter "/>
    <x v="3"/>
    <x v="3"/>
    <x v="1"/>
    <n v="25"/>
    <n v="10"/>
    <n v="10"/>
    <n v="10"/>
    <n v="10"/>
    <n v="10"/>
    <n v="10"/>
    <n v="85"/>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103"/>
    <n v="20"/>
    <x v="0"/>
    <x v="3"/>
    <x v="3"/>
    <x v="4"/>
    <x v="14"/>
    <s v="D02"/>
    <s v="Waterproofing of sealed holes with bitumastic paint on one side only"/>
    <n v="10"/>
    <s v="Hole 250mmDiameter "/>
    <x v="1"/>
    <x v="1"/>
    <x v="1"/>
    <n v="25"/>
    <n v="10"/>
    <n v="10"/>
    <n v="10"/>
    <n v="10"/>
    <n v="10"/>
    <n v="10"/>
    <n v="85"/>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028"/>
    <n v="21"/>
    <x v="0"/>
    <x v="3"/>
    <x v="3"/>
    <x v="5"/>
    <x v="15"/>
    <s v="E01"/>
    <s v="Vastrap or equal covers"/>
    <n v="1"/>
    <s v="Vastrap cable slot covers complete with 32mm x 32mm angle iron stiffeners welded to underside of slot, drilled foxing holes, 32mm x size 10 fixing screws, plugs, drilling of floor and fixing down on each corner, covers not exceeding 500mm wide."/>
    <x v="2"/>
    <x v="2"/>
    <x v="4"/>
    <n v="50"/>
    <m/>
    <m/>
    <m/>
    <m/>
    <m/>
    <m/>
    <n v="5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066"/>
    <n v="21"/>
    <x v="0"/>
    <x v="3"/>
    <x v="3"/>
    <x v="5"/>
    <x v="15"/>
    <s v="E01"/>
    <s v="Vastrap or equal covers"/>
    <n v="1"/>
    <s v="Vastrap cable slot covers complete with 32mm x 32mm angle iron stiffeners welded to underside of slot, drilled foxing holes, 32mm x size 10 fixing screws, plugs, drilling of floor and fixing down on each corner, covers not exceeding 500mm wide."/>
    <x v="3"/>
    <x v="3"/>
    <x v="4"/>
    <n v="50"/>
    <m/>
    <m/>
    <m/>
    <m/>
    <m/>
    <m/>
    <n v="5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104"/>
    <n v="21"/>
    <x v="0"/>
    <x v="3"/>
    <x v="3"/>
    <x v="5"/>
    <x v="15"/>
    <s v="E01"/>
    <s v="Vastrap or equal covers"/>
    <n v="1"/>
    <s v="Vastrap cable slot covers complete with 32mm x 32mm angle iron stiffeners welded to underside of slot, drilled foxing holes, 32mm x size 10 fixing screws, plugs, drilling of floor and fixing down on each corner, covers not exceeding 500mm wide."/>
    <x v="1"/>
    <x v="1"/>
    <x v="4"/>
    <n v="50"/>
    <m/>
    <m/>
    <m/>
    <m/>
    <m/>
    <m/>
    <n v="5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029"/>
    <n v="22"/>
    <x v="0"/>
    <x v="3"/>
    <x v="3"/>
    <x v="6"/>
    <x v="16"/>
    <s v="F01"/>
    <s v="Rocklite or equal two-hour fire barrier for cable slots. With or without cables, etc."/>
    <n v="2"/>
    <s v="Small separate areas un-reinforced Rocklite not exceeding 150mm wide"/>
    <x v="2"/>
    <x v="2"/>
    <x v="2"/>
    <n v="50"/>
    <m/>
    <m/>
    <m/>
    <m/>
    <m/>
    <m/>
    <n v="5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067"/>
    <n v="22"/>
    <x v="0"/>
    <x v="3"/>
    <x v="3"/>
    <x v="6"/>
    <x v="16"/>
    <s v="F01"/>
    <s v="Rocklite or equal two-hour fire barrier for cable slots. With or without cables, etc."/>
    <n v="2"/>
    <s v="Small separate areas un-reinforced Rocklite not exceeding 150mm wide"/>
    <x v="3"/>
    <x v="3"/>
    <x v="2"/>
    <n v="50"/>
    <m/>
    <m/>
    <m/>
    <m/>
    <m/>
    <m/>
    <n v="5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105"/>
    <n v="22"/>
    <x v="0"/>
    <x v="3"/>
    <x v="3"/>
    <x v="6"/>
    <x v="16"/>
    <s v="F01"/>
    <s v="Rocklite or equal two-hour fire barrier for cable slots. With or without cables, etc."/>
    <n v="2"/>
    <s v="Small separate areas un-reinforced Rocklite not exceeding 150mm wide"/>
    <x v="1"/>
    <x v="1"/>
    <x v="2"/>
    <n v="50"/>
    <m/>
    <m/>
    <m/>
    <m/>
    <m/>
    <m/>
    <n v="5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030"/>
    <n v="23"/>
    <x v="0"/>
    <x v="3"/>
    <x v="3"/>
    <x v="6"/>
    <x v="16"/>
    <s v="F01"/>
    <s v="Rocklite or equal two-hour fire barrier for cable slots. With or without cables, etc."/>
    <n v="3"/>
    <s v="Medium areas lightly reinforced Rocklite with expanded metal not exceeding 350mm wide"/>
    <x v="2"/>
    <x v="2"/>
    <x v="2"/>
    <n v="130"/>
    <m/>
    <m/>
    <m/>
    <m/>
    <m/>
    <m/>
    <n v="13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068"/>
    <n v="23"/>
    <x v="0"/>
    <x v="3"/>
    <x v="3"/>
    <x v="6"/>
    <x v="16"/>
    <s v="F01"/>
    <s v="Rocklite or equal two-hour fire barrier for cable slots. With or without cables, etc."/>
    <n v="3"/>
    <s v="Medium areas lightly reinforced Rocklite with expanded metal not exceeding 350mm wide"/>
    <x v="3"/>
    <x v="3"/>
    <x v="2"/>
    <n v="130"/>
    <m/>
    <m/>
    <m/>
    <m/>
    <m/>
    <m/>
    <n v="13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106"/>
    <n v="23"/>
    <x v="0"/>
    <x v="3"/>
    <x v="3"/>
    <x v="6"/>
    <x v="16"/>
    <s v="F01"/>
    <s v="Rocklite or equal two-hour fire barrier for cable slots. With or without cables, etc."/>
    <n v="3"/>
    <s v="Medium areas lightly reinforced Rocklite with expanded metal not exceeding 350mm wide"/>
    <x v="1"/>
    <x v="1"/>
    <x v="2"/>
    <n v="130"/>
    <m/>
    <m/>
    <m/>
    <m/>
    <m/>
    <m/>
    <n v="13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031"/>
    <n v="24"/>
    <x v="0"/>
    <x v="3"/>
    <x v="3"/>
    <x v="6"/>
    <x v="16"/>
    <s v="F01"/>
    <s v="Rocklite or equal two-hour fire barrier for cable slots. With or without cables, etc."/>
    <n v="4"/>
    <s v="Large areas lightly reinforced Rocklite with expanded metal and 8mm diameter re-bars not exceeding 500mm wide"/>
    <x v="2"/>
    <x v="2"/>
    <x v="2"/>
    <n v="1500"/>
    <m/>
    <m/>
    <m/>
    <m/>
    <m/>
    <m/>
    <n v="150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069"/>
    <n v="24"/>
    <x v="0"/>
    <x v="3"/>
    <x v="3"/>
    <x v="6"/>
    <x v="16"/>
    <s v="F01"/>
    <s v="Rocklite or equal two-hour fire barrier for cable slots. With or without cables, etc."/>
    <n v="4"/>
    <s v="Large areas lightly reinforced Rocklite with expanded metal and 8mm diameter re-bars not exceeding 500mm wide"/>
    <x v="3"/>
    <x v="3"/>
    <x v="2"/>
    <n v="1500"/>
    <m/>
    <m/>
    <m/>
    <m/>
    <m/>
    <m/>
    <n v="150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107"/>
    <n v="24"/>
    <x v="0"/>
    <x v="3"/>
    <x v="3"/>
    <x v="6"/>
    <x v="16"/>
    <s v="F01"/>
    <s v="Rocklite or equal two-hour fire barrier for cable slots. With or without cables, etc."/>
    <n v="4"/>
    <s v="Large areas lightly reinforced Rocklite with expanded metal and 8mm diameter re-bars not exceeding 500mm wide"/>
    <x v="1"/>
    <x v="1"/>
    <x v="2"/>
    <n v="1500"/>
    <m/>
    <m/>
    <m/>
    <m/>
    <m/>
    <m/>
    <n v="150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032"/>
    <n v="25"/>
    <x v="0"/>
    <x v="3"/>
    <x v="3"/>
    <x v="6"/>
    <x v="16"/>
    <s v="F02"/>
    <s v="Core drilled holes with or without cables"/>
    <n v="5"/>
    <s v="Hole 50mm Diameter  "/>
    <x v="2"/>
    <x v="2"/>
    <x v="1"/>
    <n v="25"/>
    <n v="10"/>
    <n v="10"/>
    <n v="10"/>
    <n v="10"/>
    <n v="10"/>
    <n v="10"/>
    <n v="85"/>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070"/>
    <n v="25"/>
    <x v="0"/>
    <x v="3"/>
    <x v="3"/>
    <x v="6"/>
    <x v="16"/>
    <s v="F02"/>
    <s v="Core drilled holes with or without cables"/>
    <n v="5"/>
    <s v="Hole 50mm Diameter  "/>
    <x v="3"/>
    <x v="3"/>
    <x v="1"/>
    <n v="25"/>
    <n v="10"/>
    <n v="10"/>
    <n v="10"/>
    <n v="10"/>
    <n v="10"/>
    <n v="10"/>
    <n v="85"/>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108"/>
    <n v="25"/>
    <x v="0"/>
    <x v="3"/>
    <x v="3"/>
    <x v="6"/>
    <x v="16"/>
    <s v="F02"/>
    <s v="Core drilled holes with or without cables"/>
    <n v="5"/>
    <s v="Hole 50mm Diameter  "/>
    <x v="1"/>
    <x v="1"/>
    <x v="1"/>
    <n v="25"/>
    <n v="10"/>
    <n v="10"/>
    <n v="10"/>
    <n v="10"/>
    <n v="10"/>
    <n v="10"/>
    <n v="85"/>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033"/>
    <n v="26"/>
    <x v="0"/>
    <x v="3"/>
    <x v="3"/>
    <x v="6"/>
    <x v="16"/>
    <s v="F02"/>
    <s v="Core drilled holes with or without cables"/>
    <n v="6"/>
    <s v="Hole 100mm Diameter  "/>
    <x v="2"/>
    <x v="2"/>
    <x v="1"/>
    <n v="25"/>
    <n v="10"/>
    <n v="10"/>
    <n v="10"/>
    <n v="10"/>
    <n v="10"/>
    <n v="10"/>
    <n v="85"/>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071"/>
    <n v="26"/>
    <x v="0"/>
    <x v="3"/>
    <x v="3"/>
    <x v="6"/>
    <x v="16"/>
    <s v="F02"/>
    <s v="Core drilled holes with or without cables"/>
    <n v="6"/>
    <s v="Hole 100mm Diameter  "/>
    <x v="3"/>
    <x v="3"/>
    <x v="1"/>
    <n v="25"/>
    <n v="10"/>
    <n v="10"/>
    <n v="10"/>
    <n v="10"/>
    <n v="10"/>
    <n v="10"/>
    <n v="85"/>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109"/>
    <n v="26"/>
    <x v="0"/>
    <x v="3"/>
    <x v="3"/>
    <x v="6"/>
    <x v="16"/>
    <s v="F02"/>
    <s v="Core drilled holes with or without cables"/>
    <n v="6"/>
    <s v="Hole 100mm Diameter  "/>
    <x v="1"/>
    <x v="1"/>
    <x v="1"/>
    <n v="25"/>
    <n v="10"/>
    <n v="10"/>
    <n v="10"/>
    <n v="10"/>
    <n v="10"/>
    <n v="10"/>
    <n v="85"/>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034"/>
    <n v="27"/>
    <x v="0"/>
    <x v="3"/>
    <x v="3"/>
    <x v="6"/>
    <x v="16"/>
    <s v="F02"/>
    <s v="Core drilled holes with or without cables"/>
    <n v="7"/>
    <s v="Hole 150mm Diameter "/>
    <x v="2"/>
    <x v="2"/>
    <x v="1"/>
    <n v="25"/>
    <n v="10"/>
    <n v="10"/>
    <n v="10"/>
    <n v="10"/>
    <n v="10"/>
    <n v="10"/>
    <n v="85"/>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072"/>
    <n v="27"/>
    <x v="0"/>
    <x v="3"/>
    <x v="3"/>
    <x v="6"/>
    <x v="16"/>
    <s v="F02"/>
    <s v="Core drilled holes with or without cables"/>
    <n v="7"/>
    <s v="Hole 150mm Diameter "/>
    <x v="3"/>
    <x v="3"/>
    <x v="1"/>
    <n v="25"/>
    <n v="10"/>
    <n v="10"/>
    <n v="10"/>
    <n v="10"/>
    <n v="10"/>
    <n v="10"/>
    <n v="85"/>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110"/>
    <n v="27"/>
    <x v="0"/>
    <x v="3"/>
    <x v="3"/>
    <x v="6"/>
    <x v="16"/>
    <s v="F02"/>
    <s v="Core drilled holes with or without cables"/>
    <n v="7"/>
    <s v="Hole 150mm Diameter "/>
    <x v="1"/>
    <x v="1"/>
    <x v="1"/>
    <n v="25"/>
    <n v="10"/>
    <n v="10"/>
    <n v="10"/>
    <n v="10"/>
    <n v="10"/>
    <n v="10"/>
    <n v="85"/>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035"/>
    <n v="28"/>
    <x v="0"/>
    <x v="3"/>
    <x v="3"/>
    <x v="6"/>
    <x v="16"/>
    <s v="F02"/>
    <s v="Core drilled holes with or without cables"/>
    <n v="8"/>
    <s v="Hole 200mmDiameter "/>
    <x v="2"/>
    <x v="2"/>
    <x v="1"/>
    <n v="25"/>
    <n v="10"/>
    <n v="10"/>
    <n v="10"/>
    <n v="10"/>
    <n v="10"/>
    <n v="10"/>
    <n v="85"/>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073"/>
    <n v="28"/>
    <x v="0"/>
    <x v="3"/>
    <x v="3"/>
    <x v="6"/>
    <x v="16"/>
    <s v="F02"/>
    <s v="Core drilled holes with or without cables"/>
    <n v="8"/>
    <s v="Hole 200mmDiameter "/>
    <x v="3"/>
    <x v="3"/>
    <x v="1"/>
    <n v="25"/>
    <n v="10"/>
    <n v="10"/>
    <n v="10"/>
    <n v="10"/>
    <n v="10"/>
    <n v="10"/>
    <n v="85"/>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111"/>
    <n v="28"/>
    <x v="0"/>
    <x v="3"/>
    <x v="3"/>
    <x v="6"/>
    <x v="16"/>
    <s v="F02"/>
    <s v="Core drilled holes with or without cables"/>
    <n v="8"/>
    <s v="Hole 200mmDiameter "/>
    <x v="1"/>
    <x v="1"/>
    <x v="1"/>
    <n v="25"/>
    <n v="10"/>
    <n v="10"/>
    <n v="10"/>
    <n v="10"/>
    <n v="10"/>
    <n v="10"/>
    <n v="85"/>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036"/>
    <n v="29"/>
    <x v="0"/>
    <x v="3"/>
    <x v="3"/>
    <x v="6"/>
    <x v="16"/>
    <s v="F02"/>
    <s v="Core drilled holes with or without cables"/>
    <n v="9"/>
    <s v="Hole 250mmDiameter "/>
    <x v="2"/>
    <x v="2"/>
    <x v="1"/>
    <n v="25"/>
    <n v="10"/>
    <n v="10"/>
    <n v="10"/>
    <n v="10"/>
    <n v="10"/>
    <n v="10"/>
    <n v="85"/>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074"/>
    <n v="29"/>
    <x v="0"/>
    <x v="3"/>
    <x v="3"/>
    <x v="6"/>
    <x v="16"/>
    <s v="F02"/>
    <s v="Core drilled holes with or without cables"/>
    <n v="9"/>
    <s v="Hole 250mmDiameter "/>
    <x v="3"/>
    <x v="3"/>
    <x v="1"/>
    <n v="25"/>
    <n v="10"/>
    <n v="10"/>
    <n v="10"/>
    <n v="10"/>
    <n v="10"/>
    <n v="10"/>
    <n v="85"/>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112"/>
    <n v="29"/>
    <x v="0"/>
    <x v="3"/>
    <x v="3"/>
    <x v="6"/>
    <x v="16"/>
    <s v="F02"/>
    <s v="Core drilled holes with or without cables"/>
    <n v="9"/>
    <s v="Hole 250mmDiameter "/>
    <x v="1"/>
    <x v="1"/>
    <x v="1"/>
    <n v="25"/>
    <n v="10"/>
    <n v="10"/>
    <n v="10"/>
    <n v="10"/>
    <n v="10"/>
    <n v="10"/>
    <n v="85"/>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037"/>
    <n v="30"/>
    <x v="0"/>
    <x v="3"/>
    <x v="3"/>
    <x v="7"/>
    <x v="17"/>
    <s v="F02"/>
    <s v="Welding socket outlets"/>
    <n v="1"/>
    <s v="One 400V, 3-phase 63A w/two 16A plugs in a wall-mounted IP65 panel"/>
    <x v="2"/>
    <x v="2"/>
    <x v="1"/>
    <n v="80"/>
    <n v="60"/>
    <n v="60"/>
    <n v="60"/>
    <n v="60"/>
    <n v="60"/>
    <n v="60"/>
    <n v="44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075"/>
    <n v="30"/>
    <x v="0"/>
    <x v="3"/>
    <x v="3"/>
    <x v="7"/>
    <x v="17"/>
    <s v="F02"/>
    <s v="Welding socket outlets"/>
    <n v="1"/>
    <s v="One 400V, 3-phase 63A w/two 16A plugs in a wall-mounted IP65 panel"/>
    <x v="3"/>
    <x v="3"/>
    <x v="1"/>
    <n v="80"/>
    <n v="60"/>
    <n v="60"/>
    <n v="60"/>
    <n v="60"/>
    <n v="60"/>
    <n v="60"/>
    <n v="44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113"/>
    <n v="30"/>
    <x v="0"/>
    <x v="3"/>
    <x v="3"/>
    <x v="7"/>
    <x v="17"/>
    <s v="F02"/>
    <s v="Welding socket outlets"/>
    <n v="1"/>
    <s v="One 400V, 3-phase 63A w/two 16A plugs in a wall-mounted IP65 panel"/>
    <x v="1"/>
    <x v="1"/>
    <x v="1"/>
    <n v="80"/>
    <n v="60"/>
    <n v="60"/>
    <n v="60"/>
    <n v="60"/>
    <n v="60"/>
    <n v="60"/>
    <n v="44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038"/>
    <n v="31"/>
    <x v="0"/>
    <x v="3"/>
    <x v="3"/>
    <x v="8"/>
    <x v="17"/>
    <s v="F02"/>
    <s v="Disconnect switches"/>
    <n v="1"/>
    <s v="Heavy Duty Type Single-throw, 600/1000V, 40A Fused Disconnect Switches,"/>
    <x v="2"/>
    <x v="2"/>
    <x v="1"/>
    <n v="4"/>
    <n v="2"/>
    <n v="2"/>
    <n v="2"/>
    <n v="2"/>
    <n v="2"/>
    <n v="2"/>
    <n v="16"/>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076"/>
    <n v="31"/>
    <x v="0"/>
    <x v="3"/>
    <x v="3"/>
    <x v="8"/>
    <x v="17"/>
    <s v="F02"/>
    <s v="Disconnect switches"/>
    <n v="1"/>
    <s v="Heavy Duty Type Single-throw, 600/1000V, 40A Fused Disconnect Switches,"/>
    <x v="3"/>
    <x v="3"/>
    <x v="1"/>
    <n v="4"/>
    <n v="2"/>
    <n v="2"/>
    <n v="2"/>
    <n v="2"/>
    <n v="2"/>
    <n v="2"/>
    <n v="16"/>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114"/>
    <n v="31"/>
    <x v="0"/>
    <x v="3"/>
    <x v="3"/>
    <x v="8"/>
    <x v="17"/>
    <s v="F02"/>
    <s v="Disconnect switches"/>
    <n v="1"/>
    <s v="Heavy Duty Type Single-throw, 600/1000V, 40A Fused Disconnect Switches,"/>
    <x v="1"/>
    <x v="1"/>
    <x v="1"/>
    <n v="4"/>
    <n v="2"/>
    <n v="2"/>
    <n v="2"/>
    <n v="2"/>
    <n v="2"/>
    <n v="2"/>
    <n v="16"/>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039"/>
    <n v="32"/>
    <x v="0"/>
    <x v="3"/>
    <x v="3"/>
    <x v="8"/>
    <x v="17"/>
    <s v="F02"/>
    <s v="Disconnect switches"/>
    <n v="2"/>
    <s v="Heavy Duty Type Single-throw, 600/1000V, 63A Fused Disconnect Switches,"/>
    <x v="2"/>
    <x v="2"/>
    <x v="1"/>
    <n v="4"/>
    <n v="2"/>
    <n v="2"/>
    <n v="2"/>
    <n v="2"/>
    <n v="2"/>
    <n v="2"/>
    <n v="16"/>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077"/>
    <n v="32"/>
    <x v="0"/>
    <x v="3"/>
    <x v="3"/>
    <x v="8"/>
    <x v="17"/>
    <s v="F02"/>
    <s v="Disconnect switches"/>
    <n v="2"/>
    <s v="Heavy Duty Type Single-throw, 600/1000V, 63A Fused Disconnect Switches,"/>
    <x v="3"/>
    <x v="3"/>
    <x v="1"/>
    <n v="4"/>
    <n v="2"/>
    <n v="2"/>
    <n v="2"/>
    <n v="2"/>
    <n v="2"/>
    <n v="2"/>
    <n v="16"/>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115"/>
    <n v="32"/>
    <x v="0"/>
    <x v="3"/>
    <x v="3"/>
    <x v="8"/>
    <x v="17"/>
    <s v="F02"/>
    <s v="Disconnect switches"/>
    <n v="2"/>
    <s v="Heavy Duty Type Single-throw, 600/1000V, 63A Fused Disconnect Switches,"/>
    <x v="1"/>
    <x v="1"/>
    <x v="1"/>
    <n v="4"/>
    <n v="2"/>
    <n v="2"/>
    <n v="2"/>
    <n v="2"/>
    <n v="2"/>
    <n v="2"/>
    <n v="16"/>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040"/>
    <n v="33"/>
    <x v="0"/>
    <x v="3"/>
    <x v="3"/>
    <x v="8"/>
    <x v="17"/>
    <s v="F02"/>
    <s v="Disconnect switches"/>
    <n v="3"/>
    <s v="Heavy Duty Type Single-throw, 600/1000V, 125A Fused Disconnect Switches,"/>
    <x v="2"/>
    <x v="2"/>
    <x v="1"/>
    <n v="4"/>
    <n v="2"/>
    <n v="2"/>
    <n v="2"/>
    <n v="2"/>
    <n v="2"/>
    <n v="2"/>
    <n v="16"/>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078"/>
    <n v="33"/>
    <x v="0"/>
    <x v="3"/>
    <x v="3"/>
    <x v="8"/>
    <x v="17"/>
    <s v="F02"/>
    <s v="Disconnect switches"/>
    <n v="3"/>
    <s v="Heavy Duty Type Single-throw, 600/1000V, 125A Fused Disconnect Switches,"/>
    <x v="3"/>
    <x v="3"/>
    <x v="1"/>
    <n v="4"/>
    <n v="2"/>
    <n v="2"/>
    <n v="2"/>
    <n v="2"/>
    <n v="2"/>
    <n v="2"/>
    <n v="16"/>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116"/>
    <n v="33"/>
    <x v="0"/>
    <x v="3"/>
    <x v="3"/>
    <x v="8"/>
    <x v="17"/>
    <s v="F02"/>
    <s v="Disconnect switches"/>
    <n v="3"/>
    <s v="Heavy Duty Type Single-throw, 600/1000V, 125A Fused Disconnect Switches,"/>
    <x v="1"/>
    <x v="1"/>
    <x v="1"/>
    <n v="4"/>
    <n v="2"/>
    <n v="2"/>
    <n v="2"/>
    <n v="2"/>
    <n v="2"/>
    <n v="2"/>
    <n v="16"/>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041"/>
    <n v="34"/>
    <x v="0"/>
    <x v="3"/>
    <x v="3"/>
    <x v="9"/>
    <x v="18"/>
    <s v="F02"/>
    <s v="Miniature Substations"/>
    <n v="1"/>
    <s v="22kV Miniature Substation equipped with 3-way RMU, 15/0,415kV 200kVA transformer, and four 100A LV feeder breakers."/>
    <x v="2"/>
    <x v="2"/>
    <x v="1"/>
    <n v="2"/>
    <m/>
    <m/>
    <m/>
    <m/>
    <m/>
    <m/>
    <n v="2"/>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079"/>
    <n v="34"/>
    <x v="0"/>
    <x v="3"/>
    <x v="3"/>
    <x v="9"/>
    <x v="18"/>
    <s v="F02"/>
    <s v="Miniature Substations"/>
    <n v="1"/>
    <s v="22kV Miniature Substation equipped with 3-way RMU, 15/0,415kV 200kVA transformer, and four 100A LV feeder breakers."/>
    <x v="3"/>
    <x v="3"/>
    <x v="1"/>
    <n v="2"/>
    <m/>
    <m/>
    <m/>
    <m/>
    <m/>
    <m/>
    <n v="2"/>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117"/>
    <n v="34"/>
    <x v="0"/>
    <x v="3"/>
    <x v="3"/>
    <x v="9"/>
    <x v="18"/>
    <s v="F02"/>
    <s v="Miniature Substations"/>
    <n v="1"/>
    <s v="22kV Miniature Substation equipped with 3-way RMU, 15/0,415kV 200kVA transformer, and four 100A LV feeder breakers."/>
    <x v="1"/>
    <x v="1"/>
    <x v="1"/>
    <n v="2"/>
    <m/>
    <m/>
    <m/>
    <m/>
    <m/>
    <m/>
    <n v="2"/>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042"/>
    <n v="35"/>
    <x v="0"/>
    <x v="3"/>
    <x v="3"/>
    <x v="9"/>
    <x v="18"/>
    <s v="F02"/>
    <s v="Miniature Substations"/>
    <n v="2"/>
    <s v="22kV Miniature Substation equipped with 3-way RMU, 15/0,415kV 315kVA transformer, three 200A and one 100A LV feeder breakers."/>
    <x v="2"/>
    <x v="2"/>
    <x v="1"/>
    <n v="2"/>
    <m/>
    <m/>
    <m/>
    <m/>
    <m/>
    <m/>
    <n v="2"/>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080"/>
    <n v="35"/>
    <x v="0"/>
    <x v="3"/>
    <x v="3"/>
    <x v="9"/>
    <x v="18"/>
    <s v="F02"/>
    <s v="Miniature Substations"/>
    <n v="2"/>
    <s v="22kV Miniature Substation equipped with 3-way RMU, 15/0,415kV 315kVA transformer, three 200A and one 100A LV feeder breakers."/>
    <x v="3"/>
    <x v="3"/>
    <x v="1"/>
    <n v="2"/>
    <m/>
    <m/>
    <m/>
    <m/>
    <m/>
    <m/>
    <n v="2"/>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118"/>
    <n v="35"/>
    <x v="0"/>
    <x v="3"/>
    <x v="3"/>
    <x v="9"/>
    <x v="18"/>
    <s v="F02"/>
    <s v="Miniature Substations"/>
    <n v="2"/>
    <s v="22kV Miniature Substation equipped with 3-way RMU, 15/0,415kV 315kVA transformer, three 200A and one 100A LV feeder breakers."/>
    <x v="1"/>
    <x v="1"/>
    <x v="1"/>
    <n v="2"/>
    <m/>
    <m/>
    <m/>
    <m/>
    <m/>
    <m/>
    <n v="2"/>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043"/>
    <n v="36"/>
    <x v="0"/>
    <x v="3"/>
    <x v="3"/>
    <x v="9"/>
    <x v="18"/>
    <s v="F02"/>
    <s v="Miniature Substations"/>
    <n v="3"/>
    <s v="22kV Miniature Substation equipped with 3-way RMU, 15/0,415kV 500kVA transformer, three 300A and one 200A LV feeder breakers."/>
    <x v="2"/>
    <x v="2"/>
    <x v="1"/>
    <n v="4"/>
    <m/>
    <m/>
    <m/>
    <m/>
    <m/>
    <m/>
    <n v="4"/>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081"/>
    <n v="36"/>
    <x v="0"/>
    <x v="3"/>
    <x v="3"/>
    <x v="9"/>
    <x v="18"/>
    <s v="F02"/>
    <s v="Miniature Substations"/>
    <n v="3"/>
    <s v="22kV Miniature Substation equipped with 3-way RMU, 15/0,415kV 500kVA transformer, three 300A and one 200A LV feeder breakers."/>
    <x v="3"/>
    <x v="3"/>
    <x v="1"/>
    <n v="4"/>
    <m/>
    <m/>
    <m/>
    <m/>
    <m/>
    <m/>
    <n v="4"/>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119"/>
    <n v="36"/>
    <x v="0"/>
    <x v="3"/>
    <x v="3"/>
    <x v="9"/>
    <x v="18"/>
    <s v="F02"/>
    <s v="Miniature Substations"/>
    <n v="3"/>
    <s v="22kV Miniature Substation equipped with 3-way RMU, 15/0,415kV 500kVA transformer, three 300A and one 200A LV feeder breakers."/>
    <x v="1"/>
    <x v="1"/>
    <x v="1"/>
    <n v="4"/>
    <m/>
    <m/>
    <m/>
    <m/>
    <m/>
    <m/>
    <n v="4"/>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044"/>
    <n v="37"/>
    <x v="0"/>
    <x v="3"/>
    <x v="3"/>
    <x v="9"/>
    <x v="18"/>
    <s v="F02"/>
    <s v="Miniature Substations"/>
    <n v="4"/>
    <s v="22kV Miniature Substation equipped with 3-way RMU, 15/0,415kV 1000kVA transformer, two 800A, two 400 and two 100A LV feeder breakers."/>
    <x v="2"/>
    <x v="2"/>
    <x v="1"/>
    <n v="6"/>
    <m/>
    <m/>
    <m/>
    <m/>
    <m/>
    <m/>
    <n v="6"/>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082"/>
    <n v="37"/>
    <x v="0"/>
    <x v="3"/>
    <x v="3"/>
    <x v="9"/>
    <x v="18"/>
    <s v="F02"/>
    <s v="Miniature Substations"/>
    <n v="4"/>
    <s v="22kV Miniature Substation equipped with 3-way RMU, 15/0,415kV 1000kVA transformer, two 800A, two 400 and two 100A LV feeder breakers."/>
    <x v="3"/>
    <x v="3"/>
    <x v="1"/>
    <n v="6"/>
    <m/>
    <m/>
    <m/>
    <m/>
    <m/>
    <m/>
    <n v="6"/>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120"/>
    <n v="37"/>
    <x v="0"/>
    <x v="3"/>
    <x v="3"/>
    <x v="9"/>
    <x v="18"/>
    <s v="F02"/>
    <s v="Miniature Substations"/>
    <n v="4"/>
    <s v="22kV Miniature Substation equipped with 3-way RMU, 15/0,415kV 1000kVA transformer, two 800A, two 400 and two 100A LV feeder breakers."/>
    <x v="1"/>
    <x v="1"/>
    <x v="1"/>
    <n v="6"/>
    <m/>
    <m/>
    <m/>
    <m/>
    <m/>
    <m/>
    <n v="6"/>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045"/>
    <n v="38"/>
    <x v="0"/>
    <x v="3"/>
    <x v="3"/>
    <x v="9"/>
    <x v="18"/>
    <s v="F02"/>
    <s v="Miniature Substations"/>
    <n v="5"/>
    <s v="22kV Miniature Substation - Concrete plinths"/>
    <x v="2"/>
    <x v="2"/>
    <x v="1"/>
    <n v="14"/>
    <m/>
    <m/>
    <m/>
    <m/>
    <m/>
    <m/>
    <n v="14"/>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083"/>
    <n v="38"/>
    <x v="0"/>
    <x v="3"/>
    <x v="3"/>
    <x v="9"/>
    <x v="18"/>
    <s v="F02"/>
    <s v="Miniature Substations"/>
    <n v="5"/>
    <s v="22kV Miniature Substation - Concrete plinths"/>
    <x v="3"/>
    <x v="3"/>
    <x v="1"/>
    <n v="14"/>
    <m/>
    <m/>
    <m/>
    <m/>
    <m/>
    <m/>
    <n v="14"/>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121"/>
    <n v="38"/>
    <x v="0"/>
    <x v="3"/>
    <x v="3"/>
    <x v="9"/>
    <x v="18"/>
    <s v="F02"/>
    <s v="Miniature Substations"/>
    <n v="5"/>
    <s v="22kV Miniature Substation - Concrete plinths"/>
    <x v="1"/>
    <x v="1"/>
    <x v="1"/>
    <n v="14"/>
    <m/>
    <m/>
    <m/>
    <m/>
    <m/>
    <m/>
    <n v="14"/>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122"/>
    <n v="1"/>
    <x v="0"/>
    <x v="4"/>
    <x v="4"/>
    <x v="0"/>
    <x v="19"/>
    <s v="A01"/>
    <s v="LIGHT FIXTURES"/>
    <n v="1"/>
    <s v="150W/HPS, bracket mtd bulkhead and lamp - BV   ---- ZAR"/>
    <x v="2"/>
    <x v="2"/>
    <x v="1"/>
    <n v="22"/>
    <n v="619"/>
    <n v="619"/>
    <n v="619"/>
    <n v="619"/>
    <n v="619"/>
    <n v="619"/>
    <n v="3736"/>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228"/>
    <n v="1"/>
    <x v="0"/>
    <x v="4"/>
    <x v="4"/>
    <x v="0"/>
    <x v="19"/>
    <s v="A01"/>
    <s v="LIGHT FIXTURES"/>
    <n v="1"/>
    <s v="150W/HPS, bracket mtd bulkhead and lamp - BV   ---- ZAR"/>
    <x v="3"/>
    <x v="3"/>
    <x v="1"/>
    <n v="22"/>
    <n v="619"/>
    <n v="619"/>
    <n v="619"/>
    <n v="619"/>
    <n v="619"/>
    <n v="619"/>
    <n v="3736"/>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334"/>
    <n v="1"/>
    <x v="0"/>
    <x v="4"/>
    <x v="4"/>
    <x v="0"/>
    <x v="19"/>
    <s v="A01"/>
    <s v="LIGHT FIXTURES"/>
    <n v="1"/>
    <s v="150W/HPS, bracket mtd bulkhead and lamp - BV   ---- ZAR"/>
    <x v="1"/>
    <x v="1"/>
    <x v="1"/>
    <n v="22"/>
    <n v="619"/>
    <n v="619"/>
    <n v="619"/>
    <n v="619"/>
    <n v="619"/>
    <n v="619"/>
    <n v="3736"/>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123"/>
    <n v="2"/>
    <x v="0"/>
    <x v="4"/>
    <x v="4"/>
    <x v="0"/>
    <x v="19"/>
    <s v="A01"/>
    <s v="LIGHT FIXTURES"/>
    <n v="2"/>
    <s v="100W/HPS, bracket mtd bulkhead and lamp - B"/>
    <x v="2"/>
    <x v="2"/>
    <x v="1"/>
    <n v="50"/>
    <n v="474"/>
    <n v="474"/>
    <n v="474"/>
    <n v="474"/>
    <n v="474"/>
    <n v="474"/>
    <n v="2894"/>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229"/>
    <n v="2"/>
    <x v="0"/>
    <x v="4"/>
    <x v="4"/>
    <x v="0"/>
    <x v="19"/>
    <s v="A01"/>
    <s v="LIGHT FIXTURES"/>
    <n v="2"/>
    <s v="100W/HPS, bracket mtd bulkhead and lamp - B"/>
    <x v="3"/>
    <x v="3"/>
    <x v="1"/>
    <n v="50"/>
    <n v="474"/>
    <n v="474"/>
    <n v="474"/>
    <n v="474"/>
    <n v="474"/>
    <n v="474"/>
    <n v="2894"/>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335"/>
    <n v="2"/>
    <x v="0"/>
    <x v="4"/>
    <x v="4"/>
    <x v="0"/>
    <x v="19"/>
    <s v="A01"/>
    <s v="LIGHT FIXTURES"/>
    <n v="2"/>
    <s v="100W/HPS, bracket mtd bulkhead and lamp - B"/>
    <x v="1"/>
    <x v="1"/>
    <x v="1"/>
    <n v="50"/>
    <n v="474"/>
    <n v="474"/>
    <n v="474"/>
    <n v="474"/>
    <n v="474"/>
    <n v="474"/>
    <n v="2894"/>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124"/>
    <n v="3"/>
    <x v="0"/>
    <x v="4"/>
    <x v="4"/>
    <x v="0"/>
    <x v="19"/>
    <s v="A01"/>
    <s v="LIGHT FIXTURES"/>
    <n v="3"/>
    <s v="150W/HPS, pendent mtd bulkhead and lamp - DV"/>
    <x v="2"/>
    <x v="2"/>
    <x v="1"/>
    <n v="4"/>
    <n v="43"/>
    <n v="43"/>
    <n v="43"/>
    <n v="43"/>
    <n v="43"/>
    <n v="43"/>
    <n v="262"/>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230"/>
    <n v="3"/>
    <x v="0"/>
    <x v="4"/>
    <x v="4"/>
    <x v="0"/>
    <x v="19"/>
    <s v="A01"/>
    <s v="LIGHT FIXTURES"/>
    <n v="3"/>
    <s v="150W/HPS, pendent mtd bulkhead and lamp - DV"/>
    <x v="3"/>
    <x v="3"/>
    <x v="1"/>
    <n v="4"/>
    <n v="43"/>
    <n v="43"/>
    <n v="43"/>
    <n v="43"/>
    <n v="43"/>
    <n v="43"/>
    <n v="262"/>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336"/>
    <n v="3"/>
    <x v="0"/>
    <x v="4"/>
    <x v="4"/>
    <x v="0"/>
    <x v="19"/>
    <s v="A01"/>
    <s v="LIGHT FIXTURES"/>
    <n v="3"/>
    <s v="150W/HPS, pendent mtd bulkhead and lamp - DV"/>
    <x v="1"/>
    <x v="1"/>
    <x v="1"/>
    <n v="4"/>
    <n v="43"/>
    <n v="43"/>
    <n v="43"/>
    <n v="43"/>
    <n v="43"/>
    <n v="43"/>
    <n v="262"/>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125"/>
    <n v="4"/>
    <x v="0"/>
    <x v="4"/>
    <x v="4"/>
    <x v="0"/>
    <x v="19"/>
    <s v="A01"/>
    <s v="LIGHT FIXTURES"/>
    <n v="4"/>
    <s v="100W/HPS, pendent mtd bulkhead and lamp - D"/>
    <x v="2"/>
    <x v="2"/>
    <x v="1"/>
    <m/>
    <n v="151"/>
    <n v="151"/>
    <n v="151"/>
    <n v="151"/>
    <n v="151"/>
    <n v="151"/>
    <n v="906"/>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231"/>
    <n v="4"/>
    <x v="0"/>
    <x v="4"/>
    <x v="4"/>
    <x v="0"/>
    <x v="19"/>
    <s v="A01"/>
    <s v="LIGHT FIXTURES"/>
    <n v="4"/>
    <s v="100W/HPS, pendent mtd bulkhead and lamp - D"/>
    <x v="3"/>
    <x v="3"/>
    <x v="1"/>
    <m/>
    <n v="151"/>
    <n v="151"/>
    <n v="151"/>
    <n v="151"/>
    <n v="151"/>
    <n v="151"/>
    <n v="906"/>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337"/>
    <n v="4"/>
    <x v="0"/>
    <x v="4"/>
    <x v="4"/>
    <x v="0"/>
    <x v="19"/>
    <s v="A01"/>
    <s v="LIGHT FIXTURES"/>
    <n v="4"/>
    <s v="100W/HPS, pendent mtd bulkhead and lamp - D"/>
    <x v="1"/>
    <x v="1"/>
    <x v="1"/>
    <m/>
    <n v="151"/>
    <n v="151"/>
    <n v="151"/>
    <n v="151"/>
    <n v="151"/>
    <n v="151"/>
    <n v="906"/>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126"/>
    <n v="5"/>
    <x v="0"/>
    <x v="4"/>
    <x v="4"/>
    <x v="0"/>
    <x v="19"/>
    <s v="A01"/>
    <s v="LIGHT FIXTURES"/>
    <n v="5"/>
    <s v="150W/HPS, stanchion mtd bulkhead and lamp - FV"/>
    <x v="2"/>
    <x v="2"/>
    <x v="1"/>
    <n v="11"/>
    <n v="233"/>
    <n v="233"/>
    <n v="233"/>
    <n v="233"/>
    <n v="233"/>
    <n v="233"/>
    <n v="1409"/>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232"/>
    <n v="5"/>
    <x v="0"/>
    <x v="4"/>
    <x v="4"/>
    <x v="0"/>
    <x v="19"/>
    <s v="A01"/>
    <s v="LIGHT FIXTURES"/>
    <n v="5"/>
    <s v="150W/HPS, stanchion mtd bulkhead and lamp - FV"/>
    <x v="3"/>
    <x v="3"/>
    <x v="1"/>
    <n v="11"/>
    <n v="233"/>
    <n v="233"/>
    <n v="233"/>
    <n v="233"/>
    <n v="233"/>
    <n v="233"/>
    <n v="1409"/>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338"/>
    <n v="5"/>
    <x v="0"/>
    <x v="4"/>
    <x v="4"/>
    <x v="0"/>
    <x v="19"/>
    <s v="A01"/>
    <s v="LIGHT FIXTURES"/>
    <n v="5"/>
    <s v="150W/HPS, stanchion mtd bulkhead and lamp - FV"/>
    <x v="1"/>
    <x v="1"/>
    <x v="1"/>
    <n v="11"/>
    <n v="233"/>
    <n v="233"/>
    <n v="233"/>
    <n v="233"/>
    <n v="233"/>
    <n v="233"/>
    <n v="1409"/>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127"/>
    <n v="6"/>
    <x v="0"/>
    <x v="4"/>
    <x v="4"/>
    <x v="0"/>
    <x v="19"/>
    <s v="A01"/>
    <s v="LIGHT FIXTURES"/>
    <n v="6"/>
    <s v="100W/HPS, stanchion mtd bulkhead and lamp - F"/>
    <x v="2"/>
    <x v="2"/>
    <x v="1"/>
    <n v="3"/>
    <n v="387"/>
    <n v="387"/>
    <n v="387"/>
    <n v="387"/>
    <n v="387"/>
    <n v="387"/>
    <n v="2325"/>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233"/>
    <n v="6"/>
    <x v="0"/>
    <x v="4"/>
    <x v="4"/>
    <x v="0"/>
    <x v="19"/>
    <s v="A01"/>
    <s v="LIGHT FIXTURES"/>
    <n v="6"/>
    <s v="100W/HPS, stanchion mtd bulkhead and lamp - F"/>
    <x v="3"/>
    <x v="3"/>
    <x v="1"/>
    <n v="3"/>
    <n v="387"/>
    <n v="387"/>
    <n v="387"/>
    <n v="387"/>
    <n v="387"/>
    <n v="387"/>
    <n v="2325"/>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339"/>
    <n v="6"/>
    <x v="0"/>
    <x v="4"/>
    <x v="4"/>
    <x v="0"/>
    <x v="19"/>
    <s v="A01"/>
    <s v="LIGHT FIXTURES"/>
    <n v="6"/>
    <s v="100W/HPS, stanchion mtd bulkhead and lamp - F"/>
    <x v="1"/>
    <x v="1"/>
    <x v="1"/>
    <n v="3"/>
    <n v="387"/>
    <n v="387"/>
    <n v="387"/>
    <n v="387"/>
    <n v="387"/>
    <n v="387"/>
    <n v="2325"/>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128"/>
    <n v="7"/>
    <x v="0"/>
    <x v="4"/>
    <x v="4"/>
    <x v="0"/>
    <x v="19"/>
    <s v="A01"/>
    <s v="LIGHT FIXTURES"/>
    <n v="7"/>
    <s v="100W/HPS, stanchion mtd bulkhead, rated 65C and lamp - FD"/>
    <x v="2"/>
    <x v="2"/>
    <x v="1"/>
    <m/>
    <n v="60"/>
    <n v="60"/>
    <n v="60"/>
    <n v="60"/>
    <n v="60"/>
    <n v="60"/>
    <n v="36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234"/>
    <n v="7"/>
    <x v="0"/>
    <x v="4"/>
    <x v="4"/>
    <x v="0"/>
    <x v="19"/>
    <s v="A01"/>
    <s v="LIGHT FIXTURES"/>
    <n v="7"/>
    <s v="100W/HPS, stanchion mtd bulkhead, rated 65C and lamp - FD"/>
    <x v="3"/>
    <x v="3"/>
    <x v="1"/>
    <m/>
    <n v="60"/>
    <n v="60"/>
    <n v="60"/>
    <n v="60"/>
    <n v="60"/>
    <n v="60"/>
    <n v="36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340"/>
    <n v="7"/>
    <x v="0"/>
    <x v="4"/>
    <x v="4"/>
    <x v="0"/>
    <x v="19"/>
    <s v="A01"/>
    <s v="LIGHT FIXTURES"/>
    <n v="7"/>
    <s v="100W/HPS, stanchion mtd bulkhead, rated 65C and lamp - FD"/>
    <x v="1"/>
    <x v="1"/>
    <x v="1"/>
    <m/>
    <n v="60"/>
    <n v="60"/>
    <n v="60"/>
    <n v="60"/>
    <n v="60"/>
    <n v="60"/>
    <n v="36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129"/>
    <n v="8"/>
    <x v="0"/>
    <x v="4"/>
    <x v="4"/>
    <x v="0"/>
    <x v="19"/>
    <s v="A01"/>
    <s v="LIGHT FIXTURES"/>
    <n v="8"/>
    <s v="100W/HPS wall mounted bulkhead and lamp - G"/>
    <x v="2"/>
    <x v="2"/>
    <x v="1"/>
    <n v="5"/>
    <n v="5"/>
    <n v="5"/>
    <n v="5"/>
    <n v="5"/>
    <n v="5"/>
    <n v="5"/>
    <n v="35"/>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235"/>
    <n v="8"/>
    <x v="0"/>
    <x v="4"/>
    <x v="4"/>
    <x v="0"/>
    <x v="19"/>
    <s v="A01"/>
    <s v="LIGHT FIXTURES"/>
    <n v="8"/>
    <s v="100W/HPS wall mounted bulkhead and lamp - G"/>
    <x v="3"/>
    <x v="3"/>
    <x v="1"/>
    <n v="5"/>
    <n v="5"/>
    <n v="5"/>
    <n v="5"/>
    <n v="5"/>
    <n v="5"/>
    <n v="5"/>
    <n v="35"/>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341"/>
    <n v="8"/>
    <x v="0"/>
    <x v="4"/>
    <x v="4"/>
    <x v="0"/>
    <x v="19"/>
    <s v="A01"/>
    <s v="LIGHT FIXTURES"/>
    <n v="8"/>
    <s v="100W/HPS wall mounted bulkhead and lamp - G"/>
    <x v="1"/>
    <x v="1"/>
    <x v="1"/>
    <n v="5"/>
    <n v="5"/>
    <n v="5"/>
    <n v="5"/>
    <n v="5"/>
    <n v="5"/>
    <n v="5"/>
    <n v="35"/>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130"/>
    <n v="9"/>
    <x v="0"/>
    <x v="4"/>
    <x v="4"/>
    <x v="0"/>
    <x v="19"/>
    <s v="A01"/>
    <s v="LIGHT FIXTURES"/>
    <n v="9"/>
    <s v="150W/HPS, bracket mtd floodlight and lamp - FL (includes directional aiming of light at night as directed by the construction manager)"/>
    <x v="2"/>
    <x v="2"/>
    <x v="1"/>
    <n v="2"/>
    <n v="35"/>
    <n v="35"/>
    <n v="35"/>
    <n v="35"/>
    <n v="35"/>
    <n v="35"/>
    <n v="212"/>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236"/>
    <n v="9"/>
    <x v="0"/>
    <x v="4"/>
    <x v="4"/>
    <x v="0"/>
    <x v="19"/>
    <s v="A01"/>
    <s v="LIGHT FIXTURES"/>
    <n v="9"/>
    <s v="150W/HPS, bracket mtd floodlight and lamp - FL (includes directional aiming of light at night as directed by the construction manager)"/>
    <x v="3"/>
    <x v="3"/>
    <x v="1"/>
    <n v="2"/>
    <n v="35"/>
    <n v="35"/>
    <n v="35"/>
    <n v="35"/>
    <n v="35"/>
    <n v="35"/>
    <n v="212"/>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342"/>
    <n v="9"/>
    <x v="0"/>
    <x v="4"/>
    <x v="4"/>
    <x v="0"/>
    <x v="19"/>
    <s v="A01"/>
    <s v="LIGHT FIXTURES"/>
    <n v="9"/>
    <s v="150W/HPS, bracket mtd floodlight and lamp - FL (includes directional aiming of light at night as directed by the construction manager)"/>
    <x v="1"/>
    <x v="1"/>
    <x v="1"/>
    <n v="2"/>
    <n v="35"/>
    <n v="35"/>
    <n v="35"/>
    <n v="35"/>
    <n v="35"/>
    <n v="35"/>
    <n v="212"/>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131"/>
    <n v="10"/>
    <x v="0"/>
    <x v="4"/>
    <x v="4"/>
    <x v="0"/>
    <x v="19"/>
    <s v="A01"/>
    <s v="LIGHT FIXTURES"/>
    <n v="10"/>
    <s v="400W/HPS, bracket mtd floodlight and lamp -FLA (includes directional aiming of light at night as directed by the construction manager)"/>
    <x v="2"/>
    <x v="2"/>
    <x v="1"/>
    <n v="8"/>
    <n v="15"/>
    <n v="15"/>
    <n v="15"/>
    <n v="15"/>
    <n v="15"/>
    <n v="15"/>
    <n v="98"/>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237"/>
    <n v="10"/>
    <x v="0"/>
    <x v="4"/>
    <x v="4"/>
    <x v="0"/>
    <x v="19"/>
    <s v="A01"/>
    <s v="LIGHT FIXTURES"/>
    <n v="10"/>
    <s v="400W/HPS, bracket mtd floodlight and lamp -FLA (includes directional aiming of light at night as directed by the construction manager)"/>
    <x v="3"/>
    <x v="3"/>
    <x v="1"/>
    <n v="8"/>
    <n v="15"/>
    <n v="15"/>
    <n v="15"/>
    <n v="15"/>
    <n v="15"/>
    <n v="15"/>
    <n v="98"/>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343"/>
    <n v="10"/>
    <x v="0"/>
    <x v="4"/>
    <x v="4"/>
    <x v="0"/>
    <x v="19"/>
    <s v="A01"/>
    <s v="LIGHT FIXTURES"/>
    <n v="10"/>
    <s v="400W/HPS, bracket mtd floodlight and lamp -FLA (includes directional aiming of light at night as directed by the construction manager)"/>
    <x v="1"/>
    <x v="1"/>
    <x v="1"/>
    <n v="8"/>
    <n v="15"/>
    <n v="15"/>
    <n v="15"/>
    <n v="15"/>
    <n v="15"/>
    <n v="15"/>
    <n v="98"/>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132"/>
    <n v="11"/>
    <x v="0"/>
    <x v="4"/>
    <x v="4"/>
    <x v="0"/>
    <x v="19"/>
    <s v="A01"/>
    <s v="LIGHT FIXTURES"/>
    <n v="11"/>
    <s v="400W/HPS High Bay and lamp - H"/>
    <x v="2"/>
    <x v="2"/>
    <x v="1"/>
    <n v="1"/>
    <m/>
    <m/>
    <m/>
    <m/>
    <m/>
    <m/>
    <n v="1"/>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238"/>
    <n v="11"/>
    <x v="0"/>
    <x v="4"/>
    <x v="4"/>
    <x v="0"/>
    <x v="19"/>
    <s v="A01"/>
    <s v="LIGHT FIXTURES"/>
    <n v="11"/>
    <s v="400W/HPS High Bay and lamp - H"/>
    <x v="3"/>
    <x v="3"/>
    <x v="1"/>
    <n v="1"/>
    <m/>
    <m/>
    <m/>
    <m/>
    <m/>
    <m/>
    <n v="1"/>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344"/>
    <n v="11"/>
    <x v="0"/>
    <x v="4"/>
    <x v="4"/>
    <x v="0"/>
    <x v="19"/>
    <s v="A01"/>
    <s v="LIGHT FIXTURES"/>
    <n v="11"/>
    <s v="400W/HPS High Bay and lamp - H"/>
    <x v="1"/>
    <x v="1"/>
    <x v="1"/>
    <n v="1"/>
    <m/>
    <m/>
    <m/>
    <m/>
    <m/>
    <m/>
    <n v="1"/>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133"/>
    <n v="12"/>
    <x v="0"/>
    <x v="4"/>
    <x v="4"/>
    <x v="0"/>
    <x v="19"/>
    <s v="A01"/>
    <s v="LIGHT FIXTURES"/>
    <n v="12"/>
    <s v="600W/HPS High Bay and lamp - HH"/>
    <x v="2"/>
    <x v="2"/>
    <x v="1"/>
    <m/>
    <n v="30"/>
    <n v="30"/>
    <n v="30"/>
    <n v="30"/>
    <n v="30"/>
    <n v="30"/>
    <n v="18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239"/>
    <n v="12"/>
    <x v="0"/>
    <x v="4"/>
    <x v="4"/>
    <x v="0"/>
    <x v="19"/>
    <s v="A01"/>
    <s v="LIGHT FIXTURES"/>
    <n v="12"/>
    <s v="600W/HPS High Bay and lamp - HH"/>
    <x v="3"/>
    <x v="3"/>
    <x v="1"/>
    <m/>
    <n v="30"/>
    <n v="30"/>
    <n v="30"/>
    <n v="30"/>
    <n v="30"/>
    <n v="30"/>
    <n v="18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345"/>
    <n v="12"/>
    <x v="0"/>
    <x v="4"/>
    <x v="4"/>
    <x v="0"/>
    <x v="19"/>
    <s v="A01"/>
    <s v="LIGHT FIXTURES"/>
    <n v="12"/>
    <s v="600W/HPS High Bay and lamp - HH"/>
    <x v="1"/>
    <x v="1"/>
    <x v="1"/>
    <m/>
    <n v="30"/>
    <n v="30"/>
    <n v="30"/>
    <n v="30"/>
    <n v="30"/>
    <n v="30"/>
    <n v="18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134"/>
    <n v="13"/>
    <x v="0"/>
    <x v="4"/>
    <x v="4"/>
    <x v="0"/>
    <x v="19"/>
    <s v="A01"/>
    <s v="LIGHT FIXTURES"/>
    <n v="13"/>
    <s v="150W/HPS wall mounted bulkhead and lamp - GB"/>
    <x v="2"/>
    <x v="2"/>
    <x v="1"/>
    <s v=" "/>
    <n v="8"/>
    <n v="8"/>
    <n v="8"/>
    <n v="8"/>
    <n v="8"/>
    <n v="8"/>
    <n v="48"/>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240"/>
    <n v="13"/>
    <x v="0"/>
    <x v="4"/>
    <x v="4"/>
    <x v="0"/>
    <x v="19"/>
    <s v="A01"/>
    <s v="LIGHT FIXTURES"/>
    <n v="13"/>
    <s v="150W/HPS wall mounted bulkhead and lamp - GB"/>
    <x v="3"/>
    <x v="3"/>
    <x v="1"/>
    <s v=" "/>
    <n v="8"/>
    <n v="8"/>
    <n v="8"/>
    <n v="8"/>
    <n v="8"/>
    <n v="8"/>
    <n v="48"/>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346"/>
    <n v="13"/>
    <x v="0"/>
    <x v="4"/>
    <x v="4"/>
    <x v="0"/>
    <x v="19"/>
    <s v="A01"/>
    <s v="LIGHT FIXTURES"/>
    <n v="13"/>
    <s v="150W/HPS wall mounted bulkhead and lamp - GB"/>
    <x v="1"/>
    <x v="1"/>
    <x v="1"/>
    <s v=" "/>
    <n v="8"/>
    <n v="8"/>
    <n v="8"/>
    <n v="8"/>
    <n v="8"/>
    <n v="8"/>
    <n v="48"/>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135"/>
    <n v="14"/>
    <x v="0"/>
    <x v="4"/>
    <x v="4"/>
    <x v="0"/>
    <x v="19"/>
    <s v="A01"/>
    <s v="LIGHT FIXTURES"/>
    <n v="14"/>
    <s v="150W/HPS, bracket mtd bulkhead and lamp, Zone 2 &amp; 22 - BVEP"/>
    <x v="2"/>
    <x v="2"/>
    <x v="1"/>
    <m/>
    <n v="42"/>
    <n v="42"/>
    <n v="42"/>
    <n v="42"/>
    <n v="42"/>
    <n v="42"/>
    <n v="252"/>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241"/>
    <n v="14"/>
    <x v="0"/>
    <x v="4"/>
    <x v="4"/>
    <x v="0"/>
    <x v="19"/>
    <s v="A01"/>
    <s v="LIGHT FIXTURES"/>
    <n v="14"/>
    <s v="150W/HPS, bracket mtd bulkhead and lamp, Zone 2 &amp; 22 - BVEP"/>
    <x v="3"/>
    <x v="3"/>
    <x v="1"/>
    <m/>
    <n v="42"/>
    <n v="42"/>
    <n v="42"/>
    <n v="42"/>
    <n v="42"/>
    <n v="42"/>
    <n v="252"/>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347"/>
    <n v="14"/>
    <x v="0"/>
    <x v="4"/>
    <x v="4"/>
    <x v="0"/>
    <x v="19"/>
    <s v="A01"/>
    <s v="LIGHT FIXTURES"/>
    <n v="14"/>
    <s v="150W/HPS, bracket mtd bulkhead and lamp, Zone 2 &amp; 22 - BVEP"/>
    <x v="1"/>
    <x v="1"/>
    <x v="1"/>
    <m/>
    <n v="42"/>
    <n v="42"/>
    <n v="42"/>
    <n v="42"/>
    <n v="42"/>
    <n v="42"/>
    <n v="252"/>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136"/>
    <n v="15"/>
    <x v="0"/>
    <x v="4"/>
    <x v="4"/>
    <x v="0"/>
    <x v="19"/>
    <s v="A01"/>
    <s v="LIGHT FIXTURES"/>
    <n v="15"/>
    <s v="100W/HPS, bracket mtd bulkhead and lamp, Zone 2 &amp; 22 - BEP"/>
    <x v="2"/>
    <x v="2"/>
    <x v="1"/>
    <m/>
    <n v="5"/>
    <n v="5"/>
    <n v="5"/>
    <n v="5"/>
    <n v="5"/>
    <n v="5"/>
    <n v="3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242"/>
    <n v="15"/>
    <x v="0"/>
    <x v="4"/>
    <x v="4"/>
    <x v="0"/>
    <x v="19"/>
    <s v="A01"/>
    <s v="LIGHT FIXTURES"/>
    <n v="15"/>
    <s v="100W/HPS, bracket mtd bulkhead and lamp, Zone 2 &amp; 22 - BEP"/>
    <x v="3"/>
    <x v="3"/>
    <x v="1"/>
    <m/>
    <n v="5"/>
    <n v="5"/>
    <n v="5"/>
    <n v="5"/>
    <n v="5"/>
    <n v="5"/>
    <n v="3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348"/>
    <n v="15"/>
    <x v="0"/>
    <x v="4"/>
    <x v="4"/>
    <x v="0"/>
    <x v="19"/>
    <s v="A01"/>
    <s v="LIGHT FIXTURES"/>
    <n v="15"/>
    <s v="100W/HPS, bracket mtd bulkhead and lamp, Zone 2 &amp; 22 - BEP"/>
    <x v="1"/>
    <x v="1"/>
    <x v="1"/>
    <m/>
    <n v="5"/>
    <n v="5"/>
    <n v="5"/>
    <n v="5"/>
    <n v="5"/>
    <n v="5"/>
    <n v="3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137"/>
    <n v="16"/>
    <x v="0"/>
    <x v="4"/>
    <x v="4"/>
    <x v="0"/>
    <x v="19"/>
    <s v="A01"/>
    <s v="LIGHT FIXTURES"/>
    <n v="16"/>
    <s v="150W/HPS, stanchion mtd bulkhead and lamp, Zone 2 &amp; 22 - FVEP"/>
    <x v="2"/>
    <x v="2"/>
    <x v="1"/>
    <m/>
    <n v="5"/>
    <n v="5"/>
    <n v="5"/>
    <n v="5"/>
    <n v="5"/>
    <n v="5"/>
    <n v="3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243"/>
    <n v="16"/>
    <x v="0"/>
    <x v="4"/>
    <x v="4"/>
    <x v="0"/>
    <x v="19"/>
    <s v="A01"/>
    <s v="LIGHT FIXTURES"/>
    <n v="16"/>
    <s v="150W/HPS, stanchion mtd bulkhead and lamp, Zone 2 &amp; 22 - FVEP"/>
    <x v="3"/>
    <x v="3"/>
    <x v="1"/>
    <m/>
    <n v="5"/>
    <n v="5"/>
    <n v="5"/>
    <n v="5"/>
    <n v="5"/>
    <n v="5"/>
    <n v="3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349"/>
    <n v="16"/>
    <x v="0"/>
    <x v="4"/>
    <x v="4"/>
    <x v="0"/>
    <x v="19"/>
    <s v="A01"/>
    <s v="LIGHT FIXTURES"/>
    <n v="16"/>
    <s v="150W/HPS, stanchion mtd bulkhead and lamp, Zone 2 &amp; 22 - FVEP"/>
    <x v="1"/>
    <x v="1"/>
    <x v="1"/>
    <m/>
    <n v="5"/>
    <n v="5"/>
    <n v="5"/>
    <n v="5"/>
    <n v="5"/>
    <n v="5"/>
    <n v="3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138"/>
    <n v="17"/>
    <x v="0"/>
    <x v="4"/>
    <x v="4"/>
    <x v="0"/>
    <x v="19"/>
    <s v="A01"/>
    <s v="LIGHT FIXTURES"/>
    <n v="17"/>
    <s v="100W/HPS, stanchion mtd bulkhead and lamp, Zone 2 &amp; 22 - FEP"/>
    <x v="2"/>
    <x v="2"/>
    <x v="1"/>
    <m/>
    <n v="5"/>
    <n v="5"/>
    <n v="5"/>
    <n v="5"/>
    <n v="5"/>
    <n v="5"/>
    <n v="3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244"/>
    <n v="17"/>
    <x v="0"/>
    <x v="4"/>
    <x v="4"/>
    <x v="0"/>
    <x v="19"/>
    <s v="A01"/>
    <s v="LIGHT FIXTURES"/>
    <n v="17"/>
    <s v="100W/HPS, stanchion mtd bulkhead and lamp, Zone 2 &amp; 22 - FEP"/>
    <x v="3"/>
    <x v="3"/>
    <x v="1"/>
    <m/>
    <n v="5"/>
    <n v="5"/>
    <n v="5"/>
    <n v="5"/>
    <n v="5"/>
    <n v="5"/>
    <n v="3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350"/>
    <n v="17"/>
    <x v="0"/>
    <x v="4"/>
    <x v="4"/>
    <x v="0"/>
    <x v="19"/>
    <s v="A01"/>
    <s v="LIGHT FIXTURES"/>
    <n v="17"/>
    <s v="100W/HPS, stanchion mtd bulkhead and lamp, Zone 2 &amp; 22 - FEP"/>
    <x v="1"/>
    <x v="1"/>
    <x v="1"/>
    <m/>
    <n v="5"/>
    <n v="5"/>
    <n v="5"/>
    <n v="5"/>
    <n v="5"/>
    <n v="5"/>
    <n v="3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139"/>
    <n v="18"/>
    <x v="0"/>
    <x v="4"/>
    <x v="4"/>
    <x v="0"/>
    <x v="19"/>
    <s v="A01"/>
    <s v="LIGHT FIXTURES"/>
    <n v="18"/>
    <s v="250W/HPS, bracket mtd bulkhead and lamp, Zone 2 &amp; 22 - BBEP"/>
    <x v="2"/>
    <x v="2"/>
    <x v="1"/>
    <m/>
    <n v="24"/>
    <n v="24"/>
    <n v="24"/>
    <n v="24"/>
    <n v="24"/>
    <n v="24"/>
    <n v="144"/>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245"/>
    <n v="18"/>
    <x v="0"/>
    <x v="4"/>
    <x v="4"/>
    <x v="0"/>
    <x v="19"/>
    <s v="A01"/>
    <s v="LIGHT FIXTURES"/>
    <n v="18"/>
    <s v="250W/HPS, bracket mtd bulkhead and lamp, Zone 2 &amp; 22 - BBEP"/>
    <x v="3"/>
    <x v="3"/>
    <x v="1"/>
    <m/>
    <n v="24"/>
    <n v="24"/>
    <n v="24"/>
    <n v="24"/>
    <n v="24"/>
    <n v="24"/>
    <n v="144"/>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351"/>
    <n v="18"/>
    <x v="0"/>
    <x v="4"/>
    <x v="4"/>
    <x v="0"/>
    <x v="19"/>
    <s v="A01"/>
    <s v="LIGHT FIXTURES"/>
    <n v="18"/>
    <s v="250W/HPS, bracket mtd bulkhead and lamp, Zone 2 &amp; 22 - BBEP"/>
    <x v="1"/>
    <x v="1"/>
    <x v="1"/>
    <m/>
    <n v="24"/>
    <n v="24"/>
    <n v="24"/>
    <n v="24"/>
    <n v="24"/>
    <n v="24"/>
    <n v="144"/>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140"/>
    <n v="19"/>
    <x v="0"/>
    <x v="4"/>
    <x v="4"/>
    <x v="0"/>
    <x v="19"/>
    <s v="A01"/>
    <s v="LIGHT FIXTURES"/>
    <n v="19"/>
    <s v="250W/HPS, pendent mtd bulkhead and lamp, Zone 2 &amp; 22 - DBBEP"/>
    <x v="2"/>
    <x v="2"/>
    <x v="1"/>
    <m/>
    <n v="5"/>
    <n v="5"/>
    <n v="5"/>
    <n v="5"/>
    <n v="5"/>
    <n v="5"/>
    <n v="3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246"/>
    <n v="19"/>
    <x v="0"/>
    <x v="4"/>
    <x v="4"/>
    <x v="0"/>
    <x v="19"/>
    <s v="A01"/>
    <s v="LIGHT FIXTURES"/>
    <n v="19"/>
    <s v="250W/HPS, pendent mtd bulkhead and lamp, Zone 2 &amp; 22 - DBBEP"/>
    <x v="3"/>
    <x v="3"/>
    <x v="1"/>
    <m/>
    <n v="5"/>
    <n v="5"/>
    <n v="5"/>
    <n v="5"/>
    <n v="5"/>
    <n v="5"/>
    <n v="3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352"/>
    <n v="19"/>
    <x v="0"/>
    <x v="4"/>
    <x v="4"/>
    <x v="0"/>
    <x v="19"/>
    <s v="A01"/>
    <s v="LIGHT FIXTURES"/>
    <n v="19"/>
    <s v="250W/HPS, pendent mtd bulkhead and lamp, Zone 2 &amp; 22 - DBBEP"/>
    <x v="1"/>
    <x v="1"/>
    <x v="1"/>
    <m/>
    <n v="5"/>
    <n v="5"/>
    <n v="5"/>
    <n v="5"/>
    <n v="5"/>
    <n v="5"/>
    <n v="3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141"/>
    <n v="20"/>
    <x v="0"/>
    <x v="4"/>
    <x v="4"/>
    <x v="0"/>
    <x v="19"/>
    <s v="A01"/>
    <s v="LIGHT FIXTURES"/>
    <n v="20"/>
    <s v="2X36W/F batten and lamps - A"/>
    <x v="2"/>
    <x v="2"/>
    <x v="1"/>
    <n v="20"/>
    <m/>
    <m/>
    <m/>
    <m/>
    <m/>
    <m/>
    <n v="2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247"/>
    <n v="20"/>
    <x v="0"/>
    <x v="4"/>
    <x v="4"/>
    <x v="0"/>
    <x v="19"/>
    <s v="A01"/>
    <s v="LIGHT FIXTURES"/>
    <n v="20"/>
    <s v="2X36W/F batten and lamps - A"/>
    <x v="3"/>
    <x v="3"/>
    <x v="1"/>
    <n v="20"/>
    <m/>
    <m/>
    <m/>
    <m/>
    <m/>
    <m/>
    <n v="2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353"/>
    <n v="20"/>
    <x v="0"/>
    <x v="4"/>
    <x v="4"/>
    <x v="0"/>
    <x v="19"/>
    <s v="A01"/>
    <s v="LIGHT FIXTURES"/>
    <n v="20"/>
    <s v="2X36W/F batten and lamps - A"/>
    <x v="1"/>
    <x v="1"/>
    <x v="1"/>
    <n v="20"/>
    <m/>
    <m/>
    <m/>
    <m/>
    <m/>
    <m/>
    <n v="2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142"/>
    <n v="21"/>
    <x v="0"/>
    <x v="4"/>
    <x v="4"/>
    <x v="0"/>
    <x v="19"/>
    <s v="A01"/>
    <s v="LIGHT FIXTURES"/>
    <n v="21"/>
    <s v="2X36W/F IP65 and lamps - AW"/>
    <x v="2"/>
    <x v="2"/>
    <x v="1"/>
    <n v="42"/>
    <n v="5"/>
    <n v="5"/>
    <n v="5"/>
    <n v="5"/>
    <n v="5"/>
    <n v="5"/>
    <n v="72"/>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248"/>
    <n v="21"/>
    <x v="0"/>
    <x v="4"/>
    <x v="4"/>
    <x v="0"/>
    <x v="19"/>
    <s v="A01"/>
    <s v="LIGHT FIXTURES"/>
    <n v="21"/>
    <s v="2X36W/F IP65 and lamps - AW"/>
    <x v="3"/>
    <x v="3"/>
    <x v="1"/>
    <n v="42"/>
    <n v="5"/>
    <n v="5"/>
    <n v="5"/>
    <n v="5"/>
    <n v="5"/>
    <n v="5"/>
    <n v="72"/>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354"/>
    <n v="21"/>
    <x v="0"/>
    <x v="4"/>
    <x v="4"/>
    <x v="0"/>
    <x v="19"/>
    <s v="A01"/>
    <s v="LIGHT FIXTURES"/>
    <n v="21"/>
    <s v="2X36W/F IP65 and lamps - AW"/>
    <x v="1"/>
    <x v="1"/>
    <x v="1"/>
    <n v="42"/>
    <n v="5"/>
    <n v="5"/>
    <n v="5"/>
    <n v="5"/>
    <n v="5"/>
    <n v="5"/>
    <n v="72"/>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143"/>
    <n v="22"/>
    <x v="0"/>
    <x v="4"/>
    <x v="4"/>
    <x v="0"/>
    <x v="19"/>
    <s v="A01"/>
    <s v="LIGHT FIXTURES"/>
    <n v="22"/>
    <s v="Battery packed emergency and lamps - EBD"/>
    <x v="2"/>
    <x v="2"/>
    <x v="1"/>
    <n v="30"/>
    <n v="40"/>
    <n v="40"/>
    <n v="40"/>
    <n v="40"/>
    <n v="40"/>
    <n v="40"/>
    <n v="27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249"/>
    <n v="22"/>
    <x v="0"/>
    <x v="4"/>
    <x v="4"/>
    <x v="0"/>
    <x v="19"/>
    <s v="A01"/>
    <s v="LIGHT FIXTURES"/>
    <n v="22"/>
    <s v="Battery packed emergency and lamps - EBD"/>
    <x v="3"/>
    <x v="3"/>
    <x v="1"/>
    <n v="30"/>
    <n v="40"/>
    <n v="40"/>
    <n v="40"/>
    <n v="40"/>
    <n v="40"/>
    <n v="40"/>
    <n v="27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355"/>
    <n v="22"/>
    <x v="0"/>
    <x v="4"/>
    <x v="4"/>
    <x v="0"/>
    <x v="19"/>
    <s v="A01"/>
    <s v="LIGHT FIXTURES"/>
    <n v="22"/>
    <s v="Battery packed emergency and lamps - EBD"/>
    <x v="1"/>
    <x v="1"/>
    <x v="1"/>
    <n v="30"/>
    <n v="40"/>
    <n v="40"/>
    <n v="40"/>
    <n v="40"/>
    <n v="40"/>
    <n v="40"/>
    <n v="27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144"/>
    <n v="23"/>
    <x v="0"/>
    <x v="4"/>
    <x v="4"/>
    <x v="0"/>
    <x v="19"/>
    <s v="A01"/>
    <s v="LIGHT FIXTURES"/>
    <n v="23"/>
    <s v="Battery packed emergency and lamps - ELU"/>
    <x v="2"/>
    <x v="2"/>
    <x v="1"/>
    <n v="32"/>
    <n v="216"/>
    <n v="216"/>
    <n v="216"/>
    <n v="216"/>
    <n v="216"/>
    <n v="216"/>
    <n v="1328"/>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250"/>
    <n v="23"/>
    <x v="0"/>
    <x v="4"/>
    <x v="4"/>
    <x v="0"/>
    <x v="19"/>
    <s v="A01"/>
    <s v="LIGHT FIXTURES"/>
    <n v="23"/>
    <s v="Battery packed emergency and lamps - ELU"/>
    <x v="3"/>
    <x v="3"/>
    <x v="1"/>
    <n v="32"/>
    <n v="216"/>
    <n v="216"/>
    <n v="216"/>
    <n v="216"/>
    <n v="216"/>
    <n v="216"/>
    <n v="1328"/>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356"/>
    <n v="23"/>
    <x v="0"/>
    <x v="4"/>
    <x v="4"/>
    <x v="0"/>
    <x v="19"/>
    <s v="A01"/>
    <s v="LIGHT FIXTURES"/>
    <n v="23"/>
    <s v="Battery packed emergency and lamps - ELU"/>
    <x v="1"/>
    <x v="1"/>
    <x v="1"/>
    <n v="32"/>
    <n v="216"/>
    <n v="216"/>
    <n v="216"/>
    <n v="216"/>
    <n v="216"/>
    <n v="216"/>
    <n v="1328"/>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145"/>
    <n v="24"/>
    <x v="0"/>
    <x v="4"/>
    <x v="4"/>
    <x v="0"/>
    <x v="19"/>
    <s v="A01"/>
    <s v="LIGHT FIXTURES"/>
    <n v="24"/>
    <s v="Battery packed Exit and lamps - EX"/>
    <x v="2"/>
    <x v="2"/>
    <x v="1"/>
    <n v="15"/>
    <n v="20"/>
    <n v="20"/>
    <n v="20"/>
    <n v="20"/>
    <n v="20"/>
    <n v="20"/>
    <n v="135"/>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251"/>
    <n v="24"/>
    <x v="0"/>
    <x v="4"/>
    <x v="4"/>
    <x v="0"/>
    <x v="19"/>
    <s v="A01"/>
    <s v="LIGHT FIXTURES"/>
    <n v="24"/>
    <s v="Battery packed Exit and lamps - EX"/>
    <x v="3"/>
    <x v="3"/>
    <x v="1"/>
    <n v="15"/>
    <n v="20"/>
    <n v="20"/>
    <n v="20"/>
    <n v="20"/>
    <n v="20"/>
    <n v="20"/>
    <n v="135"/>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357"/>
    <n v="24"/>
    <x v="0"/>
    <x v="4"/>
    <x v="4"/>
    <x v="0"/>
    <x v="19"/>
    <s v="A01"/>
    <s v="LIGHT FIXTURES"/>
    <n v="24"/>
    <s v="Battery packed Exit and lamps - EX"/>
    <x v="1"/>
    <x v="1"/>
    <x v="1"/>
    <n v="15"/>
    <n v="20"/>
    <n v="20"/>
    <n v="20"/>
    <n v="20"/>
    <n v="20"/>
    <n v="20"/>
    <n v="135"/>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146"/>
    <n v="25"/>
    <x v="0"/>
    <x v="4"/>
    <x v="4"/>
    <x v="0"/>
    <x v="19"/>
    <s v="A01"/>
    <s v="LIGHT FIXTURES"/>
    <n v="25"/>
    <s v="1000W/HPS, High Mast, Pole mtd Floodlight and lamp FLB (includes directional aiming of light at night as directed by the construction manager)"/>
    <x v="2"/>
    <x v="2"/>
    <x v="1"/>
    <n v="384"/>
    <m/>
    <m/>
    <m/>
    <m/>
    <m/>
    <m/>
    <n v="384"/>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252"/>
    <n v="25"/>
    <x v="0"/>
    <x v="4"/>
    <x v="4"/>
    <x v="0"/>
    <x v="19"/>
    <s v="A01"/>
    <s v="LIGHT FIXTURES"/>
    <n v="25"/>
    <s v="1000W/HPS, High Mast, Pole mtd Floodlight and lamp FLB (includes directional aiming of light at night as directed by the construction manager)"/>
    <x v="3"/>
    <x v="3"/>
    <x v="1"/>
    <n v="384"/>
    <m/>
    <m/>
    <m/>
    <m/>
    <m/>
    <m/>
    <n v="384"/>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358"/>
    <n v="25"/>
    <x v="0"/>
    <x v="4"/>
    <x v="4"/>
    <x v="0"/>
    <x v="19"/>
    <s v="A01"/>
    <s v="LIGHT FIXTURES"/>
    <n v="25"/>
    <s v="1000W/HPS, High Mast, Pole mtd Floodlight and lamp FLB (includes directional aiming of light at night as directed by the construction manager)"/>
    <x v="1"/>
    <x v="1"/>
    <x v="1"/>
    <n v="384"/>
    <m/>
    <m/>
    <m/>
    <m/>
    <m/>
    <m/>
    <n v="384"/>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147"/>
    <n v="26"/>
    <x v="0"/>
    <x v="4"/>
    <x v="4"/>
    <x v="0"/>
    <x v="19"/>
    <s v="A01"/>
    <s v="LIGHT FIXTURES"/>
    <n v="25"/>
    <s v="1000W/HPS, High Mast, Pole mtd Floodlight and lamp FLB (includes directional aiming of light at night as directed by the construction manager)"/>
    <x v="2"/>
    <x v="2"/>
    <x v="1"/>
    <n v="384"/>
    <m/>
    <m/>
    <m/>
    <m/>
    <m/>
    <m/>
    <n v="384"/>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253"/>
    <n v="26"/>
    <x v="0"/>
    <x v="4"/>
    <x v="4"/>
    <x v="0"/>
    <x v="19"/>
    <s v="A01"/>
    <s v="LIGHT FIXTURES"/>
    <n v="25"/>
    <s v="1000W/HPS, High Mast, Pole mtd Floodlight and lamp FLB (includes directional aiming of light at night as directed by the construction manager)"/>
    <x v="3"/>
    <x v="3"/>
    <x v="1"/>
    <n v="384"/>
    <m/>
    <m/>
    <m/>
    <m/>
    <m/>
    <m/>
    <n v="384"/>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359"/>
    <n v="26"/>
    <x v="0"/>
    <x v="4"/>
    <x v="4"/>
    <x v="0"/>
    <x v="19"/>
    <s v="A01"/>
    <s v="LIGHT FIXTURES"/>
    <n v="25"/>
    <s v="1000W/HPS, High Mast, Pole mtd Floodlight and lamp FLB (includes directional aiming of light at night as directed by the construction manager)"/>
    <x v="1"/>
    <x v="1"/>
    <x v="1"/>
    <n v="384"/>
    <m/>
    <m/>
    <m/>
    <m/>
    <m/>
    <m/>
    <n v="384"/>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148"/>
    <n v="27"/>
    <x v="0"/>
    <x v="4"/>
    <x v="4"/>
    <x v="0"/>
    <x v="19"/>
    <s v="A01"/>
    <s v="LIGHT FIXTURES"/>
    <n v="26"/>
    <s v="150W/HPS, pole MTD Cutoff Roadway Light - SL"/>
    <x v="2"/>
    <x v="2"/>
    <x v="1"/>
    <n v="4"/>
    <m/>
    <m/>
    <m/>
    <m/>
    <m/>
    <m/>
    <n v="4"/>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254"/>
    <n v="27"/>
    <x v="0"/>
    <x v="4"/>
    <x v="4"/>
    <x v="0"/>
    <x v="19"/>
    <s v="A01"/>
    <s v="LIGHT FIXTURES"/>
    <n v="26"/>
    <s v="150W/HPS, pole MTD Cutoff Roadway Light - SL"/>
    <x v="3"/>
    <x v="3"/>
    <x v="1"/>
    <n v="4"/>
    <m/>
    <m/>
    <m/>
    <m/>
    <m/>
    <m/>
    <n v="4"/>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360"/>
    <n v="27"/>
    <x v="0"/>
    <x v="4"/>
    <x v="4"/>
    <x v="0"/>
    <x v="19"/>
    <s v="A01"/>
    <s v="LIGHT FIXTURES"/>
    <n v="26"/>
    <s v="150W/HPS, pole MTD Cutoff Roadway Light - SL"/>
    <x v="1"/>
    <x v="1"/>
    <x v="1"/>
    <n v="4"/>
    <m/>
    <m/>
    <m/>
    <m/>
    <m/>
    <m/>
    <n v="4"/>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149"/>
    <n v="28"/>
    <x v="0"/>
    <x v="4"/>
    <x v="4"/>
    <x v="0"/>
    <x v="19"/>
    <s v="A01"/>
    <s v="LIGHT FIXTURES"/>
    <n v="27"/>
    <s v="400W/HPS, pole MTD Cutoff Roadway Light - SLA"/>
    <x v="2"/>
    <x v="2"/>
    <x v="1"/>
    <n v="2"/>
    <m/>
    <m/>
    <m/>
    <m/>
    <m/>
    <m/>
    <n v="2"/>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255"/>
    <n v="28"/>
    <x v="0"/>
    <x v="4"/>
    <x v="4"/>
    <x v="0"/>
    <x v="19"/>
    <s v="A01"/>
    <s v="LIGHT FIXTURES"/>
    <n v="27"/>
    <s v="400W/HPS, pole MTD Cutoff Roadway Light - SLA"/>
    <x v="3"/>
    <x v="3"/>
    <x v="1"/>
    <n v="2"/>
    <m/>
    <m/>
    <m/>
    <m/>
    <m/>
    <m/>
    <n v="2"/>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361"/>
    <n v="28"/>
    <x v="0"/>
    <x v="4"/>
    <x v="4"/>
    <x v="0"/>
    <x v="19"/>
    <s v="A01"/>
    <s v="LIGHT FIXTURES"/>
    <n v="27"/>
    <s v="400W/HPS, pole MTD Cutoff Roadway Light - SLA"/>
    <x v="1"/>
    <x v="1"/>
    <x v="1"/>
    <n v="2"/>
    <m/>
    <m/>
    <m/>
    <m/>
    <m/>
    <m/>
    <n v="2"/>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150"/>
    <n v="29"/>
    <x v="0"/>
    <x v="4"/>
    <x v="4"/>
    <x v="0"/>
    <x v="19"/>
    <s v="A03"/>
    <s v="LAMP REPLACEMENT "/>
    <n v="28"/>
    <s v="100 watt high pressure sodium"/>
    <x v="2"/>
    <x v="2"/>
    <x v="1"/>
    <n v="32"/>
    <n v="470"/>
    <n v="470"/>
    <n v="470"/>
    <n v="470"/>
    <n v="470"/>
    <n v="470"/>
    <n v="2852"/>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256"/>
    <n v="29"/>
    <x v="0"/>
    <x v="4"/>
    <x v="4"/>
    <x v="0"/>
    <x v="19"/>
    <s v="A03"/>
    <s v="LAMP REPLACEMENT "/>
    <n v="28"/>
    <s v="100 watt high pressure sodium"/>
    <x v="3"/>
    <x v="3"/>
    <x v="1"/>
    <n v="32"/>
    <n v="470"/>
    <n v="470"/>
    <n v="470"/>
    <n v="470"/>
    <n v="470"/>
    <n v="470"/>
    <n v="2852"/>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362"/>
    <n v="29"/>
    <x v="0"/>
    <x v="4"/>
    <x v="4"/>
    <x v="0"/>
    <x v="19"/>
    <s v="A03"/>
    <s v="LAMP REPLACEMENT "/>
    <n v="28"/>
    <s v="100 watt high pressure sodium"/>
    <x v="1"/>
    <x v="1"/>
    <x v="1"/>
    <n v="32"/>
    <n v="470"/>
    <n v="470"/>
    <n v="470"/>
    <n v="470"/>
    <n v="470"/>
    <n v="470"/>
    <n v="2852"/>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151"/>
    <n v="30"/>
    <x v="0"/>
    <x v="4"/>
    <x v="4"/>
    <x v="0"/>
    <x v="19"/>
    <s v="A03"/>
    <s v="LAMP REPLACEMENT "/>
    <n v="29"/>
    <s v="150 watt high pressure sodium"/>
    <x v="2"/>
    <x v="2"/>
    <x v="1"/>
    <n v="41"/>
    <n v="489"/>
    <n v="489"/>
    <n v="489"/>
    <n v="489"/>
    <n v="489"/>
    <n v="489"/>
    <n v="2975"/>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257"/>
    <n v="30"/>
    <x v="0"/>
    <x v="4"/>
    <x v="4"/>
    <x v="0"/>
    <x v="19"/>
    <s v="A03"/>
    <s v="LAMP REPLACEMENT "/>
    <n v="29"/>
    <s v="150 watt high pressure sodium"/>
    <x v="3"/>
    <x v="3"/>
    <x v="1"/>
    <n v="41"/>
    <n v="489"/>
    <n v="489"/>
    <n v="489"/>
    <n v="489"/>
    <n v="489"/>
    <n v="489"/>
    <n v="2989"/>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363"/>
    <n v="30"/>
    <x v="0"/>
    <x v="4"/>
    <x v="4"/>
    <x v="0"/>
    <x v="19"/>
    <s v="A03"/>
    <s v="LAMP REPLACEMENT "/>
    <n v="29"/>
    <s v="150 watt high pressure sodium"/>
    <x v="1"/>
    <x v="1"/>
    <x v="1"/>
    <n v="41"/>
    <n v="489"/>
    <n v="489"/>
    <n v="489"/>
    <n v="489"/>
    <n v="489"/>
    <n v="489"/>
    <n v="2989"/>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152"/>
    <n v="31"/>
    <x v="0"/>
    <x v="4"/>
    <x v="4"/>
    <x v="0"/>
    <x v="19"/>
    <s v="A03"/>
    <s v="LAMP REPLACEMENT "/>
    <n v="30"/>
    <s v="250 watt high pressure sodium"/>
    <x v="2"/>
    <x v="2"/>
    <x v="1"/>
    <m/>
    <n v="14"/>
    <n v="14"/>
    <n v="14"/>
    <n v="14"/>
    <n v="14"/>
    <n v="14"/>
    <n v="84"/>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258"/>
    <n v="31"/>
    <x v="0"/>
    <x v="4"/>
    <x v="4"/>
    <x v="0"/>
    <x v="19"/>
    <s v="A03"/>
    <s v="LAMP REPLACEMENT "/>
    <n v="30"/>
    <s v="250 watt high pressure sodium"/>
    <x v="3"/>
    <x v="3"/>
    <x v="1"/>
    <m/>
    <n v="14"/>
    <n v="14"/>
    <n v="14"/>
    <n v="14"/>
    <n v="14"/>
    <n v="14"/>
    <n v="84"/>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364"/>
    <n v="31"/>
    <x v="0"/>
    <x v="4"/>
    <x v="4"/>
    <x v="0"/>
    <x v="19"/>
    <s v="A03"/>
    <s v="LAMP REPLACEMENT "/>
    <n v="30"/>
    <s v="250 watt high pressure sodium"/>
    <x v="1"/>
    <x v="1"/>
    <x v="1"/>
    <m/>
    <n v="14"/>
    <n v="14"/>
    <n v="14"/>
    <n v="14"/>
    <n v="14"/>
    <n v="14"/>
    <n v="84"/>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153"/>
    <n v="32"/>
    <x v="0"/>
    <x v="4"/>
    <x v="4"/>
    <x v="0"/>
    <x v="19"/>
    <s v="A03"/>
    <s v="LAMP REPLACEMENT "/>
    <n v="31"/>
    <s v="400 watt high pressure sodium"/>
    <x v="2"/>
    <x v="2"/>
    <x v="1"/>
    <n v="4"/>
    <n v="8"/>
    <n v="8"/>
    <n v="8"/>
    <n v="8"/>
    <n v="8"/>
    <n v="8"/>
    <n v="52"/>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259"/>
    <n v="32"/>
    <x v="0"/>
    <x v="4"/>
    <x v="4"/>
    <x v="0"/>
    <x v="19"/>
    <s v="A03"/>
    <s v="LAMP REPLACEMENT "/>
    <n v="31"/>
    <s v="400 watt high pressure sodium"/>
    <x v="3"/>
    <x v="3"/>
    <x v="1"/>
    <n v="4"/>
    <n v="8"/>
    <n v="8"/>
    <n v="8"/>
    <n v="8"/>
    <n v="8"/>
    <n v="8"/>
    <n v="52"/>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365"/>
    <n v="32"/>
    <x v="0"/>
    <x v="4"/>
    <x v="4"/>
    <x v="0"/>
    <x v="19"/>
    <s v="A03"/>
    <s v="LAMP REPLACEMENT "/>
    <n v="31"/>
    <s v="400 watt high pressure sodium"/>
    <x v="1"/>
    <x v="1"/>
    <x v="1"/>
    <n v="4"/>
    <n v="8"/>
    <n v="8"/>
    <n v="8"/>
    <n v="8"/>
    <n v="8"/>
    <n v="8"/>
    <n v="52"/>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154"/>
    <n v="33"/>
    <x v="0"/>
    <x v="4"/>
    <x v="4"/>
    <x v="0"/>
    <x v="19"/>
    <s v="A03"/>
    <s v="LAMP REPLACEMENT "/>
    <n v="32"/>
    <s v="1000 watt high pressure sodium"/>
    <x v="2"/>
    <x v="2"/>
    <x v="1"/>
    <n v="174"/>
    <n v="15"/>
    <n v="15"/>
    <n v="15"/>
    <n v="15"/>
    <n v="15"/>
    <n v="15"/>
    <n v="264"/>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260"/>
    <n v="33"/>
    <x v="0"/>
    <x v="4"/>
    <x v="4"/>
    <x v="0"/>
    <x v="19"/>
    <s v="A03"/>
    <s v="LAMP REPLACEMENT "/>
    <n v="32"/>
    <s v="1000 watt high pressure sodium"/>
    <x v="3"/>
    <x v="3"/>
    <x v="1"/>
    <n v="174"/>
    <n v="15"/>
    <n v="15"/>
    <n v="15"/>
    <n v="15"/>
    <n v="15"/>
    <n v="15"/>
    <n v="264"/>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366"/>
    <n v="33"/>
    <x v="0"/>
    <x v="4"/>
    <x v="4"/>
    <x v="0"/>
    <x v="19"/>
    <s v="A03"/>
    <s v="LAMP REPLACEMENT "/>
    <n v="32"/>
    <s v="1000 watt high pressure sodium"/>
    <x v="1"/>
    <x v="1"/>
    <x v="1"/>
    <n v="174"/>
    <n v="15"/>
    <n v="15"/>
    <n v="15"/>
    <n v="15"/>
    <n v="15"/>
    <n v="15"/>
    <n v="264"/>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155"/>
    <n v="34"/>
    <x v="0"/>
    <x v="4"/>
    <x v="4"/>
    <x v="0"/>
    <x v="19"/>
    <s v="A03"/>
    <s v="LAMP REPLACEMENT "/>
    <n v="33"/>
    <s v="36 watt fluorescent"/>
    <x v="2"/>
    <x v="2"/>
    <x v="1"/>
    <n v="174"/>
    <n v="15"/>
    <n v="15"/>
    <n v="15"/>
    <n v="15"/>
    <n v="15"/>
    <n v="15"/>
    <n v="264"/>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261"/>
    <n v="34"/>
    <x v="0"/>
    <x v="4"/>
    <x v="4"/>
    <x v="0"/>
    <x v="19"/>
    <s v="A03"/>
    <s v="LAMP REPLACEMENT "/>
    <n v="33"/>
    <s v="36 watt fluorescent"/>
    <x v="3"/>
    <x v="3"/>
    <x v="1"/>
    <n v="62"/>
    <n v="5"/>
    <n v="5"/>
    <n v="5"/>
    <n v="5"/>
    <n v="5"/>
    <n v="5"/>
    <n v="92"/>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367"/>
    <n v="34"/>
    <x v="0"/>
    <x v="4"/>
    <x v="4"/>
    <x v="0"/>
    <x v="19"/>
    <s v="A03"/>
    <s v="LAMP REPLACEMENT "/>
    <n v="33"/>
    <s v="36 watt fluorescent"/>
    <x v="1"/>
    <x v="1"/>
    <x v="1"/>
    <n v="62"/>
    <n v="5"/>
    <n v="5"/>
    <n v="5"/>
    <n v="5"/>
    <n v="5"/>
    <n v="5"/>
    <n v="92"/>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156"/>
    <n v="35"/>
    <x v="0"/>
    <x v="4"/>
    <x v="4"/>
    <x v="0"/>
    <x v="19"/>
    <s v="A04"/>
    <s v="LABELING LIGHT FIXTURE FITTINGS"/>
    <n v="34"/>
    <s v="Essential and emergency lights shall be labeled with special labels as specified to all heights above the floor level, etc and to all areas"/>
    <x v="2"/>
    <x v="2"/>
    <x v="5"/>
    <n v="500"/>
    <n v="200"/>
    <n v="200"/>
    <n v="200"/>
    <n v="200"/>
    <n v="200"/>
    <n v="200"/>
    <n v="170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262"/>
    <n v="35"/>
    <x v="0"/>
    <x v="4"/>
    <x v="4"/>
    <x v="0"/>
    <x v="19"/>
    <s v="A04"/>
    <s v="LABELING LIGHT FIXTURE FITTINGS"/>
    <n v="34"/>
    <s v="Essential and emergency lights shall be labeled with special labels as specified to all heights above the floor level, etc and to all areas"/>
    <x v="3"/>
    <x v="3"/>
    <x v="5"/>
    <n v="1"/>
    <n v="1"/>
    <n v="1"/>
    <n v="1"/>
    <n v="1"/>
    <n v="1"/>
    <n v="1"/>
    <n v="1"/>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368"/>
    <n v="35"/>
    <x v="0"/>
    <x v="4"/>
    <x v="4"/>
    <x v="0"/>
    <x v="19"/>
    <s v="A04"/>
    <s v="LABELING LIGHT FIXTURE FITTINGS"/>
    <n v="34"/>
    <s v="Essential and emergency lights shall be labeled with special labels as specified to all heights above the floor level, etc and to all areas"/>
    <x v="1"/>
    <x v="1"/>
    <x v="5"/>
    <n v="1"/>
    <n v="1"/>
    <n v="1"/>
    <n v="1"/>
    <n v="1"/>
    <n v="1"/>
    <n v="1"/>
    <n v="1"/>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157"/>
    <n v="36"/>
    <x v="0"/>
    <x v="4"/>
    <x v="4"/>
    <x v="0"/>
    <x v="19"/>
    <s v="A04"/>
    <s v="LIGHTING MEASUREMENTS"/>
    <n v="35"/>
    <s v="Illumination measurements shall be performed and report records shall be provided and compared with OHS requirements for all areas as specified"/>
    <x v="2"/>
    <x v="2"/>
    <x v="5"/>
    <n v="1"/>
    <n v="1"/>
    <n v="1"/>
    <n v="1"/>
    <n v="1"/>
    <n v="1"/>
    <n v="1"/>
    <n v="1"/>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263"/>
    <n v="36"/>
    <x v="0"/>
    <x v="4"/>
    <x v="4"/>
    <x v="0"/>
    <x v="19"/>
    <s v="A04"/>
    <s v="LIGHTING MEASUREMENTS"/>
    <n v="35"/>
    <s v="Illumination measurements shall be performed and report records shall be provided and compared with OHS requirements for all areas as specified"/>
    <x v="3"/>
    <x v="3"/>
    <x v="5"/>
    <n v="1"/>
    <n v="1"/>
    <n v="1"/>
    <n v="1"/>
    <n v="1"/>
    <n v="1"/>
    <n v="1"/>
    <n v="1"/>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369"/>
    <n v="36"/>
    <x v="0"/>
    <x v="4"/>
    <x v="4"/>
    <x v="0"/>
    <x v="19"/>
    <s v="A04"/>
    <s v="LIGHTING MEASUREMENTS"/>
    <n v="35"/>
    <s v="Illumination measurements shall be performed and report records shall be provided and compared with OHS requirements for all areas as specified"/>
    <x v="1"/>
    <x v="1"/>
    <x v="5"/>
    <n v="1"/>
    <n v="1"/>
    <n v="1"/>
    <n v="1"/>
    <n v="1"/>
    <n v="1"/>
    <n v="1"/>
    <n v="1"/>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158"/>
    <n v="37"/>
    <x v="0"/>
    <x v="4"/>
    <x v="4"/>
    <x v="0"/>
    <x v="19"/>
    <s v="A05"/>
    <s v="GALVANIZED CONDUIT "/>
    <n v="36"/>
    <s v="16 mm Diameter"/>
    <x v="2"/>
    <x v="2"/>
    <x v="0"/>
    <n v="0"/>
    <n v="0"/>
    <n v="0"/>
    <n v="0"/>
    <n v="0"/>
    <n v="0"/>
    <n v="0"/>
    <n v="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264"/>
    <n v="37"/>
    <x v="0"/>
    <x v="4"/>
    <x v="4"/>
    <x v="0"/>
    <x v="19"/>
    <s v="A05"/>
    <s v="GALVANIZED CONDUIT "/>
    <n v="36"/>
    <s v="16 mm Diameter"/>
    <x v="3"/>
    <x v="3"/>
    <x v="0"/>
    <n v="0"/>
    <n v="0"/>
    <n v="0"/>
    <n v="0"/>
    <n v="0"/>
    <n v="0"/>
    <n v="0"/>
    <n v="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370"/>
    <n v="37"/>
    <x v="0"/>
    <x v="4"/>
    <x v="4"/>
    <x v="0"/>
    <x v="19"/>
    <s v="A05"/>
    <s v="GALVANIZED CONDUIT "/>
    <n v="36"/>
    <s v="16 mm Diameter"/>
    <x v="1"/>
    <x v="1"/>
    <x v="0"/>
    <n v="0"/>
    <n v="0"/>
    <n v="0"/>
    <n v="0"/>
    <n v="0"/>
    <n v="0"/>
    <n v="0"/>
    <n v="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159"/>
    <n v="38"/>
    <x v="0"/>
    <x v="4"/>
    <x v="4"/>
    <x v="0"/>
    <x v="19"/>
    <s v="A05"/>
    <s v="GALVANIZED CONDUIT "/>
    <n v="37"/>
    <s v="20 mm Diameter"/>
    <x v="2"/>
    <x v="2"/>
    <x v="0"/>
    <n v="2040"/>
    <n v="23262"/>
    <n v="23262"/>
    <n v="23262"/>
    <n v="23262"/>
    <n v="23262"/>
    <n v="23262"/>
    <n v="141612"/>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265"/>
    <n v="38"/>
    <x v="0"/>
    <x v="4"/>
    <x v="4"/>
    <x v="0"/>
    <x v="19"/>
    <s v="A05"/>
    <s v="GALVANIZED CONDUIT "/>
    <n v="37"/>
    <s v="20 mm Diameter"/>
    <x v="3"/>
    <x v="3"/>
    <x v="0"/>
    <n v="2040"/>
    <n v="23262"/>
    <n v="23262"/>
    <n v="23262"/>
    <n v="23262"/>
    <n v="23262"/>
    <n v="23262"/>
    <n v="141612"/>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371"/>
    <n v="38"/>
    <x v="0"/>
    <x v="4"/>
    <x v="4"/>
    <x v="0"/>
    <x v="19"/>
    <s v="A05"/>
    <s v="GALVANIZED CONDUIT "/>
    <n v="37"/>
    <s v="20 mm Diameter"/>
    <x v="1"/>
    <x v="1"/>
    <x v="0"/>
    <n v="2040"/>
    <n v="23262"/>
    <n v="23262"/>
    <n v="23262"/>
    <n v="23262"/>
    <n v="23262"/>
    <n v="23262"/>
    <n v="141612"/>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160"/>
    <n v="39"/>
    <x v="0"/>
    <x v="4"/>
    <x v="4"/>
    <x v="0"/>
    <x v="19"/>
    <s v="A05"/>
    <s v="GALVANIZED CONDUIT "/>
    <n v="38"/>
    <s v="25 mm Diameter"/>
    <x v="2"/>
    <x v="2"/>
    <x v="0"/>
    <n v="730"/>
    <n v="6304"/>
    <n v="6304"/>
    <n v="6304"/>
    <n v="6304"/>
    <n v="6304"/>
    <n v="6304"/>
    <n v="38554"/>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266"/>
    <n v="39"/>
    <x v="0"/>
    <x v="4"/>
    <x v="4"/>
    <x v="0"/>
    <x v="19"/>
    <s v="A05"/>
    <s v="GALVANIZED CONDUIT "/>
    <n v="38"/>
    <s v="25 mm Diameter"/>
    <x v="3"/>
    <x v="3"/>
    <x v="0"/>
    <n v="730"/>
    <n v="6304"/>
    <n v="6304"/>
    <n v="6304"/>
    <n v="6304"/>
    <n v="6304"/>
    <n v="6304"/>
    <n v="38554"/>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372"/>
    <n v="39"/>
    <x v="0"/>
    <x v="4"/>
    <x v="4"/>
    <x v="0"/>
    <x v="19"/>
    <s v="A05"/>
    <s v="GALVANIZED CONDUIT "/>
    <n v="38"/>
    <s v="25 mm Diameter"/>
    <x v="1"/>
    <x v="1"/>
    <x v="0"/>
    <n v="730"/>
    <n v="6304"/>
    <n v="6304"/>
    <n v="6304"/>
    <n v="6304"/>
    <n v="6304"/>
    <n v="6304"/>
    <n v="38554"/>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161"/>
    <n v="40"/>
    <x v="0"/>
    <x v="4"/>
    <x v="4"/>
    <x v="0"/>
    <x v="19"/>
    <s v="A05"/>
    <s v="GALVANIZED CONDUIT "/>
    <n v="39"/>
    <s v="32 mm Diameter"/>
    <x v="2"/>
    <x v="2"/>
    <x v="0"/>
    <n v="42"/>
    <n v="1890"/>
    <n v="1890"/>
    <n v="1890"/>
    <n v="1890"/>
    <n v="1890"/>
    <n v="1890"/>
    <n v="11382"/>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267"/>
    <n v="40"/>
    <x v="0"/>
    <x v="4"/>
    <x v="4"/>
    <x v="0"/>
    <x v="19"/>
    <s v="A05"/>
    <s v="GALVANIZED CONDUIT "/>
    <n v="39"/>
    <s v="32 mm Diameter"/>
    <x v="3"/>
    <x v="3"/>
    <x v="0"/>
    <n v="42"/>
    <n v="1890"/>
    <n v="1890"/>
    <n v="1890"/>
    <n v="1890"/>
    <n v="1890"/>
    <n v="1890"/>
    <n v="11382"/>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373"/>
    <n v="40"/>
    <x v="0"/>
    <x v="4"/>
    <x v="4"/>
    <x v="0"/>
    <x v="19"/>
    <s v="A05"/>
    <s v="GALVANIZED CONDUIT "/>
    <n v="39"/>
    <s v="32 mm Diameter"/>
    <x v="1"/>
    <x v="1"/>
    <x v="0"/>
    <n v="42"/>
    <n v="1890"/>
    <n v="1890"/>
    <n v="1890"/>
    <n v="1890"/>
    <n v="1890"/>
    <n v="1890"/>
    <n v="11382"/>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162"/>
    <n v="41"/>
    <x v="0"/>
    <x v="4"/>
    <x v="4"/>
    <x v="0"/>
    <x v="19"/>
    <s v="A06"/>
    <s v="Galvanized steel conduit fittings complete with terminals and cable terminations (if required) and galvanized covers with gaskets surface mounted and fixed in all positions, etc, to all heights above floor level, etc and to all areas"/>
    <n v="40"/>
    <s v="16 mm Diameter cast metal X boxes"/>
    <x v="2"/>
    <x v="2"/>
    <x v="1"/>
    <n v="0"/>
    <n v="0"/>
    <n v="0"/>
    <n v="0"/>
    <n v="0"/>
    <n v="0"/>
    <n v="0"/>
    <n v="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268"/>
    <n v="41"/>
    <x v="0"/>
    <x v="4"/>
    <x v="4"/>
    <x v="0"/>
    <x v="19"/>
    <s v="A06"/>
    <s v="Galvanized steel conduit fittings complete with terminals and cable terminations (if required) and galvanized covers with gaskets surface mounted and fixed in all positions, etc, to all heights above floor level, etc and to all areas"/>
    <n v="40"/>
    <s v="16 mm Diameter cast metal X boxes"/>
    <x v="3"/>
    <x v="3"/>
    <x v="1"/>
    <n v="0"/>
    <n v="0"/>
    <n v="0"/>
    <n v="0"/>
    <n v="0"/>
    <n v="0"/>
    <n v="0"/>
    <n v="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374"/>
    <n v="41"/>
    <x v="0"/>
    <x v="4"/>
    <x v="4"/>
    <x v="0"/>
    <x v="19"/>
    <s v="A06"/>
    <s v="Galvanized steel conduit fittings complete with terminals and cable terminations (if required) and galvanized covers with gaskets surface mounted and fixed in all positions, etc, to all heights above floor level, etc and to all areas"/>
    <n v="40"/>
    <s v="16 mm Diameter cast metal X boxes"/>
    <x v="1"/>
    <x v="1"/>
    <x v="1"/>
    <n v="0"/>
    <n v="0"/>
    <n v="0"/>
    <n v="0"/>
    <n v="0"/>
    <n v="0"/>
    <n v="0"/>
    <n v="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163"/>
    <n v="42"/>
    <x v="0"/>
    <x v="4"/>
    <x v="4"/>
    <x v="0"/>
    <x v="19"/>
    <s v="A06"/>
    <s v="Galvanized steel conduit fittings complete with terminals and cable terminations (if required) and galvanized covers with gaskets surface mounted and fixed in all positions, etc, to all heights above floor level, etc and to all areas"/>
    <n v="41"/>
    <s v="16 mm Diameter cast metal T boxes"/>
    <x v="2"/>
    <x v="2"/>
    <x v="1"/>
    <n v="0"/>
    <n v="0"/>
    <n v="0"/>
    <n v="0"/>
    <n v="0"/>
    <n v="0"/>
    <n v="0"/>
    <n v="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269"/>
    <n v="42"/>
    <x v="0"/>
    <x v="4"/>
    <x v="4"/>
    <x v="0"/>
    <x v="19"/>
    <s v="A06"/>
    <s v="Galvanized steel conduit fittings complete with terminals and cable terminations (if required) and galvanized covers with gaskets surface mounted and fixed in all positions, etc, to all heights above floor level, etc and to all areas"/>
    <n v="41"/>
    <s v="16 mm Diameter cast metal T boxes"/>
    <x v="3"/>
    <x v="3"/>
    <x v="1"/>
    <n v="0"/>
    <n v="0"/>
    <n v="0"/>
    <n v="0"/>
    <n v="0"/>
    <n v="0"/>
    <n v="0"/>
    <n v="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375"/>
    <n v="42"/>
    <x v="0"/>
    <x v="4"/>
    <x v="4"/>
    <x v="0"/>
    <x v="19"/>
    <s v="A06"/>
    <s v="Galvanized steel conduit fittings complete with terminals and cable terminations (if required) and galvanized covers with gaskets surface mounted and fixed in all positions, etc, to all heights above floor level, etc and to all areas"/>
    <n v="41"/>
    <s v="16 mm Diameter cast metal T boxes"/>
    <x v="1"/>
    <x v="1"/>
    <x v="1"/>
    <n v="0"/>
    <n v="0"/>
    <n v="0"/>
    <n v="0"/>
    <n v="0"/>
    <n v="0"/>
    <n v="0"/>
    <n v="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164"/>
    <n v="43"/>
    <x v="0"/>
    <x v="4"/>
    <x v="4"/>
    <x v="0"/>
    <x v="19"/>
    <s v="A06"/>
    <s v="Galvanized steel conduit fittings complete with terminals and cable terminations (if required) and galvanized covers with gaskets surface mounted and fixed in all positions, etc, to all heights above floor level, etc and to all areas"/>
    <n v="42"/>
    <s v="16 mm Diameter cast metal through boxes"/>
    <x v="2"/>
    <x v="2"/>
    <x v="1"/>
    <n v="0"/>
    <n v="0"/>
    <n v="0"/>
    <n v="0"/>
    <n v="0"/>
    <n v="0"/>
    <n v="0"/>
    <n v="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270"/>
    <n v="43"/>
    <x v="0"/>
    <x v="4"/>
    <x v="4"/>
    <x v="0"/>
    <x v="19"/>
    <s v="A06"/>
    <s v="Galvanized steel conduit fittings complete with terminals and cable terminations (if required) and galvanized covers with gaskets surface mounted and fixed in all positions, etc, to all heights above floor level, etc and to all areas"/>
    <n v="42"/>
    <s v="16 mm Diameter cast metal through boxes"/>
    <x v="3"/>
    <x v="3"/>
    <x v="1"/>
    <n v="0"/>
    <n v="0"/>
    <n v="0"/>
    <n v="0"/>
    <n v="0"/>
    <n v="0"/>
    <n v="0"/>
    <n v="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376"/>
    <n v="43"/>
    <x v="0"/>
    <x v="4"/>
    <x v="4"/>
    <x v="0"/>
    <x v="19"/>
    <s v="A06"/>
    <s v="Galvanized steel conduit fittings complete with terminals and cable terminations (if required) and galvanized covers with gaskets surface mounted and fixed in all positions, etc, to all heights above floor level, etc and to all areas"/>
    <n v="42"/>
    <s v="16 mm Diameter cast metal through boxes"/>
    <x v="1"/>
    <x v="1"/>
    <x v="1"/>
    <n v="0"/>
    <n v="0"/>
    <n v="0"/>
    <n v="0"/>
    <n v="0"/>
    <n v="0"/>
    <n v="0"/>
    <n v="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165"/>
    <n v="44"/>
    <x v="0"/>
    <x v="4"/>
    <x v="4"/>
    <x v="0"/>
    <x v="19"/>
    <s v="A06"/>
    <s v="Galvanized steel conduit fittings complete with terminals and cable terminations (if required) and galvanized covers with gaskets surface mounted and fixed in all positions, etc, to all heights above floor level, etc and to all areas"/>
    <n v="43"/>
    <s v="16 mm Diameter 90 degree galv steel elbows"/>
    <x v="2"/>
    <x v="2"/>
    <x v="1"/>
    <n v="0"/>
    <n v="0"/>
    <n v="0"/>
    <n v="0"/>
    <n v="0"/>
    <n v="0"/>
    <n v="0"/>
    <n v="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271"/>
    <n v="44"/>
    <x v="0"/>
    <x v="4"/>
    <x v="4"/>
    <x v="0"/>
    <x v="19"/>
    <s v="A06"/>
    <s v="Galvanized steel conduit fittings complete with terminals and cable terminations (if required) and galvanized covers with gaskets surface mounted and fixed in all positions, etc, to all heights above floor level, etc and to all areas"/>
    <n v="43"/>
    <s v="16 mm Diameter 90 degree galv steel elbows"/>
    <x v="3"/>
    <x v="3"/>
    <x v="1"/>
    <n v="0"/>
    <n v="0"/>
    <n v="0"/>
    <n v="0"/>
    <n v="0"/>
    <n v="0"/>
    <n v="0"/>
    <n v="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377"/>
    <n v="44"/>
    <x v="0"/>
    <x v="4"/>
    <x v="4"/>
    <x v="0"/>
    <x v="19"/>
    <s v="A06"/>
    <s v="Galvanized steel conduit fittings complete with terminals and cable terminations (if required) and galvanized covers with gaskets surface mounted and fixed in all positions, etc, to all heights above floor level, etc and to all areas"/>
    <n v="43"/>
    <s v="16 mm Diameter 90 degree galv steel elbows"/>
    <x v="1"/>
    <x v="1"/>
    <x v="1"/>
    <n v="0"/>
    <n v="0"/>
    <n v="0"/>
    <n v="0"/>
    <n v="0"/>
    <n v="0"/>
    <n v="0"/>
    <n v="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166"/>
    <n v="45"/>
    <x v="0"/>
    <x v="4"/>
    <x v="4"/>
    <x v="0"/>
    <x v="19"/>
    <s v="A06"/>
    <s v="Galvanized steel conduit fittings complete with terminals and cable terminations (if required) and galvanized covers with gaskets surface mounted and fixed in all positions, etc, to all heights above floor level, etc and to all areas"/>
    <n v="44"/>
    <s v="16 mm Diameter cast metal end boxes"/>
    <x v="2"/>
    <x v="2"/>
    <x v="1"/>
    <n v="0"/>
    <n v="0"/>
    <n v="0"/>
    <n v="0"/>
    <n v="0"/>
    <n v="0"/>
    <n v="0"/>
    <n v="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272"/>
    <n v="45"/>
    <x v="0"/>
    <x v="4"/>
    <x v="4"/>
    <x v="0"/>
    <x v="19"/>
    <s v="A06"/>
    <s v="Galvanized steel conduit fittings complete with terminals and cable terminations (if required) and galvanized covers with gaskets surface mounted and fixed in all positions, etc, to all heights above floor level, etc and to all areas"/>
    <n v="44"/>
    <s v="16 mm Diameter cast metal end boxes"/>
    <x v="3"/>
    <x v="3"/>
    <x v="1"/>
    <n v="0"/>
    <n v="0"/>
    <n v="0"/>
    <n v="0"/>
    <n v="0"/>
    <n v="0"/>
    <n v="0"/>
    <n v="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378"/>
    <n v="45"/>
    <x v="0"/>
    <x v="4"/>
    <x v="4"/>
    <x v="0"/>
    <x v="19"/>
    <s v="A06"/>
    <s v="Galvanized steel conduit fittings complete with terminals and cable terminations (if required) and galvanized covers with gaskets surface mounted and fixed in all positions, etc, to all heights above floor level, etc and to all areas"/>
    <n v="44"/>
    <s v="16 mm Diameter cast metal end boxes"/>
    <x v="1"/>
    <x v="1"/>
    <x v="1"/>
    <n v="0"/>
    <n v="0"/>
    <n v="0"/>
    <n v="0"/>
    <n v="0"/>
    <n v="0"/>
    <n v="0"/>
    <n v="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167"/>
    <n v="46"/>
    <x v="0"/>
    <x v="4"/>
    <x v="4"/>
    <x v="0"/>
    <x v="19"/>
    <s v="A06"/>
    <s v="Galvanized steel conduit fittings complete with terminals and cable terminations (if required) and galvanized covers with gaskets surface mounted and fixed in all positions, etc, to all heights above floor level, etc and to all areas"/>
    <n v="45"/>
    <s v="20 mm Diameter cast metal X boxes"/>
    <x v="2"/>
    <x v="2"/>
    <x v="1"/>
    <n v="58"/>
    <n v="638"/>
    <n v="638"/>
    <n v="638"/>
    <n v="638"/>
    <n v="638"/>
    <n v="638"/>
    <n v="3886"/>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273"/>
    <n v="46"/>
    <x v="0"/>
    <x v="4"/>
    <x v="4"/>
    <x v="0"/>
    <x v="19"/>
    <s v="A06"/>
    <s v="Galvanized steel conduit fittings complete with terminals and cable terminations (if required) and galvanized covers with gaskets surface mounted and fixed in all positions, etc, to all heights above floor level, etc and to all areas"/>
    <n v="45"/>
    <s v="20 mm Diameter cast metal X boxes"/>
    <x v="3"/>
    <x v="3"/>
    <x v="1"/>
    <n v="58"/>
    <n v="638"/>
    <n v="638"/>
    <n v="638"/>
    <n v="638"/>
    <n v="638"/>
    <n v="638"/>
    <n v="3886"/>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379"/>
    <n v="46"/>
    <x v="0"/>
    <x v="4"/>
    <x v="4"/>
    <x v="0"/>
    <x v="19"/>
    <s v="A06"/>
    <s v="Galvanized steel conduit fittings complete with terminals and cable terminations (if required) and galvanized covers with gaskets surface mounted and fixed in all positions, etc, to all heights above floor level, etc and to all areas"/>
    <n v="45"/>
    <s v="20 mm Diameter cast metal X boxes"/>
    <x v="1"/>
    <x v="1"/>
    <x v="1"/>
    <n v="58"/>
    <n v="638"/>
    <n v="638"/>
    <n v="638"/>
    <n v="638"/>
    <n v="638"/>
    <n v="638"/>
    <n v="3886"/>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168"/>
    <n v="47"/>
    <x v="0"/>
    <x v="4"/>
    <x v="4"/>
    <x v="0"/>
    <x v="19"/>
    <s v="A06"/>
    <s v="Galvanized steel conduit fittings complete with terminals and cable terminations (if required) and galvanized covers with gaskets surface mounted and fixed in all positions, etc, to all heights above floor level, etc and to all areas"/>
    <n v="46"/>
    <s v="20 mm Diameter cast metal T boxes"/>
    <x v="2"/>
    <x v="2"/>
    <x v="1"/>
    <n v="52"/>
    <n v="572"/>
    <n v="572"/>
    <n v="572"/>
    <n v="572"/>
    <n v="572"/>
    <n v="572"/>
    <n v="3484"/>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274"/>
    <n v="47"/>
    <x v="0"/>
    <x v="4"/>
    <x v="4"/>
    <x v="0"/>
    <x v="19"/>
    <s v="A06"/>
    <s v="Galvanized steel conduit fittings complete with terminals and cable terminations (if required) and galvanized covers with gaskets surface mounted and fixed in all positions, etc, to all heights above floor level, etc and to all areas"/>
    <n v="46"/>
    <s v="20 mm Diameter cast metal T boxes"/>
    <x v="3"/>
    <x v="3"/>
    <x v="1"/>
    <n v="52"/>
    <n v="572"/>
    <n v="572"/>
    <n v="572"/>
    <n v="572"/>
    <n v="572"/>
    <n v="572"/>
    <n v="3484"/>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380"/>
    <n v="47"/>
    <x v="0"/>
    <x v="4"/>
    <x v="4"/>
    <x v="0"/>
    <x v="19"/>
    <s v="A06"/>
    <s v="Galvanized steel conduit fittings complete with terminals and cable terminations (if required) and galvanized covers with gaskets surface mounted and fixed in all positions, etc, to all heights above floor level, etc and to all areas"/>
    <n v="46"/>
    <s v="20 mm Diameter cast metal T boxes"/>
    <x v="1"/>
    <x v="1"/>
    <x v="1"/>
    <n v="52"/>
    <n v="572"/>
    <n v="572"/>
    <n v="572"/>
    <n v="572"/>
    <n v="572"/>
    <n v="572"/>
    <n v="3484"/>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169"/>
    <n v="48"/>
    <x v="0"/>
    <x v="4"/>
    <x v="4"/>
    <x v="0"/>
    <x v="19"/>
    <s v="A06"/>
    <s v="Galvanized steel conduit fittings complete with terminals and cable terminations (if required) and galvanized covers with gaskets surface mounted and fixed in all positions, etc, to all heights above floor level, etc and to all areas"/>
    <n v="47"/>
    <s v="20 mm Diameter cast metal through boxes"/>
    <x v="2"/>
    <x v="2"/>
    <x v="1"/>
    <n v="46"/>
    <n v="496"/>
    <n v="496"/>
    <n v="496"/>
    <n v="496"/>
    <n v="496"/>
    <n v="496"/>
    <n v="3022"/>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275"/>
    <n v="48"/>
    <x v="0"/>
    <x v="4"/>
    <x v="4"/>
    <x v="0"/>
    <x v="19"/>
    <s v="A06"/>
    <s v="Galvanized steel conduit fittings complete with terminals and cable terminations (if required) and galvanized covers with gaskets surface mounted and fixed in all positions, etc, to all heights above floor level, etc and to all areas"/>
    <n v="47"/>
    <s v="20 mm Diameter cast metal through boxes"/>
    <x v="3"/>
    <x v="3"/>
    <x v="1"/>
    <n v="46"/>
    <n v="496"/>
    <n v="496"/>
    <n v="496"/>
    <n v="496"/>
    <n v="496"/>
    <n v="496"/>
    <n v="3022"/>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381"/>
    <n v="48"/>
    <x v="0"/>
    <x v="4"/>
    <x v="4"/>
    <x v="0"/>
    <x v="19"/>
    <s v="A06"/>
    <s v="Galvanized steel conduit fittings complete with terminals and cable terminations (if required) and galvanized covers with gaskets surface mounted and fixed in all positions, etc, to all heights above floor level, etc and to all areas"/>
    <n v="47"/>
    <s v="20 mm Diameter cast metal through boxes"/>
    <x v="1"/>
    <x v="1"/>
    <x v="1"/>
    <n v="46"/>
    <n v="496"/>
    <n v="496"/>
    <n v="496"/>
    <n v="496"/>
    <n v="496"/>
    <n v="496"/>
    <n v="3022"/>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170"/>
    <n v="49"/>
    <x v="0"/>
    <x v="4"/>
    <x v="4"/>
    <x v="0"/>
    <x v="19"/>
    <s v="A06"/>
    <s v="Galvanized steel conduit fittings complete with terminals and cable terminations (if required) and galvanized covers with gaskets surface mounted and fixed in all positions, etc, to all heights above floor level, etc and to all areas"/>
    <n v="48"/>
    <s v="20 mm Diameter 90 degree galv steel elbows"/>
    <x v="2"/>
    <x v="2"/>
    <x v="1"/>
    <n v="58"/>
    <n v="638"/>
    <n v="638"/>
    <n v="638"/>
    <n v="638"/>
    <n v="638"/>
    <n v="638"/>
    <n v="3886"/>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276"/>
    <n v="49"/>
    <x v="0"/>
    <x v="4"/>
    <x v="4"/>
    <x v="0"/>
    <x v="19"/>
    <s v="A06"/>
    <s v="Galvanized steel conduit fittings complete with terminals and cable terminations (if required) and galvanized covers with gaskets surface mounted and fixed in all positions, etc, to all heights above floor level, etc and to all areas"/>
    <n v="48"/>
    <s v="20 mm Diameter 90 degree galv steel elbows"/>
    <x v="3"/>
    <x v="3"/>
    <x v="1"/>
    <n v="58"/>
    <n v="638"/>
    <n v="638"/>
    <n v="638"/>
    <n v="638"/>
    <n v="638"/>
    <n v="638"/>
    <n v="3886"/>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382"/>
    <n v="49"/>
    <x v="0"/>
    <x v="4"/>
    <x v="4"/>
    <x v="0"/>
    <x v="19"/>
    <s v="A06"/>
    <s v="Galvanized steel conduit fittings complete with terminals and cable terminations (if required) and galvanized covers with gaskets surface mounted and fixed in all positions, etc, to all heights above floor level, etc and to all areas"/>
    <n v="48"/>
    <s v="20 mm Diameter 90 degree galv steel elbows"/>
    <x v="1"/>
    <x v="1"/>
    <x v="1"/>
    <n v="58"/>
    <n v="638"/>
    <n v="638"/>
    <n v="638"/>
    <n v="638"/>
    <n v="638"/>
    <n v="638"/>
    <n v="3886"/>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171"/>
    <n v="50"/>
    <x v="0"/>
    <x v="4"/>
    <x v="4"/>
    <x v="0"/>
    <x v="19"/>
    <s v="A06"/>
    <s v="Galvanized steel conduit fittings complete with terminals and cable terminations (if required) and galvanized covers with gaskets surface mounted and fixed in all positions, etc, to all heights above floor level, etc and to all areas"/>
    <n v="49"/>
    <s v="20 mm Diameter cast metal end boxes"/>
    <x v="2"/>
    <x v="2"/>
    <x v="1"/>
    <n v="30"/>
    <n v="319"/>
    <n v="319"/>
    <n v="319"/>
    <n v="319"/>
    <n v="319"/>
    <n v="319"/>
    <n v="1944"/>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277"/>
    <n v="50"/>
    <x v="0"/>
    <x v="4"/>
    <x v="4"/>
    <x v="0"/>
    <x v="19"/>
    <s v="A06"/>
    <s v="Galvanized steel conduit fittings complete with terminals and cable terminations (if required) and galvanized covers with gaskets surface mounted and fixed in all positions, etc, to all heights above floor level, etc and to all areas"/>
    <n v="49"/>
    <s v="20 mm Diameter cast metal end boxes"/>
    <x v="3"/>
    <x v="3"/>
    <x v="1"/>
    <n v="30"/>
    <n v="319"/>
    <n v="319"/>
    <n v="319"/>
    <n v="319"/>
    <n v="319"/>
    <n v="319"/>
    <n v="1944"/>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383"/>
    <n v="50"/>
    <x v="0"/>
    <x v="4"/>
    <x v="4"/>
    <x v="0"/>
    <x v="19"/>
    <s v="A06"/>
    <s v="Galvanized steel conduit fittings complete with terminals and cable terminations (if required) and galvanized covers with gaskets surface mounted and fixed in all positions, etc, to all heights above floor level, etc and to all areas"/>
    <n v="49"/>
    <s v="20 mm Diameter cast metal end boxes"/>
    <x v="1"/>
    <x v="1"/>
    <x v="1"/>
    <n v="30"/>
    <n v="319"/>
    <n v="319"/>
    <n v="319"/>
    <n v="319"/>
    <n v="319"/>
    <n v="319"/>
    <n v="1944"/>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172"/>
    <n v="51"/>
    <x v="0"/>
    <x v="4"/>
    <x v="4"/>
    <x v="0"/>
    <x v="19"/>
    <s v="A06"/>
    <s v="Galvanized steel conduit fittings complete with terminals and cable terminations (if required) and galvanized covers with gaskets surface mounted and fixed in all positions, etc, to all heights above floor level, etc and to all areas"/>
    <n v="50"/>
    <s v="1 gang light steel switch box and cover"/>
    <x v="2"/>
    <x v="2"/>
    <x v="1"/>
    <n v="10"/>
    <m/>
    <m/>
    <m/>
    <m/>
    <m/>
    <m/>
    <n v="1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278"/>
    <n v="51"/>
    <x v="0"/>
    <x v="4"/>
    <x v="4"/>
    <x v="0"/>
    <x v="19"/>
    <s v="A06"/>
    <s v="Galvanized steel conduit fittings complete with terminals and cable terminations (if required) and galvanized covers with gaskets surface mounted and fixed in all positions, etc, to all heights above floor level, etc and to all areas"/>
    <n v="50"/>
    <s v="1 gang light steel switch box and cover"/>
    <x v="3"/>
    <x v="3"/>
    <x v="1"/>
    <n v="10"/>
    <m/>
    <m/>
    <m/>
    <m/>
    <m/>
    <m/>
    <n v="1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384"/>
    <n v="51"/>
    <x v="0"/>
    <x v="4"/>
    <x v="4"/>
    <x v="0"/>
    <x v="19"/>
    <s v="A06"/>
    <s v="Galvanized steel conduit fittings complete with terminals and cable terminations (if required) and galvanized covers with gaskets surface mounted and fixed in all positions, etc, to all heights above floor level, etc and to all areas"/>
    <n v="50"/>
    <s v="1 gang light steel switch box and cover"/>
    <x v="1"/>
    <x v="1"/>
    <x v="1"/>
    <n v="10"/>
    <m/>
    <m/>
    <m/>
    <m/>
    <m/>
    <m/>
    <n v="1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173"/>
    <n v="52"/>
    <x v="0"/>
    <x v="4"/>
    <x v="4"/>
    <x v="0"/>
    <x v="19"/>
    <s v="A06"/>
    <s v="Galvanized steel conduit fittings complete with terminals and cable terminations (if required) and galvanized covers with gaskets surface mounted and fixed in all positions, etc, to all heights above floor level, etc and to all areas"/>
    <n v="51"/>
    <s v="1 gang steel socket outlet box and cover"/>
    <x v="2"/>
    <x v="2"/>
    <x v="1"/>
    <n v="10"/>
    <m/>
    <m/>
    <m/>
    <m/>
    <m/>
    <m/>
    <n v="1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279"/>
    <n v="52"/>
    <x v="0"/>
    <x v="4"/>
    <x v="4"/>
    <x v="0"/>
    <x v="19"/>
    <s v="A06"/>
    <s v="Galvanized steel conduit fittings complete with terminals and cable terminations (if required) and galvanized covers with gaskets surface mounted and fixed in all positions, etc, to all heights above floor level, etc and to all areas"/>
    <n v="51"/>
    <s v="1 gang steel socket outlet box and cover"/>
    <x v="3"/>
    <x v="3"/>
    <x v="1"/>
    <n v="10"/>
    <m/>
    <m/>
    <m/>
    <m/>
    <m/>
    <m/>
    <n v="1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385"/>
    <n v="52"/>
    <x v="0"/>
    <x v="4"/>
    <x v="4"/>
    <x v="0"/>
    <x v="19"/>
    <s v="A06"/>
    <s v="Galvanized steel conduit fittings complete with terminals and cable terminations (if required) and galvanized covers with gaskets surface mounted and fixed in all positions, etc, to all heights above floor level, etc and to all areas"/>
    <n v="51"/>
    <s v="1 gang steel socket outlet box and cover"/>
    <x v="1"/>
    <x v="1"/>
    <x v="1"/>
    <n v="10"/>
    <m/>
    <m/>
    <m/>
    <m/>
    <m/>
    <m/>
    <n v="1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174"/>
    <n v="53"/>
    <x v="0"/>
    <x v="4"/>
    <x v="4"/>
    <x v="0"/>
    <x v="19"/>
    <s v="A06"/>
    <s v="Galvanized steel conduit fittings complete with terminals and cable terminations (if required) and galvanized covers with gaskets surface mounted and fixed in all positions, etc, to all heights above floor level, etc and to all areas"/>
    <n v="52"/>
    <s v="2 gang steel socket outlet box and cover"/>
    <x v="2"/>
    <x v="2"/>
    <x v="1"/>
    <n v="10"/>
    <m/>
    <m/>
    <m/>
    <m/>
    <m/>
    <m/>
    <n v="1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280"/>
    <n v="53"/>
    <x v="0"/>
    <x v="4"/>
    <x v="4"/>
    <x v="0"/>
    <x v="19"/>
    <s v="A06"/>
    <s v="Galvanized steel conduit fittings complete with terminals and cable terminations (if required) and galvanized covers with gaskets surface mounted and fixed in all positions, etc, to all heights above floor level, etc and to all areas"/>
    <n v="52"/>
    <s v="2 gang steel socket outlet box and cover"/>
    <x v="3"/>
    <x v="3"/>
    <x v="1"/>
    <n v="10"/>
    <m/>
    <m/>
    <m/>
    <m/>
    <m/>
    <m/>
    <n v="1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386"/>
    <n v="53"/>
    <x v="0"/>
    <x v="4"/>
    <x v="4"/>
    <x v="0"/>
    <x v="19"/>
    <s v="A06"/>
    <s v="Galvanized steel conduit fittings complete with terminals and cable terminations (if required) and galvanized covers with gaskets surface mounted and fixed in all positions, etc, to all heights above floor level, etc and to all areas"/>
    <n v="52"/>
    <s v="2 gang steel socket outlet box and cover"/>
    <x v="1"/>
    <x v="1"/>
    <x v="1"/>
    <n v="10"/>
    <m/>
    <m/>
    <m/>
    <m/>
    <m/>
    <m/>
    <n v="1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175"/>
    <n v="54"/>
    <x v="0"/>
    <x v="4"/>
    <x v="4"/>
    <x v="0"/>
    <x v="19"/>
    <s v="A06"/>
    <s v="Galvanized steel conduit fittings complete with terminals and cable terminations (if required) and galvanized covers with gaskets surface mounted and fixed in all positions, etc, to all heights above floor level, etc and to all areas"/>
    <n v="53"/>
    <s v="32mm to 20 mm reducing coupling fitting"/>
    <x v="2"/>
    <x v="2"/>
    <x v="1"/>
    <n v="14"/>
    <n v="630"/>
    <n v="630"/>
    <n v="630"/>
    <n v="630"/>
    <n v="630"/>
    <n v="630"/>
    <n v="3794"/>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281"/>
    <n v="54"/>
    <x v="0"/>
    <x v="4"/>
    <x v="4"/>
    <x v="0"/>
    <x v="19"/>
    <s v="A06"/>
    <s v="Galvanized steel conduit fittings complete with terminals and cable terminations (if required) and galvanized covers with gaskets surface mounted and fixed in all positions, etc, to all heights above floor level, etc and to all areas"/>
    <n v="53"/>
    <s v="32mm to 20 mm reducing coupling fitting"/>
    <x v="3"/>
    <x v="3"/>
    <x v="1"/>
    <n v="14"/>
    <n v="630"/>
    <n v="630"/>
    <n v="630"/>
    <n v="630"/>
    <n v="630"/>
    <n v="630"/>
    <n v="3794"/>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387"/>
    <n v="54"/>
    <x v="0"/>
    <x v="4"/>
    <x v="4"/>
    <x v="0"/>
    <x v="19"/>
    <s v="A06"/>
    <s v="Galvanized steel conduit fittings complete with terminals and cable terminations (if required) and galvanized covers with gaskets surface mounted and fixed in all positions, etc, to all heights above floor level, etc and to all areas"/>
    <n v="53"/>
    <s v="32mm to 20 mm reducing coupling fitting"/>
    <x v="1"/>
    <x v="1"/>
    <x v="1"/>
    <n v="14"/>
    <n v="630"/>
    <n v="630"/>
    <n v="630"/>
    <n v="630"/>
    <n v="630"/>
    <n v="630"/>
    <n v="3794"/>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176"/>
    <n v="55"/>
    <x v="0"/>
    <x v="4"/>
    <x v="4"/>
    <x v="0"/>
    <x v="19"/>
    <s v="A08"/>
    <s v="WIRING CHANNELS"/>
    <n v="54"/>
    <s v="41.3 x 41.3 x 1.6 mm Thick "/>
    <x v="2"/>
    <x v="2"/>
    <x v="0"/>
    <n v="450"/>
    <n v="1100"/>
    <n v="1100"/>
    <n v="1100"/>
    <n v="1100"/>
    <n v="1100"/>
    <n v="1100"/>
    <n v="705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282"/>
    <n v="55"/>
    <x v="0"/>
    <x v="4"/>
    <x v="4"/>
    <x v="0"/>
    <x v="19"/>
    <s v="A08"/>
    <s v="WIRING CHANNELS"/>
    <n v="54"/>
    <s v="41.3 x 41.3 x 1.6 mm Thick "/>
    <x v="3"/>
    <x v="3"/>
    <x v="0"/>
    <n v="450"/>
    <n v="1100"/>
    <n v="1100"/>
    <n v="1100"/>
    <n v="1100"/>
    <n v="1100"/>
    <n v="1100"/>
    <n v="705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388"/>
    <n v="55"/>
    <x v="0"/>
    <x v="4"/>
    <x v="4"/>
    <x v="0"/>
    <x v="19"/>
    <s v="A08"/>
    <s v="WIRING CHANNELS"/>
    <n v="54"/>
    <s v="41.3 x 41.3 x 1.6 mm Thick "/>
    <x v="1"/>
    <x v="1"/>
    <x v="0"/>
    <n v="450"/>
    <n v="1100"/>
    <n v="1100"/>
    <n v="1100"/>
    <n v="1100"/>
    <n v="1100"/>
    <n v="1100"/>
    <n v="705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177"/>
    <n v="56"/>
    <x v="0"/>
    <x v="4"/>
    <x v="4"/>
    <x v="0"/>
    <x v="19"/>
    <s v="A09"/>
    <s v="CABLE"/>
    <n v="55"/>
    <s v="1/C 2,5 mm² Red"/>
    <x v="2"/>
    <x v="2"/>
    <x v="0"/>
    <n v="3270"/>
    <n v="35573"/>
    <n v="35573"/>
    <n v="35573"/>
    <n v="35573"/>
    <n v="35573"/>
    <n v="35573"/>
    <n v="216708"/>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283"/>
    <n v="56"/>
    <x v="0"/>
    <x v="4"/>
    <x v="4"/>
    <x v="0"/>
    <x v="19"/>
    <s v="A09"/>
    <s v="CABLE"/>
    <n v="55"/>
    <s v="1/C 2,5 mm² Red"/>
    <x v="3"/>
    <x v="3"/>
    <x v="0"/>
    <n v="3270"/>
    <n v="35573"/>
    <n v="35573"/>
    <n v="35573"/>
    <n v="35573"/>
    <n v="35573"/>
    <n v="35573"/>
    <n v="216708"/>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389"/>
    <n v="56"/>
    <x v="0"/>
    <x v="4"/>
    <x v="4"/>
    <x v="0"/>
    <x v="19"/>
    <s v="A09"/>
    <s v="CABLE"/>
    <n v="55"/>
    <s v="1/C 2,5 mm² Red"/>
    <x v="1"/>
    <x v="1"/>
    <x v="0"/>
    <n v="3270"/>
    <n v="35573"/>
    <n v="35573"/>
    <n v="35573"/>
    <n v="35573"/>
    <n v="35573"/>
    <n v="35573"/>
    <n v="216708"/>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178"/>
    <n v="57"/>
    <x v="0"/>
    <x v="4"/>
    <x v="4"/>
    <x v="0"/>
    <x v="19"/>
    <s v="A09"/>
    <s v="CABLE"/>
    <n v="56"/>
    <s v="1/C 4 mm² Red"/>
    <x v="2"/>
    <x v="2"/>
    <x v="0"/>
    <n v="1210"/>
    <n v="1990"/>
    <n v="1990"/>
    <n v="1990"/>
    <n v="1990"/>
    <n v="1990"/>
    <n v="1990"/>
    <n v="1315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284"/>
    <n v="57"/>
    <x v="0"/>
    <x v="4"/>
    <x v="4"/>
    <x v="0"/>
    <x v="19"/>
    <s v="A09"/>
    <s v="CABLE"/>
    <n v="56"/>
    <s v="1/C 4 mm² Red"/>
    <x v="3"/>
    <x v="3"/>
    <x v="0"/>
    <n v="1210"/>
    <n v="1990"/>
    <n v="1990"/>
    <n v="1990"/>
    <n v="1990"/>
    <n v="1990"/>
    <n v="1990"/>
    <n v="1315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390"/>
    <n v="57"/>
    <x v="0"/>
    <x v="4"/>
    <x v="4"/>
    <x v="0"/>
    <x v="19"/>
    <s v="A09"/>
    <s v="CABLE"/>
    <n v="56"/>
    <s v="1/C 4 mm² Red"/>
    <x v="1"/>
    <x v="1"/>
    <x v="0"/>
    <n v="1210"/>
    <n v="1990"/>
    <n v="1990"/>
    <n v="1990"/>
    <n v="1990"/>
    <n v="1990"/>
    <n v="1990"/>
    <n v="1315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179"/>
    <n v="58"/>
    <x v="0"/>
    <x v="4"/>
    <x v="4"/>
    <x v="0"/>
    <x v="19"/>
    <s v="A09"/>
    <s v="CABLE"/>
    <n v="57"/>
    <s v="1/C 6 mm² Red"/>
    <x v="2"/>
    <x v="2"/>
    <x v="0"/>
    <n v="1"/>
    <m/>
    <m/>
    <m/>
    <m/>
    <m/>
    <m/>
    <n v="1"/>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285"/>
    <n v="58"/>
    <x v="0"/>
    <x v="4"/>
    <x v="4"/>
    <x v="0"/>
    <x v="19"/>
    <s v="A09"/>
    <s v="CABLE"/>
    <n v="57"/>
    <s v="1/C 6 mm² Red"/>
    <x v="3"/>
    <x v="3"/>
    <x v="0"/>
    <n v="1"/>
    <m/>
    <m/>
    <m/>
    <m/>
    <m/>
    <m/>
    <n v="1"/>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391"/>
    <n v="58"/>
    <x v="0"/>
    <x v="4"/>
    <x v="4"/>
    <x v="0"/>
    <x v="19"/>
    <s v="A09"/>
    <s v="CABLE"/>
    <n v="57"/>
    <s v="1/C 6 mm² Red"/>
    <x v="1"/>
    <x v="1"/>
    <x v="0"/>
    <n v="1"/>
    <m/>
    <m/>
    <m/>
    <m/>
    <m/>
    <m/>
    <n v="1"/>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180"/>
    <n v="59"/>
    <x v="0"/>
    <x v="4"/>
    <x v="4"/>
    <x v="0"/>
    <x v="19"/>
    <s v="A09"/>
    <s v="CABLE"/>
    <n v="58"/>
    <s v="1/C 2,5 mm² Yellow"/>
    <x v="2"/>
    <x v="2"/>
    <x v="0"/>
    <n v="3270"/>
    <n v="35573"/>
    <n v="35573"/>
    <n v="35573"/>
    <n v="35573"/>
    <n v="35573"/>
    <n v="35573"/>
    <n v="216708"/>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286"/>
    <n v="59"/>
    <x v="0"/>
    <x v="4"/>
    <x v="4"/>
    <x v="0"/>
    <x v="19"/>
    <s v="A09"/>
    <s v="CABLE"/>
    <n v="58"/>
    <s v="1/C 2,5 mm² Yellow"/>
    <x v="3"/>
    <x v="3"/>
    <x v="0"/>
    <n v="3270"/>
    <n v="35573"/>
    <n v="35573"/>
    <n v="35573"/>
    <n v="35573"/>
    <n v="35573"/>
    <n v="35573"/>
    <n v="216708"/>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392"/>
    <n v="59"/>
    <x v="0"/>
    <x v="4"/>
    <x v="4"/>
    <x v="0"/>
    <x v="19"/>
    <s v="A09"/>
    <s v="CABLE"/>
    <n v="58"/>
    <s v="1/C 2,5 mm² Yellow"/>
    <x v="1"/>
    <x v="1"/>
    <x v="0"/>
    <n v="3270"/>
    <n v="35573"/>
    <n v="35573"/>
    <n v="35573"/>
    <n v="35573"/>
    <n v="35573"/>
    <n v="35573"/>
    <n v="216708"/>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181"/>
    <n v="60"/>
    <x v="0"/>
    <x v="4"/>
    <x v="4"/>
    <x v="0"/>
    <x v="19"/>
    <s v="A09"/>
    <s v="CABLE"/>
    <n v="59"/>
    <s v="1/C 4 mm² Yellow"/>
    <x v="2"/>
    <x v="2"/>
    <x v="0"/>
    <n v="1210"/>
    <n v="1990"/>
    <n v="1990"/>
    <n v="1990"/>
    <n v="1990"/>
    <n v="1990"/>
    <n v="1990"/>
    <n v="1315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287"/>
    <n v="60"/>
    <x v="0"/>
    <x v="4"/>
    <x v="4"/>
    <x v="0"/>
    <x v="19"/>
    <s v="A09"/>
    <s v="CABLE"/>
    <n v="59"/>
    <s v="1/C 4 mm² Yellow"/>
    <x v="3"/>
    <x v="3"/>
    <x v="0"/>
    <n v="1210"/>
    <n v="1990"/>
    <n v="1990"/>
    <n v="1990"/>
    <n v="1990"/>
    <n v="1990"/>
    <n v="1990"/>
    <n v="1315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393"/>
    <n v="60"/>
    <x v="0"/>
    <x v="4"/>
    <x v="4"/>
    <x v="0"/>
    <x v="19"/>
    <s v="A09"/>
    <s v="CABLE"/>
    <n v="59"/>
    <s v="1/C 4 mm² Yellow"/>
    <x v="1"/>
    <x v="1"/>
    <x v="0"/>
    <n v="1210"/>
    <n v="1990"/>
    <n v="1990"/>
    <n v="1990"/>
    <n v="1990"/>
    <n v="1990"/>
    <n v="1990"/>
    <n v="1315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182"/>
    <n v="61"/>
    <x v="0"/>
    <x v="4"/>
    <x v="4"/>
    <x v="0"/>
    <x v="19"/>
    <s v="A09"/>
    <s v="CABLE"/>
    <n v="60"/>
    <s v="1/C 6 mm² Yellow"/>
    <x v="2"/>
    <x v="2"/>
    <x v="0"/>
    <n v="1"/>
    <m/>
    <m/>
    <m/>
    <m/>
    <m/>
    <m/>
    <n v="1"/>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288"/>
    <n v="61"/>
    <x v="0"/>
    <x v="4"/>
    <x v="4"/>
    <x v="0"/>
    <x v="19"/>
    <s v="A09"/>
    <s v="CABLE"/>
    <n v="60"/>
    <s v="1/C 6 mm² Yellow"/>
    <x v="3"/>
    <x v="3"/>
    <x v="0"/>
    <n v="1"/>
    <m/>
    <m/>
    <m/>
    <m/>
    <m/>
    <m/>
    <n v="1"/>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394"/>
    <n v="61"/>
    <x v="0"/>
    <x v="4"/>
    <x v="4"/>
    <x v="0"/>
    <x v="19"/>
    <s v="A09"/>
    <s v="CABLE"/>
    <n v="60"/>
    <s v="1/C 6 mm² Yellow"/>
    <x v="1"/>
    <x v="1"/>
    <x v="0"/>
    <n v="1"/>
    <m/>
    <m/>
    <m/>
    <m/>
    <m/>
    <m/>
    <n v="1"/>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183"/>
    <n v="62"/>
    <x v="0"/>
    <x v="4"/>
    <x v="4"/>
    <x v="0"/>
    <x v="19"/>
    <s v="A09"/>
    <s v="CABLE"/>
    <n v="61"/>
    <s v="1/C 2,5 mm² Blue"/>
    <x v="2"/>
    <x v="2"/>
    <x v="0"/>
    <n v="3270"/>
    <n v="35573"/>
    <n v="35573"/>
    <n v="35573"/>
    <n v="35573"/>
    <n v="35573"/>
    <n v="35573"/>
    <n v="216708"/>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289"/>
    <n v="62"/>
    <x v="0"/>
    <x v="4"/>
    <x v="4"/>
    <x v="0"/>
    <x v="19"/>
    <s v="A09"/>
    <s v="CABLE"/>
    <n v="61"/>
    <s v="1/C 2,5 mm² Blue"/>
    <x v="3"/>
    <x v="3"/>
    <x v="0"/>
    <n v="3270"/>
    <n v="35573"/>
    <n v="35573"/>
    <n v="35573"/>
    <n v="35573"/>
    <n v="35573"/>
    <n v="35573"/>
    <n v="216708"/>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395"/>
    <n v="62"/>
    <x v="0"/>
    <x v="4"/>
    <x v="4"/>
    <x v="0"/>
    <x v="19"/>
    <s v="A09"/>
    <s v="CABLE"/>
    <n v="61"/>
    <s v="1/C 2,5 mm² Blue"/>
    <x v="1"/>
    <x v="1"/>
    <x v="0"/>
    <n v="3270"/>
    <n v="35573"/>
    <n v="35573"/>
    <n v="35573"/>
    <n v="35573"/>
    <n v="35573"/>
    <n v="35573"/>
    <n v="216708"/>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184"/>
    <n v="63"/>
    <x v="0"/>
    <x v="4"/>
    <x v="4"/>
    <x v="0"/>
    <x v="19"/>
    <s v="A09"/>
    <s v="CABLE"/>
    <n v="62"/>
    <s v="1/C 4 mm² Blue"/>
    <x v="2"/>
    <x v="2"/>
    <x v="0"/>
    <n v="1210"/>
    <n v="1990"/>
    <n v="1990"/>
    <n v="1990"/>
    <n v="1990"/>
    <n v="1990"/>
    <n v="1990"/>
    <n v="1315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290"/>
    <n v="63"/>
    <x v="0"/>
    <x v="4"/>
    <x v="4"/>
    <x v="0"/>
    <x v="19"/>
    <s v="A09"/>
    <s v="CABLE"/>
    <n v="62"/>
    <s v="1/C 4 mm² Blue"/>
    <x v="3"/>
    <x v="3"/>
    <x v="0"/>
    <n v="1210"/>
    <n v="1990"/>
    <n v="1990"/>
    <n v="1990"/>
    <n v="1990"/>
    <n v="1990"/>
    <n v="1990"/>
    <n v="1315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396"/>
    <n v="63"/>
    <x v="0"/>
    <x v="4"/>
    <x v="4"/>
    <x v="0"/>
    <x v="19"/>
    <s v="A09"/>
    <s v="CABLE"/>
    <n v="62"/>
    <s v="1/C 4 mm² Blue"/>
    <x v="1"/>
    <x v="1"/>
    <x v="0"/>
    <n v="1210"/>
    <n v="1990"/>
    <n v="1990"/>
    <n v="1990"/>
    <n v="1990"/>
    <n v="1990"/>
    <n v="1990"/>
    <n v="1315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185"/>
    <n v="64"/>
    <x v="0"/>
    <x v="4"/>
    <x v="4"/>
    <x v="0"/>
    <x v="19"/>
    <s v="A09"/>
    <s v="CABLE"/>
    <n v="63"/>
    <s v="1/C 6 mm² Blue"/>
    <x v="2"/>
    <x v="2"/>
    <x v="0"/>
    <n v="1"/>
    <m/>
    <m/>
    <m/>
    <m/>
    <m/>
    <m/>
    <n v="1"/>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291"/>
    <n v="64"/>
    <x v="0"/>
    <x v="4"/>
    <x v="4"/>
    <x v="0"/>
    <x v="19"/>
    <s v="A09"/>
    <s v="CABLE"/>
    <n v="63"/>
    <s v="1/C 6 mm² Blue"/>
    <x v="3"/>
    <x v="3"/>
    <x v="0"/>
    <n v="1"/>
    <m/>
    <m/>
    <m/>
    <m/>
    <m/>
    <m/>
    <n v="1"/>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397"/>
    <n v="64"/>
    <x v="0"/>
    <x v="4"/>
    <x v="4"/>
    <x v="0"/>
    <x v="19"/>
    <s v="A09"/>
    <s v="CABLE"/>
    <n v="63"/>
    <s v="1/C 6 mm² Blue"/>
    <x v="1"/>
    <x v="1"/>
    <x v="0"/>
    <n v="1"/>
    <m/>
    <m/>
    <m/>
    <m/>
    <m/>
    <m/>
    <n v="1"/>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186"/>
    <n v="65"/>
    <x v="0"/>
    <x v="4"/>
    <x v="4"/>
    <x v="0"/>
    <x v="19"/>
    <s v="A09"/>
    <s v="CABLE"/>
    <n v="64"/>
    <s v="1/C 2,5 mm² Black"/>
    <x v="2"/>
    <x v="2"/>
    <x v="0"/>
    <n v="4900"/>
    <n v="53359"/>
    <n v="53359"/>
    <n v="53359"/>
    <n v="53359"/>
    <n v="53359"/>
    <n v="53359"/>
    <n v="325054"/>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292"/>
    <n v="65"/>
    <x v="0"/>
    <x v="4"/>
    <x v="4"/>
    <x v="0"/>
    <x v="19"/>
    <s v="A09"/>
    <s v="CABLE"/>
    <n v="64"/>
    <s v="1/C 2,5 mm² Black"/>
    <x v="3"/>
    <x v="3"/>
    <x v="0"/>
    <n v="4900"/>
    <n v="53359"/>
    <n v="53359"/>
    <n v="53359"/>
    <n v="53359"/>
    <n v="53359"/>
    <n v="53359"/>
    <n v="325054"/>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398"/>
    <n v="65"/>
    <x v="0"/>
    <x v="4"/>
    <x v="4"/>
    <x v="0"/>
    <x v="19"/>
    <s v="A09"/>
    <s v="CABLE"/>
    <n v="64"/>
    <s v="1/C 2,5 mm² Black"/>
    <x v="1"/>
    <x v="1"/>
    <x v="0"/>
    <n v="4900"/>
    <n v="53359"/>
    <n v="53359"/>
    <n v="53359"/>
    <n v="53359"/>
    <n v="53359"/>
    <n v="53359"/>
    <n v="325054"/>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187"/>
    <n v="66"/>
    <x v="0"/>
    <x v="4"/>
    <x v="4"/>
    <x v="0"/>
    <x v="19"/>
    <s v="A09"/>
    <s v="CABLE"/>
    <n v="65"/>
    <s v="1/C 4 mm² Black"/>
    <x v="2"/>
    <x v="2"/>
    <x v="0"/>
    <n v="3629"/>
    <n v="2984"/>
    <n v="2984"/>
    <n v="2984"/>
    <n v="2984"/>
    <n v="2984"/>
    <n v="2984"/>
    <n v="21533"/>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293"/>
    <n v="66"/>
    <x v="0"/>
    <x v="4"/>
    <x v="4"/>
    <x v="0"/>
    <x v="19"/>
    <s v="A09"/>
    <s v="CABLE"/>
    <n v="65"/>
    <s v="1/C 4 mm² Black"/>
    <x v="3"/>
    <x v="3"/>
    <x v="0"/>
    <n v="3629"/>
    <n v="2984"/>
    <n v="2984"/>
    <n v="2984"/>
    <n v="2984"/>
    <n v="2984"/>
    <n v="2984"/>
    <n v="21533"/>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399"/>
    <n v="66"/>
    <x v="0"/>
    <x v="4"/>
    <x v="4"/>
    <x v="0"/>
    <x v="19"/>
    <s v="A09"/>
    <s v="CABLE"/>
    <n v="65"/>
    <s v="1/C 4 mm² Black"/>
    <x v="1"/>
    <x v="1"/>
    <x v="0"/>
    <n v="3629"/>
    <n v="2984"/>
    <n v="2984"/>
    <n v="2984"/>
    <n v="2984"/>
    <n v="2984"/>
    <n v="2984"/>
    <n v="21533"/>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188"/>
    <n v="67"/>
    <x v="0"/>
    <x v="4"/>
    <x v="4"/>
    <x v="0"/>
    <x v="19"/>
    <s v="A09"/>
    <s v="CABLE"/>
    <n v="66"/>
    <s v="1/C 6 mm² Black"/>
    <x v="2"/>
    <x v="2"/>
    <x v="0"/>
    <n v="1"/>
    <m/>
    <m/>
    <m/>
    <m/>
    <m/>
    <m/>
    <n v="1"/>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294"/>
    <n v="67"/>
    <x v="0"/>
    <x v="4"/>
    <x v="4"/>
    <x v="0"/>
    <x v="19"/>
    <s v="A09"/>
    <s v="CABLE"/>
    <n v="66"/>
    <s v="1/C 6 mm² Black"/>
    <x v="3"/>
    <x v="3"/>
    <x v="0"/>
    <n v="1"/>
    <m/>
    <m/>
    <m/>
    <m/>
    <m/>
    <m/>
    <n v="1"/>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400"/>
    <n v="67"/>
    <x v="0"/>
    <x v="4"/>
    <x v="4"/>
    <x v="0"/>
    <x v="19"/>
    <s v="A09"/>
    <s v="CABLE"/>
    <n v="66"/>
    <s v="1/C 6 mm² Black"/>
    <x v="1"/>
    <x v="1"/>
    <x v="0"/>
    <n v="1"/>
    <m/>
    <m/>
    <m/>
    <m/>
    <m/>
    <m/>
    <n v="1"/>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189"/>
    <n v="68"/>
    <x v="0"/>
    <x v="4"/>
    <x v="4"/>
    <x v="0"/>
    <x v="19"/>
    <s v="A09"/>
    <s v="CABLE"/>
    <n v="67"/>
    <s v="4/C armoured, 16 mm² Black"/>
    <x v="2"/>
    <x v="2"/>
    <x v="0"/>
    <n v="7547"/>
    <m/>
    <m/>
    <m/>
    <m/>
    <m/>
    <m/>
    <n v="754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295"/>
    <n v="68"/>
    <x v="0"/>
    <x v="4"/>
    <x v="4"/>
    <x v="0"/>
    <x v="19"/>
    <s v="A09"/>
    <s v="CABLE"/>
    <n v="67"/>
    <s v="4/C armoured, 16 mm² Black"/>
    <x v="3"/>
    <x v="3"/>
    <x v="0"/>
    <n v="7547"/>
    <m/>
    <m/>
    <m/>
    <m/>
    <m/>
    <m/>
    <n v="754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401"/>
    <n v="68"/>
    <x v="0"/>
    <x v="4"/>
    <x v="4"/>
    <x v="0"/>
    <x v="19"/>
    <s v="A09"/>
    <s v="CABLE"/>
    <n v="67"/>
    <s v="4/C armoured, 16 mm² Black"/>
    <x v="1"/>
    <x v="1"/>
    <x v="0"/>
    <n v="7547"/>
    <m/>
    <m/>
    <m/>
    <m/>
    <m/>
    <m/>
    <n v="754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190"/>
    <n v="69"/>
    <x v="0"/>
    <x v="4"/>
    <x v="4"/>
    <x v="0"/>
    <x v="19"/>
    <s v="A09"/>
    <s v="CABLE"/>
    <n v="68"/>
    <s v="4/C armoured, 25 mm² Black"/>
    <x v="2"/>
    <x v="2"/>
    <x v="0"/>
    <n v="1078"/>
    <m/>
    <m/>
    <m/>
    <m/>
    <m/>
    <m/>
    <n v="1078"/>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296"/>
    <n v="69"/>
    <x v="0"/>
    <x v="4"/>
    <x v="4"/>
    <x v="0"/>
    <x v="19"/>
    <s v="A09"/>
    <s v="CABLE"/>
    <n v="68"/>
    <s v="4/C armoured, 25 mm² Black"/>
    <x v="3"/>
    <x v="3"/>
    <x v="0"/>
    <n v="1078"/>
    <m/>
    <m/>
    <m/>
    <m/>
    <m/>
    <m/>
    <n v="1078"/>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402"/>
    <n v="69"/>
    <x v="0"/>
    <x v="4"/>
    <x v="4"/>
    <x v="0"/>
    <x v="19"/>
    <s v="A09"/>
    <s v="CABLE"/>
    <n v="68"/>
    <s v="4/C armoured, 25 mm² Black"/>
    <x v="1"/>
    <x v="1"/>
    <x v="0"/>
    <n v="1078"/>
    <m/>
    <m/>
    <m/>
    <m/>
    <m/>
    <m/>
    <n v="1078"/>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191"/>
    <n v="70"/>
    <x v="0"/>
    <x v="4"/>
    <x v="4"/>
    <x v="0"/>
    <x v="19"/>
    <s v="A09"/>
    <s v="CABLE"/>
    <n v="69"/>
    <s v="4/C armoured, 35 mm² Black"/>
    <x v="2"/>
    <x v="2"/>
    <x v="0"/>
    <n v="1078"/>
    <m/>
    <m/>
    <m/>
    <m/>
    <m/>
    <m/>
    <n v="1078"/>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297"/>
    <n v="70"/>
    <x v="0"/>
    <x v="4"/>
    <x v="4"/>
    <x v="0"/>
    <x v="19"/>
    <s v="A09"/>
    <s v="CABLE"/>
    <n v="69"/>
    <s v="4/C armoured, 35 mm² Black"/>
    <x v="3"/>
    <x v="3"/>
    <x v="0"/>
    <n v="1078"/>
    <m/>
    <m/>
    <m/>
    <m/>
    <m/>
    <m/>
    <n v="1078"/>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403"/>
    <n v="70"/>
    <x v="0"/>
    <x v="4"/>
    <x v="4"/>
    <x v="0"/>
    <x v="19"/>
    <s v="A09"/>
    <s v="CABLE"/>
    <n v="69"/>
    <s v="4/C armoured, 35 mm² Black"/>
    <x v="1"/>
    <x v="1"/>
    <x v="0"/>
    <n v="1078"/>
    <m/>
    <m/>
    <m/>
    <m/>
    <m/>
    <m/>
    <n v="1078"/>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192"/>
    <n v="71"/>
    <x v="0"/>
    <x v="4"/>
    <x v="4"/>
    <x v="0"/>
    <x v="19"/>
    <s v="A09"/>
    <s v="CABLE"/>
    <n v="70"/>
    <s v="4/C armoured, 70 mm² Black"/>
    <x v="2"/>
    <x v="2"/>
    <x v="0"/>
    <n v="1078"/>
    <m/>
    <m/>
    <m/>
    <m/>
    <m/>
    <m/>
    <n v="1078"/>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298"/>
    <n v="71"/>
    <x v="0"/>
    <x v="4"/>
    <x v="4"/>
    <x v="0"/>
    <x v="19"/>
    <s v="A09"/>
    <s v="CABLE"/>
    <n v="70"/>
    <s v="4/C armoured, 70 mm² Black"/>
    <x v="3"/>
    <x v="3"/>
    <x v="0"/>
    <n v="1078"/>
    <m/>
    <m/>
    <m/>
    <m/>
    <m/>
    <m/>
    <n v="1078"/>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404"/>
    <n v="71"/>
    <x v="0"/>
    <x v="4"/>
    <x v="4"/>
    <x v="0"/>
    <x v="19"/>
    <s v="A09"/>
    <s v="CABLE"/>
    <n v="70"/>
    <s v="4/C armoured, 70 mm² Black"/>
    <x v="1"/>
    <x v="1"/>
    <x v="0"/>
    <n v="1078"/>
    <m/>
    <m/>
    <m/>
    <m/>
    <m/>
    <m/>
    <n v="1078"/>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193"/>
    <n v="72"/>
    <x v="0"/>
    <x v="4"/>
    <x v="4"/>
    <x v="0"/>
    <x v="19"/>
    <s v="A09"/>
    <s v="CABLE"/>
    <n v="71"/>
    <s v="1/C 2,5 mm²  Green with yellow line earth wire"/>
    <x v="2"/>
    <x v="2"/>
    <x v="0"/>
    <n v="4900"/>
    <n v="53359"/>
    <n v="53359"/>
    <n v="53359"/>
    <n v="53359"/>
    <n v="53359"/>
    <n v="53359"/>
    <n v="325054"/>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299"/>
    <n v="72"/>
    <x v="0"/>
    <x v="4"/>
    <x v="4"/>
    <x v="0"/>
    <x v="19"/>
    <s v="A09"/>
    <s v="CABLE"/>
    <n v="71"/>
    <s v="1/C 2,5 mm²  Green with yellow line earth wire"/>
    <x v="3"/>
    <x v="3"/>
    <x v="0"/>
    <n v="4900"/>
    <n v="53359"/>
    <n v="53359"/>
    <n v="53359"/>
    <n v="53359"/>
    <n v="53359"/>
    <n v="53359"/>
    <n v="325054"/>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405"/>
    <n v="72"/>
    <x v="0"/>
    <x v="4"/>
    <x v="4"/>
    <x v="0"/>
    <x v="19"/>
    <s v="A09"/>
    <s v="CABLE"/>
    <n v="71"/>
    <s v="1/C 2,5 mm²  Green with yellow line earth wire"/>
    <x v="1"/>
    <x v="1"/>
    <x v="0"/>
    <n v="4900"/>
    <n v="53359"/>
    <n v="53359"/>
    <n v="53359"/>
    <n v="53359"/>
    <n v="53359"/>
    <n v="53359"/>
    <n v="325054"/>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194"/>
    <n v="73"/>
    <x v="0"/>
    <x v="4"/>
    <x v="4"/>
    <x v="0"/>
    <x v="19"/>
    <s v="A09"/>
    <s v="CABLE"/>
    <n v="72"/>
    <s v="1/C 4 mm²  Green with yellow line earth wire"/>
    <x v="2"/>
    <x v="2"/>
    <x v="0"/>
    <n v="3629"/>
    <n v="2984"/>
    <n v="2984"/>
    <n v="2984"/>
    <n v="2984"/>
    <n v="2984"/>
    <n v="2984"/>
    <n v="21533"/>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300"/>
    <n v="73"/>
    <x v="0"/>
    <x v="4"/>
    <x v="4"/>
    <x v="0"/>
    <x v="19"/>
    <s v="A09"/>
    <s v="CABLE"/>
    <n v="72"/>
    <s v="1/C 4 mm²  Green with yellow line earth wire"/>
    <x v="3"/>
    <x v="3"/>
    <x v="0"/>
    <n v="3629"/>
    <n v="2984"/>
    <n v="2984"/>
    <n v="2984"/>
    <n v="2984"/>
    <n v="2984"/>
    <n v="2984"/>
    <n v="21533"/>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406"/>
    <n v="73"/>
    <x v="0"/>
    <x v="4"/>
    <x v="4"/>
    <x v="0"/>
    <x v="19"/>
    <s v="A09"/>
    <s v="CABLE"/>
    <n v="72"/>
    <s v="1/C 4 mm²  Green with yellow line earth wire"/>
    <x v="1"/>
    <x v="1"/>
    <x v="0"/>
    <n v="3629"/>
    <n v="2984"/>
    <n v="2984"/>
    <n v="2984"/>
    <n v="2984"/>
    <n v="2984"/>
    <n v="2984"/>
    <n v="21533"/>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195"/>
    <n v="74"/>
    <x v="0"/>
    <x v="4"/>
    <x v="4"/>
    <x v="0"/>
    <x v="19"/>
    <s v="A09"/>
    <s v="CABLE"/>
    <n v="73"/>
    <s v="1/C 6 mm²  Green with yellow line earth wire"/>
    <x v="2"/>
    <x v="2"/>
    <x v="0"/>
    <n v="200"/>
    <m/>
    <m/>
    <m/>
    <m/>
    <m/>
    <m/>
    <n v="20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301"/>
    <n v="74"/>
    <x v="0"/>
    <x v="4"/>
    <x v="4"/>
    <x v="0"/>
    <x v="19"/>
    <s v="A09"/>
    <s v="CABLE"/>
    <n v="73"/>
    <s v="1/C 6 mm²  Green with yellow line earth wire"/>
    <x v="3"/>
    <x v="3"/>
    <x v="0"/>
    <n v="200"/>
    <m/>
    <m/>
    <m/>
    <m/>
    <m/>
    <m/>
    <n v="20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407"/>
    <n v="74"/>
    <x v="0"/>
    <x v="4"/>
    <x v="4"/>
    <x v="0"/>
    <x v="19"/>
    <s v="A09"/>
    <s v="CABLE"/>
    <n v="73"/>
    <s v="1/C 6 mm²  Green with yellow line earth wire"/>
    <x v="1"/>
    <x v="1"/>
    <x v="0"/>
    <n v="200"/>
    <m/>
    <m/>
    <m/>
    <m/>
    <m/>
    <m/>
    <n v="20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196"/>
    <n v="75"/>
    <x v="0"/>
    <x v="4"/>
    <x v="4"/>
    <x v="0"/>
    <x v="19"/>
    <s v="A09"/>
    <s v="CABLE"/>
    <n v="74"/>
    <s v="1/C 10 mm²  bare earth wire"/>
    <x v="2"/>
    <x v="2"/>
    <x v="0"/>
    <n v="9969"/>
    <m/>
    <m/>
    <m/>
    <m/>
    <m/>
    <m/>
    <n v="9969"/>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302"/>
    <n v="75"/>
    <x v="0"/>
    <x v="4"/>
    <x v="4"/>
    <x v="0"/>
    <x v="19"/>
    <s v="A09"/>
    <s v="CABLE"/>
    <n v="74"/>
    <s v="1/C 10 mm²  bare earth wire"/>
    <x v="3"/>
    <x v="3"/>
    <x v="0"/>
    <n v="9969"/>
    <m/>
    <m/>
    <m/>
    <m/>
    <m/>
    <m/>
    <n v="9969"/>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408"/>
    <n v="75"/>
    <x v="0"/>
    <x v="4"/>
    <x v="4"/>
    <x v="0"/>
    <x v="19"/>
    <s v="A09"/>
    <s v="CABLE"/>
    <n v="74"/>
    <s v="1/C 10 mm²  bare earth wire"/>
    <x v="1"/>
    <x v="1"/>
    <x v="0"/>
    <n v="9969"/>
    <m/>
    <m/>
    <m/>
    <m/>
    <m/>
    <m/>
    <n v="9969"/>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197"/>
    <n v="76"/>
    <x v="0"/>
    <x v="4"/>
    <x v="4"/>
    <x v="0"/>
    <x v="19"/>
    <s v="A10"/>
    <s v="LIGHTING DISTRIBUTION BOARDS"/>
    <n v="75"/>
    <s v="9(15A)+6(20A)way, 3phase, surface mount"/>
    <x v="2"/>
    <x v="2"/>
    <x v="1"/>
    <n v="1"/>
    <m/>
    <m/>
    <m/>
    <m/>
    <m/>
    <m/>
    <n v="1"/>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303"/>
    <n v="76"/>
    <x v="0"/>
    <x v="4"/>
    <x v="4"/>
    <x v="0"/>
    <x v="19"/>
    <s v="A10"/>
    <s v="LIGHTING DISTRIBUTION BOARDS"/>
    <n v="75"/>
    <s v="9(15A)+6(20A)way, 3phase, surface mount"/>
    <x v="3"/>
    <x v="3"/>
    <x v="1"/>
    <n v="1"/>
    <m/>
    <m/>
    <m/>
    <m/>
    <m/>
    <m/>
    <n v="1"/>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409"/>
    <n v="76"/>
    <x v="0"/>
    <x v="4"/>
    <x v="4"/>
    <x v="0"/>
    <x v="19"/>
    <s v="A10"/>
    <s v="LIGHTING DISTRIBUTION BOARDS"/>
    <n v="75"/>
    <s v="9(15A)+6(20A)way, 3phase, surface mount"/>
    <x v="1"/>
    <x v="1"/>
    <x v="1"/>
    <n v="1"/>
    <m/>
    <m/>
    <m/>
    <m/>
    <m/>
    <m/>
    <n v="1"/>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198"/>
    <n v="77"/>
    <x v="0"/>
    <x v="4"/>
    <x v="4"/>
    <x v="0"/>
    <x v="19"/>
    <s v="A10"/>
    <s v="LIGHTING DISTRIBUTION BOARDS"/>
    <n v="76"/>
    <s v="14(15A)+4(20A)way, 3phase, surface mount"/>
    <x v="2"/>
    <x v="2"/>
    <x v="1"/>
    <n v="2"/>
    <n v="5"/>
    <n v="5"/>
    <n v="5"/>
    <n v="5"/>
    <n v="5"/>
    <n v="5"/>
    <n v="32"/>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304"/>
    <n v="77"/>
    <x v="0"/>
    <x v="4"/>
    <x v="4"/>
    <x v="0"/>
    <x v="19"/>
    <s v="A10"/>
    <s v="LIGHTING DISTRIBUTION BOARDS"/>
    <n v="76"/>
    <s v="14(15A)+4(20A)way, 3phase, surface mount"/>
    <x v="3"/>
    <x v="3"/>
    <x v="1"/>
    <n v="2"/>
    <n v="5"/>
    <n v="5"/>
    <n v="5"/>
    <n v="5"/>
    <n v="5"/>
    <n v="5"/>
    <n v="32"/>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410"/>
    <n v="77"/>
    <x v="0"/>
    <x v="4"/>
    <x v="4"/>
    <x v="0"/>
    <x v="19"/>
    <s v="A10"/>
    <s v="LIGHTING DISTRIBUTION BOARDS"/>
    <n v="76"/>
    <s v="14(15A)+4(20A)way, 3phase, surface mount"/>
    <x v="1"/>
    <x v="1"/>
    <x v="1"/>
    <n v="2"/>
    <n v="5"/>
    <n v="5"/>
    <n v="5"/>
    <n v="5"/>
    <n v="5"/>
    <n v="5"/>
    <n v="32"/>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199"/>
    <n v="78"/>
    <x v="0"/>
    <x v="4"/>
    <x v="4"/>
    <x v="0"/>
    <x v="19"/>
    <s v="A12"/>
    <s v="Lighting Distribution Boards complete with IP65 rating, 63 amp, 3 pole main bkr, 10 kA fault current, earth leakage protection, isolators, single pole MCB's, neutral bars, clip on rails and internal wiring and cable terminations complete. Installed in all"/>
    <n v="77"/>
    <s v="9(15A)+6(20A) way, 3phase, surface mount"/>
    <x v="2"/>
    <x v="2"/>
    <x v="1"/>
    <n v="1"/>
    <m/>
    <m/>
    <m/>
    <m/>
    <m/>
    <m/>
    <n v="1"/>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305"/>
    <n v="78"/>
    <x v="0"/>
    <x v="4"/>
    <x v="4"/>
    <x v="0"/>
    <x v="19"/>
    <s v="A12"/>
    <s v="Lighting Distribution Boards complete with IP65 rating, 63 amp, 3 pole main bkr, 10 kA fault current, earth leakage protection, isolators, single pole MCB's, neutral bars, clip on rails and internal wiring and cable terminations complete. Installed in all"/>
    <n v="77"/>
    <s v="9(15A)+6(20A) way, 3phase, surface mount"/>
    <x v="3"/>
    <x v="3"/>
    <x v="1"/>
    <n v="1"/>
    <m/>
    <m/>
    <m/>
    <m/>
    <m/>
    <m/>
    <n v="1"/>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411"/>
    <n v="78"/>
    <x v="0"/>
    <x v="4"/>
    <x v="4"/>
    <x v="0"/>
    <x v="19"/>
    <s v="A12"/>
    <s v="Lighting Distribution Boards complete with IP65 rating, 63 amp, 3 pole main bkr, 10 kA fault current, earth leakage protection, isolators, single pole MCB's, neutral bars, clip on rails and internal wiring and cable terminations complete. Installed in all"/>
    <n v="77"/>
    <s v="9(15A)+6(20A) way, 3phase, surface mount"/>
    <x v="1"/>
    <x v="1"/>
    <x v="1"/>
    <n v="1"/>
    <m/>
    <m/>
    <m/>
    <m/>
    <m/>
    <m/>
    <n v="1"/>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200"/>
    <n v="79"/>
    <x v="0"/>
    <x v="4"/>
    <x v="4"/>
    <x v="0"/>
    <x v="19"/>
    <s v="A12"/>
    <s v="Lighting Distribution Boards complete with IP65 rating, 63 amp, 3 pole main bkr, 10 kA fault current, earth leakage protection, isolators, single pole MCB's, neutral bars, clip on rails and internal wiring and cable terminations complete. Installed in all"/>
    <n v="78"/>
    <s v="14(15A)+4(20A)way, 3phase, surface mount"/>
    <x v="2"/>
    <x v="2"/>
    <x v="1"/>
    <m/>
    <n v="18"/>
    <n v="18"/>
    <n v="18"/>
    <n v="18"/>
    <n v="18"/>
    <n v="18"/>
    <n v="108"/>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306"/>
    <n v="79"/>
    <x v="0"/>
    <x v="4"/>
    <x v="4"/>
    <x v="0"/>
    <x v="19"/>
    <s v="A12"/>
    <s v="Lighting Distribution Boards complete with IP65 rating, 63 amp, 3 pole main bkr, 10 kA fault current, earth leakage protection, isolators, single pole MCB's, neutral bars, clip on rails and internal wiring and cable terminations complete. Installed in all"/>
    <n v="78"/>
    <s v="14(15A)+4(20A)way, 3phase, surface mount"/>
    <x v="3"/>
    <x v="3"/>
    <x v="1"/>
    <m/>
    <n v="18"/>
    <n v="18"/>
    <n v="18"/>
    <n v="18"/>
    <n v="18"/>
    <n v="18"/>
    <n v="108"/>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412"/>
    <n v="79"/>
    <x v="0"/>
    <x v="4"/>
    <x v="4"/>
    <x v="0"/>
    <x v="19"/>
    <s v="A12"/>
    <s v="Lighting Distribution Boards complete with IP65 rating, 63 amp, 3 pole main bkr, 10 kA fault current, earth leakage protection, isolators, single pole MCB's, neutral bars, clip on rails and internal wiring and cable terminations complete. Installed in all"/>
    <n v="78"/>
    <s v="14(15A)+4(20A)way, 3phase, surface mount"/>
    <x v="1"/>
    <x v="1"/>
    <x v="1"/>
    <m/>
    <n v="18"/>
    <n v="18"/>
    <n v="18"/>
    <n v="18"/>
    <n v="18"/>
    <n v="18"/>
    <n v="108"/>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201"/>
    <n v="80"/>
    <x v="0"/>
    <x v="4"/>
    <x v="4"/>
    <x v="0"/>
    <x v="19"/>
    <s v="A12"/>
    <s v="Lighting Distribution Boards complete with IP65 rating, 63 amp, 3 pole main bkr, 10 kA fault current, earth leakage protection, isolators, single pole MCB's, neutral bars, clip on rails and internal wiring and cable terminations complete. Installed in all"/>
    <n v="79"/>
    <s v="18(20A)way, 3phase, surface mount"/>
    <x v="2"/>
    <x v="2"/>
    <x v="1"/>
    <n v="6"/>
    <m/>
    <m/>
    <m/>
    <m/>
    <m/>
    <m/>
    <n v="6"/>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307"/>
    <n v="80"/>
    <x v="0"/>
    <x v="4"/>
    <x v="4"/>
    <x v="0"/>
    <x v="19"/>
    <s v="A12"/>
    <s v="Lighting Distribution Boards complete with IP65 rating, 63 amp, 3 pole main bkr, 10 kA fault current, earth leakage protection, isolators, single pole MCB's, neutral bars, clip on rails and internal wiring and cable terminations complete. Installed in all"/>
    <n v="79"/>
    <s v="18(20A)way, 3phase, surface mount"/>
    <x v="3"/>
    <x v="3"/>
    <x v="1"/>
    <n v="6"/>
    <m/>
    <m/>
    <m/>
    <m/>
    <m/>
    <m/>
    <n v="6"/>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413"/>
    <n v="80"/>
    <x v="0"/>
    <x v="4"/>
    <x v="4"/>
    <x v="0"/>
    <x v="19"/>
    <s v="A12"/>
    <s v="Lighting Distribution Boards complete with IP65 rating, 63 amp, 3 pole main bkr, 10 kA fault current, earth leakage protection, isolators, single pole MCB's, neutral bars, clip on rails and internal wiring and cable terminations complete. Installed in all"/>
    <n v="79"/>
    <s v="18(20A)way, 3phase, surface mount"/>
    <x v="1"/>
    <x v="1"/>
    <x v="1"/>
    <n v="6"/>
    <m/>
    <m/>
    <m/>
    <m/>
    <m/>
    <m/>
    <n v="6"/>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202"/>
    <n v="81"/>
    <x v="0"/>
    <x v="4"/>
    <x v="4"/>
    <x v="0"/>
    <x v="19"/>
    <s v="A13"/>
    <s v="AC/ESS Combined Lighting Distribution Boards"/>
    <n v="80"/>
    <s v="AC 13(15A) way, 3phase, surface mount/ ESS 8(15A)way, 3phase"/>
    <x v="2"/>
    <x v="2"/>
    <x v="1"/>
    <s v=" "/>
    <n v="4"/>
    <n v="4"/>
    <n v="4"/>
    <n v="4"/>
    <n v="4"/>
    <n v="4"/>
    <n v="24"/>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308"/>
    <n v="81"/>
    <x v="0"/>
    <x v="4"/>
    <x v="4"/>
    <x v="0"/>
    <x v="19"/>
    <s v="A13"/>
    <s v="AC/ESS Combined Lighting Distribution Boards"/>
    <n v="80"/>
    <s v="AC 13(15A) way, 3phase, surface mount/ ESS 8(15A)way, 3phase"/>
    <x v="3"/>
    <x v="3"/>
    <x v="1"/>
    <s v=" "/>
    <n v="4"/>
    <n v="4"/>
    <n v="4"/>
    <n v="4"/>
    <n v="4"/>
    <n v="4"/>
    <n v="24"/>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414"/>
    <n v="81"/>
    <x v="0"/>
    <x v="4"/>
    <x v="4"/>
    <x v="0"/>
    <x v="19"/>
    <s v="A13"/>
    <s v="AC/ESS Combined Lighting Distribution Boards"/>
    <n v="80"/>
    <s v="AC 13(15A) way, 3phase, surface mount/ ESS 8(15A)way, 3phase"/>
    <x v="1"/>
    <x v="1"/>
    <x v="1"/>
    <s v=" "/>
    <n v="4"/>
    <n v="4"/>
    <n v="4"/>
    <n v="4"/>
    <n v="4"/>
    <n v="4"/>
    <n v="24"/>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203"/>
    <n v="82"/>
    <x v="0"/>
    <x v="4"/>
    <x v="4"/>
    <x v="0"/>
    <x v="19"/>
    <s v="A13"/>
    <s v="AC/ESS Combined Lighting Distribution Boards"/>
    <n v="81"/>
    <s v="24(15A)way, 3phase, surface mount/ ESS 8(15A)way, 3phase"/>
    <x v="2"/>
    <x v="2"/>
    <x v="1"/>
    <s v=" "/>
    <n v="2"/>
    <n v="2"/>
    <n v="2"/>
    <n v="2"/>
    <n v="2"/>
    <n v="2"/>
    <n v="12"/>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309"/>
    <n v="82"/>
    <x v="0"/>
    <x v="4"/>
    <x v="4"/>
    <x v="0"/>
    <x v="19"/>
    <s v="A13"/>
    <s v="AC/ESS Combined Lighting Distribution Boards"/>
    <n v="81"/>
    <s v="24(15A)way, 3phase, surface mount/ ESS 8(15A)way, 3phase"/>
    <x v="3"/>
    <x v="3"/>
    <x v="1"/>
    <s v=" "/>
    <n v="2"/>
    <n v="2"/>
    <n v="2"/>
    <n v="2"/>
    <n v="2"/>
    <n v="2"/>
    <n v="12"/>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415"/>
    <n v="82"/>
    <x v="0"/>
    <x v="4"/>
    <x v="4"/>
    <x v="0"/>
    <x v="19"/>
    <s v="A13"/>
    <s v="AC/ESS Combined Lighting Distribution Boards"/>
    <n v="81"/>
    <s v="24(15A)way, 3phase, surface mount/ ESS 8(15A)way, 3phase"/>
    <x v="1"/>
    <x v="1"/>
    <x v="1"/>
    <s v=" "/>
    <n v="2"/>
    <n v="2"/>
    <n v="2"/>
    <n v="2"/>
    <n v="2"/>
    <n v="2"/>
    <n v="12"/>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204"/>
    <n v="83"/>
    <x v="0"/>
    <x v="4"/>
    <x v="4"/>
    <x v="0"/>
    <x v="19"/>
    <s v="A14"/>
    <s v="AC Lighting distribution Boards complete with IP65 rating, 63 amp, 3 pole main bkr, 10 kA fault current, earth leakage protection, isolators, single pole MCB's, neutral bars, earth bar, clip on rails and internal wiring complete. Segregated ESS compartmen"/>
    <n v="82"/>
    <s v="AC 13(15A) way, 3phase, surface mount/ ESS 8(15A)way"/>
    <x v="2"/>
    <x v="2"/>
    <x v="1"/>
    <n v="2"/>
    <n v="4"/>
    <n v="4"/>
    <n v="4"/>
    <n v="4"/>
    <n v="4"/>
    <n v="4"/>
    <n v="26"/>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310"/>
    <n v="83"/>
    <x v="0"/>
    <x v="4"/>
    <x v="4"/>
    <x v="0"/>
    <x v="19"/>
    <s v="A14"/>
    <s v="AC Lighting distribution Boards complete with IP65 rating, 63 amp, 3 pole main bkr, 10 kA fault current, earth leakage protection, isolators, single pole MCB's, neutral bars, earth bar, clip on rails and internal wiring complete. Segregated ESS compartmen"/>
    <n v="82"/>
    <s v="AC 13(15A) way, 3phase, surface mount/ ESS 8(15A)way"/>
    <x v="3"/>
    <x v="3"/>
    <x v="1"/>
    <n v="2"/>
    <n v="4"/>
    <n v="4"/>
    <n v="4"/>
    <n v="4"/>
    <n v="4"/>
    <n v="4"/>
    <n v="26"/>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416"/>
    <n v="83"/>
    <x v="0"/>
    <x v="4"/>
    <x v="4"/>
    <x v="0"/>
    <x v="19"/>
    <s v="A14"/>
    <s v="AC Lighting distribution Boards complete with IP65 rating, 63 amp, 3 pole main bkr, 10 kA fault current, earth leakage protection, isolators, single pole MCB's, neutral bars, earth bar, clip on rails and internal wiring complete. Segregated ESS compartmen"/>
    <n v="82"/>
    <s v="AC 13(15A) way, 3phase, surface mount/ ESS 8(15A)way"/>
    <x v="1"/>
    <x v="1"/>
    <x v="1"/>
    <n v="2"/>
    <n v="4"/>
    <n v="4"/>
    <n v="4"/>
    <n v="4"/>
    <n v="4"/>
    <n v="4"/>
    <n v="26"/>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205"/>
    <n v="84"/>
    <x v="0"/>
    <x v="4"/>
    <x v="4"/>
    <x v="0"/>
    <x v="19"/>
    <s v="A14"/>
    <s v="AC Lighting distribution Boards complete with IP65 rating, 63 amp, 3 pole main bkr, 10 kA fault current, earth leakage protection, isolators, single pole MCB's, neutral bars, earth bar, clip on rails and internal wiring complete. Segregated ESS compartmen"/>
    <n v="83"/>
    <s v="24(15A)way, 3phase, surface mount/ ESS 8(15A)way"/>
    <x v="2"/>
    <x v="2"/>
    <x v="1"/>
    <n v="5"/>
    <m/>
    <m/>
    <m/>
    <m/>
    <m/>
    <m/>
    <n v="5"/>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311"/>
    <n v="84"/>
    <x v="0"/>
    <x v="4"/>
    <x v="4"/>
    <x v="0"/>
    <x v="19"/>
    <s v="A14"/>
    <s v="AC Lighting distribution Boards complete with IP65 rating, 63 amp, 3 pole main bkr, 10 kA fault current, earth leakage protection, isolators, single pole MCB's, neutral bars, earth bar, clip on rails and internal wiring complete. Segregated ESS compartmen"/>
    <n v="83"/>
    <s v="24(15A)way, 3phase, surface mount/ ESS 8(15A)way"/>
    <x v="3"/>
    <x v="3"/>
    <x v="1"/>
    <n v="5"/>
    <m/>
    <m/>
    <m/>
    <m/>
    <m/>
    <m/>
    <n v="5"/>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417"/>
    <n v="84"/>
    <x v="0"/>
    <x v="4"/>
    <x v="4"/>
    <x v="0"/>
    <x v="19"/>
    <s v="A14"/>
    <s v="AC Lighting distribution Boards complete with IP65 rating, 63 amp, 3 pole main bkr, 10 kA fault current, earth leakage protection, isolators, single pole MCB's, neutral bars, earth bar, clip on rails and internal wiring complete. Segregated ESS compartmen"/>
    <n v="83"/>
    <s v="24(15A)way, 3phase, surface mount/ ESS 8(15A)way"/>
    <x v="1"/>
    <x v="1"/>
    <x v="1"/>
    <n v="5"/>
    <m/>
    <m/>
    <m/>
    <m/>
    <m/>
    <m/>
    <n v="5"/>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206"/>
    <n v="85"/>
    <x v="0"/>
    <x v="4"/>
    <x v="4"/>
    <x v="0"/>
    <x v="19"/>
    <s v="A15"/>
    <s v="AC Lighting Distribution Board Transformers"/>
    <n v="84"/>
    <s v="45 KVA, 400/230 VAC, 3 phase, IP55 Transformer"/>
    <x v="2"/>
    <x v="2"/>
    <x v="1"/>
    <m/>
    <n v="7"/>
    <n v="7"/>
    <n v="7"/>
    <n v="7"/>
    <n v="7"/>
    <n v="7"/>
    <n v="42"/>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312"/>
    <n v="85"/>
    <x v="0"/>
    <x v="4"/>
    <x v="4"/>
    <x v="0"/>
    <x v="19"/>
    <s v="A15"/>
    <s v="AC Lighting Distribution Board Transformers"/>
    <n v="84"/>
    <s v="45 KVA, 400/230 VAC, 3 phase, IP55 Transformer"/>
    <x v="3"/>
    <x v="3"/>
    <x v="1"/>
    <m/>
    <n v="7"/>
    <n v="7"/>
    <n v="7"/>
    <n v="7"/>
    <n v="7"/>
    <n v="7"/>
    <n v="42"/>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418"/>
    <n v="85"/>
    <x v="0"/>
    <x v="4"/>
    <x v="4"/>
    <x v="0"/>
    <x v="19"/>
    <s v="A15"/>
    <s v="AC Lighting Distribution Board Transformers"/>
    <n v="84"/>
    <s v="45 KVA, 400/230 VAC, 3 phase, IP55 Transformer"/>
    <x v="1"/>
    <x v="1"/>
    <x v="1"/>
    <m/>
    <n v="7"/>
    <n v="7"/>
    <n v="7"/>
    <n v="7"/>
    <n v="7"/>
    <n v="7"/>
    <n v="42"/>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207"/>
    <n v="86"/>
    <x v="0"/>
    <x v="4"/>
    <x v="4"/>
    <x v="0"/>
    <x v="19"/>
    <s v="A15"/>
    <s v="AC Lighting Distribution Board Transformers"/>
    <n v="85"/>
    <s v="30 KVA, 400/230 VAC, 3 phase, IP55 Transformer"/>
    <x v="2"/>
    <x v="2"/>
    <x v="1"/>
    <n v="2"/>
    <n v="8"/>
    <n v="8"/>
    <n v="8"/>
    <n v="8"/>
    <n v="8"/>
    <n v="8"/>
    <n v="5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313"/>
    <n v="86"/>
    <x v="0"/>
    <x v="4"/>
    <x v="4"/>
    <x v="0"/>
    <x v="19"/>
    <s v="A15"/>
    <s v="AC Lighting Distribution Board Transformers"/>
    <n v="85"/>
    <s v="30 KVA, 400/230 VAC, 3 phase, IP55 Transformer"/>
    <x v="3"/>
    <x v="3"/>
    <x v="1"/>
    <n v="2"/>
    <n v="8"/>
    <n v="8"/>
    <n v="8"/>
    <n v="8"/>
    <n v="8"/>
    <n v="8"/>
    <n v="5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419"/>
    <n v="86"/>
    <x v="0"/>
    <x v="4"/>
    <x v="4"/>
    <x v="0"/>
    <x v="19"/>
    <s v="A15"/>
    <s v="AC Lighting Distribution Board Transformers"/>
    <n v="85"/>
    <s v="30 KVA, 400/230 VAC, 3 phase, IP55 Transformer"/>
    <x v="1"/>
    <x v="1"/>
    <x v="1"/>
    <n v="2"/>
    <n v="8"/>
    <n v="8"/>
    <n v="8"/>
    <n v="8"/>
    <n v="8"/>
    <n v="8"/>
    <n v="5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208"/>
    <n v="87"/>
    <x v="0"/>
    <x v="4"/>
    <x v="4"/>
    <x v="0"/>
    <x v="19"/>
    <s v="A16"/>
    <s v="AC Lighting distribution Board outdoor transformer complete with earth terminal, connection lugs, cable termination lugs and mounting supports"/>
    <n v="86"/>
    <s v="45 KVA, 400/230 VAC, 3 phase,  IP65 Transformer"/>
    <x v="2"/>
    <x v="2"/>
    <x v="1"/>
    <n v="0"/>
    <n v="2"/>
    <n v="2"/>
    <n v="2"/>
    <n v="2"/>
    <n v="2"/>
    <n v="2"/>
    <n v="12"/>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314"/>
    <n v="87"/>
    <x v="0"/>
    <x v="4"/>
    <x v="4"/>
    <x v="0"/>
    <x v="19"/>
    <s v="A16"/>
    <s v="AC Lighting distribution Board outdoor transformer complete with earth terminal, connection lugs, cable termination lugs and mounting supports"/>
    <n v="86"/>
    <s v="45 KVA, 400/230 VAC, 3 phase,  IP65 Transformer"/>
    <x v="3"/>
    <x v="3"/>
    <x v="1"/>
    <n v="0"/>
    <n v="2"/>
    <n v="2"/>
    <n v="2"/>
    <n v="2"/>
    <n v="2"/>
    <n v="2"/>
    <n v="12"/>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420"/>
    <n v="87"/>
    <x v="0"/>
    <x v="4"/>
    <x v="4"/>
    <x v="0"/>
    <x v="19"/>
    <s v="A16"/>
    <s v="AC Lighting distribution Board outdoor transformer complete with earth terminal, connection lugs, cable termination lugs and mounting supports"/>
    <n v="86"/>
    <s v="45 KVA, 400/230 VAC, 3 phase,  IP65 Transformer"/>
    <x v="1"/>
    <x v="1"/>
    <x v="1"/>
    <n v="0"/>
    <n v="2"/>
    <n v="2"/>
    <n v="2"/>
    <n v="2"/>
    <n v="2"/>
    <n v="2"/>
    <n v="12"/>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209"/>
    <n v="88"/>
    <x v="0"/>
    <x v="4"/>
    <x v="4"/>
    <x v="0"/>
    <x v="19"/>
    <s v="A16"/>
    <s v="AC Lighting distribution Board outdoor transformer complete with earth terminal, connection lugs, cable termination lugs and mounting supports"/>
    <n v="87"/>
    <s v="30 KVA, 400/230 VAC,  3 phase, IP65 Transformer"/>
    <x v="2"/>
    <x v="2"/>
    <x v="1"/>
    <m/>
    <n v="24"/>
    <n v="24"/>
    <n v="24"/>
    <n v="24"/>
    <n v="24"/>
    <n v="24"/>
    <n v="144"/>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315"/>
    <n v="88"/>
    <x v="0"/>
    <x v="4"/>
    <x v="4"/>
    <x v="0"/>
    <x v="19"/>
    <s v="A16"/>
    <s v="AC Lighting distribution Board outdoor transformer complete with earth terminal, connection lugs, cable termination lugs and mounting supports"/>
    <n v="87"/>
    <s v="30 KVA, 400/230 VAC,  3 phase, IP65 Transformer"/>
    <x v="3"/>
    <x v="3"/>
    <x v="1"/>
    <m/>
    <n v="24"/>
    <n v="24"/>
    <n v="24"/>
    <n v="24"/>
    <n v="24"/>
    <n v="24"/>
    <n v="144"/>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421"/>
    <n v="88"/>
    <x v="0"/>
    <x v="4"/>
    <x v="4"/>
    <x v="0"/>
    <x v="19"/>
    <s v="A16"/>
    <s v="AC Lighting distribution Board outdoor transformer complete with earth terminal, connection lugs, cable termination lugs and mounting supports"/>
    <n v="87"/>
    <s v="30 KVA, 400/230 VAC,  3 phase, IP65 Transformer"/>
    <x v="1"/>
    <x v="1"/>
    <x v="1"/>
    <m/>
    <n v="24"/>
    <n v="24"/>
    <n v="24"/>
    <n v="24"/>
    <n v="24"/>
    <n v="24"/>
    <n v="144"/>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210"/>
    <n v="89"/>
    <x v="0"/>
    <x v="4"/>
    <x v="4"/>
    <x v="0"/>
    <x v="19"/>
    <s v="A17"/>
    <s v="LIGHT SWITCHES, RECEPTACLE SOCKETS, MISC DEVICES"/>
    <n v="88"/>
    <s v="16A One-lever one-way switch"/>
    <x v="2"/>
    <x v="2"/>
    <x v="1"/>
    <n v="20"/>
    <m/>
    <m/>
    <m/>
    <m/>
    <m/>
    <m/>
    <n v="2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316"/>
    <n v="89"/>
    <x v="0"/>
    <x v="4"/>
    <x v="4"/>
    <x v="0"/>
    <x v="19"/>
    <s v="A17"/>
    <s v="LIGHT SWITCHES, RECEPTACLE SOCKETS, MISC DEVICES"/>
    <n v="88"/>
    <s v="16A One-lever one-way switch"/>
    <x v="3"/>
    <x v="3"/>
    <x v="1"/>
    <n v="20"/>
    <m/>
    <m/>
    <m/>
    <m/>
    <m/>
    <m/>
    <n v="2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422"/>
    <n v="89"/>
    <x v="0"/>
    <x v="4"/>
    <x v="4"/>
    <x v="0"/>
    <x v="19"/>
    <s v="A17"/>
    <s v="LIGHT SWITCHES, RECEPTACLE SOCKETS, MISC DEVICES"/>
    <n v="88"/>
    <s v="16A One-lever one-way switch"/>
    <x v="1"/>
    <x v="1"/>
    <x v="1"/>
    <n v="20"/>
    <m/>
    <m/>
    <m/>
    <m/>
    <m/>
    <m/>
    <n v="2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211"/>
    <n v="90"/>
    <x v="0"/>
    <x v="4"/>
    <x v="4"/>
    <x v="0"/>
    <x v="19"/>
    <s v="A17"/>
    <s v="LIGHT SWITCHES, RECEPTACLE SOCKETS, MISC DEVICES"/>
    <n v="89"/>
    <s v="16A Two-lever one-way switch"/>
    <x v="2"/>
    <x v="2"/>
    <x v="1"/>
    <n v="20"/>
    <m/>
    <m/>
    <m/>
    <m/>
    <m/>
    <m/>
    <n v="2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317"/>
    <n v="90"/>
    <x v="0"/>
    <x v="4"/>
    <x v="4"/>
    <x v="0"/>
    <x v="19"/>
    <s v="A17"/>
    <s v="LIGHT SWITCHES, RECEPTACLE SOCKETS, MISC DEVICES"/>
    <n v="89"/>
    <s v="16A Two-lever one-way switch"/>
    <x v="3"/>
    <x v="3"/>
    <x v="1"/>
    <n v="20"/>
    <m/>
    <m/>
    <m/>
    <m/>
    <m/>
    <m/>
    <n v="2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423"/>
    <n v="90"/>
    <x v="0"/>
    <x v="4"/>
    <x v="4"/>
    <x v="0"/>
    <x v="19"/>
    <s v="A17"/>
    <s v="LIGHT SWITCHES, RECEPTACLE SOCKETS, MISC DEVICES"/>
    <n v="89"/>
    <s v="16A Two-lever one-way switch"/>
    <x v="1"/>
    <x v="1"/>
    <x v="1"/>
    <n v="20"/>
    <m/>
    <m/>
    <m/>
    <m/>
    <m/>
    <m/>
    <n v="2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212"/>
    <n v="91"/>
    <x v="0"/>
    <x v="4"/>
    <x v="4"/>
    <x v="0"/>
    <x v="19"/>
    <s v="A17"/>
    <s v="LIGHT SWITCHES, RECEPTACLE SOCKETS, MISC DEVICES"/>
    <n v="90"/>
    <s v="16A Three-lever one-way switch"/>
    <x v="2"/>
    <x v="2"/>
    <x v="1"/>
    <n v="20"/>
    <m/>
    <m/>
    <m/>
    <m/>
    <m/>
    <m/>
    <n v="2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318"/>
    <n v="91"/>
    <x v="0"/>
    <x v="4"/>
    <x v="4"/>
    <x v="0"/>
    <x v="19"/>
    <s v="A17"/>
    <s v="LIGHT SWITCHES, RECEPTACLE SOCKETS, MISC DEVICES"/>
    <n v="90"/>
    <s v="16A Three-lever one-way switch"/>
    <x v="3"/>
    <x v="3"/>
    <x v="1"/>
    <n v="20"/>
    <m/>
    <m/>
    <m/>
    <m/>
    <m/>
    <m/>
    <n v="2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424"/>
    <n v="91"/>
    <x v="0"/>
    <x v="4"/>
    <x v="4"/>
    <x v="0"/>
    <x v="19"/>
    <s v="A17"/>
    <s v="LIGHT SWITCHES, RECEPTACLE SOCKETS, MISC DEVICES"/>
    <n v="90"/>
    <s v="16A Three-lever one-way switch"/>
    <x v="1"/>
    <x v="1"/>
    <x v="1"/>
    <n v="20"/>
    <m/>
    <m/>
    <m/>
    <m/>
    <m/>
    <m/>
    <n v="2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213"/>
    <n v="92"/>
    <x v="0"/>
    <x v="4"/>
    <x v="4"/>
    <x v="0"/>
    <x v="19"/>
    <s v="A17"/>
    <s v="LIGHT SWITCHES, RECEPTACLE SOCKETS, MISC DEVICES"/>
    <n v="91"/>
    <s v="16A Single-lever two-way switch"/>
    <x v="2"/>
    <x v="2"/>
    <x v="1"/>
    <n v="10"/>
    <m/>
    <m/>
    <m/>
    <m/>
    <m/>
    <m/>
    <n v="1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319"/>
    <n v="92"/>
    <x v="0"/>
    <x v="4"/>
    <x v="4"/>
    <x v="0"/>
    <x v="19"/>
    <s v="A17"/>
    <s v="LIGHT SWITCHES, RECEPTACLE SOCKETS, MISC DEVICES"/>
    <n v="91"/>
    <s v="16A Single-lever two-way switch"/>
    <x v="3"/>
    <x v="3"/>
    <x v="1"/>
    <n v="10"/>
    <m/>
    <m/>
    <m/>
    <m/>
    <m/>
    <m/>
    <n v="1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425"/>
    <n v="92"/>
    <x v="0"/>
    <x v="4"/>
    <x v="4"/>
    <x v="0"/>
    <x v="19"/>
    <s v="A17"/>
    <s v="LIGHT SWITCHES, RECEPTACLE SOCKETS, MISC DEVICES"/>
    <n v="91"/>
    <s v="16A Single-lever two-way switch"/>
    <x v="1"/>
    <x v="1"/>
    <x v="1"/>
    <n v="10"/>
    <m/>
    <m/>
    <m/>
    <m/>
    <m/>
    <m/>
    <n v="1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214"/>
    <n v="93"/>
    <x v="0"/>
    <x v="4"/>
    <x v="4"/>
    <x v="0"/>
    <x v="19"/>
    <s v="A17"/>
    <s v="LIGHT SWITCHES, RECEPTACLE SOCKETS, MISC DEVICES"/>
    <n v="92"/>
    <s v="16A, 230 vac, IP67 Three-pin switched socket outlet (painted orange)"/>
    <x v="2"/>
    <x v="2"/>
    <x v="1"/>
    <n v="23"/>
    <n v="174"/>
    <n v="174"/>
    <n v="174"/>
    <n v="174"/>
    <n v="174"/>
    <n v="174"/>
    <n v="106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320"/>
    <n v="93"/>
    <x v="0"/>
    <x v="4"/>
    <x v="4"/>
    <x v="0"/>
    <x v="19"/>
    <s v="A17"/>
    <s v="LIGHT SWITCHES, RECEPTACLE SOCKETS, MISC DEVICES"/>
    <n v="92"/>
    <s v="16A, 230 vac, IP67 Three-pin switched socket outlet (painted orange)"/>
    <x v="3"/>
    <x v="3"/>
    <x v="1"/>
    <n v="23"/>
    <n v="174"/>
    <n v="174"/>
    <n v="174"/>
    <n v="174"/>
    <n v="174"/>
    <n v="174"/>
    <n v="106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426"/>
    <n v="93"/>
    <x v="0"/>
    <x v="4"/>
    <x v="4"/>
    <x v="0"/>
    <x v="19"/>
    <s v="A17"/>
    <s v="LIGHT SWITCHES, RECEPTACLE SOCKETS, MISC DEVICES"/>
    <n v="92"/>
    <s v="16A, 230 vac, IP67 Three-pin switched socket outlet (painted orange)"/>
    <x v="1"/>
    <x v="1"/>
    <x v="1"/>
    <n v="23"/>
    <n v="174"/>
    <n v="174"/>
    <n v="174"/>
    <n v="174"/>
    <n v="174"/>
    <n v="174"/>
    <n v="106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215"/>
    <n v="94"/>
    <x v="0"/>
    <x v="4"/>
    <x v="4"/>
    <x v="0"/>
    <x v="19"/>
    <s v="A17"/>
    <s v="LIGHT SWITCHES, RECEPTACLE SOCKETS, MISC DEVICES"/>
    <n v="93"/>
    <s v="16A Double three-pin switched socket outlet "/>
    <x v="2"/>
    <x v="2"/>
    <x v="1"/>
    <n v="10"/>
    <m/>
    <m/>
    <m/>
    <m/>
    <m/>
    <m/>
    <n v="1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321"/>
    <n v="94"/>
    <x v="0"/>
    <x v="4"/>
    <x v="4"/>
    <x v="0"/>
    <x v="19"/>
    <s v="A17"/>
    <s v="LIGHT SWITCHES, RECEPTACLE SOCKETS, MISC DEVICES"/>
    <n v="93"/>
    <s v="16A Double three-pin switched socket outlet "/>
    <x v="3"/>
    <x v="3"/>
    <x v="1"/>
    <n v="10"/>
    <m/>
    <m/>
    <m/>
    <m/>
    <m/>
    <m/>
    <n v="1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427"/>
    <n v="94"/>
    <x v="0"/>
    <x v="4"/>
    <x v="4"/>
    <x v="0"/>
    <x v="19"/>
    <s v="A17"/>
    <s v="LIGHT SWITCHES, RECEPTACLE SOCKETS, MISC DEVICES"/>
    <n v="93"/>
    <s v="16A Double three-pin switched socket outlet "/>
    <x v="1"/>
    <x v="1"/>
    <x v="1"/>
    <n v="10"/>
    <m/>
    <m/>
    <m/>
    <m/>
    <m/>
    <m/>
    <n v="1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216"/>
    <n v="95"/>
    <x v="0"/>
    <x v="4"/>
    <x v="4"/>
    <x v="0"/>
    <x v="19"/>
    <s v="A17"/>
    <s v="LIGHT SWITCHES, RECEPTACLE SOCKETS, MISC DEVICES"/>
    <n v="94"/>
    <s v="16A, Three-pin switched socket plug top"/>
    <x v="2"/>
    <x v="2"/>
    <x v="1"/>
    <n v="10"/>
    <m/>
    <m/>
    <m/>
    <m/>
    <m/>
    <m/>
    <n v="1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322"/>
    <n v="95"/>
    <x v="0"/>
    <x v="4"/>
    <x v="4"/>
    <x v="0"/>
    <x v="19"/>
    <s v="A17"/>
    <s v="LIGHT SWITCHES, RECEPTACLE SOCKETS, MISC DEVICES"/>
    <n v="94"/>
    <s v="16A, Three-pin switched socket plug top"/>
    <x v="3"/>
    <x v="3"/>
    <x v="1"/>
    <n v="10"/>
    <m/>
    <m/>
    <m/>
    <m/>
    <m/>
    <m/>
    <n v="1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428"/>
    <n v="95"/>
    <x v="0"/>
    <x v="4"/>
    <x v="4"/>
    <x v="0"/>
    <x v="19"/>
    <s v="A17"/>
    <s v="LIGHT SWITCHES, RECEPTACLE SOCKETS, MISC DEVICES"/>
    <n v="94"/>
    <s v="16A, Three-pin switched socket plug top"/>
    <x v="1"/>
    <x v="1"/>
    <x v="1"/>
    <n v="10"/>
    <m/>
    <m/>
    <m/>
    <m/>
    <m/>
    <m/>
    <n v="1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217"/>
    <n v="96"/>
    <x v="0"/>
    <x v="4"/>
    <x v="4"/>
    <x v="0"/>
    <x v="19"/>
    <s v="A17"/>
    <s v="LIGHT SWITCHES, RECEPTACLE SOCKETS, MISC DEVICES"/>
    <n v="95"/>
    <s v="30 amp, 8 pole, 230 vac, IP65 Electric Held Lighting Contactor"/>
    <x v="2"/>
    <x v="2"/>
    <x v="1"/>
    <n v="3"/>
    <n v="7"/>
    <n v="7"/>
    <n v="7"/>
    <n v="7"/>
    <n v="7"/>
    <n v="7"/>
    <n v="45"/>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323"/>
    <n v="96"/>
    <x v="0"/>
    <x v="4"/>
    <x v="4"/>
    <x v="0"/>
    <x v="19"/>
    <s v="A17"/>
    <s v="LIGHT SWITCHES, RECEPTACLE SOCKETS, MISC DEVICES"/>
    <n v="95"/>
    <s v="30 amp, 8 pole, 230 vac, IP65 Electric Held Lighting Contactor"/>
    <x v="3"/>
    <x v="3"/>
    <x v="1"/>
    <n v="3"/>
    <n v="7"/>
    <n v="7"/>
    <n v="7"/>
    <n v="7"/>
    <n v="7"/>
    <n v="7"/>
    <n v="45"/>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429"/>
    <n v="96"/>
    <x v="0"/>
    <x v="4"/>
    <x v="4"/>
    <x v="0"/>
    <x v="19"/>
    <s v="A17"/>
    <s v="LIGHT SWITCHES, RECEPTACLE SOCKETS, MISC DEVICES"/>
    <n v="95"/>
    <s v="30 amp, 8 pole, 230 vac, IP65 Electric Held Lighting Contactor"/>
    <x v="1"/>
    <x v="1"/>
    <x v="1"/>
    <n v="3"/>
    <n v="7"/>
    <n v="7"/>
    <n v="7"/>
    <n v="7"/>
    <n v="7"/>
    <n v="7"/>
    <n v="45"/>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218"/>
    <n v="97"/>
    <x v="0"/>
    <x v="4"/>
    <x v="4"/>
    <x v="0"/>
    <x v="19"/>
    <s v="A17"/>
    <s v="LIGHT SWITCHES, RECEPTACLE SOCKETS, MISC DEVICES"/>
    <n v="96"/>
    <s v="100 amp, 3 pole, 230 vac, IP 65 Electric Held Lighting Contactor"/>
    <x v="2"/>
    <x v="2"/>
    <x v="1"/>
    <n v="7"/>
    <m/>
    <m/>
    <m/>
    <m/>
    <m/>
    <m/>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324"/>
    <n v="97"/>
    <x v="0"/>
    <x v="4"/>
    <x v="4"/>
    <x v="0"/>
    <x v="19"/>
    <s v="A17"/>
    <s v="LIGHT SWITCHES, RECEPTACLE SOCKETS, MISC DEVICES"/>
    <n v="96"/>
    <s v="100 amp, 3 pole, 230 vac, IP 65 Electric Held Lighting Contactor"/>
    <x v="3"/>
    <x v="3"/>
    <x v="1"/>
    <n v="7"/>
    <m/>
    <m/>
    <m/>
    <m/>
    <m/>
    <m/>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430"/>
    <n v="97"/>
    <x v="0"/>
    <x v="4"/>
    <x v="4"/>
    <x v="0"/>
    <x v="19"/>
    <s v="A17"/>
    <s v="LIGHT SWITCHES, RECEPTACLE SOCKETS, MISC DEVICES"/>
    <n v="96"/>
    <s v="100 amp, 3 pole, 230 vac, IP 65 Electric Held Lighting Contactor"/>
    <x v="1"/>
    <x v="1"/>
    <x v="1"/>
    <n v="7"/>
    <m/>
    <m/>
    <m/>
    <m/>
    <m/>
    <m/>
    <n v="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219"/>
    <n v="98"/>
    <x v="0"/>
    <x v="4"/>
    <x v="4"/>
    <x v="0"/>
    <x v="19"/>
    <s v="A17"/>
    <s v="LIGHT SWITCHES, RECEPTACLE SOCKETS, MISC DEVICES"/>
    <n v="97"/>
    <s v="Photoelectric Controller"/>
    <x v="2"/>
    <x v="2"/>
    <x v="1"/>
    <n v="6"/>
    <n v="5"/>
    <n v="5"/>
    <n v="5"/>
    <n v="5"/>
    <n v="5"/>
    <n v="5"/>
    <n v="36"/>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325"/>
    <n v="98"/>
    <x v="0"/>
    <x v="4"/>
    <x v="4"/>
    <x v="0"/>
    <x v="19"/>
    <s v="A17"/>
    <s v="LIGHT SWITCHES, RECEPTACLE SOCKETS, MISC DEVICES"/>
    <n v="97"/>
    <s v="Photoelectric Controller"/>
    <x v="3"/>
    <x v="3"/>
    <x v="1"/>
    <n v="6"/>
    <n v="5"/>
    <n v="5"/>
    <n v="5"/>
    <n v="5"/>
    <n v="5"/>
    <n v="5"/>
    <n v="36"/>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431"/>
    <n v="98"/>
    <x v="0"/>
    <x v="4"/>
    <x v="4"/>
    <x v="0"/>
    <x v="19"/>
    <s v="A17"/>
    <s v="LIGHT SWITCHES, RECEPTACLE SOCKETS, MISC DEVICES"/>
    <n v="97"/>
    <s v="Photoelectric Controller"/>
    <x v="1"/>
    <x v="1"/>
    <x v="1"/>
    <n v="6"/>
    <n v="5"/>
    <n v="5"/>
    <n v="5"/>
    <n v="5"/>
    <n v="5"/>
    <n v="5"/>
    <n v="36"/>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220"/>
    <n v="99"/>
    <x v="0"/>
    <x v="4"/>
    <x v="4"/>
    <x v="0"/>
    <x v="19"/>
    <s v="A18"/>
    <s v="Supply and install lighting poles complete with concrete foundation, luminaries, bracket arms, cables and accessories.(Luminaries elsewhere)"/>
    <n v="98"/>
    <s v="40 meter galvanized steel high mast for 12 floodlights complete"/>
    <x v="2"/>
    <x v="2"/>
    <x v="1"/>
    <n v="17"/>
    <m/>
    <m/>
    <m/>
    <m/>
    <m/>
    <m/>
    <n v="1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326"/>
    <n v="99"/>
    <x v="0"/>
    <x v="4"/>
    <x v="4"/>
    <x v="0"/>
    <x v="19"/>
    <s v="A18"/>
    <s v="Supply and install lighting poles complete with concrete foundation, luminaries, bracket arms, cables and accessories.(Luminaries elsewhere)"/>
    <n v="98"/>
    <s v="40 meter galvanized steel high mast for 12 floodlights complete("/>
    <x v="3"/>
    <x v="3"/>
    <x v="1"/>
    <n v="17"/>
    <m/>
    <m/>
    <m/>
    <m/>
    <m/>
    <m/>
    <n v="1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432"/>
    <n v="99"/>
    <x v="0"/>
    <x v="4"/>
    <x v="4"/>
    <x v="0"/>
    <x v="19"/>
    <s v="A18"/>
    <s v="Supply and install lighting poles complete with concrete foundation, luminaries, bracket arms, cables and accessories.(Luminaries elsewhere)"/>
    <n v="98"/>
    <s v="40 meter galvanized steel high mast for 12 floodlights complete("/>
    <x v="1"/>
    <x v="1"/>
    <x v="1"/>
    <n v="17"/>
    <m/>
    <m/>
    <m/>
    <m/>
    <m/>
    <m/>
    <n v="17"/>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221"/>
    <n v="100"/>
    <x v="0"/>
    <x v="4"/>
    <x v="4"/>
    <x v="0"/>
    <x v="19"/>
    <s v="A18"/>
    <s v="Supply and install lighting poles complete with concrete foundation, luminaries, bracket arms, cables and accessories.(Luminaries elsewhere)"/>
    <n v="99"/>
    <s v="20 meter galvanized steel high mast for 6 floodlights complete"/>
    <x v="2"/>
    <x v="2"/>
    <x v="1"/>
    <n v="46"/>
    <m/>
    <m/>
    <m/>
    <m/>
    <m/>
    <m/>
    <n v="46"/>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327"/>
    <n v="100"/>
    <x v="0"/>
    <x v="4"/>
    <x v="4"/>
    <x v="0"/>
    <x v="19"/>
    <s v="A18"/>
    <s v="Supply and install lighting poles complete with concrete foundation, luminaries, bracket arms, cables and accessories.(Luminaries elsewhere)"/>
    <n v="99"/>
    <s v="20 meter galvanized steel high mast for 6 floodlights complete"/>
    <x v="3"/>
    <x v="3"/>
    <x v="1"/>
    <n v="46"/>
    <m/>
    <m/>
    <m/>
    <m/>
    <m/>
    <m/>
    <n v="46"/>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433"/>
    <n v="100"/>
    <x v="0"/>
    <x v="4"/>
    <x v="4"/>
    <x v="0"/>
    <x v="19"/>
    <s v="A18"/>
    <s v="Supply and install lighting poles complete with concrete foundation, luminaries, bracket arms, cables and accessories.(Luminaries elsewhere)"/>
    <n v="99"/>
    <s v="20 meter galvanized steel high mast for 6 floodlights complete"/>
    <x v="1"/>
    <x v="1"/>
    <x v="1"/>
    <n v="46"/>
    <m/>
    <m/>
    <m/>
    <m/>
    <m/>
    <m/>
    <n v="46"/>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222"/>
    <n v="101"/>
    <x v="0"/>
    <x v="4"/>
    <x v="4"/>
    <x v="0"/>
    <x v="19"/>
    <s v="A18"/>
    <s v="Supply and install lighting poles complete with concrete foundation, luminaries, bracket arms, cables and accessories.(Luminaries elsewhere)"/>
    <n v="100"/>
    <s v="10 meter galvanized steel roadway pole complete"/>
    <x v="2"/>
    <x v="2"/>
    <x v="1"/>
    <n v="4"/>
    <m/>
    <m/>
    <m/>
    <m/>
    <m/>
    <m/>
    <n v="4"/>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328"/>
    <n v="101"/>
    <x v="0"/>
    <x v="4"/>
    <x v="4"/>
    <x v="0"/>
    <x v="19"/>
    <s v="A18"/>
    <s v="Supply and install lighting poles complete with concrete foundation, luminaries, bracket arms, cables and accessories.(Luminaries elsewhere)"/>
    <n v="101"/>
    <s v="10 meter galvanized steel roadway pole complete"/>
    <x v="3"/>
    <x v="3"/>
    <x v="1"/>
    <n v="4"/>
    <m/>
    <m/>
    <m/>
    <m/>
    <m/>
    <m/>
    <n v="4"/>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434"/>
    <n v="101"/>
    <x v="0"/>
    <x v="4"/>
    <x v="4"/>
    <x v="0"/>
    <x v="19"/>
    <s v="A18"/>
    <s v="Supply and install lighting poles complete with concrete foundation, luminaries, bracket arms, cables and accessories.(Luminaries elsewhere)"/>
    <n v="101"/>
    <s v="10 meter galvanized steel roadway pole complete"/>
    <x v="1"/>
    <x v="1"/>
    <x v="1"/>
    <n v="4"/>
    <m/>
    <m/>
    <m/>
    <m/>
    <m/>
    <m/>
    <n v="4"/>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223"/>
    <n v="102"/>
    <x v="0"/>
    <x v="4"/>
    <x v="4"/>
    <x v="0"/>
    <x v="19"/>
    <s v="A18"/>
    <s v="Supply and install lighting poles complete with concrete foundation, luminaries, bracket arms, cables and accessories.(Luminaries elsewhere)"/>
    <n v="101"/>
    <s v="10 meter galvanized steel hinged floodlight pole for 2 floodlights complete"/>
    <x v="2"/>
    <x v="2"/>
    <x v="1"/>
    <n v="2"/>
    <m/>
    <m/>
    <m/>
    <m/>
    <m/>
    <m/>
    <n v="2"/>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329"/>
    <n v="102"/>
    <x v="0"/>
    <x v="4"/>
    <x v="4"/>
    <x v="0"/>
    <x v="19"/>
    <s v="A18"/>
    <s v="Supply and install lighting poles complete with concrete foundation, luminaries, bracket arms, cables and accessories.(Luminaries elsewhere)"/>
    <n v="102"/>
    <s v="10 meter galvanized steel hinged floodlight pole for 2 floodlights complete"/>
    <x v="3"/>
    <x v="3"/>
    <x v="1"/>
    <n v="2"/>
    <m/>
    <m/>
    <m/>
    <m/>
    <m/>
    <m/>
    <n v="2"/>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435"/>
    <n v="102"/>
    <x v="0"/>
    <x v="4"/>
    <x v="4"/>
    <x v="0"/>
    <x v="19"/>
    <s v="A18"/>
    <s v="Supply and install lighting poles complete with concrete foundation, luminaries, bracket arms, cables and accessories.(Luminaries elsewhere)"/>
    <n v="102"/>
    <s v="10 meter galvanized steel hinged floodlight pole for 2 floodlights complete"/>
    <x v="1"/>
    <x v="1"/>
    <x v="1"/>
    <n v="2"/>
    <m/>
    <m/>
    <m/>
    <m/>
    <m/>
    <m/>
    <n v="2"/>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224"/>
    <n v="103"/>
    <x v="0"/>
    <x v="4"/>
    <x v="4"/>
    <x v="2"/>
    <x v="20"/>
    <s v="C01"/>
    <s v="Modification"/>
    <n v="1"/>
    <s v="Modification of existing fence lighting system"/>
    <x v="2"/>
    <x v="2"/>
    <x v="5"/>
    <n v="1"/>
    <m/>
    <m/>
    <m/>
    <m/>
    <m/>
    <m/>
    <n v="1"/>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330"/>
    <n v="103"/>
    <x v="0"/>
    <x v="4"/>
    <x v="4"/>
    <x v="2"/>
    <x v="20"/>
    <s v="C01"/>
    <s v="Modification"/>
    <n v="1"/>
    <s v="Modification of existing fence lighting system"/>
    <x v="3"/>
    <x v="3"/>
    <x v="5"/>
    <n v="1"/>
    <m/>
    <m/>
    <m/>
    <m/>
    <m/>
    <m/>
    <n v="1"/>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436"/>
    <n v="103"/>
    <x v="0"/>
    <x v="4"/>
    <x v="4"/>
    <x v="2"/>
    <x v="20"/>
    <s v="C01"/>
    <s v="Modification"/>
    <n v="1"/>
    <s v="Modification of existing fence lighting system"/>
    <x v="1"/>
    <x v="1"/>
    <x v="5"/>
    <n v="1"/>
    <m/>
    <m/>
    <m/>
    <m/>
    <m/>
    <m/>
    <n v="1"/>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225"/>
    <n v="104"/>
    <x v="0"/>
    <x v="4"/>
    <x v="4"/>
    <x v="2"/>
    <x v="20"/>
    <s v="C01"/>
    <s v="Modification"/>
    <n v="2"/>
    <s v="Relocation of mini-subs"/>
    <x v="2"/>
    <x v="2"/>
    <x v="5"/>
    <n v="1"/>
    <m/>
    <m/>
    <m/>
    <m/>
    <m/>
    <m/>
    <n v="1"/>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331"/>
    <n v="104"/>
    <x v="0"/>
    <x v="4"/>
    <x v="4"/>
    <x v="2"/>
    <x v="20"/>
    <s v="C01"/>
    <s v="Modification"/>
    <n v="2"/>
    <s v="Relocation of mini-subs"/>
    <x v="3"/>
    <x v="3"/>
    <x v="5"/>
    <n v="1"/>
    <m/>
    <m/>
    <m/>
    <m/>
    <m/>
    <m/>
    <n v="1"/>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437"/>
    <n v="104"/>
    <x v="0"/>
    <x v="4"/>
    <x v="4"/>
    <x v="2"/>
    <x v="20"/>
    <s v="C01"/>
    <s v="Modification"/>
    <n v="2"/>
    <s v="Relocation of mini-subs"/>
    <x v="1"/>
    <x v="1"/>
    <x v="5"/>
    <n v="1"/>
    <m/>
    <m/>
    <m/>
    <m/>
    <m/>
    <m/>
    <n v="1"/>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226"/>
    <n v="105"/>
    <x v="0"/>
    <x v="4"/>
    <x v="4"/>
    <x v="2"/>
    <x v="20"/>
    <s v="C01"/>
    <s v="Modification"/>
    <n v="2"/>
    <s v="Relocation of mini-subs    - Plinths"/>
    <x v="2"/>
    <x v="2"/>
    <x v="5"/>
    <n v="1"/>
    <m/>
    <m/>
    <m/>
    <m/>
    <m/>
    <m/>
    <n v="1"/>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332"/>
    <n v="105"/>
    <x v="0"/>
    <x v="4"/>
    <x v="4"/>
    <x v="2"/>
    <x v="20"/>
    <s v="C01"/>
    <s v="Modification"/>
    <n v="2"/>
    <s v="Relocation of mini-subs    - Plinths"/>
    <x v="3"/>
    <x v="3"/>
    <x v="5"/>
    <n v="1"/>
    <m/>
    <m/>
    <m/>
    <m/>
    <m/>
    <m/>
    <n v="1"/>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438"/>
    <n v="105"/>
    <x v="0"/>
    <x v="4"/>
    <x v="4"/>
    <x v="2"/>
    <x v="20"/>
    <s v="C01"/>
    <s v="Modification"/>
    <n v="2"/>
    <s v="Relocation of mini-subs    - Plinths"/>
    <x v="1"/>
    <x v="1"/>
    <x v="5"/>
    <n v="1"/>
    <m/>
    <m/>
    <m/>
    <m/>
    <m/>
    <m/>
    <n v="1"/>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227"/>
    <n v="106"/>
    <x v="0"/>
    <x v="4"/>
    <x v="4"/>
    <x v="2"/>
    <x v="20"/>
    <s v="C01"/>
    <s v="Design, Furnish and Install"/>
    <n v="3"/>
    <s v="Security fencing climb detection system (CDS), electric fencing, alarms, monitoring computer and supporting hardware and software"/>
    <x v="2"/>
    <x v="2"/>
    <x v="5"/>
    <n v="1"/>
    <m/>
    <m/>
    <m/>
    <m/>
    <m/>
    <m/>
    <n v="1"/>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333"/>
    <n v="106"/>
    <x v="0"/>
    <x v="4"/>
    <x v="4"/>
    <x v="2"/>
    <x v="20"/>
    <s v="C01"/>
    <s v="Design, Furnish and Install"/>
    <n v="3"/>
    <s v="Security fencing climb detection system (CDS), electric fencing, alarms, monitoring computer and supporting hardware and software"/>
    <x v="3"/>
    <x v="3"/>
    <x v="5"/>
    <n v="1"/>
    <m/>
    <m/>
    <m/>
    <m/>
    <m/>
    <m/>
    <n v="1"/>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439"/>
    <n v="106"/>
    <x v="0"/>
    <x v="4"/>
    <x v="4"/>
    <x v="2"/>
    <x v="20"/>
    <s v="C01"/>
    <s v="Design, Furnish and Install"/>
    <n v="3"/>
    <s v="Security fencing climb detection system (CDS), electric fencing, alarms, monitoring computer and supporting hardware and software"/>
    <x v="1"/>
    <x v="1"/>
    <x v="5"/>
    <n v="1"/>
    <m/>
    <m/>
    <m/>
    <m/>
    <m/>
    <m/>
    <n v="1"/>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440"/>
    <n v="1"/>
    <x v="0"/>
    <x v="5"/>
    <x v="5"/>
    <x v="0"/>
    <x v="21"/>
    <s v="A01"/>
    <s v="Take delivery check test and install equipment"/>
    <n v="1"/>
    <s v="15kV, 2500A Bus, SWGR Vertical Sections"/>
    <x v="2"/>
    <x v="2"/>
    <x v="1"/>
    <m/>
    <n v="56"/>
    <n v="56"/>
    <n v="56"/>
    <n v="56"/>
    <n v="56"/>
    <n v="56"/>
    <n v="336"/>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488"/>
    <n v="1"/>
    <x v="0"/>
    <x v="5"/>
    <x v="5"/>
    <x v="0"/>
    <x v="21"/>
    <s v="A01"/>
    <s v="Take delivery check test and install equipment"/>
    <n v="1"/>
    <s v="15kV, 2500A Bus, SWGR Vertical Sections"/>
    <x v="3"/>
    <x v="3"/>
    <x v="1"/>
    <m/>
    <n v="56"/>
    <n v="56"/>
    <n v="56"/>
    <n v="56"/>
    <n v="56"/>
    <n v="56"/>
    <n v="336"/>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536"/>
    <n v="1"/>
    <x v="0"/>
    <x v="5"/>
    <x v="5"/>
    <x v="0"/>
    <x v="21"/>
    <s v="A01"/>
    <s v="Take delivery check test and install equipment"/>
    <n v="1"/>
    <s v="15kV, 2500A Bus, SWGR Vertical Sections"/>
    <x v="1"/>
    <x v="1"/>
    <x v="1"/>
    <m/>
    <n v="56"/>
    <n v="56"/>
    <n v="56"/>
    <n v="56"/>
    <n v="56"/>
    <n v="56"/>
    <n v="336"/>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441"/>
    <n v="2"/>
    <x v="0"/>
    <x v="5"/>
    <x v="5"/>
    <x v="0"/>
    <x v="21"/>
    <s v="A01"/>
    <s v="Take delivery check test and install equipment"/>
    <n v="2"/>
    <s v="15kV, 2000A Bus, SWGR Vertical Sections"/>
    <x v="2"/>
    <x v="2"/>
    <x v="1"/>
    <n v="84"/>
    <m/>
    <m/>
    <m/>
    <m/>
    <m/>
    <m/>
    <n v="84"/>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489"/>
    <n v="2"/>
    <x v="0"/>
    <x v="5"/>
    <x v="5"/>
    <x v="0"/>
    <x v="21"/>
    <s v="A01"/>
    <s v="Take delivery check test and install equipment"/>
    <n v="2"/>
    <s v="15kV, 2000A Bus, SWGR Vertical Sections"/>
    <x v="3"/>
    <x v="3"/>
    <x v="1"/>
    <n v="84"/>
    <m/>
    <m/>
    <m/>
    <m/>
    <m/>
    <m/>
    <n v="84"/>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537"/>
    <n v="2"/>
    <x v="0"/>
    <x v="5"/>
    <x v="5"/>
    <x v="0"/>
    <x v="21"/>
    <s v="A01"/>
    <s v="Take delivery check test and install equipment"/>
    <n v="2"/>
    <s v="15kV, 2000A Bus, SWGR Vertical Sections"/>
    <x v="1"/>
    <x v="1"/>
    <x v="1"/>
    <n v="84"/>
    <m/>
    <m/>
    <m/>
    <m/>
    <m/>
    <m/>
    <n v="84"/>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442"/>
    <n v="3"/>
    <x v="0"/>
    <x v="5"/>
    <x v="5"/>
    <x v="0"/>
    <x v="21"/>
    <s v="A01"/>
    <s v="Take delivery check test and install equipment"/>
    <n v="3"/>
    <s v="6,6kV, 2000A Bus, SWGR Vertical Sections"/>
    <x v="2"/>
    <x v="2"/>
    <x v="1"/>
    <m/>
    <n v="26"/>
    <n v="26"/>
    <n v="26"/>
    <n v="26"/>
    <n v="26"/>
    <n v="26"/>
    <n v="156"/>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490"/>
    <n v="3"/>
    <x v="0"/>
    <x v="5"/>
    <x v="5"/>
    <x v="0"/>
    <x v="21"/>
    <s v="A01"/>
    <s v="Take delivery check test and install equipment"/>
    <n v="3"/>
    <s v="6,6kV, 2000A Bus, SWGR Vertical Sections"/>
    <x v="3"/>
    <x v="3"/>
    <x v="1"/>
    <m/>
    <n v="26"/>
    <n v="26"/>
    <n v="26"/>
    <n v="26"/>
    <n v="26"/>
    <n v="26"/>
    <n v="156"/>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538"/>
    <n v="3"/>
    <x v="0"/>
    <x v="5"/>
    <x v="5"/>
    <x v="0"/>
    <x v="21"/>
    <s v="A01"/>
    <s v="Take delivery check test and install equipment"/>
    <n v="3"/>
    <s v="6,6kV, 2000A Bus, SWGR Vertical Sections"/>
    <x v="1"/>
    <x v="1"/>
    <x v="1"/>
    <m/>
    <n v="26"/>
    <n v="26"/>
    <n v="26"/>
    <n v="26"/>
    <n v="26"/>
    <n v="26"/>
    <n v="156"/>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443"/>
    <n v="4"/>
    <x v="0"/>
    <x v="5"/>
    <x v="5"/>
    <x v="0"/>
    <x v="21"/>
    <s v="A01"/>
    <s v="Take delivery check test and install equipment"/>
    <n v="4"/>
    <s v="6,6kV, 1250A Bus, SWGR Vertical Sections"/>
    <x v="2"/>
    <x v="2"/>
    <x v="1"/>
    <n v="129"/>
    <m/>
    <m/>
    <m/>
    <m/>
    <m/>
    <m/>
    <n v="129"/>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491"/>
    <n v="4"/>
    <x v="0"/>
    <x v="5"/>
    <x v="5"/>
    <x v="0"/>
    <x v="21"/>
    <s v="A01"/>
    <s v="Take delivery check test and install equipment"/>
    <n v="4"/>
    <s v="6,6kV, 1250A Bus, SWGR Vertical Sections"/>
    <x v="3"/>
    <x v="3"/>
    <x v="1"/>
    <n v="129"/>
    <m/>
    <m/>
    <m/>
    <m/>
    <m/>
    <m/>
    <n v="129"/>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539"/>
    <n v="4"/>
    <x v="0"/>
    <x v="5"/>
    <x v="5"/>
    <x v="0"/>
    <x v="21"/>
    <s v="A01"/>
    <s v="Take delivery check test and install equipment"/>
    <n v="4"/>
    <s v="6,6kV, 1250A Bus, SWGR Vertical Sections"/>
    <x v="1"/>
    <x v="1"/>
    <x v="1"/>
    <n v="129"/>
    <m/>
    <m/>
    <m/>
    <m/>
    <m/>
    <m/>
    <n v="129"/>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444"/>
    <n v="5"/>
    <x v="0"/>
    <x v="5"/>
    <x v="5"/>
    <x v="0"/>
    <x v="21"/>
    <s v="A01"/>
    <s v="Take delivery check test and install equipment"/>
    <n v="5"/>
    <s v="6,6kV, 800A Bus, SWGR Vertical Sections"/>
    <x v="2"/>
    <x v="2"/>
    <x v="1"/>
    <m/>
    <n v="18"/>
    <n v="18"/>
    <n v="18"/>
    <n v="18"/>
    <n v="18"/>
    <n v="18"/>
    <n v="108"/>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492"/>
    <n v="5"/>
    <x v="0"/>
    <x v="5"/>
    <x v="5"/>
    <x v="0"/>
    <x v="21"/>
    <s v="A01"/>
    <s v="Take delivery check test and install equipment"/>
    <n v="5"/>
    <s v="6,6kV, 800A Bus, SWGR Vertical Sections"/>
    <x v="3"/>
    <x v="3"/>
    <x v="1"/>
    <m/>
    <n v="18"/>
    <n v="18"/>
    <n v="18"/>
    <n v="18"/>
    <n v="18"/>
    <n v="18"/>
    <n v="108"/>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540"/>
    <n v="5"/>
    <x v="0"/>
    <x v="5"/>
    <x v="5"/>
    <x v="0"/>
    <x v="21"/>
    <s v="A01"/>
    <s v="Take delivery check test and install equipment"/>
    <n v="5"/>
    <s v="6,6kV, 800A Bus, SWGR Vertical Sections"/>
    <x v="1"/>
    <x v="1"/>
    <x v="1"/>
    <m/>
    <n v="18"/>
    <n v="18"/>
    <n v="18"/>
    <n v="18"/>
    <n v="18"/>
    <n v="18"/>
    <n v="108"/>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445"/>
    <n v="6"/>
    <x v="0"/>
    <x v="5"/>
    <x v="5"/>
    <x v="0"/>
    <x v="21"/>
    <s v="A01"/>
    <s v="Take delivery check test and install equipment"/>
    <n v="6"/>
    <s v="6,6kV, 630A Bus, SWGR Vertical Sections"/>
    <x v="2"/>
    <x v="2"/>
    <x v="1"/>
    <n v="111"/>
    <m/>
    <m/>
    <m/>
    <m/>
    <m/>
    <m/>
    <n v="111"/>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493"/>
    <n v="6"/>
    <x v="0"/>
    <x v="5"/>
    <x v="5"/>
    <x v="0"/>
    <x v="21"/>
    <s v="A01"/>
    <s v="Take delivery check test and install equipment"/>
    <n v="6"/>
    <s v="6,6kV, 630A Bus, SWGR Vertical Sections"/>
    <x v="3"/>
    <x v="3"/>
    <x v="1"/>
    <n v="111"/>
    <m/>
    <m/>
    <m/>
    <m/>
    <m/>
    <m/>
    <n v="111"/>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541"/>
    <n v="6"/>
    <x v="0"/>
    <x v="5"/>
    <x v="5"/>
    <x v="0"/>
    <x v="21"/>
    <s v="A01"/>
    <s v="Take delivery check test and install equipment"/>
    <n v="6"/>
    <s v="6,6kV, 630A Bus, SWGR Vertical Sections"/>
    <x v="1"/>
    <x v="1"/>
    <x v="1"/>
    <n v="111"/>
    <m/>
    <m/>
    <m/>
    <m/>
    <m/>
    <m/>
    <n v="111"/>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446"/>
    <n v="7"/>
    <x v="0"/>
    <x v="5"/>
    <x v="5"/>
    <x v="1"/>
    <x v="22"/>
    <s v="B01"/>
    <s v="Take delivery check test and install equipment"/>
    <n v="1"/>
    <s v="400V, 300A bus, SWGR Vertical Sections"/>
    <x v="2"/>
    <x v="2"/>
    <x v="1"/>
    <m/>
    <n v="14"/>
    <n v="14"/>
    <n v="14"/>
    <n v="14"/>
    <n v="14"/>
    <n v="14"/>
    <n v="84"/>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494"/>
    <n v="7"/>
    <x v="0"/>
    <x v="5"/>
    <x v="5"/>
    <x v="1"/>
    <x v="22"/>
    <s v="B01"/>
    <s v="Take delivery check test and install equipment"/>
    <n v="1"/>
    <s v="400V, 300A bus, SWGR Vertical Sections"/>
    <x v="3"/>
    <x v="3"/>
    <x v="1"/>
    <m/>
    <n v="14"/>
    <n v="14"/>
    <n v="14"/>
    <n v="14"/>
    <n v="14"/>
    <n v="14"/>
    <n v="84"/>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542"/>
    <n v="7"/>
    <x v="0"/>
    <x v="5"/>
    <x v="5"/>
    <x v="1"/>
    <x v="22"/>
    <s v="B01"/>
    <s v="Take delivery check test and install equipment"/>
    <n v="1"/>
    <s v="400V, 300A bus, SWGR Vertical Sections"/>
    <x v="1"/>
    <x v="1"/>
    <x v="1"/>
    <m/>
    <n v="14"/>
    <n v="14"/>
    <n v="14"/>
    <n v="14"/>
    <n v="14"/>
    <n v="14"/>
    <n v="84"/>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447"/>
    <n v="8"/>
    <x v="0"/>
    <x v="5"/>
    <x v="5"/>
    <x v="1"/>
    <x v="22"/>
    <s v="B01"/>
    <s v="Take delivery check test and install equipment"/>
    <n v="2"/>
    <s v="400V, 500A bus, SWGR Vertical Sections"/>
    <x v="2"/>
    <x v="2"/>
    <x v="1"/>
    <m/>
    <n v="7"/>
    <n v="7"/>
    <n v="7"/>
    <n v="7"/>
    <n v="7"/>
    <n v="7"/>
    <n v="42"/>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495"/>
    <n v="8"/>
    <x v="0"/>
    <x v="5"/>
    <x v="5"/>
    <x v="1"/>
    <x v="22"/>
    <s v="B01"/>
    <s v="Take delivery check test and install equipment"/>
    <n v="2"/>
    <s v="400V, 500A bus, SWGR Vertical Sections"/>
    <x v="3"/>
    <x v="3"/>
    <x v="1"/>
    <m/>
    <n v="7"/>
    <n v="7"/>
    <n v="7"/>
    <n v="7"/>
    <n v="7"/>
    <n v="7"/>
    <n v="42"/>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543"/>
    <n v="8"/>
    <x v="0"/>
    <x v="5"/>
    <x v="5"/>
    <x v="1"/>
    <x v="22"/>
    <s v="B01"/>
    <s v="Take delivery check test and install equipment"/>
    <n v="2"/>
    <s v="400V, 500A bus, SWGR Vertical Sections"/>
    <x v="1"/>
    <x v="1"/>
    <x v="1"/>
    <m/>
    <n v="7"/>
    <n v="7"/>
    <n v="7"/>
    <n v="7"/>
    <n v="7"/>
    <n v="7"/>
    <n v="42"/>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448"/>
    <n v="9"/>
    <x v="0"/>
    <x v="5"/>
    <x v="5"/>
    <x v="1"/>
    <x v="22"/>
    <s v="B01"/>
    <s v="Take delivery check test and install equipment"/>
    <n v="3"/>
    <s v="400V, 630A bus, SWGR Vertical Sections"/>
    <x v="2"/>
    <x v="2"/>
    <x v="1"/>
    <n v="93"/>
    <n v="21"/>
    <n v="21"/>
    <n v="21"/>
    <n v="21"/>
    <n v="21"/>
    <n v="21"/>
    <n v="219"/>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496"/>
    <n v="9"/>
    <x v="0"/>
    <x v="5"/>
    <x v="5"/>
    <x v="1"/>
    <x v="22"/>
    <s v="B01"/>
    <s v="Take delivery check test and install equipment"/>
    <n v="3"/>
    <s v="400V, 630A bus, SWGR Vertical Sections"/>
    <x v="3"/>
    <x v="3"/>
    <x v="1"/>
    <n v="93"/>
    <n v="21"/>
    <n v="21"/>
    <n v="21"/>
    <n v="21"/>
    <n v="21"/>
    <n v="21"/>
    <n v="219"/>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544"/>
    <n v="9"/>
    <x v="0"/>
    <x v="5"/>
    <x v="5"/>
    <x v="1"/>
    <x v="22"/>
    <s v="B01"/>
    <s v="Take delivery check test and install equipment"/>
    <n v="3"/>
    <s v="400V, 630A bus, SWGR Vertical Sections"/>
    <x v="1"/>
    <x v="1"/>
    <x v="1"/>
    <n v="93"/>
    <n v="21"/>
    <n v="21"/>
    <n v="21"/>
    <n v="21"/>
    <n v="21"/>
    <n v="21"/>
    <n v="219"/>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449"/>
    <n v="10"/>
    <x v="0"/>
    <x v="5"/>
    <x v="5"/>
    <x v="1"/>
    <x v="22"/>
    <s v="B01"/>
    <s v="Take delivery check test and install equipment"/>
    <n v="4"/>
    <s v="400V, 800A bus, SWGR Vertical Sections"/>
    <x v="2"/>
    <x v="2"/>
    <x v="1"/>
    <n v="132"/>
    <n v="22"/>
    <n v="22"/>
    <n v="22"/>
    <n v="22"/>
    <n v="22"/>
    <n v="22"/>
    <n v="264"/>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497"/>
    <n v="10"/>
    <x v="0"/>
    <x v="5"/>
    <x v="5"/>
    <x v="1"/>
    <x v="22"/>
    <s v="B01"/>
    <s v="Take delivery check test and install equipment"/>
    <n v="4"/>
    <s v="400V, 800A bus, SWGR Vertical Sections"/>
    <x v="3"/>
    <x v="3"/>
    <x v="1"/>
    <n v="132"/>
    <n v="22"/>
    <n v="22"/>
    <n v="22"/>
    <n v="22"/>
    <n v="22"/>
    <n v="22"/>
    <n v="264"/>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545"/>
    <n v="10"/>
    <x v="0"/>
    <x v="5"/>
    <x v="5"/>
    <x v="1"/>
    <x v="22"/>
    <s v="B01"/>
    <s v="Take delivery check test and install equipment"/>
    <n v="4"/>
    <s v="400V, 800A bus, SWGR Vertical Sections"/>
    <x v="1"/>
    <x v="1"/>
    <x v="1"/>
    <n v="132"/>
    <n v="22"/>
    <n v="22"/>
    <n v="22"/>
    <n v="22"/>
    <n v="22"/>
    <n v="22"/>
    <n v="264"/>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450"/>
    <n v="11"/>
    <x v="0"/>
    <x v="5"/>
    <x v="5"/>
    <x v="1"/>
    <x v="22"/>
    <s v="B01"/>
    <s v="Take delivery check test and install equipment"/>
    <n v="5"/>
    <s v="400V, 1000A bus, SWGR Vertical Sections"/>
    <x v="2"/>
    <x v="2"/>
    <x v="1"/>
    <m/>
    <n v="7"/>
    <n v="7"/>
    <n v="7"/>
    <n v="7"/>
    <n v="7"/>
    <n v="7"/>
    <n v="42"/>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498"/>
    <n v="11"/>
    <x v="0"/>
    <x v="5"/>
    <x v="5"/>
    <x v="1"/>
    <x v="22"/>
    <s v="B01"/>
    <s v="Take delivery check test and install equipment"/>
    <n v="5"/>
    <s v="400V, 1000A bus, SWGR Vertical Sections"/>
    <x v="3"/>
    <x v="3"/>
    <x v="1"/>
    <m/>
    <n v="7"/>
    <n v="7"/>
    <n v="7"/>
    <n v="7"/>
    <n v="7"/>
    <n v="7"/>
    <n v="42"/>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546"/>
    <n v="11"/>
    <x v="0"/>
    <x v="5"/>
    <x v="5"/>
    <x v="1"/>
    <x v="22"/>
    <s v="B01"/>
    <s v="Take delivery check test and install equipment"/>
    <n v="5"/>
    <s v="400V, 1000A bus, SWGR Vertical Sections"/>
    <x v="1"/>
    <x v="1"/>
    <x v="1"/>
    <m/>
    <n v="7"/>
    <n v="7"/>
    <n v="7"/>
    <n v="7"/>
    <n v="7"/>
    <n v="7"/>
    <n v="42"/>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451"/>
    <n v="12"/>
    <x v="0"/>
    <x v="5"/>
    <x v="5"/>
    <x v="1"/>
    <x v="22"/>
    <s v="B01"/>
    <s v="Take delivery check test and install equipment"/>
    <n v="6"/>
    <s v="400V, 1250A bus, SWGR Vertical Sections"/>
    <x v="2"/>
    <x v="2"/>
    <x v="1"/>
    <n v="84"/>
    <n v="72"/>
    <n v="72"/>
    <n v="72"/>
    <n v="72"/>
    <n v="72"/>
    <n v="72"/>
    <n v="516"/>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499"/>
    <n v="12"/>
    <x v="0"/>
    <x v="5"/>
    <x v="5"/>
    <x v="1"/>
    <x v="22"/>
    <s v="B01"/>
    <s v="Take delivery check test and install equipment"/>
    <n v="6"/>
    <s v="400V, 1250A bus, SWGR Vertical Sections"/>
    <x v="3"/>
    <x v="3"/>
    <x v="1"/>
    <n v="84"/>
    <n v="72"/>
    <n v="72"/>
    <n v="72"/>
    <n v="72"/>
    <n v="72"/>
    <n v="72"/>
    <n v="516"/>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547"/>
    <n v="12"/>
    <x v="0"/>
    <x v="5"/>
    <x v="5"/>
    <x v="1"/>
    <x v="22"/>
    <s v="B01"/>
    <s v="Take delivery check test and install equipment"/>
    <n v="6"/>
    <s v="400V, 1250A bus, SWGR Vertical Sections"/>
    <x v="1"/>
    <x v="1"/>
    <x v="1"/>
    <n v="84"/>
    <n v="72"/>
    <n v="72"/>
    <n v="72"/>
    <n v="72"/>
    <n v="72"/>
    <n v="72"/>
    <n v="516"/>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452"/>
    <n v="13"/>
    <x v="0"/>
    <x v="5"/>
    <x v="5"/>
    <x v="1"/>
    <x v="22"/>
    <s v="B01"/>
    <s v="Take delivery check test and install equipment"/>
    <n v="7"/>
    <s v="400V, 1600A bus, SWGR Vertical Sections"/>
    <x v="2"/>
    <x v="2"/>
    <x v="1"/>
    <n v="16"/>
    <n v="0"/>
    <n v="0"/>
    <n v="0"/>
    <n v="0"/>
    <n v="0"/>
    <n v="0"/>
    <n v="16"/>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500"/>
    <n v="13"/>
    <x v="0"/>
    <x v="5"/>
    <x v="5"/>
    <x v="1"/>
    <x v="22"/>
    <s v="B01"/>
    <s v="Take delivery check test and install equipment"/>
    <n v="7"/>
    <s v="400V, 1600A bus, SWGR Vertical Sections"/>
    <x v="3"/>
    <x v="3"/>
    <x v="1"/>
    <n v="16"/>
    <n v="0"/>
    <n v="0"/>
    <n v="0"/>
    <n v="0"/>
    <n v="0"/>
    <n v="0"/>
    <n v="16"/>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548"/>
    <n v="13"/>
    <x v="0"/>
    <x v="5"/>
    <x v="5"/>
    <x v="1"/>
    <x v="22"/>
    <s v="B01"/>
    <s v="Take delivery check test and install equipment"/>
    <n v="7"/>
    <s v="400V, 1600A bus, SWGR Vertical Sections"/>
    <x v="1"/>
    <x v="1"/>
    <x v="1"/>
    <n v="16"/>
    <n v="0"/>
    <n v="0"/>
    <n v="0"/>
    <n v="0"/>
    <n v="0"/>
    <n v="0"/>
    <n v="16"/>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453"/>
    <n v="14"/>
    <x v="0"/>
    <x v="5"/>
    <x v="5"/>
    <x v="1"/>
    <x v="22"/>
    <s v="B01"/>
    <s v="Take delivery check test and install equipment"/>
    <n v="8"/>
    <s v="400V, 2500A bus, SWGR Vertical Sections"/>
    <x v="2"/>
    <x v="2"/>
    <x v="1"/>
    <n v="92"/>
    <n v="125"/>
    <n v="125"/>
    <n v="125"/>
    <n v="125"/>
    <n v="125"/>
    <n v="125"/>
    <n v="842"/>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501"/>
    <n v="14"/>
    <x v="0"/>
    <x v="5"/>
    <x v="5"/>
    <x v="1"/>
    <x v="22"/>
    <s v="B01"/>
    <s v="Take delivery check test and install equipment"/>
    <n v="8"/>
    <s v="400V, 2500A bus, SWGR Vertical Sections"/>
    <x v="3"/>
    <x v="3"/>
    <x v="1"/>
    <n v="92"/>
    <n v="125"/>
    <n v="125"/>
    <n v="125"/>
    <n v="125"/>
    <n v="125"/>
    <n v="125"/>
    <n v="842"/>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549"/>
    <n v="14"/>
    <x v="0"/>
    <x v="5"/>
    <x v="5"/>
    <x v="1"/>
    <x v="22"/>
    <s v="B01"/>
    <s v="Take delivery check test and install equipment"/>
    <n v="8"/>
    <s v="400V, 2500A bus, SWGR Vertical Sections"/>
    <x v="1"/>
    <x v="1"/>
    <x v="1"/>
    <n v="92"/>
    <n v="125"/>
    <n v="125"/>
    <n v="125"/>
    <n v="125"/>
    <n v="125"/>
    <n v="125"/>
    <n v="842"/>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454"/>
    <n v="15"/>
    <x v="0"/>
    <x v="5"/>
    <x v="5"/>
    <x v="1"/>
    <x v="22"/>
    <s v="B01"/>
    <s v="Take delivery check test and install equipment"/>
    <n v="9"/>
    <s v="400V, 3000A bus, SWGR Vertical Sections"/>
    <x v="2"/>
    <x v="2"/>
    <x v="1"/>
    <m/>
    <n v="9"/>
    <n v="9"/>
    <n v="9"/>
    <n v="9"/>
    <n v="9"/>
    <n v="9"/>
    <n v="54"/>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502"/>
    <n v="15"/>
    <x v="0"/>
    <x v="5"/>
    <x v="5"/>
    <x v="1"/>
    <x v="22"/>
    <s v="B01"/>
    <s v="Take delivery check test and install equipment"/>
    <n v="9"/>
    <s v="400V, 3000A bus, SWGR Vertical Sections"/>
    <x v="3"/>
    <x v="3"/>
    <x v="1"/>
    <m/>
    <n v="9"/>
    <n v="9"/>
    <n v="9"/>
    <n v="9"/>
    <n v="9"/>
    <n v="9"/>
    <n v="54"/>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550"/>
    <n v="15"/>
    <x v="0"/>
    <x v="5"/>
    <x v="5"/>
    <x v="1"/>
    <x v="22"/>
    <s v="B01"/>
    <s v="Take delivery check test and install equipment"/>
    <n v="9"/>
    <s v="400V, 3000A bus, SWGR Vertical Sections"/>
    <x v="1"/>
    <x v="1"/>
    <x v="1"/>
    <m/>
    <n v="9"/>
    <n v="9"/>
    <n v="9"/>
    <n v="9"/>
    <n v="9"/>
    <n v="9"/>
    <n v="54"/>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455"/>
    <n v="16"/>
    <x v="0"/>
    <x v="5"/>
    <x v="5"/>
    <x v="1"/>
    <x v="22"/>
    <s v="B01"/>
    <s v="Take delivery check test and install equipment"/>
    <n v="9"/>
    <s v="400V, 3150A bus, SWGR Vertical Sections"/>
    <x v="2"/>
    <x v="2"/>
    <x v="1"/>
    <n v="62"/>
    <n v="41"/>
    <n v="41"/>
    <n v="41"/>
    <n v="41"/>
    <n v="41"/>
    <n v="41"/>
    <n v="308"/>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503"/>
    <n v="16"/>
    <x v="0"/>
    <x v="5"/>
    <x v="5"/>
    <x v="1"/>
    <x v="22"/>
    <s v="B01"/>
    <s v="Take delivery check test and install equipment"/>
    <n v="9"/>
    <s v="400V, 3150A bus, SWGR Vertical Sections"/>
    <x v="3"/>
    <x v="3"/>
    <x v="1"/>
    <n v="62"/>
    <n v="41"/>
    <n v="41"/>
    <n v="41"/>
    <n v="41"/>
    <n v="41"/>
    <n v="41"/>
    <n v="308"/>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551"/>
    <n v="16"/>
    <x v="0"/>
    <x v="5"/>
    <x v="5"/>
    <x v="1"/>
    <x v="22"/>
    <s v="B01"/>
    <s v="Take delivery check test and install equipment"/>
    <n v="9"/>
    <s v="400V, 3150A bus, SWGR Vertical Sections"/>
    <x v="1"/>
    <x v="1"/>
    <x v="1"/>
    <n v="62"/>
    <n v="41"/>
    <n v="41"/>
    <n v="41"/>
    <n v="41"/>
    <n v="41"/>
    <n v="41"/>
    <n v="308"/>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456"/>
    <n v="17"/>
    <x v="0"/>
    <x v="5"/>
    <x v="5"/>
    <x v="1"/>
    <x v="22"/>
    <s v="B01"/>
    <s v="Take delivery check test and install equipment"/>
    <n v="10"/>
    <s v="230V,, 500A bus UPS Vertical Sections"/>
    <x v="2"/>
    <x v="2"/>
    <x v="1"/>
    <m/>
    <n v="8"/>
    <n v="8"/>
    <n v="8"/>
    <n v="8"/>
    <n v="8"/>
    <n v="8"/>
    <n v="48"/>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504"/>
    <n v="17"/>
    <x v="0"/>
    <x v="5"/>
    <x v="5"/>
    <x v="1"/>
    <x v="22"/>
    <s v="B01"/>
    <s v="Take delivery check test and install equipment"/>
    <n v="10"/>
    <s v="230V,, 500A bus UPS Vertical Sections"/>
    <x v="3"/>
    <x v="3"/>
    <x v="1"/>
    <m/>
    <n v="8"/>
    <n v="8"/>
    <n v="8"/>
    <n v="8"/>
    <n v="8"/>
    <n v="8"/>
    <n v="48"/>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552"/>
    <n v="17"/>
    <x v="0"/>
    <x v="5"/>
    <x v="5"/>
    <x v="1"/>
    <x v="22"/>
    <s v="B01"/>
    <s v="Take delivery check test and install equipment"/>
    <n v="10"/>
    <s v="230V,, 500A bus UPS Vertical Sections"/>
    <x v="1"/>
    <x v="1"/>
    <x v="1"/>
    <m/>
    <n v="8"/>
    <n v="8"/>
    <n v="8"/>
    <n v="8"/>
    <n v="8"/>
    <n v="8"/>
    <n v="48"/>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457"/>
    <n v="18"/>
    <x v="0"/>
    <x v="5"/>
    <x v="5"/>
    <x v="1"/>
    <x v="22"/>
    <s v="B01"/>
    <s v="Take delivery check test and install equipment"/>
    <n v="11"/>
    <s v="220V, 500A bust DC Vertical Sections"/>
    <x v="2"/>
    <x v="2"/>
    <x v="1"/>
    <m/>
    <n v="7"/>
    <n v="7"/>
    <n v="7"/>
    <n v="7"/>
    <n v="7"/>
    <n v="7"/>
    <n v="42"/>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505"/>
    <n v="18"/>
    <x v="0"/>
    <x v="5"/>
    <x v="5"/>
    <x v="1"/>
    <x v="22"/>
    <s v="B01"/>
    <s v="Take delivery check test and install equipment"/>
    <n v="11"/>
    <s v="220V, 500A bust DC Vertical Sections"/>
    <x v="3"/>
    <x v="3"/>
    <x v="1"/>
    <m/>
    <n v="7"/>
    <n v="7"/>
    <n v="7"/>
    <n v="7"/>
    <n v="7"/>
    <n v="7"/>
    <n v="42"/>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553"/>
    <n v="18"/>
    <x v="0"/>
    <x v="5"/>
    <x v="5"/>
    <x v="1"/>
    <x v="22"/>
    <s v="B01"/>
    <s v="Take delivery check test and install equipment"/>
    <n v="11"/>
    <s v="220V, 500A bust DC Vertical Sections"/>
    <x v="1"/>
    <x v="1"/>
    <x v="1"/>
    <m/>
    <n v="7"/>
    <n v="7"/>
    <n v="7"/>
    <n v="7"/>
    <n v="7"/>
    <n v="7"/>
    <n v="42"/>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458"/>
    <n v="19"/>
    <x v="0"/>
    <x v="5"/>
    <x v="5"/>
    <x v="2"/>
    <x v="23"/>
    <s v="C01"/>
    <s v="Battery"/>
    <n v="1"/>
    <s v="220V DC Unit Dirty Battery Bank(2360 A.Hr) Plante Type Battery with Racks"/>
    <x v="2"/>
    <x v="2"/>
    <x v="1"/>
    <m/>
    <n v="1"/>
    <n v="1"/>
    <n v="1"/>
    <n v="1"/>
    <n v="1"/>
    <n v="1"/>
    <n v="6"/>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506"/>
    <n v="19"/>
    <x v="0"/>
    <x v="5"/>
    <x v="5"/>
    <x v="2"/>
    <x v="23"/>
    <s v="C01"/>
    <s v="Battery"/>
    <n v="1"/>
    <s v="220V DC Unit Dirty Battery Bank(2360 A.Hr) Plante Type Battery with Racks"/>
    <x v="3"/>
    <x v="3"/>
    <x v="1"/>
    <m/>
    <n v="1"/>
    <n v="1"/>
    <n v="1"/>
    <n v="1"/>
    <n v="1"/>
    <n v="1"/>
    <n v="6"/>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554"/>
    <n v="19"/>
    <x v="0"/>
    <x v="5"/>
    <x v="5"/>
    <x v="2"/>
    <x v="23"/>
    <s v="C01"/>
    <s v="Battery"/>
    <n v="1"/>
    <s v="220V DC Unit Dirty Battery Bank(2360 A.Hr) Plante Type Battery with Racks"/>
    <x v="1"/>
    <x v="1"/>
    <x v="1"/>
    <m/>
    <n v="1"/>
    <n v="1"/>
    <n v="1"/>
    <n v="1"/>
    <n v="1"/>
    <n v="1"/>
    <n v="6"/>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459"/>
    <n v="20"/>
    <x v="0"/>
    <x v="5"/>
    <x v="5"/>
    <x v="2"/>
    <x v="23"/>
    <s v="C01"/>
    <s v="Battery"/>
    <n v="2"/>
    <s v="220V DC Unit Clean Battery Bank(750A.Hr) Plante Type Battery with Racks"/>
    <x v="2"/>
    <x v="2"/>
    <x v="1"/>
    <m/>
    <n v="2"/>
    <n v="2"/>
    <n v="2"/>
    <n v="2"/>
    <n v="2"/>
    <n v="2"/>
    <n v="12"/>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507"/>
    <n v="20"/>
    <x v="0"/>
    <x v="5"/>
    <x v="5"/>
    <x v="2"/>
    <x v="23"/>
    <s v="C01"/>
    <s v="Battery"/>
    <n v="2"/>
    <s v="220V DC Unit Clean Battery Bank(750A.Hr) Plante Type Battery with Racks"/>
    <x v="3"/>
    <x v="3"/>
    <x v="1"/>
    <m/>
    <n v="2"/>
    <n v="2"/>
    <n v="2"/>
    <n v="2"/>
    <n v="2"/>
    <n v="2"/>
    <n v="12"/>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555"/>
    <n v="20"/>
    <x v="0"/>
    <x v="5"/>
    <x v="5"/>
    <x v="2"/>
    <x v="23"/>
    <s v="C01"/>
    <s v="Battery"/>
    <n v="2"/>
    <s v="220V DC Unit Clean Battery Bank(750A.Hr) Plante Type Battery with Racks"/>
    <x v="1"/>
    <x v="1"/>
    <x v="1"/>
    <m/>
    <n v="2"/>
    <n v="2"/>
    <n v="2"/>
    <n v="2"/>
    <n v="2"/>
    <n v="2"/>
    <n v="12"/>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460"/>
    <n v="21"/>
    <x v="0"/>
    <x v="5"/>
    <x v="5"/>
    <x v="2"/>
    <x v="23"/>
    <s v="C01"/>
    <s v="Battery"/>
    <n v="3"/>
    <s v="Unit Dual UPS 220V DC Battery(1930A.Hr) Plante Type Battery with Racks"/>
    <x v="2"/>
    <x v="2"/>
    <x v="1"/>
    <m/>
    <n v="2"/>
    <n v="2"/>
    <n v="2"/>
    <n v="2"/>
    <n v="2"/>
    <n v="2"/>
    <n v="12"/>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508"/>
    <n v="21"/>
    <x v="0"/>
    <x v="5"/>
    <x v="5"/>
    <x v="2"/>
    <x v="23"/>
    <s v="C01"/>
    <s v="Battery"/>
    <n v="3"/>
    <s v="Unit Dual UPS 220V DC Battery(1930A.Hr) Plante Type Battery with Racks"/>
    <x v="3"/>
    <x v="3"/>
    <x v="1"/>
    <m/>
    <n v="2"/>
    <n v="2"/>
    <n v="2"/>
    <n v="2"/>
    <n v="2"/>
    <n v="2"/>
    <n v="12"/>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556"/>
    <n v="21"/>
    <x v="0"/>
    <x v="5"/>
    <x v="5"/>
    <x v="2"/>
    <x v="23"/>
    <s v="C01"/>
    <s v="Battery"/>
    <n v="3"/>
    <s v="Unit Dual UPS 220V DC Battery(1930A.Hr) Plante Type Battery with Racks"/>
    <x v="1"/>
    <x v="1"/>
    <x v="1"/>
    <m/>
    <n v="2"/>
    <n v="2"/>
    <n v="2"/>
    <n v="2"/>
    <n v="2"/>
    <n v="2"/>
    <n v="12"/>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461"/>
    <n v="22"/>
    <x v="0"/>
    <x v="5"/>
    <x v="5"/>
    <x v="2"/>
    <x v="23"/>
    <s v="C01"/>
    <s v="Battery"/>
    <n v="4"/>
    <s v="Substation Single UPS 220V DC Battery(56 A.Hr) NiCad Battery with Racks"/>
    <x v="2"/>
    <x v="2"/>
    <x v="1"/>
    <n v="6"/>
    <m/>
    <m/>
    <m/>
    <m/>
    <m/>
    <m/>
    <n v="6"/>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509"/>
    <n v="22"/>
    <x v="0"/>
    <x v="5"/>
    <x v="5"/>
    <x v="2"/>
    <x v="23"/>
    <s v="C01"/>
    <s v="Battery"/>
    <n v="4"/>
    <s v="Substation Single UPS 220V DC Battery(56 A.Hr) NiCad Battery with Racks"/>
    <x v="3"/>
    <x v="3"/>
    <x v="1"/>
    <n v="6"/>
    <m/>
    <m/>
    <m/>
    <m/>
    <m/>
    <m/>
    <n v="6"/>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557"/>
    <n v="22"/>
    <x v="0"/>
    <x v="5"/>
    <x v="5"/>
    <x v="2"/>
    <x v="23"/>
    <s v="C01"/>
    <s v="Battery"/>
    <n v="4"/>
    <s v="Substation Single UPS 220V DC Battery(56 A.Hr) NiCad Battery with Racks"/>
    <x v="1"/>
    <x v="1"/>
    <x v="1"/>
    <n v="6"/>
    <m/>
    <m/>
    <m/>
    <m/>
    <m/>
    <m/>
    <n v="6"/>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462"/>
    <n v="23"/>
    <x v="0"/>
    <x v="5"/>
    <x v="5"/>
    <x v="2"/>
    <x v="23"/>
    <s v="C01"/>
    <s v="Battery"/>
    <n v="5"/>
    <s v="Outside Sub Dual UPS 220V DC Battery(56 A.Hr) NiCad Battery with Racks"/>
    <x v="2"/>
    <x v="2"/>
    <x v="1"/>
    <n v="14"/>
    <n v="4"/>
    <n v="4"/>
    <n v="4"/>
    <n v="4"/>
    <n v="4"/>
    <n v="4"/>
    <n v="38"/>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510"/>
    <n v="23"/>
    <x v="0"/>
    <x v="5"/>
    <x v="5"/>
    <x v="2"/>
    <x v="23"/>
    <s v="C01"/>
    <s v="Battery"/>
    <n v="5"/>
    <s v="Outside Sub Dual UPS 220V DC Battery(56 A.Hr) NiCad Battery with Racks"/>
    <x v="3"/>
    <x v="3"/>
    <x v="1"/>
    <n v="14"/>
    <n v="4"/>
    <n v="4"/>
    <n v="4"/>
    <n v="4"/>
    <n v="4"/>
    <n v="4"/>
    <n v="38"/>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558"/>
    <n v="23"/>
    <x v="0"/>
    <x v="5"/>
    <x v="5"/>
    <x v="2"/>
    <x v="23"/>
    <s v="C01"/>
    <s v="Battery"/>
    <n v="5"/>
    <s v="Outside Sub Dual UPS 220V DC Battery(56 A.Hr) NiCad Battery with Racks"/>
    <x v="1"/>
    <x v="1"/>
    <x v="1"/>
    <n v="14"/>
    <n v="4"/>
    <n v="4"/>
    <n v="4"/>
    <n v="4"/>
    <n v="4"/>
    <n v="4"/>
    <n v="38"/>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463"/>
    <n v="24"/>
    <x v="0"/>
    <x v="5"/>
    <x v="5"/>
    <x v="2"/>
    <x v="23"/>
    <s v="C01"/>
    <s v="Battery"/>
    <n v="6"/>
    <s v="220V DC Unit Dirty Battery Bank Charger(725A)"/>
    <x v="2"/>
    <x v="2"/>
    <x v="1"/>
    <m/>
    <n v="1"/>
    <n v="1"/>
    <n v="1"/>
    <n v="1"/>
    <n v="1"/>
    <n v="1"/>
    <n v="6"/>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511"/>
    <n v="24"/>
    <x v="0"/>
    <x v="5"/>
    <x v="5"/>
    <x v="2"/>
    <x v="23"/>
    <s v="C01"/>
    <s v="Battery"/>
    <n v="6"/>
    <s v="220V DC Unit Dirty Battery Bank Charger(725A)"/>
    <x v="3"/>
    <x v="3"/>
    <x v="1"/>
    <m/>
    <n v="1"/>
    <n v="1"/>
    <n v="1"/>
    <n v="1"/>
    <n v="1"/>
    <n v="1"/>
    <n v="6"/>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559"/>
    <n v="24"/>
    <x v="0"/>
    <x v="5"/>
    <x v="5"/>
    <x v="2"/>
    <x v="23"/>
    <s v="C01"/>
    <s v="Battery"/>
    <n v="6"/>
    <s v="220V DC Unit Dirty Battery Bank Charger(725A)"/>
    <x v="1"/>
    <x v="1"/>
    <x v="1"/>
    <m/>
    <n v="1"/>
    <n v="1"/>
    <n v="1"/>
    <n v="1"/>
    <n v="1"/>
    <n v="1"/>
    <n v="6"/>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464"/>
    <n v="25"/>
    <x v="0"/>
    <x v="5"/>
    <x v="5"/>
    <x v="2"/>
    <x v="23"/>
    <s v="C01"/>
    <s v="Battery"/>
    <n v="7"/>
    <s v="220V DC Unit Clean Battery Bank Charger(155A)"/>
    <x v="2"/>
    <x v="2"/>
    <x v="1"/>
    <m/>
    <n v="2"/>
    <n v="2"/>
    <n v="2"/>
    <n v="2"/>
    <n v="2"/>
    <n v="2"/>
    <n v="12"/>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512"/>
    <n v="25"/>
    <x v="0"/>
    <x v="5"/>
    <x v="5"/>
    <x v="2"/>
    <x v="23"/>
    <s v="C01"/>
    <s v="Battery"/>
    <n v="7"/>
    <s v="220V DC Unit Clean Battery Bank Charger(155A)"/>
    <x v="3"/>
    <x v="3"/>
    <x v="1"/>
    <m/>
    <n v="2"/>
    <n v="2"/>
    <n v="2"/>
    <n v="2"/>
    <n v="2"/>
    <n v="2"/>
    <n v="12"/>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560"/>
    <n v="25"/>
    <x v="0"/>
    <x v="5"/>
    <x v="5"/>
    <x v="2"/>
    <x v="23"/>
    <s v="C01"/>
    <s v="Battery"/>
    <n v="7"/>
    <s v="220V DC Unit Clean Battery Bank Charger(155A)"/>
    <x v="1"/>
    <x v="1"/>
    <x v="1"/>
    <m/>
    <n v="2"/>
    <n v="2"/>
    <n v="2"/>
    <n v="2"/>
    <n v="2"/>
    <n v="2"/>
    <n v="12"/>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465"/>
    <n v="26"/>
    <x v="0"/>
    <x v="5"/>
    <x v="5"/>
    <x v="2"/>
    <x v="23"/>
    <s v="C01"/>
    <s v="Battery"/>
    <n v="8"/>
    <s v="220V DC Battery Trip Unit with self-contained Battery Charger (55A) and Battery"/>
    <x v="2"/>
    <x v="2"/>
    <x v="1"/>
    <n v="3"/>
    <m/>
    <m/>
    <m/>
    <m/>
    <m/>
    <m/>
    <n v="3"/>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513"/>
    <n v="26"/>
    <x v="0"/>
    <x v="5"/>
    <x v="5"/>
    <x v="2"/>
    <x v="23"/>
    <s v="C01"/>
    <s v="Battery"/>
    <n v="8"/>
    <s v="220V DC Battery Trip Unit with self-contained Battery Charger (55A) and Battery"/>
    <x v="3"/>
    <x v="3"/>
    <x v="1"/>
    <n v="3"/>
    <m/>
    <m/>
    <m/>
    <m/>
    <m/>
    <m/>
    <n v="3"/>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561"/>
    <n v="26"/>
    <x v="0"/>
    <x v="5"/>
    <x v="5"/>
    <x v="2"/>
    <x v="23"/>
    <s v="C01"/>
    <s v="Battery"/>
    <n v="8"/>
    <s v="220V DC Battery Trip Unit with self-contained Battery Charger (55A) and Battery"/>
    <x v="1"/>
    <x v="1"/>
    <x v="1"/>
    <n v="3"/>
    <m/>
    <m/>
    <m/>
    <m/>
    <m/>
    <m/>
    <n v="3"/>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466"/>
    <n v="27"/>
    <x v="0"/>
    <x v="5"/>
    <x v="5"/>
    <x v="4"/>
    <x v="24"/>
    <s v="D01"/>
    <s v="UPS"/>
    <n v="1"/>
    <s v="70kVA, 230V Unit Dual UPS"/>
    <x v="2"/>
    <x v="2"/>
    <x v="1"/>
    <m/>
    <n v="1"/>
    <n v="1"/>
    <n v="1"/>
    <n v="1"/>
    <n v="1"/>
    <n v="1"/>
    <n v="6"/>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514"/>
    <n v="27"/>
    <x v="0"/>
    <x v="5"/>
    <x v="5"/>
    <x v="4"/>
    <x v="24"/>
    <s v="D01"/>
    <s v="UPS"/>
    <n v="1"/>
    <s v="70kVA, 230V Unit Dual UPS"/>
    <x v="3"/>
    <x v="3"/>
    <x v="1"/>
    <m/>
    <n v="1"/>
    <n v="1"/>
    <n v="1"/>
    <n v="1"/>
    <n v="1"/>
    <n v="1"/>
    <n v="6"/>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562"/>
    <n v="27"/>
    <x v="0"/>
    <x v="5"/>
    <x v="5"/>
    <x v="4"/>
    <x v="24"/>
    <s v="D01"/>
    <s v="UPS"/>
    <n v="1"/>
    <s v="70kVA, 230V Unit Dual UPS"/>
    <x v="1"/>
    <x v="1"/>
    <x v="1"/>
    <m/>
    <n v="1"/>
    <n v="1"/>
    <n v="1"/>
    <n v="1"/>
    <n v="1"/>
    <n v="1"/>
    <n v="6"/>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467"/>
    <n v="28"/>
    <x v="0"/>
    <x v="5"/>
    <x v="5"/>
    <x v="4"/>
    <x v="24"/>
    <s v="D01"/>
    <s v="UPS"/>
    <n v="2"/>
    <s v="10kVA, 230V Substation Single UPS"/>
    <x v="2"/>
    <x v="2"/>
    <x v="1"/>
    <n v="6"/>
    <m/>
    <m/>
    <m/>
    <m/>
    <m/>
    <m/>
    <n v="6"/>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515"/>
    <n v="28"/>
    <x v="0"/>
    <x v="5"/>
    <x v="5"/>
    <x v="4"/>
    <x v="24"/>
    <s v="D01"/>
    <s v="UPS"/>
    <n v="2"/>
    <s v="10kVA, 230V Substation Single UPS"/>
    <x v="3"/>
    <x v="3"/>
    <x v="1"/>
    <n v="6"/>
    <m/>
    <m/>
    <m/>
    <m/>
    <m/>
    <m/>
    <n v="6"/>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563"/>
    <n v="28"/>
    <x v="0"/>
    <x v="5"/>
    <x v="5"/>
    <x v="4"/>
    <x v="24"/>
    <s v="D01"/>
    <s v="UPS"/>
    <n v="2"/>
    <s v="10kVA, 230V Substation Single UPS"/>
    <x v="1"/>
    <x v="1"/>
    <x v="1"/>
    <n v="6"/>
    <m/>
    <m/>
    <m/>
    <m/>
    <m/>
    <m/>
    <n v="6"/>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468"/>
    <n v="29"/>
    <x v="0"/>
    <x v="5"/>
    <x v="5"/>
    <x v="4"/>
    <x v="24"/>
    <s v="D01"/>
    <s v="UPS"/>
    <n v="3"/>
    <s v="10kVA, 230V Ouside Sub Dual UPS"/>
    <x v="2"/>
    <x v="2"/>
    <x v="1"/>
    <n v="14"/>
    <n v="4"/>
    <n v="4"/>
    <n v="4"/>
    <n v="4"/>
    <n v="4"/>
    <n v="4"/>
    <n v="38"/>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516"/>
    <n v="29"/>
    <x v="0"/>
    <x v="5"/>
    <x v="5"/>
    <x v="4"/>
    <x v="24"/>
    <s v="D01"/>
    <s v="UPS"/>
    <n v="3"/>
    <s v="10kVA, 230V Ouside Sub Dual UPS"/>
    <x v="3"/>
    <x v="3"/>
    <x v="1"/>
    <n v="14"/>
    <n v="4"/>
    <n v="4"/>
    <n v="4"/>
    <n v="4"/>
    <n v="4"/>
    <n v="4"/>
    <n v="38"/>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564"/>
    <n v="29"/>
    <x v="0"/>
    <x v="5"/>
    <x v="5"/>
    <x v="4"/>
    <x v="24"/>
    <s v="D01"/>
    <s v="UPS"/>
    <n v="3"/>
    <s v="10kVA, 230V Ouside Sub Dual UPS"/>
    <x v="1"/>
    <x v="1"/>
    <x v="1"/>
    <n v="14"/>
    <n v="4"/>
    <n v="4"/>
    <n v="4"/>
    <n v="4"/>
    <n v="4"/>
    <n v="4"/>
    <n v="38"/>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469"/>
    <n v="30"/>
    <x v="0"/>
    <x v="5"/>
    <x v="5"/>
    <x v="5"/>
    <x v="25"/>
    <s v="E01"/>
    <s v="Transformer"/>
    <n v="1"/>
    <s v="2,5MVA, 15/6,6kV Oil-Filled"/>
    <x v="2"/>
    <x v="2"/>
    <x v="1"/>
    <n v="8"/>
    <m/>
    <m/>
    <m/>
    <m/>
    <m/>
    <m/>
    <n v="8"/>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517"/>
    <n v="30"/>
    <x v="0"/>
    <x v="5"/>
    <x v="5"/>
    <x v="5"/>
    <x v="25"/>
    <s v="E01"/>
    <s v="Transformer"/>
    <n v="1"/>
    <s v="2,5MVA, 15/6,6kV Oil-Filled"/>
    <x v="3"/>
    <x v="3"/>
    <x v="1"/>
    <n v="8"/>
    <m/>
    <m/>
    <m/>
    <m/>
    <m/>
    <m/>
    <n v="8"/>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565"/>
    <n v="30"/>
    <x v="0"/>
    <x v="5"/>
    <x v="5"/>
    <x v="5"/>
    <x v="25"/>
    <s v="E01"/>
    <s v="Transformer"/>
    <n v="1"/>
    <s v="2,5MVA, 15/6,6kV Oil-Filled"/>
    <x v="1"/>
    <x v="1"/>
    <x v="1"/>
    <n v="8"/>
    <m/>
    <m/>
    <m/>
    <m/>
    <m/>
    <m/>
    <n v="8"/>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470"/>
    <n v="31"/>
    <x v="0"/>
    <x v="5"/>
    <x v="5"/>
    <x v="5"/>
    <x v="25"/>
    <s v="E01"/>
    <s v="Transformer"/>
    <n v="2"/>
    <s v="5MVA, 15/6,6kV Oil-Filled"/>
    <x v="2"/>
    <x v="2"/>
    <x v="1"/>
    <n v="2"/>
    <m/>
    <m/>
    <m/>
    <m/>
    <m/>
    <m/>
    <n v="2"/>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518"/>
    <n v="31"/>
    <x v="0"/>
    <x v="5"/>
    <x v="5"/>
    <x v="5"/>
    <x v="25"/>
    <s v="E01"/>
    <s v="Transformer"/>
    <n v="2"/>
    <s v="5MVA, 15/6,6kV Oil-Filled"/>
    <x v="3"/>
    <x v="3"/>
    <x v="1"/>
    <n v="2"/>
    <m/>
    <m/>
    <m/>
    <m/>
    <m/>
    <m/>
    <n v="2"/>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566"/>
    <n v="31"/>
    <x v="0"/>
    <x v="5"/>
    <x v="5"/>
    <x v="5"/>
    <x v="25"/>
    <s v="E01"/>
    <s v="Transformer"/>
    <n v="2"/>
    <s v="5MVA, 15/6,6kV Oil-Filled"/>
    <x v="1"/>
    <x v="1"/>
    <x v="1"/>
    <n v="2"/>
    <m/>
    <m/>
    <m/>
    <m/>
    <m/>
    <m/>
    <n v="2"/>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471"/>
    <n v="32"/>
    <x v="0"/>
    <x v="5"/>
    <x v="5"/>
    <x v="5"/>
    <x v="25"/>
    <s v="E01"/>
    <s v="Transformer"/>
    <n v="3"/>
    <s v="7,5MVA, 15/6,6kV Oil-Filled"/>
    <x v="2"/>
    <x v="2"/>
    <x v="1"/>
    <n v="2"/>
    <n v="2"/>
    <n v="2"/>
    <n v="2"/>
    <n v="2"/>
    <n v="2"/>
    <n v="2"/>
    <n v="14"/>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519"/>
    <n v="32"/>
    <x v="0"/>
    <x v="5"/>
    <x v="5"/>
    <x v="5"/>
    <x v="25"/>
    <s v="E01"/>
    <s v="Transformer"/>
    <n v="3"/>
    <s v="7,5MVA, 15/6,6kV Oil-Filled"/>
    <x v="3"/>
    <x v="3"/>
    <x v="1"/>
    <n v="2"/>
    <n v="2"/>
    <n v="2"/>
    <n v="2"/>
    <n v="2"/>
    <n v="2"/>
    <n v="2"/>
    <n v="14"/>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567"/>
    <n v="32"/>
    <x v="0"/>
    <x v="5"/>
    <x v="5"/>
    <x v="5"/>
    <x v="25"/>
    <s v="E01"/>
    <s v="Transformer"/>
    <n v="3"/>
    <s v="7,5MVA, 15/6,6kV Oil-Filled"/>
    <x v="1"/>
    <x v="1"/>
    <x v="1"/>
    <n v="2"/>
    <n v="2"/>
    <n v="2"/>
    <n v="2"/>
    <n v="2"/>
    <n v="2"/>
    <n v="2"/>
    <n v="14"/>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472"/>
    <n v="33"/>
    <x v="0"/>
    <x v="5"/>
    <x v="5"/>
    <x v="5"/>
    <x v="25"/>
    <s v="E01"/>
    <s v="Transformer"/>
    <n v="4"/>
    <s v="10MVA, 15/6,6kV Oil-Filled"/>
    <x v="2"/>
    <x v="2"/>
    <x v="1"/>
    <n v="4"/>
    <m/>
    <m/>
    <m/>
    <m/>
    <m/>
    <m/>
    <n v="4"/>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520"/>
    <n v="33"/>
    <x v="0"/>
    <x v="5"/>
    <x v="5"/>
    <x v="5"/>
    <x v="25"/>
    <s v="E01"/>
    <s v="Transformer"/>
    <n v="4"/>
    <s v="10MVA, 15/6,6kV Oil-Filled"/>
    <x v="3"/>
    <x v="3"/>
    <x v="1"/>
    <n v="4"/>
    <m/>
    <m/>
    <m/>
    <m/>
    <m/>
    <m/>
    <n v="4"/>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568"/>
    <n v="33"/>
    <x v="0"/>
    <x v="5"/>
    <x v="5"/>
    <x v="5"/>
    <x v="25"/>
    <s v="E01"/>
    <s v="Transformer"/>
    <n v="4"/>
    <s v="10MVA, 15/6,6kV Oil-Filled"/>
    <x v="1"/>
    <x v="1"/>
    <x v="1"/>
    <n v="4"/>
    <m/>
    <m/>
    <m/>
    <m/>
    <m/>
    <m/>
    <n v="4"/>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473"/>
    <n v="34"/>
    <x v="0"/>
    <x v="5"/>
    <x v="5"/>
    <x v="5"/>
    <x v="25"/>
    <s v="E01"/>
    <s v="Transformer"/>
    <n v="5"/>
    <s v="15MVA, 15/6,6kV Oil-Filled"/>
    <x v="2"/>
    <x v="2"/>
    <x v="1"/>
    <m/>
    <n v="2"/>
    <n v="2"/>
    <n v="2"/>
    <n v="2"/>
    <n v="2"/>
    <n v="2"/>
    <n v="12"/>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521"/>
    <n v="34"/>
    <x v="0"/>
    <x v="5"/>
    <x v="5"/>
    <x v="5"/>
    <x v="25"/>
    <s v="E01"/>
    <s v="Transformer"/>
    <n v="5"/>
    <s v="15MVA, 15/6,6kV Oil-Filled"/>
    <x v="3"/>
    <x v="3"/>
    <x v="1"/>
    <m/>
    <n v="2"/>
    <n v="2"/>
    <n v="2"/>
    <n v="2"/>
    <n v="2"/>
    <n v="2"/>
    <n v="12"/>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569"/>
    <n v="34"/>
    <x v="0"/>
    <x v="5"/>
    <x v="5"/>
    <x v="5"/>
    <x v="25"/>
    <s v="E01"/>
    <s v="Transformer"/>
    <n v="5"/>
    <s v="15MVA, 15/6,6kV Oil-Filled"/>
    <x v="1"/>
    <x v="1"/>
    <x v="1"/>
    <m/>
    <n v="2"/>
    <n v="2"/>
    <n v="2"/>
    <n v="2"/>
    <n v="2"/>
    <n v="2"/>
    <n v="12"/>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474"/>
    <n v="35"/>
    <x v="0"/>
    <x v="5"/>
    <x v="5"/>
    <x v="5"/>
    <x v="25"/>
    <s v="E01"/>
    <s v="Transformer"/>
    <n v="6"/>
    <s v="0,2MVA, 0,69/0,41kV Dry-Type"/>
    <x v="2"/>
    <x v="2"/>
    <x v="1"/>
    <m/>
    <n v="2"/>
    <n v="2"/>
    <n v="2"/>
    <n v="2"/>
    <n v="2"/>
    <n v="2"/>
    <n v="12"/>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522"/>
    <n v="35"/>
    <x v="0"/>
    <x v="5"/>
    <x v="5"/>
    <x v="5"/>
    <x v="25"/>
    <s v="E01"/>
    <s v="Transformer"/>
    <n v="6"/>
    <s v="0,2MVA, 0,69/0,41kV Dry-Type"/>
    <x v="3"/>
    <x v="3"/>
    <x v="1"/>
    <m/>
    <n v="2"/>
    <n v="2"/>
    <n v="2"/>
    <n v="2"/>
    <n v="2"/>
    <n v="2"/>
    <n v="12"/>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570"/>
    <n v="35"/>
    <x v="0"/>
    <x v="5"/>
    <x v="5"/>
    <x v="5"/>
    <x v="25"/>
    <s v="E01"/>
    <s v="Transformer"/>
    <n v="6"/>
    <s v="0,2MVA, 0,69/0,41kV Dry-Type"/>
    <x v="1"/>
    <x v="1"/>
    <x v="1"/>
    <m/>
    <n v="2"/>
    <n v="2"/>
    <n v="2"/>
    <n v="2"/>
    <n v="2"/>
    <n v="2"/>
    <n v="12"/>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475"/>
    <n v="36"/>
    <x v="0"/>
    <x v="5"/>
    <x v="5"/>
    <x v="5"/>
    <x v="25"/>
    <s v="E01"/>
    <s v="Transformer"/>
    <n v="7"/>
    <s v="0,315MVA, 15/0,42kV Dry-Type "/>
    <x v="2"/>
    <x v="2"/>
    <x v="1"/>
    <m/>
    <n v="2"/>
    <n v="2"/>
    <n v="2"/>
    <n v="2"/>
    <n v="2"/>
    <n v="2"/>
    <n v="12"/>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523"/>
    <n v="36"/>
    <x v="0"/>
    <x v="5"/>
    <x v="5"/>
    <x v="5"/>
    <x v="25"/>
    <s v="E01"/>
    <s v="Transformer"/>
    <n v="7"/>
    <s v="0,315MVA, 15/0,42kV Dry-Type "/>
    <x v="3"/>
    <x v="3"/>
    <x v="1"/>
    <m/>
    <n v="2"/>
    <n v="2"/>
    <n v="2"/>
    <n v="2"/>
    <n v="2"/>
    <n v="2"/>
    <n v="12"/>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571"/>
    <n v="36"/>
    <x v="0"/>
    <x v="5"/>
    <x v="5"/>
    <x v="5"/>
    <x v="25"/>
    <s v="E01"/>
    <s v="Transformer"/>
    <n v="7"/>
    <s v="0,315MVA, 15/0,42kV Dry-Type "/>
    <x v="1"/>
    <x v="1"/>
    <x v="1"/>
    <m/>
    <n v="2"/>
    <n v="2"/>
    <n v="2"/>
    <n v="2"/>
    <n v="2"/>
    <n v="2"/>
    <n v="12"/>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476"/>
    <n v="37"/>
    <x v="0"/>
    <x v="5"/>
    <x v="5"/>
    <x v="5"/>
    <x v="25"/>
    <s v="E01"/>
    <s v="Transformer"/>
    <n v="8"/>
    <s v="0,315MVA, 6,6/0,42kV Dry-Type "/>
    <x v="2"/>
    <x v="2"/>
    <x v="1"/>
    <n v="10"/>
    <m/>
    <m/>
    <m/>
    <m/>
    <m/>
    <m/>
    <n v="1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524"/>
    <n v="37"/>
    <x v="0"/>
    <x v="5"/>
    <x v="5"/>
    <x v="5"/>
    <x v="25"/>
    <s v="E01"/>
    <s v="Transformer"/>
    <n v="8"/>
    <s v="0,315MVA, 6,6/0,42kV Dry-Type "/>
    <x v="3"/>
    <x v="3"/>
    <x v="1"/>
    <n v="10"/>
    <m/>
    <m/>
    <m/>
    <m/>
    <m/>
    <m/>
    <n v="1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572"/>
    <n v="37"/>
    <x v="0"/>
    <x v="5"/>
    <x v="5"/>
    <x v="5"/>
    <x v="25"/>
    <s v="E01"/>
    <s v="Transformer"/>
    <n v="8"/>
    <s v="0,315MVA, 6,6/0,42kV Dry-Type "/>
    <x v="1"/>
    <x v="1"/>
    <x v="1"/>
    <n v="10"/>
    <m/>
    <m/>
    <m/>
    <m/>
    <m/>
    <m/>
    <n v="1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477"/>
    <n v="38"/>
    <x v="0"/>
    <x v="5"/>
    <x v="5"/>
    <x v="5"/>
    <x v="25"/>
    <s v="E01"/>
    <s v="Transformer"/>
    <n v="9"/>
    <s v="0,4MVA, 15/0,42kV Dry-Type "/>
    <x v="2"/>
    <x v="2"/>
    <x v="1"/>
    <m/>
    <n v="1"/>
    <n v="1"/>
    <n v="1"/>
    <n v="1"/>
    <n v="1"/>
    <n v="1"/>
    <n v="6"/>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525"/>
    <n v="38"/>
    <x v="0"/>
    <x v="5"/>
    <x v="5"/>
    <x v="5"/>
    <x v="25"/>
    <s v="E01"/>
    <s v="Transformer"/>
    <n v="9"/>
    <s v="0,4MVA, 15/0,42kV Dry-Type "/>
    <x v="3"/>
    <x v="3"/>
    <x v="1"/>
    <m/>
    <n v="1"/>
    <n v="1"/>
    <n v="1"/>
    <n v="1"/>
    <n v="1"/>
    <n v="1"/>
    <n v="6"/>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573"/>
    <n v="38"/>
    <x v="0"/>
    <x v="5"/>
    <x v="5"/>
    <x v="5"/>
    <x v="25"/>
    <s v="E01"/>
    <s v="Transformer"/>
    <n v="9"/>
    <s v="0,4MVA, 15/0,42kV Dry-Type "/>
    <x v="1"/>
    <x v="1"/>
    <x v="1"/>
    <m/>
    <n v="1"/>
    <n v="1"/>
    <n v="1"/>
    <n v="1"/>
    <n v="1"/>
    <n v="1"/>
    <n v="6"/>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478"/>
    <n v="39"/>
    <x v="0"/>
    <x v="5"/>
    <x v="5"/>
    <x v="5"/>
    <x v="25"/>
    <s v="E01"/>
    <s v="Transformer"/>
    <n v="10"/>
    <s v="0,4MVA, 6,6/0,42kV Dry-Type "/>
    <x v="2"/>
    <x v="2"/>
    <x v="1"/>
    <m/>
    <n v="2"/>
    <n v="2"/>
    <n v="2"/>
    <n v="2"/>
    <n v="2"/>
    <n v="2"/>
    <n v="12"/>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526"/>
    <n v="39"/>
    <x v="0"/>
    <x v="5"/>
    <x v="5"/>
    <x v="5"/>
    <x v="25"/>
    <s v="E01"/>
    <s v="Transformer"/>
    <n v="10"/>
    <s v="0,4MVA, 6,6/0,42kV Dry-Type "/>
    <x v="3"/>
    <x v="3"/>
    <x v="1"/>
    <m/>
    <n v="2"/>
    <n v="2"/>
    <n v="2"/>
    <n v="2"/>
    <n v="2"/>
    <n v="2"/>
    <n v="12"/>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574"/>
    <n v="39"/>
    <x v="0"/>
    <x v="5"/>
    <x v="5"/>
    <x v="5"/>
    <x v="25"/>
    <s v="E01"/>
    <s v="Transformer"/>
    <n v="10"/>
    <s v="0,4MVA, 6,6/0,42kV Dry-Type "/>
    <x v="1"/>
    <x v="1"/>
    <x v="1"/>
    <m/>
    <n v="2"/>
    <n v="2"/>
    <n v="2"/>
    <n v="2"/>
    <n v="2"/>
    <n v="2"/>
    <n v="12"/>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479"/>
    <n v="40"/>
    <x v="0"/>
    <x v="5"/>
    <x v="5"/>
    <x v="5"/>
    <x v="25"/>
    <s v="E01"/>
    <s v="Transformer"/>
    <n v="11"/>
    <s v="0,5MVA, 15/0,42kV Dry-Type "/>
    <x v="2"/>
    <x v="2"/>
    <x v="1"/>
    <n v="4"/>
    <m/>
    <m/>
    <m/>
    <m/>
    <m/>
    <m/>
    <n v="4"/>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527"/>
    <n v="40"/>
    <x v="0"/>
    <x v="5"/>
    <x v="5"/>
    <x v="5"/>
    <x v="25"/>
    <s v="E01"/>
    <s v="Transformer"/>
    <n v="11"/>
    <s v="0,5MVA, 15/0,42kV Dry-Type "/>
    <x v="3"/>
    <x v="3"/>
    <x v="1"/>
    <n v="4"/>
    <m/>
    <m/>
    <m/>
    <m/>
    <m/>
    <m/>
    <n v="4"/>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575"/>
    <n v="40"/>
    <x v="0"/>
    <x v="5"/>
    <x v="5"/>
    <x v="5"/>
    <x v="25"/>
    <s v="E01"/>
    <s v="Transformer"/>
    <n v="11"/>
    <s v="0,5MVA, 15/0,42kV Dry-Type "/>
    <x v="1"/>
    <x v="1"/>
    <x v="1"/>
    <n v="4"/>
    <m/>
    <m/>
    <m/>
    <m/>
    <m/>
    <m/>
    <n v="4"/>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480"/>
    <n v="41"/>
    <x v="0"/>
    <x v="5"/>
    <x v="5"/>
    <x v="5"/>
    <x v="25"/>
    <s v="E01"/>
    <s v="Transformer"/>
    <n v="12"/>
    <s v="0,5MVA, 6,6/0,42kV Dry-Type "/>
    <x v="2"/>
    <x v="2"/>
    <x v="1"/>
    <n v="6"/>
    <m/>
    <m/>
    <m/>
    <m/>
    <m/>
    <m/>
    <n v="6"/>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528"/>
    <n v="41"/>
    <x v="0"/>
    <x v="5"/>
    <x v="5"/>
    <x v="5"/>
    <x v="25"/>
    <s v="E01"/>
    <s v="Transformer"/>
    <n v="12"/>
    <s v="0,5MVA, 6,6/0,42kV Dry-Type "/>
    <x v="3"/>
    <x v="3"/>
    <x v="1"/>
    <n v="6"/>
    <m/>
    <m/>
    <m/>
    <m/>
    <m/>
    <m/>
    <n v="6"/>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576"/>
    <n v="41"/>
    <x v="0"/>
    <x v="5"/>
    <x v="5"/>
    <x v="5"/>
    <x v="25"/>
    <s v="E01"/>
    <s v="Transformer"/>
    <n v="12"/>
    <s v="0,5MVA, 6,6/0,42kV Dry-Type "/>
    <x v="1"/>
    <x v="1"/>
    <x v="1"/>
    <n v="6"/>
    <m/>
    <m/>
    <m/>
    <m/>
    <m/>
    <m/>
    <n v="6"/>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481"/>
    <n v="42"/>
    <x v="0"/>
    <x v="5"/>
    <x v="5"/>
    <x v="5"/>
    <x v="25"/>
    <s v="E01"/>
    <s v="Transformer"/>
    <n v="13"/>
    <s v="0,8MVA, 15/0,42kV Dry-Type "/>
    <x v="2"/>
    <x v="2"/>
    <x v="1"/>
    <n v="2"/>
    <n v="1"/>
    <n v="1"/>
    <n v="1"/>
    <n v="1"/>
    <n v="1"/>
    <n v="1"/>
    <n v="8"/>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529"/>
    <n v="42"/>
    <x v="0"/>
    <x v="5"/>
    <x v="5"/>
    <x v="5"/>
    <x v="25"/>
    <s v="E01"/>
    <s v="Transformer"/>
    <n v="13"/>
    <s v="0,8MVA, 15/0,42kV Dry-Type "/>
    <x v="3"/>
    <x v="3"/>
    <x v="1"/>
    <n v="2"/>
    <n v="1"/>
    <n v="1"/>
    <n v="1"/>
    <n v="1"/>
    <n v="1"/>
    <n v="1"/>
    <n v="8"/>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577"/>
    <n v="42"/>
    <x v="0"/>
    <x v="5"/>
    <x v="5"/>
    <x v="5"/>
    <x v="25"/>
    <s v="E01"/>
    <s v="Transformer"/>
    <n v="13"/>
    <s v="0,8MVA, 15/0,42kV Dry-Type "/>
    <x v="1"/>
    <x v="1"/>
    <x v="1"/>
    <n v="2"/>
    <n v="1"/>
    <n v="1"/>
    <n v="1"/>
    <n v="1"/>
    <n v="1"/>
    <n v="1"/>
    <n v="8"/>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482"/>
    <n v="43"/>
    <x v="0"/>
    <x v="5"/>
    <x v="5"/>
    <x v="5"/>
    <x v="25"/>
    <s v="E01"/>
    <s v="Transformer"/>
    <n v="14"/>
    <s v="0,8MVA, 6,6/0,42kV Dry-Type "/>
    <x v="2"/>
    <x v="2"/>
    <x v="1"/>
    <n v="6"/>
    <m/>
    <m/>
    <m/>
    <m/>
    <m/>
    <m/>
    <n v="6"/>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530"/>
    <n v="43"/>
    <x v="0"/>
    <x v="5"/>
    <x v="5"/>
    <x v="5"/>
    <x v="25"/>
    <s v="E01"/>
    <s v="Transformer"/>
    <n v="14"/>
    <s v="0,8MVA, 6,6/0,42kV Dry-Type "/>
    <x v="3"/>
    <x v="3"/>
    <x v="1"/>
    <n v="6"/>
    <m/>
    <m/>
    <m/>
    <m/>
    <m/>
    <m/>
    <n v="6"/>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578"/>
    <n v="43"/>
    <x v="0"/>
    <x v="5"/>
    <x v="5"/>
    <x v="5"/>
    <x v="25"/>
    <s v="E01"/>
    <s v="Transformer"/>
    <n v="14"/>
    <s v="0,8MVA, 6,6/0,42kV Dry-Type "/>
    <x v="1"/>
    <x v="1"/>
    <x v="1"/>
    <n v="6"/>
    <m/>
    <m/>
    <m/>
    <m/>
    <m/>
    <m/>
    <n v="6"/>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483"/>
    <n v="44"/>
    <x v="0"/>
    <x v="5"/>
    <x v="5"/>
    <x v="5"/>
    <x v="25"/>
    <s v="E01"/>
    <s v="Transformer"/>
    <n v="15"/>
    <s v="1.6MVA, 15/0,42kV Dry-Type "/>
    <x v="2"/>
    <x v="2"/>
    <x v="1"/>
    <n v="2"/>
    <n v="4"/>
    <n v="4"/>
    <n v="4"/>
    <n v="4"/>
    <n v="4"/>
    <n v="4"/>
    <n v="26"/>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531"/>
    <n v="44"/>
    <x v="0"/>
    <x v="5"/>
    <x v="5"/>
    <x v="5"/>
    <x v="25"/>
    <s v="E01"/>
    <s v="Transformer"/>
    <n v="15"/>
    <s v="1.6MVA, 15/0,42kV Dry-Type "/>
    <x v="3"/>
    <x v="3"/>
    <x v="1"/>
    <n v="2"/>
    <n v="4"/>
    <n v="4"/>
    <n v="4"/>
    <n v="4"/>
    <n v="4"/>
    <n v="4"/>
    <n v="26"/>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579"/>
    <n v="44"/>
    <x v="0"/>
    <x v="5"/>
    <x v="5"/>
    <x v="5"/>
    <x v="25"/>
    <s v="E01"/>
    <s v="Transformer"/>
    <n v="15"/>
    <s v="1.6MVA, 15/0,42kV Dry-Type "/>
    <x v="1"/>
    <x v="1"/>
    <x v="1"/>
    <n v="2"/>
    <n v="4"/>
    <n v="4"/>
    <n v="4"/>
    <n v="4"/>
    <n v="4"/>
    <n v="4"/>
    <n v="26"/>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484"/>
    <n v="45"/>
    <x v="0"/>
    <x v="5"/>
    <x v="5"/>
    <x v="5"/>
    <x v="25"/>
    <s v="E01"/>
    <s v="Transformer"/>
    <n v="16"/>
    <s v="1.6MVA, 6,6/0,42kV Dry-Type "/>
    <x v="2"/>
    <x v="2"/>
    <x v="1"/>
    <n v="10"/>
    <n v="1"/>
    <n v="1"/>
    <n v="1"/>
    <n v="1"/>
    <n v="1"/>
    <n v="1"/>
    <n v="16"/>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532"/>
    <n v="45"/>
    <x v="0"/>
    <x v="5"/>
    <x v="5"/>
    <x v="5"/>
    <x v="25"/>
    <s v="E01"/>
    <s v="Transformer"/>
    <n v="16"/>
    <s v="1.6MVA, 6,6/0,42kV Dry-Type "/>
    <x v="3"/>
    <x v="3"/>
    <x v="1"/>
    <n v="10"/>
    <n v="1"/>
    <n v="1"/>
    <n v="1"/>
    <n v="1"/>
    <n v="1"/>
    <n v="1"/>
    <n v="16"/>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580"/>
    <n v="45"/>
    <x v="0"/>
    <x v="5"/>
    <x v="5"/>
    <x v="5"/>
    <x v="25"/>
    <s v="E01"/>
    <s v="Transformer"/>
    <n v="16"/>
    <s v="1.6MVA, 6,6/0,42kV Dry-Type "/>
    <x v="1"/>
    <x v="1"/>
    <x v="1"/>
    <n v="10"/>
    <n v="1"/>
    <n v="1"/>
    <n v="1"/>
    <n v="1"/>
    <n v="1"/>
    <n v="1"/>
    <n v="16"/>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485"/>
    <n v="46"/>
    <x v="0"/>
    <x v="5"/>
    <x v="5"/>
    <x v="5"/>
    <x v="25"/>
    <s v="E01"/>
    <s v="Transformer"/>
    <n v="17"/>
    <s v="2MVA, 6,6/0,42kV Dry-Type "/>
    <x v="2"/>
    <x v="2"/>
    <x v="1"/>
    <n v="6"/>
    <n v="1"/>
    <n v="1"/>
    <n v="1"/>
    <n v="1"/>
    <n v="1"/>
    <n v="1"/>
    <n v="12"/>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533"/>
    <n v="46"/>
    <x v="0"/>
    <x v="5"/>
    <x v="5"/>
    <x v="5"/>
    <x v="25"/>
    <s v="E01"/>
    <s v="Transformer"/>
    <n v="17"/>
    <s v="2MVA, 6,6/0,42kV Dry-Type "/>
    <x v="3"/>
    <x v="3"/>
    <x v="1"/>
    <n v="6"/>
    <n v="1"/>
    <n v="1"/>
    <n v="1"/>
    <n v="1"/>
    <n v="1"/>
    <n v="1"/>
    <n v="12"/>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581"/>
    <n v="46"/>
    <x v="0"/>
    <x v="5"/>
    <x v="5"/>
    <x v="5"/>
    <x v="25"/>
    <s v="E01"/>
    <s v="Transformer"/>
    <n v="17"/>
    <s v="2MVA, 6,6/0,42kV Dry-Type "/>
    <x v="1"/>
    <x v="1"/>
    <x v="1"/>
    <n v="6"/>
    <n v="1"/>
    <n v="1"/>
    <n v="1"/>
    <n v="1"/>
    <n v="1"/>
    <n v="1"/>
    <n v="12"/>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486"/>
    <n v="47"/>
    <x v="0"/>
    <x v="5"/>
    <x v="5"/>
    <x v="5"/>
    <x v="25"/>
    <s v="E01"/>
    <s v="Transformer"/>
    <n v="18"/>
    <s v="2MVA, 15/0,725kV Dry-Type "/>
    <x v="2"/>
    <x v="2"/>
    <x v="1"/>
    <n v="1"/>
    <n v="2"/>
    <n v="2"/>
    <n v="2"/>
    <n v="2"/>
    <n v="2"/>
    <n v="2"/>
    <n v="13"/>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534"/>
    <n v="47"/>
    <x v="0"/>
    <x v="5"/>
    <x v="5"/>
    <x v="5"/>
    <x v="25"/>
    <s v="E01"/>
    <s v="Transformer"/>
    <n v="18"/>
    <s v="2MVA, 15/0,725kV Dry-Type "/>
    <x v="3"/>
    <x v="3"/>
    <x v="1"/>
    <n v="1"/>
    <n v="2"/>
    <n v="2"/>
    <n v="2"/>
    <n v="2"/>
    <n v="2"/>
    <n v="2"/>
    <n v="13"/>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582"/>
    <n v="47"/>
    <x v="0"/>
    <x v="5"/>
    <x v="5"/>
    <x v="5"/>
    <x v="25"/>
    <s v="E01"/>
    <s v="Transformer"/>
    <n v="18"/>
    <s v="2MVA, 15/0,725kV Dry-Type "/>
    <x v="1"/>
    <x v="1"/>
    <x v="1"/>
    <n v="1"/>
    <n v="2"/>
    <n v="2"/>
    <n v="2"/>
    <n v="2"/>
    <n v="2"/>
    <n v="2"/>
    <n v="13"/>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487"/>
    <n v="48"/>
    <x v="0"/>
    <x v="5"/>
    <x v="5"/>
    <x v="5"/>
    <x v="25"/>
    <s v="E01"/>
    <s v="Transformer"/>
    <n v="19"/>
    <s v="3,15MVA, 15/0,725kV Dry-Type "/>
    <x v="2"/>
    <x v="2"/>
    <x v="1"/>
    <m/>
    <n v="8"/>
    <n v="8"/>
    <n v="8"/>
    <n v="8"/>
    <n v="8"/>
    <n v="8"/>
    <n v="48"/>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535"/>
    <n v="48"/>
    <x v="0"/>
    <x v="5"/>
    <x v="5"/>
    <x v="5"/>
    <x v="25"/>
    <s v="E01"/>
    <s v="Transformer"/>
    <n v="19"/>
    <s v="3,15MVA, 15/0,725kV Dry-Type "/>
    <x v="3"/>
    <x v="3"/>
    <x v="1"/>
    <m/>
    <n v="8"/>
    <n v="8"/>
    <n v="8"/>
    <n v="8"/>
    <n v="8"/>
    <n v="8"/>
    <n v="48"/>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583"/>
    <n v="48"/>
    <x v="0"/>
    <x v="5"/>
    <x v="5"/>
    <x v="5"/>
    <x v="25"/>
    <s v="E01"/>
    <s v="Transformer"/>
    <n v="19"/>
    <s v="3,15MVA, 15/0,725kV Dry-Type "/>
    <x v="1"/>
    <x v="1"/>
    <x v="1"/>
    <m/>
    <n v="8"/>
    <n v="8"/>
    <n v="8"/>
    <n v="8"/>
    <n v="8"/>
    <n v="8"/>
    <n v="48"/>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584"/>
    <n v="1"/>
    <x v="0"/>
    <x v="6"/>
    <x v="6"/>
    <x v="0"/>
    <x v="26"/>
    <s v="A01"/>
    <s v="Unarmoured, 300/500V grade, PVC insulated, Low Halogen sheathed, twisted pair stranded copper conductor cable fixed/laid in all positions, etc, to all heights above floor level, etc and to all areas"/>
    <n v="1"/>
    <s v="0,5 mm2 x 2 pair (UVG02ACM)"/>
    <x v="2"/>
    <x v="2"/>
    <x v="0"/>
    <n v="400"/>
    <n v="6400"/>
    <n v="6400"/>
    <n v="6400"/>
    <n v="6400"/>
    <n v="6400"/>
    <n v="6400"/>
    <n v="3880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644"/>
    <n v="1"/>
    <x v="0"/>
    <x v="6"/>
    <x v="6"/>
    <x v="0"/>
    <x v="26"/>
    <s v="A01"/>
    <s v="Unarmoured, 300/500V grade, PVC insulated, Low Halogen sheathed, twisted pair stranded copper conductor cable fixed/laid in all positions, etc, to all heights above floor level, etc and to all areas"/>
    <n v="1"/>
    <s v="0,5 mm2 x 2 pair (UVG02ACM)"/>
    <x v="3"/>
    <x v="3"/>
    <x v="0"/>
    <n v="400"/>
    <n v="6400"/>
    <n v="6400"/>
    <n v="6400"/>
    <n v="6400"/>
    <n v="6400"/>
    <n v="6400"/>
    <n v="3880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704"/>
    <n v="1"/>
    <x v="0"/>
    <x v="6"/>
    <x v="6"/>
    <x v="0"/>
    <x v="26"/>
    <s v="A01"/>
    <s v="Unarmoured, 300/500V grade, PVC insulated, Low Halogen sheathed, twisted pair stranded copper conductor cable fixed/laid in all positions, etc, to all heights above floor level, etc and to all areas"/>
    <n v="1"/>
    <s v="0,5 mm2 x 2 pair (UVG02ACM)"/>
    <x v="1"/>
    <x v="1"/>
    <x v="0"/>
    <n v="400"/>
    <n v="6400"/>
    <n v="6400"/>
    <n v="6400"/>
    <n v="6400"/>
    <n v="6400"/>
    <n v="6400"/>
    <n v="3880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585"/>
    <n v="2"/>
    <x v="0"/>
    <x v="6"/>
    <x v="6"/>
    <x v="0"/>
    <x v="26"/>
    <s v="A01"/>
    <s v="Unarmoured, 300/500V grade, PVC insulated, Low Halogen sheathed, twisted pair stranded copper conductor cable fixed/laid in all positions, etc, to all heights above floor level, etc and to all areas"/>
    <n v="2"/>
    <s v="0,5 mm2 x 4 pair (UVG04ACM)"/>
    <x v="2"/>
    <x v="2"/>
    <x v="0"/>
    <n v="54520"/>
    <n v="41480"/>
    <n v="41480"/>
    <n v="41480"/>
    <n v="41480"/>
    <n v="41480"/>
    <n v="41480"/>
    <n v="30340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645"/>
    <n v="2"/>
    <x v="0"/>
    <x v="6"/>
    <x v="6"/>
    <x v="0"/>
    <x v="26"/>
    <s v="A01"/>
    <s v="Unarmoured, 300/500V grade, PVC insulated, Low Halogen sheathed, twisted pair stranded copper conductor cable fixed/laid in all positions, etc, to all heights above floor level, etc and to all areas"/>
    <n v="2"/>
    <s v="0,5 mm2 x 4 pair (UVG04ACM)"/>
    <x v="3"/>
    <x v="3"/>
    <x v="0"/>
    <n v="54520"/>
    <n v="41480"/>
    <n v="41480"/>
    <n v="41480"/>
    <n v="41480"/>
    <n v="41480"/>
    <n v="41480"/>
    <n v="30340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705"/>
    <n v="2"/>
    <x v="0"/>
    <x v="6"/>
    <x v="6"/>
    <x v="0"/>
    <x v="26"/>
    <s v="A01"/>
    <s v="Unarmoured, 300/500V grade, PVC insulated, Low Halogen sheathed, twisted pair stranded copper conductor cable fixed/laid in all positions, etc, to all heights above floor level, etc and to all areas"/>
    <n v="2"/>
    <s v="0,5 mm2 x 4 pair (UVG04ACM)"/>
    <x v="1"/>
    <x v="1"/>
    <x v="0"/>
    <n v="54520"/>
    <n v="41480"/>
    <n v="41480"/>
    <n v="41480"/>
    <n v="41480"/>
    <n v="41480"/>
    <n v="41480"/>
    <n v="30340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586"/>
    <n v="3"/>
    <x v="0"/>
    <x v="6"/>
    <x v="6"/>
    <x v="0"/>
    <x v="26"/>
    <s v="A01"/>
    <s v="Unarmoured, 300/500V grade, PVC insulated, Low Halogen sheathed, twisted pair stranded copper conductor cable fixed/laid in all positions, etc, to all heights above floor level, etc and to all areas"/>
    <n v="3"/>
    <s v="0,5 mm2 x 8 pair (UVG08ACM)"/>
    <x v="2"/>
    <x v="2"/>
    <x v="0"/>
    <n v="76860"/>
    <n v="78870"/>
    <n v="78870"/>
    <n v="78870"/>
    <n v="78870"/>
    <n v="78870"/>
    <n v="78870"/>
    <n v="55008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646"/>
    <n v="3"/>
    <x v="0"/>
    <x v="6"/>
    <x v="6"/>
    <x v="0"/>
    <x v="26"/>
    <s v="A01"/>
    <s v="Unarmoured, 300/500V grade, PVC insulated, Low Halogen sheathed, twisted pair stranded copper conductor cable fixed/laid in all positions, etc, to all heights above floor level, etc and to all areas"/>
    <n v="3"/>
    <s v="0,5 mm2 x 8 pair (UVG08ACM)"/>
    <x v="3"/>
    <x v="3"/>
    <x v="0"/>
    <n v="76860"/>
    <n v="78870"/>
    <n v="78870"/>
    <n v="78870"/>
    <n v="78870"/>
    <n v="78870"/>
    <n v="78870"/>
    <n v="55008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706"/>
    <n v="3"/>
    <x v="0"/>
    <x v="6"/>
    <x v="6"/>
    <x v="0"/>
    <x v="26"/>
    <s v="A01"/>
    <s v="Unarmoured, 300/500V grade, PVC insulated, Low Halogen sheathed, twisted pair stranded copper conductor cable fixed/laid in all positions, etc, to all heights above floor level, etc and to all areas"/>
    <n v="3"/>
    <s v="0,5 mm2 x 8 pair (UVG08ACM)"/>
    <x v="1"/>
    <x v="1"/>
    <x v="0"/>
    <n v="76860"/>
    <n v="78870"/>
    <n v="78870"/>
    <n v="78870"/>
    <n v="78870"/>
    <n v="78870"/>
    <n v="78870"/>
    <n v="55008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587"/>
    <n v="4"/>
    <x v="0"/>
    <x v="6"/>
    <x v="6"/>
    <x v="0"/>
    <x v="26"/>
    <s v="A01"/>
    <s v="Unarmoured, 300/500V grade, PVC insulated, Low Halogen sheathed, twisted pair stranded copper conductor cable fixed/laid in all positions, etc, to all heights above floor level, etc and to all areas"/>
    <n v="4"/>
    <s v="0,5 mm2 x 12 pair (UVG12ACM)"/>
    <x v="2"/>
    <x v="2"/>
    <x v="0"/>
    <n v="137400"/>
    <n v="61550"/>
    <n v="61550"/>
    <n v="61550"/>
    <n v="61550"/>
    <n v="61550"/>
    <n v="61550"/>
    <n v="50670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647"/>
    <n v="4"/>
    <x v="0"/>
    <x v="6"/>
    <x v="6"/>
    <x v="0"/>
    <x v="26"/>
    <s v="A01"/>
    <s v="Unarmoured, 300/500V grade, PVC insulated, Low Halogen sheathed, twisted pair stranded copper conductor cable fixed/laid in all positions, etc, to all heights above floor level, etc and to all areas"/>
    <n v="4"/>
    <s v="0,5 mm2 x 12 pair (UVG12ACM)"/>
    <x v="3"/>
    <x v="3"/>
    <x v="0"/>
    <n v="137400"/>
    <n v="61550"/>
    <n v="61550"/>
    <n v="61550"/>
    <n v="61550"/>
    <n v="61550"/>
    <n v="61550"/>
    <n v="50670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707"/>
    <n v="4"/>
    <x v="0"/>
    <x v="6"/>
    <x v="6"/>
    <x v="0"/>
    <x v="26"/>
    <s v="A01"/>
    <s v="Unarmoured, 300/500V grade, PVC insulated, Low Halogen sheathed, twisted pair stranded copper conductor cable fixed/laid in all positions, etc, to all heights above floor level, etc and to all areas"/>
    <n v="4"/>
    <s v="0,5 mm2 x 12 pair (UVG12ACM)"/>
    <x v="1"/>
    <x v="1"/>
    <x v="0"/>
    <n v="137400"/>
    <n v="61550"/>
    <n v="61550"/>
    <n v="61550"/>
    <n v="61550"/>
    <n v="61550"/>
    <n v="61550"/>
    <n v="50670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588"/>
    <n v="5"/>
    <x v="0"/>
    <x v="6"/>
    <x v="6"/>
    <x v="0"/>
    <x v="26"/>
    <s v="A01"/>
    <s v="Unarmoured, 300/500V grade, PVC insulated, Low Halogen sheathed, twisted pair stranded copper conductor cable fixed/laid in all positions, etc, to all heights above floor level, etc and to all areas"/>
    <n v="5"/>
    <s v="0,5 mm2 x 16 pair (UVG16ACM)"/>
    <x v="2"/>
    <x v="2"/>
    <x v="0"/>
    <n v="89750"/>
    <n v="93100"/>
    <n v="93100"/>
    <n v="93100"/>
    <n v="93100"/>
    <n v="93100"/>
    <n v="93100"/>
    <n v="64835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648"/>
    <n v="5"/>
    <x v="0"/>
    <x v="6"/>
    <x v="6"/>
    <x v="0"/>
    <x v="26"/>
    <s v="A01"/>
    <s v="Unarmoured, 300/500V grade, PVC insulated, Low Halogen sheathed, twisted pair stranded copper conductor cable fixed/laid in all positions, etc, to all heights above floor level, etc and to all areas"/>
    <n v="5"/>
    <s v="0,5 mm2 x 16 pair (UVG16ACM)"/>
    <x v="3"/>
    <x v="3"/>
    <x v="0"/>
    <n v="89750"/>
    <n v="93100"/>
    <n v="93100"/>
    <n v="93100"/>
    <n v="93100"/>
    <n v="93100"/>
    <n v="93100"/>
    <n v="64835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708"/>
    <n v="5"/>
    <x v="0"/>
    <x v="6"/>
    <x v="6"/>
    <x v="0"/>
    <x v="26"/>
    <s v="A01"/>
    <s v="Unarmoured, 300/500V grade, PVC insulated, Low Halogen sheathed, twisted pair stranded copper conductor cable fixed/laid in all positions, etc, to all heights above floor level, etc and to all areas"/>
    <n v="5"/>
    <s v="0,5 mm2 x 16 pair (UVG16ACM)"/>
    <x v="1"/>
    <x v="1"/>
    <x v="0"/>
    <n v="89750"/>
    <n v="93100"/>
    <n v="93100"/>
    <n v="93100"/>
    <n v="93100"/>
    <n v="93100"/>
    <n v="93100"/>
    <n v="64835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589"/>
    <n v="6"/>
    <x v="0"/>
    <x v="6"/>
    <x v="6"/>
    <x v="0"/>
    <x v="26"/>
    <s v="A01"/>
    <s v="Unarmoured, 300/500V grade, PVC insulated, Low Halogen sheathed, twisted pair stranded copper conductor cable fixed/laid in all positions, etc, to all heights above floor level, etc and to all areas"/>
    <n v="6"/>
    <s v="0,5 mm2 x 20 pair (UVG20ACM)"/>
    <x v="2"/>
    <x v="2"/>
    <x v="0"/>
    <n v="2990"/>
    <n v="4090"/>
    <n v="4090"/>
    <n v="4090"/>
    <n v="4090"/>
    <n v="4090"/>
    <n v="4090"/>
    <n v="2753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649"/>
    <n v="6"/>
    <x v="0"/>
    <x v="6"/>
    <x v="6"/>
    <x v="0"/>
    <x v="26"/>
    <s v="A01"/>
    <s v="Unarmoured, 300/500V grade, PVC insulated, Low Halogen sheathed, twisted pair stranded copper conductor cable fixed/laid in all positions, etc, to all heights above floor level, etc and to all areas"/>
    <n v="6"/>
    <s v="0,5 mm2 x 20 pair (UVG20ACM)"/>
    <x v="3"/>
    <x v="3"/>
    <x v="0"/>
    <n v="2990"/>
    <n v="4090"/>
    <n v="4090"/>
    <n v="4090"/>
    <n v="4090"/>
    <n v="4090"/>
    <n v="4090"/>
    <n v="2753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709"/>
    <n v="6"/>
    <x v="0"/>
    <x v="6"/>
    <x v="6"/>
    <x v="0"/>
    <x v="26"/>
    <s v="A01"/>
    <s v="Unarmoured, 300/500V grade, PVC insulated, Low Halogen sheathed, twisted pair stranded copper conductor cable fixed/laid in all positions, etc, to all heights above floor level, etc and to all areas"/>
    <n v="6"/>
    <s v="0,5 mm2 x 20 pair (UVG20ACM)"/>
    <x v="1"/>
    <x v="1"/>
    <x v="0"/>
    <n v="2990"/>
    <n v="4090"/>
    <n v="4090"/>
    <n v="4090"/>
    <n v="4090"/>
    <n v="4090"/>
    <n v="4090"/>
    <n v="2753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590"/>
    <n v="7"/>
    <x v="0"/>
    <x v="6"/>
    <x v="6"/>
    <x v="0"/>
    <x v="26"/>
    <s v="A01"/>
    <s v="Unarmoured, 300/500V grade, PVC insulated, Low Halogen sheathed, twisted pair stranded copper conductor cable fixed/laid in all positions, etc, to all heights above floor level, etc and to all areas"/>
    <n v="7"/>
    <s v="0,5 mm2 x 24 pair (UVG24ACM)"/>
    <x v="2"/>
    <x v="2"/>
    <x v="0"/>
    <n v="36210"/>
    <n v="10800"/>
    <n v="10800"/>
    <n v="10800"/>
    <n v="10800"/>
    <n v="10800"/>
    <n v="10800"/>
    <n v="10101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650"/>
    <n v="7"/>
    <x v="0"/>
    <x v="6"/>
    <x v="6"/>
    <x v="0"/>
    <x v="26"/>
    <s v="A01"/>
    <s v="Unarmoured, 300/500V grade, PVC insulated, Low Halogen sheathed, twisted pair stranded copper conductor cable fixed/laid in all positions, etc, to all heights above floor level, etc and to all areas"/>
    <n v="7"/>
    <s v="0,5 mm2 x 24 pair (UVG24ACM)"/>
    <x v="3"/>
    <x v="3"/>
    <x v="0"/>
    <n v="36210"/>
    <n v="10800"/>
    <n v="10800"/>
    <n v="10800"/>
    <n v="10800"/>
    <n v="10800"/>
    <n v="10800"/>
    <n v="10101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710"/>
    <n v="7"/>
    <x v="0"/>
    <x v="6"/>
    <x v="6"/>
    <x v="0"/>
    <x v="26"/>
    <s v="A01"/>
    <s v="Unarmoured, 300/500V grade, PVC insulated, Low Halogen sheathed, twisted pair stranded copper conductor cable fixed/laid in all positions, etc, to all heights above floor level, etc and to all areas"/>
    <n v="7"/>
    <s v="0,5 mm2 x 24 pair (UVG24ACM)"/>
    <x v="1"/>
    <x v="1"/>
    <x v="0"/>
    <n v="36210"/>
    <n v="10800"/>
    <n v="10800"/>
    <n v="10800"/>
    <n v="10800"/>
    <n v="10800"/>
    <n v="10800"/>
    <n v="10101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591"/>
    <n v="8"/>
    <x v="0"/>
    <x v="6"/>
    <x v="6"/>
    <x v="0"/>
    <x v="26"/>
    <s v="A01"/>
    <s v="Unarmoured, 300/500V grade, PVC insulated, Low Halogen sheathed, twisted pair stranded copper conductor cable fixed/laid in all positions, etc, to all heights above floor level, etc and to all areas"/>
    <n v="8"/>
    <s v="0,5 mm2 x 32 pair (UVG32ACM)"/>
    <x v="2"/>
    <x v="2"/>
    <x v="0"/>
    <n v="8220"/>
    <n v="1690"/>
    <n v="1690"/>
    <n v="1690"/>
    <n v="1690"/>
    <n v="1690"/>
    <n v="1690"/>
    <n v="1836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651"/>
    <n v="8"/>
    <x v="0"/>
    <x v="6"/>
    <x v="6"/>
    <x v="0"/>
    <x v="26"/>
    <s v="A01"/>
    <s v="Unarmoured, 300/500V grade, PVC insulated, Low Halogen sheathed, twisted pair stranded copper conductor cable fixed/laid in all positions, etc, to all heights above floor level, etc and to all areas"/>
    <n v="8"/>
    <s v="0,5 mm2 x 32 pair (UVG32ACM)"/>
    <x v="3"/>
    <x v="3"/>
    <x v="0"/>
    <n v="8220"/>
    <n v="1690"/>
    <n v="1690"/>
    <n v="1690"/>
    <n v="1690"/>
    <n v="1690"/>
    <n v="1690"/>
    <n v="1836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711"/>
    <n v="8"/>
    <x v="0"/>
    <x v="6"/>
    <x v="6"/>
    <x v="0"/>
    <x v="26"/>
    <s v="A01"/>
    <s v="Unarmoured, 300/500V grade, PVC insulated, Low Halogen sheathed, twisted pair stranded copper conductor cable fixed/laid in all positions, etc, to all heights above floor level, etc and to all areas"/>
    <n v="8"/>
    <s v="0,5 mm2 x 32 pair (UVG32ACM)"/>
    <x v="1"/>
    <x v="1"/>
    <x v="0"/>
    <n v="8220"/>
    <n v="1690"/>
    <n v="1690"/>
    <n v="1690"/>
    <n v="1690"/>
    <n v="1690"/>
    <n v="1690"/>
    <n v="1836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592"/>
    <n v="9"/>
    <x v="0"/>
    <x v="6"/>
    <x v="6"/>
    <x v="0"/>
    <x v="26"/>
    <s v="A01"/>
    <s v="Unarmoured, 300/500V grade, PVC insulated, Low Halogen sheathed, twisted pair stranded copper conductor cable fixed/laid in all positions, etc, to all heights above floor level, etc and to all areas"/>
    <n v="9"/>
    <s v="0,5 mm2 x 40 pair (UVG40ACM)"/>
    <x v="2"/>
    <x v="2"/>
    <x v="0"/>
    <n v="5110"/>
    <n v="1180"/>
    <n v="1180"/>
    <n v="1180"/>
    <n v="1180"/>
    <n v="1180"/>
    <n v="1180"/>
    <n v="1219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652"/>
    <n v="9"/>
    <x v="0"/>
    <x v="6"/>
    <x v="6"/>
    <x v="0"/>
    <x v="26"/>
    <s v="A01"/>
    <s v="Unarmoured, 300/500V grade, PVC insulated, Low Halogen sheathed, twisted pair stranded copper conductor cable fixed/laid in all positions, etc, to all heights above floor level, etc and to all areas"/>
    <n v="9"/>
    <s v="0,5 mm2 x 40 pair (UVG40ACM)"/>
    <x v="3"/>
    <x v="3"/>
    <x v="0"/>
    <n v="5110"/>
    <n v="1180"/>
    <n v="1180"/>
    <n v="1180"/>
    <n v="1180"/>
    <n v="1180"/>
    <n v="1180"/>
    <n v="1219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712"/>
    <n v="9"/>
    <x v="0"/>
    <x v="6"/>
    <x v="6"/>
    <x v="0"/>
    <x v="26"/>
    <s v="A01"/>
    <s v="Unarmoured, 300/500V grade, PVC insulated, Low Halogen sheathed, twisted pair stranded copper conductor cable fixed/laid in all positions, etc, to all heights above floor level, etc and to all areas"/>
    <n v="9"/>
    <s v="0,5 mm2 x 40 pair (UVG40ACM)"/>
    <x v="1"/>
    <x v="1"/>
    <x v="0"/>
    <n v="5110"/>
    <n v="1180"/>
    <n v="1180"/>
    <n v="1180"/>
    <n v="1180"/>
    <n v="1180"/>
    <n v="1180"/>
    <n v="1219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593"/>
    <n v="10"/>
    <x v="0"/>
    <x v="6"/>
    <x v="6"/>
    <x v="0"/>
    <x v="26"/>
    <s v="A01"/>
    <s v="Unarmoured, 300/500V grade, PVC insulated, Low Halogen sheathed, twisted pair stranded copper conductor cable fixed/laid in all positions, etc, to all heights above floor level, etc and to all areas"/>
    <n v="10"/>
    <s v="Fiber Optic Cable, 12 strands, 62.5µm, multi-mode "/>
    <x v="2"/>
    <x v="2"/>
    <x v="0"/>
    <n v="48110"/>
    <n v="12500"/>
    <n v="12500"/>
    <n v="12500"/>
    <n v="12500"/>
    <n v="12500"/>
    <n v="12500"/>
    <n v="12311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653"/>
    <n v="10"/>
    <x v="0"/>
    <x v="6"/>
    <x v="6"/>
    <x v="0"/>
    <x v="26"/>
    <s v="A01"/>
    <s v="Unarmoured, 300/500V grade, PVC insulated, Low Halogen sheathed, twisted pair stranded copper conductor cable fixed/laid in all positions, etc, to all heights above floor level, etc and to all areas"/>
    <n v="10"/>
    <s v="Fiber Optic Cable, 12 strands, 62.5µm, multi-mode "/>
    <x v="3"/>
    <x v="3"/>
    <x v="0"/>
    <n v="48110"/>
    <n v="12500"/>
    <n v="12500"/>
    <n v="12500"/>
    <n v="12500"/>
    <n v="12500"/>
    <n v="12500"/>
    <n v="12311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713"/>
    <n v="10"/>
    <x v="0"/>
    <x v="6"/>
    <x v="6"/>
    <x v="0"/>
    <x v="26"/>
    <s v="A01"/>
    <s v="Unarmoured, 300/500V grade, PVC insulated, Low Halogen sheathed, twisted pair stranded copper conductor cable fixed/laid in all positions, etc, to all heights above floor level, etc and to all areas"/>
    <n v="10"/>
    <s v="Fiber Optic Cable, 12 strands, 62.5µm, multi-mode "/>
    <x v="1"/>
    <x v="1"/>
    <x v="0"/>
    <n v="48110"/>
    <n v="12500"/>
    <n v="12500"/>
    <n v="12500"/>
    <n v="12500"/>
    <n v="12500"/>
    <n v="12500"/>
    <n v="12311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594"/>
    <n v="11"/>
    <x v="0"/>
    <x v="6"/>
    <x v="6"/>
    <x v="0"/>
    <x v="26"/>
    <s v="A01"/>
    <s v="Unarmoured, 300/500V grade, PVC insulated, Low Halogen sheathed, twisted pair stranded copper conductor cable fixed/laid in all positions, etc, to all heights above floor level, etc and to all areas"/>
    <n v="11"/>
    <s v="Ethernet Cat 5 Cable"/>
    <x v="2"/>
    <x v="2"/>
    <x v="0"/>
    <n v="1390"/>
    <n v="180"/>
    <n v="180"/>
    <n v="180"/>
    <n v="180"/>
    <n v="180"/>
    <n v="180"/>
    <n v="247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654"/>
    <n v="11"/>
    <x v="0"/>
    <x v="6"/>
    <x v="6"/>
    <x v="0"/>
    <x v="26"/>
    <s v="A01"/>
    <s v="Unarmoured, 300/500V grade, PVC insulated, Low Halogen sheathed, twisted pair stranded copper conductor cable fixed/laid in all positions, etc, to all heights above floor level, etc and to all areas"/>
    <n v="11"/>
    <s v="Ethernet Cat 5 Cable"/>
    <x v="3"/>
    <x v="3"/>
    <x v="0"/>
    <n v="1390"/>
    <n v="180"/>
    <n v="180"/>
    <n v="180"/>
    <n v="180"/>
    <n v="180"/>
    <n v="180"/>
    <n v="247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714"/>
    <n v="11"/>
    <x v="0"/>
    <x v="6"/>
    <x v="6"/>
    <x v="0"/>
    <x v="26"/>
    <s v="A01"/>
    <s v="Unarmoured, 300/500V grade, PVC insulated, Low Halogen sheathed, twisted pair stranded copper conductor cable fixed/laid in all positions, etc, to all heights above floor level, etc and to all areas"/>
    <n v="11"/>
    <s v="Ethernet Cat 5 Cable"/>
    <x v="1"/>
    <x v="1"/>
    <x v="0"/>
    <n v="1390"/>
    <n v="180"/>
    <n v="180"/>
    <n v="180"/>
    <n v="180"/>
    <n v="180"/>
    <n v="180"/>
    <n v="247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595"/>
    <n v="12"/>
    <x v="0"/>
    <x v="6"/>
    <x v="6"/>
    <x v="0"/>
    <x v="26"/>
    <s v="A01"/>
    <s v="Unarmoured, 300/500V grade, PVC insulated, Low Halogen sheathed, twisted pair stranded copper conductor cable fixed/laid in all positions, etc, to all heights above floor level, etc and to all areas"/>
    <n v="12"/>
    <s v="1,5 mm2 x 4 core (BVV04CCM)"/>
    <x v="2"/>
    <x v="2"/>
    <x v="0"/>
    <n v="10750"/>
    <n v="19200"/>
    <n v="19200"/>
    <n v="19200"/>
    <n v="19200"/>
    <n v="19200"/>
    <n v="19200"/>
    <n v="12595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655"/>
    <n v="12"/>
    <x v="0"/>
    <x v="6"/>
    <x v="6"/>
    <x v="0"/>
    <x v="26"/>
    <s v="A01"/>
    <s v="Unarmoured, 300/500V grade, PVC insulated, Low Halogen sheathed, twisted pair stranded copper conductor cable fixed/laid in all positions, etc, to all heights above floor level, etc and to all areas"/>
    <n v="12"/>
    <s v="1,5 mm2 x 4 core (BVV04CCM)"/>
    <x v="3"/>
    <x v="3"/>
    <x v="0"/>
    <n v="10750"/>
    <n v="19200"/>
    <n v="19200"/>
    <n v="19200"/>
    <n v="19200"/>
    <n v="19200"/>
    <n v="19200"/>
    <n v="12595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715"/>
    <n v="12"/>
    <x v="0"/>
    <x v="6"/>
    <x v="6"/>
    <x v="0"/>
    <x v="26"/>
    <s v="A01"/>
    <s v="Unarmoured, 300/500V grade, PVC insulated, Low Halogen sheathed, twisted pair stranded copper conductor cable fixed/laid in all positions, etc, to all heights above floor level, etc and to all areas"/>
    <n v="12"/>
    <s v="1,5 mm2 x 4 core (BVV04CCM)"/>
    <x v="1"/>
    <x v="1"/>
    <x v="0"/>
    <n v="10750"/>
    <n v="19200"/>
    <n v="19200"/>
    <n v="19200"/>
    <n v="19200"/>
    <n v="19200"/>
    <n v="19200"/>
    <n v="12595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596"/>
    <n v="13"/>
    <x v="0"/>
    <x v="6"/>
    <x v="6"/>
    <x v="0"/>
    <x v="26"/>
    <s v="A01"/>
    <s v="Unarmoured, 300/500V grade, PVC insulated, Low Halogen sheathed, twisted pair stranded copper conductor cable fixed/laid in all positions, etc, to all heights above floor level, etc and to all areas"/>
    <n v="13"/>
    <s v="2,5 mm2 x 3 core (BVV03DCM)"/>
    <x v="2"/>
    <x v="2"/>
    <x v="0"/>
    <n v="1500"/>
    <n v="12600"/>
    <n v="12600"/>
    <n v="12600"/>
    <n v="12600"/>
    <n v="12600"/>
    <n v="12600"/>
    <n v="7710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656"/>
    <n v="13"/>
    <x v="0"/>
    <x v="6"/>
    <x v="6"/>
    <x v="0"/>
    <x v="26"/>
    <s v="A01"/>
    <s v="Unarmoured, 300/500V grade, PVC insulated, Low Halogen sheathed, twisted pair stranded copper conductor cable fixed/laid in all positions, etc, to all heights above floor level, etc and to all areas"/>
    <n v="13"/>
    <s v="2,5 mm2 x 3 core (BVV03DCM)"/>
    <x v="3"/>
    <x v="3"/>
    <x v="0"/>
    <n v="1500"/>
    <n v="12600"/>
    <n v="12600"/>
    <n v="12600"/>
    <n v="12600"/>
    <n v="12600"/>
    <n v="12600"/>
    <n v="7710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716"/>
    <n v="13"/>
    <x v="0"/>
    <x v="6"/>
    <x v="6"/>
    <x v="0"/>
    <x v="26"/>
    <s v="A01"/>
    <s v="Unarmoured, 300/500V grade, PVC insulated, Low Halogen sheathed, twisted pair stranded copper conductor cable fixed/laid in all positions, etc, to all heights above floor level, etc and to all areas"/>
    <n v="13"/>
    <s v="2,5 mm2 x 3 core (BVV03DCM)"/>
    <x v="1"/>
    <x v="1"/>
    <x v="0"/>
    <n v="1500"/>
    <n v="12600"/>
    <n v="12600"/>
    <n v="12600"/>
    <n v="12600"/>
    <n v="12600"/>
    <n v="12600"/>
    <n v="7710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597"/>
    <n v="14"/>
    <x v="0"/>
    <x v="6"/>
    <x v="6"/>
    <x v="0"/>
    <x v="26"/>
    <s v="A01"/>
    <s v="Unarmoured, 300/500V grade, PVC insulated, Low Halogen sheathed, twisted pair stranded copper conductor cable fixed/laid in all positions, etc, to all heights above floor level, etc and to all areas"/>
    <n v="14"/>
    <s v="2,5 mm2 x 4 core (BVV04DCM)"/>
    <x v="2"/>
    <x v="2"/>
    <x v="0"/>
    <n v="69000"/>
    <n v="58300"/>
    <n v="58300"/>
    <n v="58300"/>
    <n v="58300"/>
    <n v="58300"/>
    <n v="58300"/>
    <n v="41880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657"/>
    <n v="14"/>
    <x v="0"/>
    <x v="6"/>
    <x v="6"/>
    <x v="0"/>
    <x v="26"/>
    <s v="A01"/>
    <s v="Unarmoured, 300/500V grade, PVC insulated, Low Halogen sheathed, twisted pair stranded copper conductor cable fixed/laid in all positions, etc, to all heights above floor level, etc and to all areas"/>
    <n v="14"/>
    <s v="2,5 mm2 x 4 core (BVV04DCM)"/>
    <x v="3"/>
    <x v="3"/>
    <x v="0"/>
    <n v="69000"/>
    <n v="58300"/>
    <n v="58300"/>
    <n v="58300"/>
    <n v="58300"/>
    <n v="58300"/>
    <n v="58300"/>
    <n v="41880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717"/>
    <n v="14"/>
    <x v="0"/>
    <x v="6"/>
    <x v="6"/>
    <x v="0"/>
    <x v="26"/>
    <s v="A01"/>
    <s v="Unarmoured, 300/500V grade, PVC insulated, Low Halogen sheathed, twisted pair stranded copper conductor cable fixed/laid in all positions, etc, to all heights above floor level, etc and to all areas"/>
    <n v="14"/>
    <s v="2,5 mm2 x 4 core (BVV04DCM)"/>
    <x v="1"/>
    <x v="1"/>
    <x v="0"/>
    <n v="69000"/>
    <n v="58300"/>
    <n v="58300"/>
    <n v="58300"/>
    <n v="58300"/>
    <n v="58300"/>
    <n v="58300"/>
    <n v="41880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598"/>
    <n v="15"/>
    <x v="0"/>
    <x v="6"/>
    <x v="6"/>
    <x v="0"/>
    <x v="26"/>
    <s v="A01"/>
    <s v="Unarmoured, 300/500V grade, PVC insulated, Low Halogen sheathed, twisted pair stranded copper conductor cable fixed/laid in all positions, etc, to all heights above floor level, etc and to all areas"/>
    <n v="15"/>
    <s v="2,5 mm2 x 7 core (BVV07DCM)"/>
    <x v="2"/>
    <x v="2"/>
    <x v="0"/>
    <n v="320"/>
    <n v="7710"/>
    <n v="7710"/>
    <n v="7710"/>
    <n v="7710"/>
    <n v="7710"/>
    <n v="7710"/>
    <n v="4658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658"/>
    <n v="15"/>
    <x v="0"/>
    <x v="6"/>
    <x v="6"/>
    <x v="0"/>
    <x v="26"/>
    <s v="A01"/>
    <s v="Unarmoured, 300/500V grade, PVC insulated, Low Halogen sheathed, twisted pair stranded copper conductor cable fixed/laid in all positions, etc, to all heights above floor level, etc and to all areas"/>
    <n v="15"/>
    <s v="2,5 mm2 x 7 core (BVV07DCM)"/>
    <x v="3"/>
    <x v="3"/>
    <x v="0"/>
    <n v="320"/>
    <n v="7710"/>
    <n v="7710"/>
    <n v="7710"/>
    <n v="7710"/>
    <n v="7710"/>
    <n v="7710"/>
    <n v="4658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718"/>
    <n v="15"/>
    <x v="0"/>
    <x v="6"/>
    <x v="6"/>
    <x v="0"/>
    <x v="26"/>
    <s v="A01"/>
    <s v="Unarmoured, 300/500V grade, PVC insulated, Low Halogen sheathed, twisted pair stranded copper conductor cable fixed/laid in all positions, etc, to all heights above floor level, etc and to all areas"/>
    <n v="15"/>
    <s v="2,5 mm2 x 7 core (BVV07DCM)"/>
    <x v="1"/>
    <x v="1"/>
    <x v="0"/>
    <n v="320"/>
    <n v="7710"/>
    <n v="7710"/>
    <n v="7710"/>
    <n v="7710"/>
    <n v="7710"/>
    <n v="7710"/>
    <n v="4658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599"/>
    <n v="16"/>
    <x v="0"/>
    <x v="6"/>
    <x v="6"/>
    <x v="0"/>
    <x v="26"/>
    <s v="A01"/>
    <s v="Unarmoured, 300/500V grade, PVC insulated, Low Halogen sheathed, twisted pair stranded copper conductor cable fixed/laid in all positions, etc, to all heights above floor level, etc and to all areas"/>
    <n v="16"/>
    <s v="2,5 mm2 x 12 core (BVV12DCM)"/>
    <x v="2"/>
    <x v="2"/>
    <x v="0"/>
    <n v="1920"/>
    <n v="14830"/>
    <n v="14830"/>
    <n v="14830"/>
    <n v="14830"/>
    <n v="14830"/>
    <n v="14830"/>
    <n v="9090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659"/>
    <n v="16"/>
    <x v="0"/>
    <x v="6"/>
    <x v="6"/>
    <x v="0"/>
    <x v="26"/>
    <s v="A01"/>
    <s v="Unarmoured, 300/500V grade, PVC insulated, Low Halogen sheathed, twisted pair stranded copper conductor cable fixed/laid in all positions, etc, to all heights above floor level, etc and to all areas"/>
    <n v="16"/>
    <s v="2,5 mm2 x 12 core (BVV12DCM)"/>
    <x v="3"/>
    <x v="3"/>
    <x v="0"/>
    <n v="1920"/>
    <n v="14830"/>
    <n v="14830"/>
    <n v="14830"/>
    <n v="14830"/>
    <n v="14830"/>
    <n v="14830"/>
    <n v="9090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719"/>
    <n v="16"/>
    <x v="0"/>
    <x v="6"/>
    <x v="6"/>
    <x v="0"/>
    <x v="26"/>
    <s v="A01"/>
    <s v="Unarmoured, 300/500V grade, PVC insulated, Low Halogen sheathed, twisted pair stranded copper conductor cable fixed/laid in all positions, etc, to all heights above floor level, etc and to all areas"/>
    <n v="16"/>
    <s v="2,5 mm2 x 12 core (BVV12DCM)"/>
    <x v="1"/>
    <x v="1"/>
    <x v="0"/>
    <n v="1920"/>
    <n v="14830"/>
    <n v="14830"/>
    <n v="14830"/>
    <n v="14830"/>
    <n v="14830"/>
    <n v="14830"/>
    <n v="9090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600"/>
    <n v="17"/>
    <x v="0"/>
    <x v="6"/>
    <x v="6"/>
    <x v="0"/>
    <x v="26"/>
    <s v="A01"/>
    <s v="Unarmoured, 300/500V grade, PVC insulated, Low Halogen sheathed, twisted pair stranded copper conductor cable fixed/laid in all positions, etc, to all heights above floor level, etc and to all areas"/>
    <n v="17"/>
    <s v="2,5 mm2 x 19 core (BVV19DCM)"/>
    <x v="2"/>
    <x v="2"/>
    <x v="0"/>
    <n v="2440"/>
    <n v="8310"/>
    <n v="8010"/>
    <n v="8010"/>
    <n v="8310"/>
    <n v="8010"/>
    <n v="8010"/>
    <n v="5110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660"/>
    <n v="17"/>
    <x v="0"/>
    <x v="6"/>
    <x v="6"/>
    <x v="0"/>
    <x v="26"/>
    <s v="A01"/>
    <s v="Unarmoured, 300/500V grade, PVC insulated, Low Halogen sheathed, twisted pair stranded copper conductor cable fixed/laid in all positions, etc, to all heights above floor level, etc and to all areas"/>
    <n v="17"/>
    <s v="2,5 mm2 x 19 core (BVV19DCM)"/>
    <x v="3"/>
    <x v="3"/>
    <x v="0"/>
    <n v="2440"/>
    <n v="8310"/>
    <n v="8010"/>
    <n v="8010"/>
    <n v="8310"/>
    <n v="8010"/>
    <n v="8010"/>
    <n v="5110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720"/>
    <n v="17"/>
    <x v="0"/>
    <x v="6"/>
    <x v="6"/>
    <x v="0"/>
    <x v="26"/>
    <s v="A01"/>
    <s v="Unarmoured, 300/500V grade, PVC insulated, Low Halogen sheathed, twisted pair stranded copper conductor cable fixed/laid in all positions, etc, to all heights above floor level, etc and to all areas"/>
    <n v="17"/>
    <s v="2,5 mm2 x 19 core (BVV19DCM)"/>
    <x v="1"/>
    <x v="1"/>
    <x v="0"/>
    <n v="2440"/>
    <n v="8310"/>
    <n v="8010"/>
    <n v="8010"/>
    <n v="8310"/>
    <n v="8010"/>
    <n v="8010"/>
    <n v="5110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601"/>
    <n v="18"/>
    <x v="0"/>
    <x v="6"/>
    <x v="6"/>
    <x v="0"/>
    <x v="26"/>
    <s v="A01"/>
    <s v="Unarmoured, 300/500V grade, PVC insulated, Low Halogen sheathed, twisted pair stranded copper conductor cable fixed/laid in all positions, etc, to all heights above floor level, etc and to all areas"/>
    <n v="18"/>
    <s v="2,5 mm2 x 37 core (BVV37DCM)"/>
    <x v="2"/>
    <x v="2"/>
    <x v="0"/>
    <m/>
    <n v="3800"/>
    <n v="3800"/>
    <n v="3800"/>
    <n v="3800"/>
    <n v="3800"/>
    <n v="3800"/>
    <n v="2280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661"/>
    <n v="18"/>
    <x v="0"/>
    <x v="6"/>
    <x v="6"/>
    <x v="0"/>
    <x v="26"/>
    <s v="A01"/>
    <s v="Unarmoured, 300/500V grade, PVC insulated, Low Halogen sheathed, twisted pair stranded copper conductor cable fixed/laid in all positions, etc, to all heights above floor level, etc and to all areas"/>
    <n v="18"/>
    <s v="2,5 mm2 x 37 core (BVV37DCM)"/>
    <x v="3"/>
    <x v="3"/>
    <x v="0"/>
    <m/>
    <n v="3800"/>
    <n v="3800"/>
    <n v="3800"/>
    <n v="3800"/>
    <n v="3800"/>
    <n v="3800"/>
    <n v="2280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721"/>
    <n v="18"/>
    <x v="0"/>
    <x v="6"/>
    <x v="6"/>
    <x v="0"/>
    <x v="26"/>
    <s v="A01"/>
    <s v="Unarmoured, 300/500V grade, PVC insulated, Low Halogen sheathed, twisted pair stranded copper conductor cable fixed/laid in all positions, etc, to all heights above floor level, etc and to all areas"/>
    <n v="18"/>
    <s v="2,5 mm2 x 37 core (BVV37DCM)"/>
    <x v="1"/>
    <x v="1"/>
    <x v="0"/>
    <m/>
    <n v="3800"/>
    <n v="3800"/>
    <n v="3800"/>
    <n v="3800"/>
    <n v="3800"/>
    <n v="3800"/>
    <n v="2280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602"/>
    <n v="19"/>
    <x v="0"/>
    <x v="6"/>
    <x v="6"/>
    <x v="0"/>
    <x v="26"/>
    <s v="A01"/>
    <s v="Unarmoured, 300/500V grade, PVC insulated, Low Halogen sheathed, twisted pair stranded copper conductor cable fixed/laid in all positions, etc, to all heights above floor level, etc and to all areas"/>
    <n v="19"/>
    <s v="4 mm2 x 3 core (BVV03ECM)"/>
    <x v="2"/>
    <x v="2"/>
    <x v="0"/>
    <n v="7870"/>
    <n v="7500"/>
    <n v="7500"/>
    <n v="7500"/>
    <n v="7500"/>
    <n v="7500"/>
    <n v="7500"/>
    <n v="5287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662"/>
    <n v="19"/>
    <x v="0"/>
    <x v="6"/>
    <x v="6"/>
    <x v="0"/>
    <x v="26"/>
    <s v="A01"/>
    <s v="Unarmoured, 300/500V grade, PVC insulated, Low Halogen sheathed, twisted pair stranded copper conductor cable fixed/laid in all positions, etc, to all heights above floor level, etc and to all areas"/>
    <n v="19"/>
    <s v="4 mm2 x 3 core (BVV03ECM)"/>
    <x v="3"/>
    <x v="3"/>
    <x v="0"/>
    <n v="7870"/>
    <n v="7500"/>
    <n v="7500"/>
    <n v="7500"/>
    <n v="7500"/>
    <n v="7500"/>
    <n v="7500"/>
    <n v="5287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722"/>
    <n v="19"/>
    <x v="0"/>
    <x v="6"/>
    <x v="6"/>
    <x v="0"/>
    <x v="26"/>
    <s v="A01"/>
    <s v="Unarmoured, 300/500V grade, PVC insulated, Low Halogen sheathed, twisted pair stranded copper conductor cable fixed/laid in all positions, etc, to all heights above floor level, etc and to all areas"/>
    <n v="19"/>
    <s v="4 mm2 x 3 core (BVV03ECM)"/>
    <x v="1"/>
    <x v="1"/>
    <x v="0"/>
    <n v="7870"/>
    <n v="7500"/>
    <n v="7500"/>
    <n v="7500"/>
    <n v="7500"/>
    <n v="7500"/>
    <n v="7500"/>
    <n v="5287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603"/>
    <n v="20"/>
    <x v="0"/>
    <x v="6"/>
    <x v="6"/>
    <x v="0"/>
    <x v="26"/>
    <s v="A01"/>
    <s v="Unarmoured, 300/500V grade, PVC insulated, Low Halogen sheathed, twisted pair stranded copper conductor cable fixed/laid in all positions, etc, to all heights above floor level, etc and to all areas"/>
    <n v="20"/>
    <s v="4 mm2 x 4 core (BVV04ECM)"/>
    <x v="2"/>
    <x v="2"/>
    <x v="0"/>
    <n v="161600"/>
    <n v="30210"/>
    <n v="30210"/>
    <n v="30210"/>
    <n v="30210"/>
    <n v="30210"/>
    <n v="30210"/>
    <n v="34286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663"/>
    <n v="20"/>
    <x v="0"/>
    <x v="6"/>
    <x v="6"/>
    <x v="0"/>
    <x v="26"/>
    <s v="A01"/>
    <s v="Unarmoured, 300/500V grade, PVC insulated, Low Halogen sheathed, twisted pair stranded copper conductor cable fixed/laid in all positions, etc, to all heights above floor level, etc and to all areas"/>
    <n v="20"/>
    <s v="4 mm2 x 4 core (BVV04ECM)"/>
    <x v="3"/>
    <x v="3"/>
    <x v="0"/>
    <n v="161600"/>
    <n v="30210"/>
    <n v="30210"/>
    <n v="30210"/>
    <n v="30210"/>
    <n v="30210"/>
    <n v="30210"/>
    <n v="34286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723"/>
    <n v="20"/>
    <x v="0"/>
    <x v="6"/>
    <x v="6"/>
    <x v="0"/>
    <x v="26"/>
    <s v="A01"/>
    <s v="Unarmoured, 300/500V grade, PVC insulated, Low Halogen sheathed, twisted pair stranded copper conductor cable fixed/laid in all positions, etc, to all heights above floor level, etc and to all areas"/>
    <n v="20"/>
    <s v="4 mm2 x 4 core (BVV04ECM)"/>
    <x v="1"/>
    <x v="1"/>
    <x v="0"/>
    <n v="161600"/>
    <n v="30210"/>
    <n v="30210"/>
    <n v="30210"/>
    <n v="30210"/>
    <n v="30210"/>
    <n v="30210"/>
    <n v="34286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604"/>
    <n v="21"/>
    <x v="0"/>
    <x v="6"/>
    <x v="6"/>
    <x v="0"/>
    <x v="26"/>
    <s v="A02"/>
    <s v="Termination complete for C&amp;I cable.  Quantity is per conductor per end"/>
    <n v="21"/>
    <s v="0,5 mm2 x 2 pair (UVG02ACM)"/>
    <x v="2"/>
    <x v="2"/>
    <x v="1"/>
    <n v="14"/>
    <n v="3440"/>
    <n v="3440"/>
    <n v="3440"/>
    <n v="3440"/>
    <n v="3440"/>
    <n v="3440"/>
    <n v="20654"/>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664"/>
    <n v="21"/>
    <x v="0"/>
    <x v="6"/>
    <x v="6"/>
    <x v="0"/>
    <x v="26"/>
    <s v="A02"/>
    <s v="Termination complete for C&amp;I cable.  Quantity is per conductor per end"/>
    <n v="21"/>
    <s v="0,5 mm2 x 2 pair (UVG02ACM)"/>
    <x v="3"/>
    <x v="3"/>
    <x v="1"/>
    <n v="14"/>
    <n v="3440"/>
    <n v="3440"/>
    <n v="3440"/>
    <n v="3440"/>
    <n v="3440"/>
    <n v="3440"/>
    <n v="20654"/>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724"/>
    <n v="21"/>
    <x v="0"/>
    <x v="6"/>
    <x v="6"/>
    <x v="0"/>
    <x v="26"/>
    <s v="A02"/>
    <s v="Termination complete for C&amp;I cable.  Quantity is per conductor per end"/>
    <n v="21"/>
    <s v="0,5 mm2 x 2 pair (UVG02ACM)"/>
    <x v="1"/>
    <x v="1"/>
    <x v="1"/>
    <n v="14"/>
    <n v="3440"/>
    <n v="3440"/>
    <n v="3440"/>
    <n v="3440"/>
    <n v="3440"/>
    <n v="3440"/>
    <n v="20654"/>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605"/>
    <n v="22"/>
    <x v="0"/>
    <x v="6"/>
    <x v="6"/>
    <x v="0"/>
    <x v="26"/>
    <s v="A02"/>
    <s v="Termination complete for C&amp;I cable.  Quantity is per conductor per end"/>
    <n v="22"/>
    <s v="0,5 mm2 x 4 pair (UVG04ACM)"/>
    <x v="2"/>
    <x v="2"/>
    <x v="1"/>
    <n v="16280"/>
    <n v="19820"/>
    <n v="19820"/>
    <n v="19820"/>
    <n v="19820"/>
    <n v="19820"/>
    <n v="19820"/>
    <n v="13520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665"/>
    <n v="22"/>
    <x v="0"/>
    <x v="6"/>
    <x v="6"/>
    <x v="0"/>
    <x v="26"/>
    <s v="A02"/>
    <s v="Termination complete for C&amp;I cable.  Quantity is per conductor per end"/>
    <n v="22"/>
    <s v="0,5 mm2 x 4 pair (UVG04ACM)"/>
    <x v="3"/>
    <x v="3"/>
    <x v="1"/>
    <n v="16280"/>
    <n v="19820"/>
    <n v="19820"/>
    <n v="19820"/>
    <n v="19820"/>
    <n v="19820"/>
    <n v="19820"/>
    <n v="13520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725"/>
    <n v="22"/>
    <x v="0"/>
    <x v="6"/>
    <x v="6"/>
    <x v="0"/>
    <x v="26"/>
    <s v="A02"/>
    <s v="Termination complete for C&amp;I cable.  Quantity is per conductor per end"/>
    <n v="22"/>
    <s v="0,5 mm2 x 4 pair (UVG04ACM)"/>
    <x v="1"/>
    <x v="1"/>
    <x v="1"/>
    <n v="16280"/>
    <n v="19820"/>
    <n v="19820"/>
    <n v="19820"/>
    <n v="19820"/>
    <n v="19820"/>
    <n v="19820"/>
    <n v="13520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606"/>
    <n v="23"/>
    <x v="0"/>
    <x v="6"/>
    <x v="6"/>
    <x v="0"/>
    <x v="26"/>
    <s v="A02"/>
    <s v="Termination complete for C&amp;I cable.  Quantity is per conductor per end"/>
    <n v="23"/>
    <s v="0,5 mm2 x 8 pair (UVG08ACM)"/>
    <x v="2"/>
    <x v="2"/>
    <x v="1"/>
    <n v="64080"/>
    <n v="65080"/>
    <n v="65080"/>
    <n v="65080"/>
    <n v="65080"/>
    <n v="65080"/>
    <n v="65080"/>
    <n v="45456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666"/>
    <n v="23"/>
    <x v="0"/>
    <x v="6"/>
    <x v="6"/>
    <x v="0"/>
    <x v="26"/>
    <s v="A02"/>
    <s v="Termination complete for C&amp;I cable.  Quantity is per conductor per end"/>
    <n v="23"/>
    <s v="0,5 mm2 x 8 pair (UVG08ACM)"/>
    <x v="3"/>
    <x v="3"/>
    <x v="1"/>
    <n v="64080"/>
    <n v="65080"/>
    <n v="65080"/>
    <n v="65080"/>
    <n v="65080"/>
    <n v="65080"/>
    <n v="65080"/>
    <n v="45456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726"/>
    <n v="23"/>
    <x v="0"/>
    <x v="6"/>
    <x v="6"/>
    <x v="0"/>
    <x v="26"/>
    <s v="A02"/>
    <s v="Termination complete for C&amp;I cable.  Quantity is per conductor per end"/>
    <n v="23"/>
    <s v="0,5 mm2 x 8 pair (UVG08ACM)"/>
    <x v="1"/>
    <x v="1"/>
    <x v="1"/>
    <n v="64080"/>
    <n v="65080"/>
    <n v="65080"/>
    <n v="65080"/>
    <n v="65080"/>
    <n v="65080"/>
    <n v="65080"/>
    <n v="45456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607"/>
    <n v="24"/>
    <x v="0"/>
    <x v="6"/>
    <x v="6"/>
    <x v="0"/>
    <x v="26"/>
    <s v="A02"/>
    <s v="Termination complete for C&amp;I cable.  Quantity is per conductor per end"/>
    <n v="24"/>
    <s v="0,5 mm2 x 12 pair (UVG12ACM)"/>
    <x v="2"/>
    <x v="2"/>
    <x v="1"/>
    <n v="177840"/>
    <n v="75680"/>
    <n v="75680"/>
    <n v="75680"/>
    <n v="75680"/>
    <n v="75680"/>
    <n v="75680"/>
    <n v="63192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667"/>
    <n v="24"/>
    <x v="0"/>
    <x v="6"/>
    <x v="6"/>
    <x v="0"/>
    <x v="26"/>
    <s v="A02"/>
    <s v="Termination complete for C&amp;I cable.  Quantity is per conductor per end"/>
    <n v="24"/>
    <s v="0,5 mm2 x 12 pair (UVG12ACM)"/>
    <x v="3"/>
    <x v="3"/>
    <x v="1"/>
    <n v="177840"/>
    <n v="75680"/>
    <n v="75680"/>
    <n v="75680"/>
    <n v="75680"/>
    <n v="75680"/>
    <n v="75680"/>
    <n v="63192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727"/>
    <n v="24"/>
    <x v="0"/>
    <x v="6"/>
    <x v="6"/>
    <x v="0"/>
    <x v="26"/>
    <s v="A02"/>
    <s v="Termination complete for C&amp;I cable.  Quantity is per conductor per end"/>
    <n v="24"/>
    <s v="0,5 mm2 x 12 pair (UVG12ACM)"/>
    <x v="1"/>
    <x v="1"/>
    <x v="1"/>
    <n v="177840"/>
    <n v="75680"/>
    <n v="75680"/>
    <n v="75680"/>
    <n v="75680"/>
    <n v="75680"/>
    <n v="75680"/>
    <n v="63192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608"/>
    <n v="25"/>
    <x v="0"/>
    <x v="6"/>
    <x v="6"/>
    <x v="0"/>
    <x v="26"/>
    <s v="A02"/>
    <s v="Termination complete for C&amp;I cable.  Quantity is per conductor per end"/>
    <n v="25"/>
    <s v="0,5 mm2 x 16 pair (UVG16ACM)"/>
    <x v="2"/>
    <x v="2"/>
    <x v="1"/>
    <n v="163240"/>
    <n v="111000"/>
    <n v="111000"/>
    <n v="111000"/>
    <n v="111000"/>
    <n v="111000"/>
    <n v="111000"/>
    <n v="82924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668"/>
    <n v="25"/>
    <x v="0"/>
    <x v="6"/>
    <x v="6"/>
    <x v="0"/>
    <x v="26"/>
    <s v="A02"/>
    <s v="Termination complete for C&amp;I cable.  Quantity is per conductor per end"/>
    <n v="25"/>
    <s v="0,5 mm2 x 16 pair (UVG16ACM)"/>
    <x v="3"/>
    <x v="3"/>
    <x v="1"/>
    <n v="163240"/>
    <n v="111000"/>
    <n v="111000"/>
    <n v="111000"/>
    <n v="111000"/>
    <n v="111000"/>
    <n v="111000"/>
    <n v="82924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728"/>
    <n v="25"/>
    <x v="0"/>
    <x v="6"/>
    <x v="6"/>
    <x v="0"/>
    <x v="26"/>
    <s v="A02"/>
    <s v="Termination complete for C&amp;I cable.  Quantity is per conductor per end"/>
    <n v="25"/>
    <s v="0,5 mm2 x 16 pair (UVG16ACM)"/>
    <x v="1"/>
    <x v="1"/>
    <x v="1"/>
    <n v="163240"/>
    <n v="111000"/>
    <n v="111000"/>
    <n v="111000"/>
    <n v="111000"/>
    <n v="111000"/>
    <n v="111000"/>
    <n v="82924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609"/>
    <n v="26"/>
    <x v="0"/>
    <x v="6"/>
    <x v="6"/>
    <x v="0"/>
    <x v="26"/>
    <s v="A02"/>
    <s v="Termination complete for C&amp;I cable.  Quantity is per conductor per end"/>
    <n v="26"/>
    <s v="0,5 mm2 x 20 pair (UVG20ACM)"/>
    <x v="2"/>
    <x v="2"/>
    <x v="1"/>
    <n v="6220"/>
    <n v="9820"/>
    <n v="9820"/>
    <n v="9820"/>
    <n v="9820"/>
    <n v="9820"/>
    <n v="9820"/>
    <n v="6514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669"/>
    <n v="26"/>
    <x v="0"/>
    <x v="6"/>
    <x v="6"/>
    <x v="0"/>
    <x v="26"/>
    <s v="A02"/>
    <s v="Termination complete for C&amp;I cable.  Quantity is per conductor per end"/>
    <n v="26"/>
    <s v="0,5 mm2 x 20 pair (UVG20ACM)"/>
    <x v="3"/>
    <x v="3"/>
    <x v="1"/>
    <n v="6220"/>
    <n v="9820"/>
    <n v="9820"/>
    <n v="9820"/>
    <n v="9820"/>
    <n v="9820"/>
    <n v="9820"/>
    <n v="6514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729"/>
    <n v="26"/>
    <x v="0"/>
    <x v="6"/>
    <x v="6"/>
    <x v="0"/>
    <x v="26"/>
    <s v="A02"/>
    <s v="Termination complete for C&amp;I cable.  Quantity is per conductor per end"/>
    <n v="26"/>
    <s v="0,5 mm2 x 20 pair (UVG20ACM)"/>
    <x v="1"/>
    <x v="1"/>
    <x v="1"/>
    <n v="6220"/>
    <n v="9820"/>
    <n v="9820"/>
    <n v="9820"/>
    <n v="9820"/>
    <n v="9820"/>
    <n v="9820"/>
    <n v="6514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610"/>
    <n v="27"/>
    <x v="0"/>
    <x v="6"/>
    <x v="6"/>
    <x v="0"/>
    <x v="26"/>
    <s v="A02"/>
    <s v="Termination complete for C&amp;I cable.  Quantity is per conductor per end"/>
    <n v="27"/>
    <s v="0,5 mm2 x 24 pair (UVG24ACM)"/>
    <x v="2"/>
    <x v="2"/>
    <x v="1"/>
    <n v="181200"/>
    <n v="23000"/>
    <n v="23000"/>
    <n v="23000"/>
    <n v="23000"/>
    <n v="23000"/>
    <n v="23000"/>
    <n v="31920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670"/>
    <n v="27"/>
    <x v="0"/>
    <x v="6"/>
    <x v="6"/>
    <x v="0"/>
    <x v="26"/>
    <s v="A02"/>
    <s v="Termination complete for C&amp;I cable.  Quantity is per conductor per end"/>
    <n v="27"/>
    <s v="0,5 mm2 x 24 pair (UVG24ACM)"/>
    <x v="3"/>
    <x v="3"/>
    <x v="1"/>
    <n v="181200"/>
    <n v="23000"/>
    <n v="23000"/>
    <n v="23000"/>
    <n v="23000"/>
    <n v="23000"/>
    <n v="23000"/>
    <n v="31920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730"/>
    <n v="27"/>
    <x v="0"/>
    <x v="6"/>
    <x v="6"/>
    <x v="0"/>
    <x v="26"/>
    <s v="A02"/>
    <s v="Termination complete for C&amp;I cable.  Quantity is per conductor per end"/>
    <n v="27"/>
    <s v="0,5 mm2 x 24 pair (UVG24ACM)"/>
    <x v="1"/>
    <x v="1"/>
    <x v="1"/>
    <n v="181200"/>
    <n v="23000"/>
    <n v="23000"/>
    <n v="23000"/>
    <n v="23000"/>
    <n v="23000"/>
    <n v="23000"/>
    <n v="31920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611"/>
    <n v="28"/>
    <x v="0"/>
    <x v="6"/>
    <x v="6"/>
    <x v="0"/>
    <x v="26"/>
    <s v="A02"/>
    <s v="Termination complete for C&amp;I cable.  Quantity is per conductor per end"/>
    <n v="28"/>
    <s v="0,5 mm2 x 32 pair (UVG32ACM)"/>
    <x v="2"/>
    <x v="2"/>
    <x v="1"/>
    <n v="44800"/>
    <n v="5080"/>
    <n v="5080"/>
    <n v="5080"/>
    <n v="5080"/>
    <n v="5080"/>
    <n v="5080"/>
    <n v="7528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671"/>
    <n v="28"/>
    <x v="0"/>
    <x v="6"/>
    <x v="6"/>
    <x v="0"/>
    <x v="26"/>
    <s v="A02"/>
    <s v="Termination complete for C&amp;I cable.  Quantity is per conductor per end"/>
    <n v="28"/>
    <s v="0,5 mm2 x 32 pair (UVG32ACM)"/>
    <x v="3"/>
    <x v="3"/>
    <x v="1"/>
    <n v="44800"/>
    <n v="5080"/>
    <n v="5080"/>
    <n v="5080"/>
    <n v="5080"/>
    <n v="5080"/>
    <n v="5080"/>
    <n v="7528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731"/>
    <n v="28"/>
    <x v="0"/>
    <x v="6"/>
    <x v="6"/>
    <x v="0"/>
    <x v="26"/>
    <s v="A02"/>
    <s v="Termination complete for C&amp;I cable.  Quantity is per conductor per end"/>
    <n v="28"/>
    <s v="0,5 mm2 x 32 pair (UVG32ACM)"/>
    <x v="1"/>
    <x v="1"/>
    <x v="1"/>
    <n v="44800"/>
    <n v="5080"/>
    <n v="5080"/>
    <n v="5080"/>
    <n v="5080"/>
    <n v="5080"/>
    <n v="5080"/>
    <n v="7528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612"/>
    <n v="29"/>
    <x v="0"/>
    <x v="6"/>
    <x v="6"/>
    <x v="0"/>
    <x v="26"/>
    <s v="A02"/>
    <s v="Termination complete for C&amp;I cable.  Quantity is per conductor per end"/>
    <n v="29"/>
    <s v="0,5 mm2 x 40 pair (UVG40ACM)"/>
    <x v="2"/>
    <x v="2"/>
    <x v="1"/>
    <n v="21600"/>
    <n v="6880"/>
    <n v="6880"/>
    <n v="6880"/>
    <n v="6880"/>
    <n v="6880"/>
    <n v="6880"/>
    <n v="6288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672"/>
    <n v="29"/>
    <x v="0"/>
    <x v="6"/>
    <x v="6"/>
    <x v="0"/>
    <x v="26"/>
    <s v="A02"/>
    <s v="Termination complete for C&amp;I cable.  Quantity is per conductor per end"/>
    <n v="29"/>
    <s v="0,5 mm2 x 40 pair (UVG40ACM)"/>
    <x v="3"/>
    <x v="3"/>
    <x v="1"/>
    <n v="21600"/>
    <n v="6880"/>
    <n v="6880"/>
    <n v="6880"/>
    <n v="6880"/>
    <n v="6880"/>
    <n v="6880"/>
    <n v="6288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732"/>
    <n v="29"/>
    <x v="0"/>
    <x v="6"/>
    <x v="6"/>
    <x v="0"/>
    <x v="26"/>
    <s v="A02"/>
    <s v="Termination complete for C&amp;I cable.  Quantity is per conductor per end"/>
    <n v="29"/>
    <s v="0,5 mm2 x 40 pair (UVG40ACM)"/>
    <x v="1"/>
    <x v="1"/>
    <x v="1"/>
    <n v="21600"/>
    <n v="6880"/>
    <n v="6880"/>
    <n v="6880"/>
    <n v="6880"/>
    <n v="6880"/>
    <n v="6880"/>
    <n v="6288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613"/>
    <n v="30"/>
    <x v="0"/>
    <x v="6"/>
    <x v="6"/>
    <x v="0"/>
    <x v="26"/>
    <s v="A02"/>
    <s v="Termination complete for C&amp;I cable.  Quantity is per conductor per end"/>
    <n v="30"/>
    <s v="Fiber Optic Cable, 12 strands, 62.5µm, multi-mode "/>
    <x v="2"/>
    <x v="2"/>
    <x v="1"/>
    <n v="110"/>
    <n v="70"/>
    <n v="70"/>
    <n v="70"/>
    <n v="70"/>
    <n v="70"/>
    <n v="70"/>
    <n v="53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673"/>
    <n v="30"/>
    <x v="0"/>
    <x v="6"/>
    <x v="6"/>
    <x v="0"/>
    <x v="26"/>
    <s v="A02"/>
    <s v="Termination complete for C&amp;I cable.  Quantity is per conductor per end"/>
    <n v="30"/>
    <s v="Fiber Optic Cable, 12 strands, 62.5µm, multi-mode "/>
    <x v="3"/>
    <x v="3"/>
    <x v="1"/>
    <n v="110"/>
    <n v="70"/>
    <n v="70"/>
    <n v="70"/>
    <n v="70"/>
    <n v="70"/>
    <n v="70"/>
    <n v="53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733"/>
    <n v="30"/>
    <x v="0"/>
    <x v="6"/>
    <x v="6"/>
    <x v="0"/>
    <x v="26"/>
    <s v="A02"/>
    <s v="Termination complete for C&amp;I cable.  Quantity is per conductor per end"/>
    <n v="30"/>
    <s v="Fiber Optic Cable, 12 strands, 62.5µm, multi-mode "/>
    <x v="1"/>
    <x v="1"/>
    <x v="1"/>
    <n v="110"/>
    <n v="70"/>
    <n v="70"/>
    <n v="70"/>
    <n v="70"/>
    <n v="70"/>
    <n v="70"/>
    <n v="53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614"/>
    <n v="31"/>
    <x v="0"/>
    <x v="6"/>
    <x v="6"/>
    <x v="0"/>
    <x v="26"/>
    <s v="A02"/>
    <s v="Termination complete for C&amp;I cable.  Quantity is per conductor per end"/>
    <n v="31"/>
    <s v="Ethernet Cat 5 Cable"/>
    <x v="2"/>
    <x v="2"/>
    <x v="1"/>
    <m/>
    <n v="4"/>
    <n v="4"/>
    <n v="4"/>
    <n v="4"/>
    <n v="4"/>
    <n v="4"/>
    <n v="24"/>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674"/>
    <n v="31"/>
    <x v="0"/>
    <x v="6"/>
    <x v="6"/>
    <x v="0"/>
    <x v="26"/>
    <s v="A02"/>
    <s v="Termination complete for C&amp;I cable.  Quantity is per conductor per end"/>
    <n v="31"/>
    <s v="Ethernet Cat 5 Cable"/>
    <x v="3"/>
    <x v="3"/>
    <x v="1"/>
    <m/>
    <n v="4"/>
    <n v="4"/>
    <n v="4"/>
    <n v="4"/>
    <n v="4"/>
    <n v="4"/>
    <n v="24"/>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734"/>
    <n v="31"/>
    <x v="0"/>
    <x v="6"/>
    <x v="6"/>
    <x v="0"/>
    <x v="26"/>
    <s v="A02"/>
    <s v="Termination complete for C&amp;I cable.  Quantity is per conductor per end"/>
    <n v="31"/>
    <s v="Ethernet Cat 5 Cable"/>
    <x v="1"/>
    <x v="1"/>
    <x v="1"/>
    <m/>
    <n v="4"/>
    <n v="4"/>
    <n v="4"/>
    <n v="4"/>
    <n v="4"/>
    <n v="4"/>
    <n v="24"/>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615"/>
    <n v="32"/>
    <x v="0"/>
    <x v="6"/>
    <x v="6"/>
    <x v="0"/>
    <x v="26"/>
    <s v="A02"/>
    <s v="Termination complete for C&amp;I cable.  Quantity is per conductor per end"/>
    <n v="32"/>
    <s v="1,5 mm2 x 4 core (BVV04CCM)"/>
    <x v="2"/>
    <x v="2"/>
    <x v="1"/>
    <n v="440"/>
    <n v="960"/>
    <n v="960"/>
    <n v="960"/>
    <n v="960"/>
    <n v="960"/>
    <n v="960"/>
    <n v="620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675"/>
    <n v="32"/>
    <x v="0"/>
    <x v="6"/>
    <x v="6"/>
    <x v="0"/>
    <x v="26"/>
    <s v="A02"/>
    <s v="Termination complete for C&amp;I cable.  Quantity is per conductor per end"/>
    <n v="32"/>
    <s v="1,5 mm2 x 4 core (BVV04CCM)"/>
    <x v="3"/>
    <x v="3"/>
    <x v="1"/>
    <n v="440"/>
    <n v="960"/>
    <n v="960"/>
    <n v="960"/>
    <n v="960"/>
    <n v="960"/>
    <n v="960"/>
    <n v="620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735"/>
    <n v="32"/>
    <x v="0"/>
    <x v="6"/>
    <x v="6"/>
    <x v="0"/>
    <x v="26"/>
    <s v="A02"/>
    <s v="Termination complete for C&amp;I cable.  Quantity is per conductor per end"/>
    <n v="32"/>
    <s v="1,5 mm2 x 4 core (BVV04CCM)"/>
    <x v="1"/>
    <x v="1"/>
    <x v="1"/>
    <n v="440"/>
    <n v="960"/>
    <n v="960"/>
    <n v="960"/>
    <n v="960"/>
    <n v="960"/>
    <n v="960"/>
    <n v="620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616"/>
    <n v="33"/>
    <x v="0"/>
    <x v="6"/>
    <x v="6"/>
    <x v="0"/>
    <x v="26"/>
    <s v="A02"/>
    <s v="Termination complete for C&amp;I cable.  Quantity is per conductor per end"/>
    <n v="33"/>
    <s v="2,5 mm2 x 3 core (BVV03DCM)"/>
    <x v="2"/>
    <x v="2"/>
    <x v="1"/>
    <n v="120"/>
    <n v="810"/>
    <n v="810"/>
    <n v="810"/>
    <n v="810"/>
    <n v="810"/>
    <n v="810"/>
    <n v="498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676"/>
    <n v="33"/>
    <x v="0"/>
    <x v="6"/>
    <x v="6"/>
    <x v="0"/>
    <x v="26"/>
    <s v="A02"/>
    <s v="Termination complete for C&amp;I cable.  Quantity is per conductor per end"/>
    <n v="33"/>
    <s v="2,5 mm2 x 3 core (BVV03DCM)"/>
    <x v="3"/>
    <x v="3"/>
    <x v="1"/>
    <n v="120"/>
    <n v="810"/>
    <n v="810"/>
    <n v="810"/>
    <n v="810"/>
    <n v="810"/>
    <n v="810"/>
    <n v="498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736"/>
    <n v="33"/>
    <x v="0"/>
    <x v="6"/>
    <x v="6"/>
    <x v="0"/>
    <x v="26"/>
    <s v="A02"/>
    <s v="Termination complete for C&amp;I cable.  Quantity is per conductor per end"/>
    <n v="33"/>
    <s v="2,5 mm2 x 3 core (BVV03DCM)"/>
    <x v="1"/>
    <x v="1"/>
    <x v="1"/>
    <n v="120"/>
    <n v="810"/>
    <n v="810"/>
    <n v="810"/>
    <n v="810"/>
    <n v="810"/>
    <n v="810"/>
    <n v="498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617"/>
    <n v="34"/>
    <x v="0"/>
    <x v="6"/>
    <x v="6"/>
    <x v="0"/>
    <x v="26"/>
    <s v="A02"/>
    <s v="Termination complete for C&amp;I cable.  Quantity is per conductor per end"/>
    <n v="34"/>
    <s v="2,5 mm2 x 4 core (BVV04DCM)"/>
    <x v="2"/>
    <x v="2"/>
    <x v="1"/>
    <n v="2300"/>
    <n v="2280"/>
    <n v="2280"/>
    <n v="2280"/>
    <n v="2280"/>
    <n v="2280"/>
    <n v="2280"/>
    <n v="1598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677"/>
    <n v="34"/>
    <x v="0"/>
    <x v="6"/>
    <x v="6"/>
    <x v="0"/>
    <x v="26"/>
    <s v="A02"/>
    <s v="Termination complete for C&amp;I cable.  Quantity is per conductor per end"/>
    <n v="34"/>
    <s v="2,5 mm2 x 4 core (BVV04DCM)"/>
    <x v="3"/>
    <x v="3"/>
    <x v="1"/>
    <n v="2300"/>
    <n v="2280"/>
    <n v="2280"/>
    <n v="2280"/>
    <n v="2280"/>
    <n v="2280"/>
    <n v="2280"/>
    <n v="1598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737"/>
    <n v="34"/>
    <x v="0"/>
    <x v="6"/>
    <x v="6"/>
    <x v="0"/>
    <x v="26"/>
    <s v="A02"/>
    <s v="Termination complete for C&amp;I cable.  Quantity is per conductor per end"/>
    <n v="34"/>
    <s v="2,5 mm2 x 4 core (BVV04DCM)"/>
    <x v="1"/>
    <x v="1"/>
    <x v="1"/>
    <n v="2300"/>
    <n v="2280"/>
    <n v="2280"/>
    <n v="2280"/>
    <n v="2280"/>
    <n v="2280"/>
    <n v="2280"/>
    <n v="1598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618"/>
    <n v="35"/>
    <x v="0"/>
    <x v="6"/>
    <x v="6"/>
    <x v="0"/>
    <x v="26"/>
    <s v="A02"/>
    <s v="Termination complete for C&amp;I cable.  Quantity is per conductor per end"/>
    <n v="35"/>
    <s v="2,5 mm2 x 7 core (BVV07DCM)"/>
    <x v="2"/>
    <x v="2"/>
    <x v="1"/>
    <n v="70"/>
    <n v="1900"/>
    <n v="1900"/>
    <n v="1900"/>
    <n v="1900"/>
    <n v="1900"/>
    <n v="1900"/>
    <n v="1147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678"/>
    <n v="35"/>
    <x v="0"/>
    <x v="6"/>
    <x v="6"/>
    <x v="0"/>
    <x v="26"/>
    <s v="A02"/>
    <s v="Termination complete for C&amp;I cable.  Quantity is per conductor per end"/>
    <n v="35"/>
    <s v="2,5 mm2 x 7 core (BVV07DCM)"/>
    <x v="3"/>
    <x v="3"/>
    <x v="1"/>
    <n v="70"/>
    <n v="1900"/>
    <n v="1900"/>
    <n v="1900"/>
    <n v="1900"/>
    <n v="1900"/>
    <n v="1900"/>
    <n v="1147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738"/>
    <n v="35"/>
    <x v="0"/>
    <x v="6"/>
    <x v="6"/>
    <x v="0"/>
    <x v="26"/>
    <s v="A02"/>
    <s v="Termination complete for C&amp;I cable.  Quantity is per conductor per end"/>
    <n v="35"/>
    <s v="2,5 mm2 x 7 core (BVV07DCM)"/>
    <x v="1"/>
    <x v="1"/>
    <x v="1"/>
    <n v="70"/>
    <n v="1900"/>
    <n v="1900"/>
    <n v="1900"/>
    <n v="1900"/>
    <n v="1900"/>
    <n v="1900"/>
    <n v="1147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619"/>
    <n v="36"/>
    <x v="0"/>
    <x v="6"/>
    <x v="6"/>
    <x v="0"/>
    <x v="26"/>
    <s v="A02"/>
    <s v="Termination complete for C&amp;I cable.  Quantity is per conductor per end"/>
    <n v="36"/>
    <s v="2,5 mm2 x 12 core (BVV12DCM)"/>
    <x v="2"/>
    <x v="2"/>
    <x v="1"/>
    <n v="410"/>
    <n v="3130"/>
    <n v="3130"/>
    <n v="3130"/>
    <n v="3130"/>
    <n v="3130"/>
    <n v="3130"/>
    <n v="1919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679"/>
    <n v="36"/>
    <x v="0"/>
    <x v="6"/>
    <x v="6"/>
    <x v="0"/>
    <x v="26"/>
    <s v="A02"/>
    <s v="Termination complete for C&amp;I cable.  Quantity is per conductor per end"/>
    <n v="36"/>
    <s v="2,5 mm2 x 12 core (BVV12DCM)"/>
    <x v="3"/>
    <x v="3"/>
    <x v="1"/>
    <n v="410"/>
    <n v="3130"/>
    <n v="3130"/>
    <n v="3130"/>
    <n v="3130"/>
    <n v="3130"/>
    <n v="3130"/>
    <n v="1919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739"/>
    <n v="36"/>
    <x v="0"/>
    <x v="6"/>
    <x v="6"/>
    <x v="0"/>
    <x v="26"/>
    <s v="A02"/>
    <s v="Termination complete for C&amp;I cable.  Quantity is per conductor per end"/>
    <n v="36"/>
    <s v="2,5 mm2 x 12 core (BVV12DCM)"/>
    <x v="1"/>
    <x v="1"/>
    <x v="1"/>
    <n v="410"/>
    <n v="3130"/>
    <n v="3130"/>
    <n v="3130"/>
    <n v="3130"/>
    <n v="3130"/>
    <n v="3130"/>
    <n v="1919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620"/>
    <n v="37"/>
    <x v="0"/>
    <x v="6"/>
    <x v="6"/>
    <x v="0"/>
    <x v="26"/>
    <s v="A02"/>
    <s v="Termination complete for C&amp;I cable.  Quantity is per conductor per end"/>
    <n v="37"/>
    <s v="2,5 mm2 x 19 core (BVV19DCM)"/>
    <x v="2"/>
    <x v="2"/>
    <x v="1"/>
    <n v="760"/>
    <n v="3190"/>
    <n v="3190"/>
    <n v="3190"/>
    <n v="3190"/>
    <n v="3190"/>
    <n v="3190"/>
    <n v="1990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680"/>
    <n v="37"/>
    <x v="0"/>
    <x v="6"/>
    <x v="6"/>
    <x v="0"/>
    <x v="26"/>
    <s v="A02"/>
    <s v="Termination complete for C&amp;I cable.  Quantity is per conductor per end"/>
    <n v="37"/>
    <s v="2,5 mm2 x 19 core (BVV19DCM)"/>
    <x v="3"/>
    <x v="3"/>
    <x v="1"/>
    <n v="760"/>
    <n v="3190"/>
    <n v="3190"/>
    <n v="3190"/>
    <n v="3190"/>
    <n v="3190"/>
    <n v="3190"/>
    <n v="1990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740"/>
    <n v="37"/>
    <x v="0"/>
    <x v="6"/>
    <x v="6"/>
    <x v="0"/>
    <x v="26"/>
    <s v="A02"/>
    <s v="Termination complete for C&amp;I cable.  Quantity is per conductor per end"/>
    <n v="37"/>
    <s v="2,5 mm2 x 19 core (BVV19DCM)"/>
    <x v="1"/>
    <x v="1"/>
    <x v="1"/>
    <n v="760"/>
    <n v="3190"/>
    <n v="3190"/>
    <n v="3190"/>
    <n v="3190"/>
    <n v="3190"/>
    <n v="3190"/>
    <n v="1990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621"/>
    <n v="38"/>
    <x v="0"/>
    <x v="6"/>
    <x v="6"/>
    <x v="0"/>
    <x v="26"/>
    <s v="A02"/>
    <s v="Termination complete for C&amp;I cable.  Quantity is per conductor per end"/>
    <n v="38"/>
    <s v="2,5 mm2 x 37 core (BVV37DCM)"/>
    <x v="2"/>
    <x v="2"/>
    <x v="1"/>
    <m/>
    <n v="950"/>
    <n v="950"/>
    <n v="950"/>
    <n v="950"/>
    <n v="950"/>
    <n v="950"/>
    <n v="570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681"/>
    <n v="38"/>
    <x v="0"/>
    <x v="6"/>
    <x v="6"/>
    <x v="0"/>
    <x v="26"/>
    <s v="A02"/>
    <s v="Termination complete for C&amp;I cable.  Quantity is per conductor per end"/>
    <n v="38"/>
    <s v="2,5 mm2 x 37 core (BVV37DCM)"/>
    <x v="3"/>
    <x v="3"/>
    <x v="1"/>
    <m/>
    <n v="950"/>
    <n v="950"/>
    <n v="950"/>
    <n v="950"/>
    <n v="950"/>
    <n v="950"/>
    <n v="570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741"/>
    <n v="38"/>
    <x v="0"/>
    <x v="6"/>
    <x v="6"/>
    <x v="0"/>
    <x v="26"/>
    <s v="A02"/>
    <s v="Termination complete for C&amp;I cable.  Quantity is per conductor per end"/>
    <n v="38"/>
    <s v="2,5 mm2 x 37 core (BVV37DCM)"/>
    <x v="1"/>
    <x v="1"/>
    <x v="1"/>
    <m/>
    <n v="950"/>
    <n v="950"/>
    <n v="950"/>
    <n v="950"/>
    <n v="950"/>
    <n v="950"/>
    <n v="570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622"/>
    <n v="39"/>
    <x v="0"/>
    <x v="6"/>
    <x v="6"/>
    <x v="0"/>
    <x v="26"/>
    <s v="A02"/>
    <s v="Termination complete for C&amp;I cable.  Quantity is per conductor per end"/>
    <n v="39"/>
    <s v="4 mm2 x 3 core (BVV03ECM)"/>
    <x v="2"/>
    <x v="2"/>
    <x v="1"/>
    <n v="470"/>
    <n v="450"/>
    <n v="450"/>
    <n v="450"/>
    <n v="450"/>
    <n v="450"/>
    <n v="450"/>
    <n v="317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682"/>
    <n v="39"/>
    <x v="0"/>
    <x v="6"/>
    <x v="6"/>
    <x v="0"/>
    <x v="26"/>
    <s v="A02"/>
    <s v="Termination complete for C&amp;I cable.  Quantity is per conductor per end"/>
    <n v="39"/>
    <s v="4 mm2 x 3 core (BVV03ECM)"/>
    <x v="3"/>
    <x v="3"/>
    <x v="1"/>
    <n v="470"/>
    <n v="450"/>
    <n v="450"/>
    <n v="450"/>
    <n v="450"/>
    <n v="450"/>
    <n v="450"/>
    <n v="317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742"/>
    <n v="39"/>
    <x v="0"/>
    <x v="6"/>
    <x v="6"/>
    <x v="0"/>
    <x v="26"/>
    <s v="A02"/>
    <s v="Termination complete for C&amp;I cable.  Quantity is per conductor per end"/>
    <n v="39"/>
    <s v="4 mm2 x 3 core (BVV03ECM)"/>
    <x v="1"/>
    <x v="1"/>
    <x v="1"/>
    <n v="470"/>
    <n v="450"/>
    <n v="450"/>
    <n v="450"/>
    <n v="450"/>
    <n v="450"/>
    <n v="450"/>
    <n v="317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623"/>
    <n v="40"/>
    <x v="0"/>
    <x v="6"/>
    <x v="6"/>
    <x v="0"/>
    <x v="26"/>
    <s v="A02"/>
    <s v="Termination complete for C&amp;I cable.  Quantity is per conductor per end"/>
    <n v="40"/>
    <s v="4 mm2 x 4 core (BVV04ECM)"/>
    <x v="2"/>
    <x v="2"/>
    <x v="1"/>
    <n v="4300"/>
    <n v="850"/>
    <n v="850"/>
    <n v="850"/>
    <n v="850"/>
    <n v="850"/>
    <n v="850"/>
    <n v="940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683"/>
    <n v="40"/>
    <x v="0"/>
    <x v="6"/>
    <x v="6"/>
    <x v="0"/>
    <x v="26"/>
    <s v="A02"/>
    <s v="Termination complete for C&amp;I cable.  Quantity is per conductor per end"/>
    <n v="40"/>
    <s v="4 mm2 x 4 core (BVV04ECM)"/>
    <x v="3"/>
    <x v="3"/>
    <x v="1"/>
    <n v="4300"/>
    <n v="850"/>
    <n v="850"/>
    <n v="850"/>
    <n v="850"/>
    <n v="850"/>
    <n v="850"/>
    <n v="940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743"/>
    <n v="40"/>
    <x v="0"/>
    <x v="6"/>
    <x v="6"/>
    <x v="0"/>
    <x v="26"/>
    <s v="A02"/>
    <s v="Termination complete for C&amp;I cable.  Quantity is per conductor per end"/>
    <n v="40"/>
    <s v="4 mm2 x 4 core (BVV04ECM)"/>
    <x v="1"/>
    <x v="1"/>
    <x v="1"/>
    <n v="4300"/>
    <n v="850"/>
    <n v="850"/>
    <n v="850"/>
    <n v="850"/>
    <n v="850"/>
    <n v="850"/>
    <n v="940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624"/>
    <n v="41"/>
    <x v="0"/>
    <x v="6"/>
    <x v="6"/>
    <x v="0"/>
    <x v="26"/>
    <s v="A03"/>
    <s v="Cable glands for C&amp;I cable"/>
    <n v="41"/>
    <s v="0,5 mm2 x 2 pair (UVG02ACM)"/>
    <x v="2"/>
    <x v="2"/>
    <x v="1"/>
    <n v="2"/>
    <n v="170"/>
    <n v="170"/>
    <n v="170"/>
    <n v="170"/>
    <n v="170"/>
    <n v="170"/>
    <n v="1022"/>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684"/>
    <n v="41"/>
    <x v="0"/>
    <x v="6"/>
    <x v="6"/>
    <x v="0"/>
    <x v="26"/>
    <s v="A03"/>
    <s v="Cable glands for C&amp;I cable"/>
    <n v="41"/>
    <s v="0,5 mm2 x 2 pair (UVG02ACM)"/>
    <x v="3"/>
    <x v="3"/>
    <x v="1"/>
    <n v="2"/>
    <n v="170"/>
    <n v="170"/>
    <n v="170"/>
    <n v="170"/>
    <n v="170"/>
    <n v="170"/>
    <n v="1022"/>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744"/>
    <n v="41"/>
    <x v="0"/>
    <x v="6"/>
    <x v="6"/>
    <x v="0"/>
    <x v="26"/>
    <s v="A03"/>
    <s v="Cable glands for C&amp;I cable"/>
    <n v="41"/>
    <s v="0,5 mm2 x 2 pair (UVG02ACM)"/>
    <x v="1"/>
    <x v="1"/>
    <x v="1"/>
    <n v="2"/>
    <n v="170"/>
    <n v="170"/>
    <n v="170"/>
    <n v="170"/>
    <n v="170"/>
    <n v="170"/>
    <n v="1022"/>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625"/>
    <n v="42"/>
    <x v="0"/>
    <x v="6"/>
    <x v="6"/>
    <x v="0"/>
    <x v="26"/>
    <s v="A03"/>
    <s v="Cable glands for C&amp;I cable"/>
    <n v="42"/>
    <s v="0,5 mm2 x 4 pair (UVG04ACM)"/>
    <x v="2"/>
    <x v="2"/>
    <x v="1"/>
    <n v="270"/>
    <n v="330"/>
    <n v="330"/>
    <n v="330"/>
    <n v="330"/>
    <n v="330"/>
    <n v="330"/>
    <n v="225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685"/>
    <n v="42"/>
    <x v="0"/>
    <x v="6"/>
    <x v="6"/>
    <x v="0"/>
    <x v="26"/>
    <s v="A03"/>
    <s v="Cable glands for C&amp;I cable"/>
    <n v="42"/>
    <s v="0,5 mm2 x 4 pair (UVG04ACM)"/>
    <x v="3"/>
    <x v="3"/>
    <x v="1"/>
    <n v="270"/>
    <n v="330"/>
    <n v="330"/>
    <n v="330"/>
    <n v="330"/>
    <n v="330"/>
    <n v="330"/>
    <n v="225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745"/>
    <n v="42"/>
    <x v="0"/>
    <x v="6"/>
    <x v="6"/>
    <x v="0"/>
    <x v="26"/>
    <s v="A03"/>
    <s v="Cable glands for C&amp;I cable"/>
    <n v="42"/>
    <s v="0,5 mm2 x 4 pair (UVG04ACM)"/>
    <x v="1"/>
    <x v="1"/>
    <x v="1"/>
    <n v="270"/>
    <n v="330"/>
    <n v="330"/>
    <n v="330"/>
    <n v="330"/>
    <n v="330"/>
    <n v="330"/>
    <n v="225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626"/>
    <n v="43"/>
    <x v="0"/>
    <x v="6"/>
    <x v="6"/>
    <x v="0"/>
    <x v="26"/>
    <s v="A03"/>
    <s v="Cable glands for C&amp;I cable"/>
    <n v="43"/>
    <s v="0,5 mm2 x 8 pair (UVG08ACM)"/>
    <x v="2"/>
    <x v="2"/>
    <x v="1"/>
    <n v="530"/>
    <n v="540"/>
    <n v="540"/>
    <n v="540"/>
    <n v="540"/>
    <n v="540"/>
    <n v="540"/>
    <n v="377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686"/>
    <n v="43"/>
    <x v="0"/>
    <x v="6"/>
    <x v="6"/>
    <x v="0"/>
    <x v="26"/>
    <s v="A03"/>
    <s v="Cable glands for C&amp;I cable"/>
    <n v="43"/>
    <s v="0,5 mm2 x 8 pair (UVG08ACM)"/>
    <x v="3"/>
    <x v="3"/>
    <x v="1"/>
    <n v="530"/>
    <n v="540"/>
    <n v="540"/>
    <n v="540"/>
    <n v="540"/>
    <n v="540"/>
    <n v="540"/>
    <n v="377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746"/>
    <n v="43"/>
    <x v="0"/>
    <x v="6"/>
    <x v="6"/>
    <x v="0"/>
    <x v="26"/>
    <s v="A03"/>
    <s v="Cable glands for C&amp;I cable"/>
    <n v="43"/>
    <s v="0,5 mm2 x 8 pair (UVG08ACM)"/>
    <x v="1"/>
    <x v="1"/>
    <x v="1"/>
    <n v="530"/>
    <n v="540"/>
    <n v="540"/>
    <n v="540"/>
    <n v="540"/>
    <n v="540"/>
    <n v="540"/>
    <n v="377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627"/>
    <n v="44"/>
    <x v="0"/>
    <x v="6"/>
    <x v="6"/>
    <x v="0"/>
    <x v="26"/>
    <s v="A03"/>
    <s v="Cable glands for C&amp;I cable"/>
    <n v="44"/>
    <s v="0,5 mm2 x 12 pair (UVG12ACM)"/>
    <x v="2"/>
    <x v="2"/>
    <x v="1"/>
    <n v="890"/>
    <n v="380"/>
    <n v="380"/>
    <n v="380"/>
    <n v="380"/>
    <n v="380"/>
    <n v="380"/>
    <n v="317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687"/>
    <n v="44"/>
    <x v="0"/>
    <x v="6"/>
    <x v="6"/>
    <x v="0"/>
    <x v="26"/>
    <s v="A03"/>
    <s v="Cable glands for C&amp;I cable"/>
    <n v="44"/>
    <s v="0,5 mm2 x 12 pair (UVG12ACM)"/>
    <x v="3"/>
    <x v="3"/>
    <x v="1"/>
    <n v="890"/>
    <n v="380"/>
    <n v="380"/>
    <n v="380"/>
    <n v="380"/>
    <n v="380"/>
    <n v="380"/>
    <n v="317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747"/>
    <n v="44"/>
    <x v="0"/>
    <x v="6"/>
    <x v="6"/>
    <x v="0"/>
    <x v="26"/>
    <s v="A03"/>
    <s v="Cable glands for C&amp;I cable"/>
    <n v="44"/>
    <s v="0,5 mm2 x 12 pair (UVG12ACM)"/>
    <x v="1"/>
    <x v="1"/>
    <x v="1"/>
    <n v="890"/>
    <n v="380"/>
    <n v="380"/>
    <n v="380"/>
    <n v="380"/>
    <n v="380"/>
    <n v="380"/>
    <n v="317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628"/>
    <n v="45"/>
    <x v="0"/>
    <x v="6"/>
    <x v="6"/>
    <x v="0"/>
    <x v="26"/>
    <s v="A03"/>
    <s v="Cable glands for C&amp;I cable"/>
    <n v="45"/>
    <s v="0,5 mm2 x 16 pair (UVG16ACM)"/>
    <x v="2"/>
    <x v="2"/>
    <x v="1"/>
    <n v="580"/>
    <n v="400"/>
    <n v="400"/>
    <n v="400"/>
    <n v="400"/>
    <n v="400"/>
    <n v="400"/>
    <n v="298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688"/>
    <n v="45"/>
    <x v="0"/>
    <x v="6"/>
    <x v="6"/>
    <x v="0"/>
    <x v="26"/>
    <s v="A03"/>
    <s v="Cable glands for C&amp;I cable"/>
    <n v="45"/>
    <s v="0,5 mm2 x 16 pair (UVG16ACM)"/>
    <x v="3"/>
    <x v="3"/>
    <x v="1"/>
    <n v="580"/>
    <n v="400"/>
    <n v="400"/>
    <n v="400"/>
    <n v="400"/>
    <n v="400"/>
    <n v="400"/>
    <n v="298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748"/>
    <n v="45"/>
    <x v="0"/>
    <x v="6"/>
    <x v="6"/>
    <x v="0"/>
    <x v="26"/>
    <s v="A03"/>
    <s v="Cable glands for C&amp;I cable"/>
    <n v="45"/>
    <s v="0,5 mm2 x 16 pair (UVG16ACM)"/>
    <x v="1"/>
    <x v="1"/>
    <x v="1"/>
    <n v="580"/>
    <n v="400"/>
    <n v="400"/>
    <n v="400"/>
    <n v="400"/>
    <n v="400"/>
    <n v="400"/>
    <n v="298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629"/>
    <n v="46"/>
    <x v="0"/>
    <x v="6"/>
    <x v="6"/>
    <x v="0"/>
    <x v="26"/>
    <s v="A03"/>
    <s v="Cable glands for C&amp;I cable"/>
    <n v="46"/>
    <s v="0,5 mm2 x 20 pair (UVG20ACM)"/>
    <x v="2"/>
    <x v="2"/>
    <x v="1"/>
    <n v="20"/>
    <n v="30"/>
    <n v="30"/>
    <n v="30"/>
    <n v="30"/>
    <n v="30"/>
    <n v="30"/>
    <n v="20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689"/>
    <n v="46"/>
    <x v="0"/>
    <x v="6"/>
    <x v="6"/>
    <x v="0"/>
    <x v="26"/>
    <s v="A03"/>
    <s v="Cable glands for C&amp;I cable"/>
    <n v="46"/>
    <s v="0,5 mm2 x 20 pair (UVG20ACM)"/>
    <x v="3"/>
    <x v="3"/>
    <x v="1"/>
    <n v="20"/>
    <n v="30"/>
    <n v="30"/>
    <n v="30"/>
    <n v="30"/>
    <n v="30"/>
    <n v="30"/>
    <n v="20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749"/>
    <n v="46"/>
    <x v="0"/>
    <x v="6"/>
    <x v="6"/>
    <x v="0"/>
    <x v="26"/>
    <s v="A03"/>
    <s v="Cable glands for C&amp;I cable"/>
    <n v="46"/>
    <s v="0,5 mm2 x 20 pair (UVG20ACM)"/>
    <x v="1"/>
    <x v="1"/>
    <x v="1"/>
    <n v="20"/>
    <n v="30"/>
    <n v="30"/>
    <n v="30"/>
    <n v="30"/>
    <n v="30"/>
    <n v="30"/>
    <n v="20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630"/>
    <n v="47"/>
    <x v="0"/>
    <x v="6"/>
    <x v="6"/>
    <x v="0"/>
    <x v="26"/>
    <s v="A03"/>
    <s v="Cable glands for C&amp;I cable"/>
    <n v="47"/>
    <s v="0,5 mm2 x 24 pair (UVG24ACM)"/>
    <x v="2"/>
    <x v="2"/>
    <x v="1"/>
    <n v="410"/>
    <n v="50"/>
    <n v="50"/>
    <n v="50"/>
    <n v="50"/>
    <n v="50"/>
    <n v="50"/>
    <n v="71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690"/>
    <n v="47"/>
    <x v="0"/>
    <x v="6"/>
    <x v="6"/>
    <x v="0"/>
    <x v="26"/>
    <s v="A03"/>
    <s v="Cable glands for C&amp;I cable"/>
    <n v="47"/>
    <s v="0,5 mm2 x 24 pair (UVG24ACM)"/>
    <x v="3"/>
    <x v="3"/>
    <x v="1"/>
    <n v="410"/>
    <n v="50"/>
    <n v="50"/>
    <n v="50"/>
    <n v="50"/>
    <n v="50"/>
    <n v="50"/>
    <n v="71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750"/>
    <n v="47"/>
    <x v="0"/>
    <x v="6"/>
    <x v="6"/>
    <x v="0"/>
    <x v="26"/>
    <s v="A03"/>
    <s v="Cable glands for C&amp;I cable"/>
    <n v="47"/>
    <s v="0,5 mm2 x 24 pair (UVG24ACM)"/>
    <x v="1"/>
    <x v="1"/>
    <x v="1"/>
    <n v="410"/>
    <n v="50"/>
    <n v="50"/>
    <n v="50"/>
    <n v="50"/>
    <n v="50"/>
    <n v="50"/>
    <n v="71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631"/>
    <n v="48"/>
    <x v="0"/>
    <x v="6"/>
    <x v="6"/>
    <x v="0"/>
    <x v="26"/>
    <s v="A03"/>
    <s v="Cable glands for C&amp;I cable"/>
    <n v="48"/>
    <s v="0,5 mm2 x 32 pair (UVG32ACM)"/>
    <x v="2"/>
    <x v="2"/>
    <x v="1"/>
    <n v="70"/>
    <n v="10"/>
    <n v="10"/>
    <n v="10"/>
    <n v="10"/>
    <n v="10"/>
    <n v="10"/>
    <n v="13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691"/>
    <n v="48"/>
    <x v="0"/>
    <x v="6"/>
    <x v="6"/>
    <x v="0"/>
    <x v="26"/>
    <s v="A03"/>
    <s v="Cable glands for C&amp;I cable"/>
    <n v="48"/>
    <s v="0,5 mm2 x 32 pair (UVG32ACM)"/>
    <x v="3"/>
    <x v="3"/>
    <x v="1"/>
    <n v="70"/>
    <n v="10"/>
    <n v="10"/>
    <n v="10"/>
    <n v="10"/>
    <n v="10"/>
    <n v="10"/>
    <n v="13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751"/>
    <n v="48"/>
    <x v="0"/>
    <x v="6"/>
    <x v="6"/>
    <x v="0"/>
    <x v="26"/>
    <s v="A03"/>
    <s v="Cable glands for C&amp;I cable"/>
    <n v="48"/>
    <s v="0,5 mm2 x 32 pair (UVG32ACM)"/>
    <x v="1"/>
    <x v="1"/>
    <x v="1"/>
    <n v="70"/>
    <n v="10"/>
    <n v="10"/>
    <n v="10"/>
    <n v="10"/>
    <n v="10"/>
    <n v="10"/>
    <n v="13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632"/>
    <n v="49"/>
    <x v="0"/>
    <x v="6"/>
    <x v="6"/>
    <x v="0"/>
    <x v="26"/>
    <s v="A03"/>
    <s v="Cable glands for C&amp;I cable"/>
    <n v="49"/>
    <s v="0,5 mm2 x 40 pair (UVG40ACM)"/>
    <x v="2"/>
    <x v="2"/>
    <x v="1"/>
    <n v="30"/>
    <n v="10"/>
    <n v="10"/>
    <n v="10"/>
    <n v="10"/>
    <n v="10"/>
    <n v="10"/>
    <n v="9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692"/>
    <n v="49"/>
    <x v="0"/>
    <x v="6"/>
    <x v="6"/>
    <x v="0"/>
    <x v="26"/>
    <s v="A03"/>
    <s v="Cable glands for C&amp;I cable"/>
    <n v="49"/>
    <s v="0,5 mm2 x 40 pair (UVG40ACM)"/>
    <x v="3"/>
    <x v="3"/>
    <x v="1"/>
    <n v="30"/>
    <n v="10"/>
    <n v="10"/>
    <n v="10"/>
    <n v="10"/>
    <n v="10"/>
    <n v="10"/>
    <n v="9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752"/>
    <n v="49"/>
    <x v="0"/>
    <x v="6"/>
    <x v="6"/>
    <x v="0"/>
    <x v="26"/>
    <s v="A03"/>
    <s v="Cable glands for C&amp;I cable"/>
    <n v="49"/>
    <s v="0,5 mm2 x 40 pair (UVG40ACM)"/>
    <x v="1"/>
    <x v="1"/>
    <x v="1"/>
    <n v="30"/>
    <n v="10"/>
    <n v="10"/>
    <n v="10"/>
    <n v="10"/>
    <n v="10"/>
    <n v="10"/>
    <n v="9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633"/>
    <n v="50"/>
    <x v="0"/>
    <x v="6"/>
    <x v="6"/>
    <x v="0"/>
    <x v="26"/>
    <s v="A03"/>
    <s v="Cable glands for C&amp;I cable"/>
    <n v="50"/>
    <s v="Fiber Optic Cable"/>
    <x v="2"/>
    <x v="2"/>
    <x v="1"/>
    <n v="20"/>
    <n v="8"/>
    <n v="8"/>
    <n v="8"/>
    <n v="8"/>
    <n v="8"/>
    <n v="8"/>
    <n v="68"/>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693"/>
    <n v="50"/>
    <x v="0"/>
    <x v="6"/>
    <x v="6"/>
    <x v="0"/>
    <x v="26"/>
    <s v="A03"/>
    <s v="Cable glands for C&amp;I cable"/>
    <n v="50"/>
    <s v="Fiber Optic Cable"/>
    <x v="3"/>
    <x v="3"/>
    <x v="1"/>
    <n v="20"/>
    <n v="8"/>
    <n v="8"/>
    <n v="8"/>
    <n v="8"/>
    <n v="8"/>
    <n v="8"/>
    <n v="68"/>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753"/>
    <n v="50"/>
    <x v="0"/>
    <x v="6"/>
    <x v="6"/>
    <x v="0"/>
    <x v="26"/>
    <s v="A03"/>
    <s v="Cable glands for C&amp;I cable"/>
    <n v="50"/>
    <s v="Fiber Optic Cable"/>
    <x v="1"/>
    <x v="1"/>
    <x v="1"/>
    <n v="20"/>
    <n v="8"/>
    <n v="8"/>
    <n v="8"/>
    <n v="8"/>
    <n v="8"/>
    <n v="8"/>
    <n v="68"/>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634"/>
    <n v="51"/>
    <x v="0"/>
    <x v="6"/>
    <x v="6"/>
    <x v="0"/>
    <x v="26"/>
    <s v="A03"/>
    <s v="Cable glands for C&amp;I cable"/>
    <n v="51"/>
    <s v="Ethernet Cat 5 Cable"/>
    <x v="2"/>
    <x v="2"/>
    <x v="1"/>
    <m/>
    <n v="2"/>
    <n v="2"/>
    <n v="2"/>
    <n v="2"/>
    <n v="2"/>
    <n v="2"/>
    <n v="12"/>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694"/>
    <n v="51"/>
    <x v="0"/>
    <x v="6"/>
    <x v="6"/>
    <x v="0"/>
    <x v="26"/>
    <s v="A03"/>
    <s v="Cable glands for C&amp;I cable"/>
    <n v="51"/>
    <s v="Ethernet Cat 5 Cable"/>
    <x v="3"/>
    <x v="3"/>
    <x v="1"/>
    <m/>
    <n v="2"/>
    <n v="2"/>
    <n v="2"/>
    <n v="2"/>
    <n v="2"/>
    <n v="2"/>
    <n v="12"/>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754"/>
    <n v="51"/>
    <x v="0"/>
    <x v="6"/>
    <x v="6"/>
    <x v="0"/>
    <x v="26"/>
    <s v="A03"/>
    <s v="Cable glands for C&amp;I cable"/>
    <n v="51"/>
    <s v="Ethernet Cat 5 Cable"/>
    <x v="1"/>
    <x v="1"/>
    <x v="1"/>
    <m/>
    <n v="2"/>
    <n v="2"/>
    <n v="2"/>
    <n v="2"/>
    <n v="2"/>
    <n v="2"/>
    <n v="12"/>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635"/>
    <n v="52"/>
    <x v="0"/>
    <x v="6"/>
    <x v="6"/>
    <x v="0"/>
    <x v="26"/>
    <s v="A03"/>
    <s v="Cable glands for C&amp;I cable"/>
    <n v="52"/>
    <s v="1,5 mm2 x 4 core (BVV04CCM)"/>
    <x v="2"/>
    <x v="2"/>
    <x v="1"/>
    <n v="70"/>
    <n v="140"/>
    <n v="140"/>
    <n v="140"/>
    <n v="140"/>
    <n v="140"/>
    <n v="140"/>
    <n v="91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695"/>
    <n v="52"/>
    <x v="0"/>
    <x v="6"/>
    <x v="6"/>
    <x v="0"/>
    <x v="26"/>
    <s v="A03"/>
    <s v="Cable glands for C&amp;I cable"/>
    <n v="52"/>
    <s v="1,5 mm2 x 4 core (BVV04CCM)"/>
    <x v="3"/>
    <x v="3"/>
    <x v="1"/>
    <n v="70"/>
    <n v="140"/>
    <n v="140"/>
    <n v="140"/>
    <n v="140"/>
    <n v="140"/>
    <n v="140"/>
    <n v="91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755"/>
    <n v="52"/>
    <x v="0"/>
    <x v="6"/>
    <x v="6"/>
    <x v="0"/>
    <x v="26"/>
    <s v="A03"/>
    <s v="Cable glands for C&amp;I cable"/>
    <n v="52"/>
    <s v="1,5 mm2 x 4 core (BVV04CCM)"/>
    <x v="1"/>
    <x v="1"/>
    <x v="1"/>
    <n v="70"/>
    <n v="140"/>
    <n v="140"/>
    <n v="140"/>
    <n v="140"/>
    <n v="140"/>
    <n v="140"/>
    <n v="91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636"/>
    <n v="53"/>
    <x v="0"/>
    <x v="6"/>
    <x v="6"/>
    <x v="0"/>
    <x v="26"/>
    <s v="A03"/>
    <s v="Cable glands for C&amp;I cable"/>
    <n v="53"/>
    <s v="2,5 mm2 x 3 core (BVV03DCM)"/>
    <x v="2"/>
    <x v="2"/>
    <x v="1"/>
    <n v="20"/>
    <n v="120"/>
    <n v="120"/>
    <n v="120"/>
    <n v="120"/>
    <n v="120"/>
    <n v="120"/>
    <n v="74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696"/>
    <n v="53"/>
    <x v="0"/>
    <x v="6"/>
    <x v="6"/>
    <x v="0"/>
    <x v="26"/>
    <s v="A03"/>
    <s v="Cable glands for C&amp;I cable"/>
    <n v="53"/>
    <s v="2,5 mm2 x 3 core (BVV03DCM)"/>
    <x v="3"/>
    <x v="3"/>
    <x v="1"/>
    <n v="20"/>
    <n v="120"/>
    <n v="120"/>
    <n v="120"/>
    <n v="120"/>
    <n v="120"/>
    <n v="120"/>
    <n v="74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756"/>
    <n v="53"/>
    <x v="0"/>
    <x v="6"/>
    <x v="6"/>
    <x v="0"/>
    <x v="26"/>
    <s v="A03"/>
    <s v="Cable glands for C&amp;I cable"/>
    <n v="53"/>
    <s v="2,5 mm2 x 3 core (BVV03DCM)"/>
    <x v="1"/>
    <x v="1"/>
    <x v="1"/>
    <n v="20"/>
    <n v="120"/>
    <n v="120"/>
    <n v="120"/>
    <n v="120"/>
    <n v="120"/>
    <n v="120"/>
    <n v="74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637"/>
    <n v="54"/>
    <x v="0"/>
    <x v="6"/>
    <x v="6"/>
    <x v="0"/>
    <x v="26"/>
    <s v="A03"/>
    <s v="Cable glands for C&amp;I cable"/>
    <n v="54"/>
    <s v="2,5 mm2 x 4 core (BVV04DCM)"/>
    <x v="2"/>
    <x v="2"/>
    <x v="1"/>
    <n v="350"/>
    <n v="340"/>
    <n v="340"/>
    <n v="340"/>
    <n v="340"/>
    <n v="340"/>
    <n v="340"/>
    <n v="239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697"/>
    <n v="54"/>
    <x v="0"/>
    <x v="6"/>
    <x v="6"/>
    <x v="0"/>
    <x v="26"/>
    <s v="A03"/>
    <s v="Cable glands for C&amp;I cable"/>
    <n v="54"/>
    <s v="2,5 mm2 x 4 core (BVV04DCM)"/>
    <x v="3"/>
    <x v="3"/>
    <x v="1"/>
    <n v="350"/>
    <n v="340"/>
    <n v="340"/>
    <n v="340"/>
    <n v="340"/>
    <n v="340"/>
    <n v="340"/>
    <n v="239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757"/>
    <n v="54"/>
    <x v="0"/>
    <x v="6"/>
    <x v="6"/>
    <x v="0"/>
    <x v="26"/>
    <s v="A03"/>
    <s v="Cable glands for C&amp;I cable"/>
    <n v="54"/>
    <s v="2,5 mm2 x 4 core (BVV04DCM)"/>
    <x v="1"/>
    <x v="1"/>
    <x v="1"/>
    <n v="350"/>
    <n v="340"/>
    <n v="340"/>
    <n v="340"/>
    <n v="340"/>
    <n v="340"/>
    <n v="340"/>
    <n v="239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638"/>
    <n v="55"/>
    <x v="0"/>
    <x v="6"/>
    <x v="6"/>
    <x v="0"/>
    <x v="26"/>
    <s v="A03"/>
    <s v="Cable glands for C&amp;I cable"/>
    <n v="55"/>
    <s v="2,5 mm2 x 7 core (BVV07DCM)"/>
    <x v="2"/>
    <x v="2"/>
    <x v="1"/>
    <n v="4"/>
    <n v="110"/>
    <n v="110"/>
    <n v="110"/>
    <n v="110"/>
    <n v="110"/>
    <n v="110"/>
    <n v="664"/>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698"/>
    <n v="55"/>
    <x v="0"/>
    <x v="6"/>
    <x v="6"/>
    <x v="0"/>
    <x v="26"/>
    <s v="A03"/>
    <s v="Cable glands for C&amp;I cable"/>
    <n v="55"/>
    <s v="2,5 mm2 x 7 core (BVV07DCM)"/>
    <x v="3"/>
    <x v="3"/>
    <x v="1"/>
    <n v="4"/>
    <n v="110"/>
    <n v="110"/>
    <n v="110"/>
    <n v="110"/>
    <n v="110"/>
    <n v="110"/>
    <n v="664"/>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758"/>
    <n v="55"/>
    <x v="0"/>
    <x v="6"/>
    <x v="6"/>
    <x v="0"/>
    <x v="26"/>
    <s v="A03"/>
    <s v="Cable glands for C&amp;I cable"/>
    <n v="55"/>
    <s v="2,5 mm2 x 7 core (BVV07DCM)"/>
    <x v="1"/>
    <x v="1"/>
    <x v="1"/>
    <n v="4"/>
    <n v="110"/>
    <n v="110"/>
    <n v="110"/>
    <n v="110"/>
    <n v="110"/>
    <n v="110"/>
    <n v="664"/>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639"/>
    <n v="56"/>
    <x v="0"/>
    <x v="6"/>
    <x v="6"/>
    <x v="0"/>
    <x v="26"/>
    <s v="A03"/>
    <s v="Cable glands for C&amp;I cable"/>
    <n v="56"/>
    <s v="2,5 mm2 x 12 core (BVV12DCM)"/>
    <x v="2"/>
    <x v="2"/>
    <x v="1"/>
    <n v="30"/>
    <n v="190"/>
    <n v="190"/>
    <n v="190"/>
    <n v="190"/>
    <n v="190"/>
    <n v="190"/>
    <n v="117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699"/>
    <n v="56"/>
    <x v="0"/>
    <x v="6"/>
    <x v="6"/>
    <x v="0"/>
    <x v="26"/>
    <s v="A03"/>
    <s v="Cable glands for C&amp;I cable"/>
    <n v="56"/>
    <s v="2,5 mm2 x 12 core (BVV12DCM)"/>
    <x v="3"/>
    <x v="3"/>
    <x v="1"/>
    <n v="30"/>
    <n v="190"/>
    <n v="190"/>
    <n v="190"/>
    <n v="190"/>
    <n v="190"/>
    <n v="190"/>
    <n v="117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759"/>
    <n v="56"/>
    <x v="0"/>
    <x v="6"/>
    <x v="6"/>
    <x v="0"/>
    <x v="26"/>
    <s v="A03"/>
    <s v="Cable glands for C&amp;I cable"/>
    <n v="56"/>
    <s v="2,5 mm2 x 12 core (BVV12DCM)"/>
    <x v="1"/>
    <x v="1"/>
    <x v="1"/>
    <n v="30"/>
    <n v="190"/>
    <n v="190"/>
    <n v="190"/>
    <n v="190"/>
    <n v="190"/>
    <n v="190"/>
    <n v="117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640"/>
    <n v="57"/>
    <x v="0"/>
    <x v="6"/>
    <x v="6"/>
    <x v="0"/>
    <x v="26"/>
    <s v="A03"/>
    <s v="Cable glands for C&amp;I cable"/>
    <n v="57"/>
    <s v="2,5 mm2 x 19 core (BVV19DCM)"/>
    <x v="2"/>
    <x v="2"/>
    <x v="1"/>
    <n v="110"/>
    <n v="190"/>
    <n v="190"/>
    <n v="190"/>
    <n v="190"/>
    <n v="190"/>
    <n v="190"/>
    <n v="125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700"/>
    <n v="57"/>
    <x v="0"/>
    <x v="6"/>
    <x v="6"/>
    <x v="0"/>
    <x v="26"/>
    <s v="A03"/>
    <s v="Cable glands for C&amp;I cable"/>
    <n v="57"/>
    <s v="2,5 mm2 x 19 core (BVV19DCM)"/>
    <x v="3"/>
    <x v="3"/>
    <x v="1"/>
    <n v="110"/>
    <n v="190"/>
    <n v="190"/>
    <n v="190"/>
    <n v="190"/>
    <n v="190"/>
    <n v="190"/>
    <n v="125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760"/>
    <n v="57"/>
    <x v="0"/>
    <x v="6"/>
    <x v="6"/>
    <x v="0"/>
    <x v="26"/>
    <s v="A03"/>
    <s v="Cable glands for C&amp;I cable"/>
    <n v="57"/>
    <s v="2,5 mm2 x 19 core (BVV19DCM)"/>
    <x v="1"/>
    <x v="1"/>
    <x v="1"/>
    <n v="110"/>
    <n v="190"/>
    <n v="190"/>
    <n v="190"/>
    <n v="190"/>
    <n v="190"/>
    <n v="190"/>
    <n v="125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641"/>
    <n v="58"/>
    <x v="0"/>
    <x v="6"/>
    <x v="6"/>
    <x v="0"/>
    <x v="26"/>
    <s v="A03"/>
    <s v="Cable glands for C&amp;I cable"/>
    <n v="58"/>
    <s v="2,5 mm2 x 37 core (BVV37DCM)"/>
    <x v="2"/>
    <x v="2"/>
    <x v="1"/>
    <m/>
    <n v="70"/>
    <n v="70"/>
    <n v="70"/>
    <n v="70"/>
    <n v="70"/>
    <n v="70"/>
    <n v="42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701"/>
    <n v="58"/>
    <x v="0"/>
    <x v="6"/>
    <x v="6"/>
    <x v="0"/>
    <x v="26"/>
    <s v="A03"/>
    <s v="Cable glands for C&amp;I cable"/>
    <n v="58"/>
    <s v="2,5 mm2 x 37 core (BVV37DCM)"/>
    <x v="3"/>
    <x v="3"/>
    <x v="1"/>
    <m/>
    <n v="70"/>
    <n v="70"/>
    <n v="70"/>
    <n v="70"/>
    <n v="70"/>
    <n v="70"/>
    <n v="42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761"/>
    <n v="58"/>
    <x v="0"/>
    <x v="6"/>
    <x v="6"/>
    <x v="0"/>
    <x v="26"/>
    <s v="A03"/>
    <s v="Cable glands for C&amp;I cable"/>
    <n v="58"/>
    <s v="2,5 mm2 x 37 core (BVV37DCM)"/>
    <x v="1"/>
    <x v="1"/>
    <x v="1"/>
    <m/>
    <n v="70"/>
    <n v="70"/>
    <n v="70"/>
    <n v="70"/>
    <n v="70"/>
    <n v="70"/>
    <n v="42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642"/>
    <n v="59"/>
    <x v="0"/>
    <x v="6"/>
    <x v="6"/>
    <x v="0"/>
    <x v="26"/>
    <s v="A03"/>
    <s v="Cable glands for C&amp;I cable"/>
    <n v="59"/>
    <s v="4 mm2 x 3 core (BVV03ECM)"/>
    <x v="2"/>
    <x v="2"/>
    <x v="1"/>
    <n v="50"/>
    <n v="130"/>
    <n v="130"/>
    <n v="130"/>
    <n v="130"/>
    <n v="130"/>
    <n v="130"/>
    <n v="83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702"/>
    <n v="59"/>
    <x v="0"/>
    <x v="6"/>
    <x v="6"/>
    <x v="0"/>
    <x v="26"/>
    <s v="A03"/>
    <s v="Cable glands for C&amp;I cable"/>
    <n v="59"/>
    <s v="4 mm2 x 3 core (BVV03ECM)"/>
    <x v="3"/>
    <x v="3"/>
    <x v="1"/>
    <n v="50"/>
    <n v="130"/>
    <n v="130"/>
    <n v="130"/>
    <n v="130"/>
    <n v="130"/>
    <n v="130"/>
    <n v="83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762"/>
    <n v="59"/>
    <x v="0"/>
    <x v="6"/>
    <x v="6"/>
    <x v="0"/>
    <x v="26"/>
    <s v="A03"/>
    <s v="Cable glands for C&amp;I cable"/>
    <n v="59"/>
    <s v="4 mm2 x 3 core (BVV03ECM)"/>
    <x v="1"/>
    <x v="1"/>
    <x v="1"/>
    <n v="50"/>
    <n v="130"/>
    <n v="130"/>
    <n v="130"/>
    <n v="130"/>
    <n v="130"/>
    <n v="130"/>
    <n v="83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643"/>
    <n v="60"/>
    <x v="0"/>
    <x v="6"/>
    <x v="6"/>
    <x v="0"/>
    <x v="26"/>
    <s v="A03"/>
    <s v="Cable glands for C&amp;I cable"/>
    <n v="60"/>
    <s v="4 mm2 x 4 core (BVV04ECM)"/>
    <x v="2"/>
    <x v="2"/>
    <x v="1"/>
    <n v="640"/>
    <n v="130"/>
    <n v="130"/>
    <n v="130"/>
    <n v="130"/>
    <n v="130"/>
    <n v="130"/>
    <n v="142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703"/>
    <n v="60"/>
    <x v="0"/>
    <x v="6"/>
    <x v="6"/>
    <x v="0"/>
    <x v="26"/>
    <s v="A03"/>
    <s v="Cable glands for C&amp;I cable"/>
    <n v="60"/>
    <s v="4 mm2 x 4 core (BVV04ECM)"/>
    <x v="3"/>
    <x v="3"/>
    <x v="1"/>
    <n v="640"/>
    <n v="130"/>
    <n v="130"/>
    <n v="130"/>
    <n v="130"/>
    <n v="130"/>
    <n v="130"/>
    <n v="142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763"/>
    <n v="60"/>
    <x v="0"/>
    <x v="6"/>
    <x v="6"/>
    <x v="0"/>
    <x v="26"/>
    <s v="A03"/>
    <s v="Cable glands for C&amp;I cable"/>
    <n v="60"/>
    <s v="4 mm2 x 4 core (BVV04ECM)"/>
    <x v="1"/>
    <x v="1"/>
    <x v="1"/>
    <n v="640"/>
    <n v="130"/>
    <n v="130"/>
    <n v="130"/>
    <n v="130"/>
    <n v="130"/>
    <n v="130"/>
    <n v="1420"/>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764"/>
    <n v="1"/>
    <x v="0"/>
    <x v="7"/>
    <x v="7"/>
    <x v="0"/>
    <x v="27"/>
    <s v="A01"/>
    <s v="Engineering, management, control etc"/>
    <n v="5"/>
    <s v="Operating  and Maintenance Manuals"/>
    <x v="4"/>
    <x v="4"/>
    <x v="6"/>
    <n v="1"/>
    <m/>
    <m/>
    <m/>
    <m/>
    <m/>
    <m/>
    <n v="1"/>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765"/>
    <n v="2"/>
    <x v="0"/>
    <x v="7"/>
    <x v="7"/>
    <x v="0"/>
    <x v="27"/>
    <s v="A01"/>
    <s v="Engineering, management, control etc"/>
    <n v="8"/>
    <s v="Project Management and Contract Administration"/>
    <x v="4"/>
    <x v="4"/>
    <x v="6"/>
    <n v="1"/>
    <m/>
    <m/>
    <m/>
    <m/>
    <m/>
    <m/>
    <n v="1"/>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766"/>
    <n v="3"/>
    <x v="0"/>
    <x v="7"/>
    <x v="7"/>
    <x v="0"/>
    <x v="27"/>
    <s v="A01"/>
    <s v="Engineering, management, control etc"/>
    <n v="9"/>
    <s v="Quality Assurance and Quality Management"/>
    <x v="4"/>
    <x v="4"/>
    <x v="6"/>
    <n v="1"/>
    <m/>
    <m/>
    <m/>
    <m/>
    <m/>
    <m/>
    <n v="1"/>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767"/>
    <n v="4"/>
    <x v="0"/>
    <x v="7"/>
    <x v="7"/>
    <x v="0"/>
    <x v="27"/>
    <s v="A01"/>
    <s v="Engineering, management, control etc"/>
    <n v="10"/>
    <s v="Safety, Environmental Requirements as per the Contract Documents"/>
    <x v="4"/>
    <x v="4"/>
    <x v="6"/>
    <n v="1"/>
    <m/>
    <m/>
    <m/>
    <m/>
    <m/>
    <m/>
    <n v="1"/>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768"/>
    <n v="5"/>
    <x v="0"/>
    <x v="7"/>
    <x v="7"/>
    <x v="0"/>
    <x v="27"/>
    <s v="A01"/>
    <s v="Engineering, management, control etc"/>
    <n v="11"/>
    <s v="Training"/>
    <x v="4"/>
    <x v="4"/>
    <x v="6"/>
    <n v="1"/>
    <m/>
    <m/>
    <m/>
    <m/>
    <m/>
    <m/>
    <n v="1"/>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769"/>
    <n v="6"/>
    <x v="0"/>
    <x v="7"/>
    <x v="7"/>
    <x v="0"/>
    <x v="27"/>
    <s v="A02"/>
    <s v="Facilities and operational"/>
    <n v="12"/>
    <s v="Construction lighting"/>
    <x v="4"/>
    <x v="4"/>
    <x v="6"/>
    <n v="1"/>
    <m/>
    <m/>
    <m/>
    <m/>
    <m/>
    <m/>
    <n v="1"/>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770"/>
    <n v="7"/>
    <x v="0"/>
    <x v="7"/>
    <x v="7"/>
    <x v="0"/>
    <x v="27"/>
    <s v="A02"/>
    <s v="Facilities and operational"/>
    <n v="14"/>
    <s v="Craneage"/>
    <x v="4"/>
    <x v="4"/>
    <x v="6"/>
    <n v="1"/>
    <m/>
    <m/>
    <m/>
    <m/>
    <m/>
    <m/>
    <n v="1"/>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771"/>
    <n v="8"/>
    <x v="0"/>
    <x v="7"/>
    <x v="7"/>
    <x v="0"/>
    <x v="27"/>
    <s v="A02"/>
    <s v="Facilities and operational"/>
    <n v="16"/>
    <s v="Site de-establishment"/>
    <x v="4"/>
    <x v="4"/>
    <x v="6"/>
    <n v="1"/>
    <m/>
    <m/>
    <m/>
    <m/>
    <m/>
    <m/>
    <n v="1"/>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772"/>
    <n v="9"/>
    <x v="0"/>
    <x v="7"/>
    <x v="7"/>
    <x v="0"/>
    <x v="27"/>
    <s v="A02"/>
    <s v="Facilities and operational"/>
    <n v="17"/>
    <s v="Site establishment"/>
    <x v="4"/>
    <x v="4"/>
    <x v="6"/>
    <n v="1"/>
    <m/>
    <m/>
    <m/>
    <m/>
    <m/>
    <m/>
    <n v="1"/>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773"/>
    <n v="10"/>
    <x v="0"/>
    <x v="7"/>
    <x v="7"/>
    <x v="0"/>
    <x v="27"/>
    <s v="A02"/>
    <s v="Facilities and operational"/>
    <n v="18"/>
    <s v="Site offices, site facilities and contractor yard equipment"/>
    <x v="4"/>
    <x v="4"/>
    <x v="6"/>
    <n v="1"/>
    <m/>
    <m/>
    <m/>
    <m/>
    <m/>
    <m/>
    <n v="1"/>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774"/>
    <n v="11"/>
    <x v="0"/>
    <x v="7"/>
    <x v="7"/>
    <x v="0"/>
    <x v="27"/>
    <s v="A02"/>
    <s v="Facilities and operational"/>
    <n v="23"/>
    <s v="Transport and accomodation for site staff not using Employers facilities"/>
    <x v="4"/>
    <x v="4"/>
    <x v="6"/>
    <n v="1"/>
    <m/>
    <m/>
    <m/>
    <m/>
    <m/>
    <m/>
    <n v="1"/>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775"/>
    <n v="12"/>
    <x v="0"/>
    <x v="7"/>
    <x v="7"/>
    <x v="0"/>
    <x v="27"/>
    <s v="A03"/>
    <s v="Overheads and general"/>
    <n v="24"/>
    <s v="ASGISA"/>
    <x v="4"/>
    <x v="4"/>
    <x v="6"/>
    <n v="1"/>
    <m/>
    <m/>
    <m/>
    <m/>
    <m/>
    <m/>
    <n v="1"/>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776"/>
    <n v="13"/>
    <x v="0"/>
    <x v="7"/>
    <x v="7"/>
    <x v="0"/>
    <x v="27"/>
    <s v="A05"/>
    <s v="Other (Specify)"/>
    <n v="37"/>
    <m/>
    <x v="4"/>
    <x v="4"/>
    <x v="6"/>
    <n v="1"/>
    <m/>
    <m/>
    <m/>
    <m/>
    <m/>
    <m/>
    <n v="1"/>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777"/>
    <n v="14"/>
    <x v="0"/>
    <x v="7"/>
    <x v="7"/>
    <x v="0"/>
    <x v="27"/>
    <s v="A05"/>
    <s v="Other (Specify)"/>
    <n v="38"/>
    <m/>
    <x v="4"/>
    <x v="4"/>
    <x v="6"/>
    <n v="1"/>
    <m/>
    <m/>
    <m/>
    <m/>
    <m/>
    <m/>
    <n v="1"/>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n v="2778"/>
    <n v="15"/>
    <x v="0"/>
    <x v="7"/>
    <x v="7"/>
    <x v="0"/>
    <x v="27"/>
    <s v="A05"/>
    <s v="Other (Specify)"/>
    <n v="39"/>
    <m/>
    <x v="4"/>
    <x v="4"/>
    <x v="6"/>
    <n v="1"/>
    <m/>
    <m/>
    <m/>
    <m/>
    <m/>
    <m/>
    <n v="1"/>
    <x v="1"/>
    <x v="1"/>
    <x v="1"/>
    <x v="1"/>
    <x v="0"/>
    <x v="0"/>
    <x v="0"/>
    <x v="1"/>
    <x v="1"/>
    <x v="1"/>
    <x v="1"/>
    <x v="1"/>
    <x v="0"/>
    <x v="1"/>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s v="DO NOT OVERWRITE OR INSERT ROWS BELOW THIS AREA"/>
    <m/>
    <x v="1"/>
    <x v="8"/>
    <x v="8"/>
    <x v="10"/>
    <x v="28"/>
    <m/>
    <m/>
    <m/>
    <m/>
    <x v="0"/>
    <x v="5"/>
    <x v="7"/>
    <m/>
    <m/>
    <m/>
    <m/>
    <m/>
    <m/>
    <m/>
    <m/>
    <x v="1"/>
    <x v="3"/>
    <x v="1"/>
    <x v="2"/>
    <x v="0"/>
    <x v="1"/>
    <x v="1"/>
    <x v="1"/>
    <x v="2"/>
    <x v="2"/>
    <x v="2"/>
    <x v="3"/>
    <x v="1"/>
    <x v="3"/>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m/>
    <m/>
    <x v="1"/>
    <x v="0"/>
    <x v="0"/>
    <x v="10"/>
    <x v="28"/>
    <m/>
    <m/>
    <m/>
    <m/>
    <x v="0"/>
    <x v="5"/>
    <x v="7"/>
    <m/>
    <m/>
    <m/>
    <m/>
    <m/>
    <m/>
    <m/>
    <m/>
    <x v="1"/>
    <x v="3"/>
    <x v="2"/>
    <x v="3"/>
    <x v="0"/>
    <x v="1"/>
    <x v="1"/>
    <x v="1"/>
    <x v="2"/>
    <x v="2"/>
    <x v="2"/>
    <x v="3"/>
    <x v="1"/>
    <x v="3"/>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m/>
    <m/>
    <x v="1"/>
    <x v="1"/>
    <x v="1"/>
    <x v="10"/>
    <x v="28"/>
    <m/>
    <m/>
    <m/>
    <m/>
    <x v="0"/>
    <x v="5"/>
    <x v="7"/>
    <m/>
    <m/>
    <m/>
    <m/>
    <m/>
    <m/>
    <m/>
    <m/>
    <x v="1"/>
    <x v="3"/>
    <x v="3"/>
    <x v="4"/>
    <x v="0"/>
    <x v="1"/>
    <x v="1"/>
    <x v="1"/>
    <x v="2"/>
    <x v="2"/>
    <x v="2"/>
    <x v="3"/>
    <x v="1"/>
    <x v="3"/>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m/>
    <m/>
    <x v="1"/>
    <x v="2"/>
    <x v="2"/>
    <x v="10"/>
    <x v="28"/>
    <m/>
    <m/>
    <m/>
    <m/>
    <x v="0"/>
    <x v="5"/>
    <x v="7"/>
    <m/>
    <m/>
    <m/>
    <m/>
    <m/>
    <m/>
    <m/>
    <m/>
    <x v="1"/>
    <x v="3"/>
    <x v="4"/>
    <x v="5"/>
    <x v="0"/>
    <x v="1"/>
    <x v="1"/>
    <x v="1"/>
    <x v="2"/>
    <x v="2"/>
    <x v="2"/>
    <x v="3"/>
    <x v="1"/>
    <x v="3"/>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m/>
    <m/>
    <x v="1"/>
    <x v="3"/>
    <x v="3"/>
    <x v="10"/>
    <x v="28"/>
    <m/>
    <m/>
    <m/>
    <m/>
    <x v="0"/>
    <x v="5"/>
    <x v="7"/>
    <m/>
    <m/>
    <m/>
    <m/>
    <m/>
    <m/>
    <m/>
    <m/>
    <x v="1"/>
    <x v="3"/>
    <x v="5"/>
    <x v="6"/>
    <x v="0"/>
    <x v="1"/>
    <x v="1"/>
    <x v="1"/>
    <x v="2"/>
    <x v="2"/>
    <x v="2"/>
    <x v="3"/>
    <x v="1"/>
    <x v="3"/>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m/>
    <m/>
    <x v="1"/>
    <x v="4"/>
    <x v="4"/>
    <x v="10"/>
    <x v="28"/>
    <m/>
    <m/>
    <m/>
    <m/>
    <x v="0"/>
    <x v="5"/>
    <x v="7"/>
    <m/>
    <m/>
    <m/>
    <m/>
    <m/>
    <m/>
    <m/>
    <m/>
    <x v="1"/>
    <x v="3"/>
    <x v="6"/>
    <x v="7"/>
    <x v="0"/>
    <x v="1"/>
    <x v="1"/>
    <x v="1"/>
    <x v="2"/>
    <x v="2"/>
    <x v="2"/>
    <x v="3"/>
    <x v="1"/>
    <x v="3"/>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m/>
    <m/>
    <x v="1"/>
    <x v="5"/>
    <x v="5"/>
    <x v="10"/>
    <x v="28"/>
    <m/>
    <m/>
    <m/>
    <m/>
    <x v="0"/>
    <x v="5"/>
    <x v="7"/>
    <m/>
    <m/>
    <m/>
    <m/>
    <m/>
    <m/>
    <m/>
    <m/>
    <x v="1"/>
    <x v="3"/>
    <x v="7"/>
    <x v="8"/>
    <x v="0"/>
    <x v="1"/>
    <x v="1"/>
    <x v="1"/>
    <x v="2"/>
    <x v="2"/>
    <x v="2"/>
    <x v="3"/>
    <x v="1"/>
    <x v="3"/>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m/>
    <m/>
    <x v="1"/>
    <x v="6"/>
    <x v="6"/>
    <x v="10"/>
    <x v="28"/>
    <m/>
    <m/>
    <m/>
    <m/>
    <x v="0"/>
    <x v="5"/>
    <x v="7"/>
    <m/>
    <m/>
    <m/>
    <m/>
    <m/>
    <m/>
    <m/>
    <m/>
    <x v="1"/>
    <x v="3"/>
    <x v="8"/>
    <x v="9"/>
    <x v="0"/>
    <x v="1"/>
    <x v="1"/>
    <x v="1"/>
    <x v="2"/>
    <x v="2"/>
    <x v="2"/>
    <x v="3"/>
    <x v="1"/>
    <x v="3"/>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m/>
    <m/>
    <x v="1"/>
    <x v="7"/>
    <x v="7"/>
    <x v="10"/>
    <x v="28"/>
    <m/>
    <m/>
    <m/>
    <m/>
    <x v="0"/>
    <x v="5"/>
    <x v="7"/>
    <m/>
    <m/>
    <m/>
    <m/>
    <m/>
    <m/>
    <m/>
    <m/>
    <x v="1"/>
    <x v="3"/>
    <x v="9"/>
    <x v="10"/>
    <x v="0"/>
    <x v="1"/>
    <x v="1"/>
    <x v="1"/>
    <x v="2"/>
    <x v="2"/>
    <x v="2"/>
    <x v="3"/>
    <x v="1"/>
    <x v="3"/>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m/>
    <m/>
    <x v="1"/>
    <x v="0"/>
    <x v="0"/>
    <x v="10"/>
    <x v="28"/>
    <m/>
    <m/>
    <m/>
    <m/>
    <x v="0"/>
    <x v="5"/>
    <x v="7"/>
    <m/>
    <m/>
    <m/>
    <m/>
    <m/>
    <m/>
    <m/>
    <m/>
    <x v="1"/>
    <x v="3"/>
    <x v="10"/>
    <x v="11"/>
    <x v="0"/>
    <x v="1"/>
    <x v="1"/>
    <x v="1"/>
    <x v="2"/>
    <x v="2"/>
    <x v="2"/>
    <x v="3"/>
    <x v="1"/>
    <x v="3"/>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m/>
    <m/>
    <x v="1"/>
    <x v="1"/>
    <x v="1"/>
    <x v="10"/>
    <x v="28"/>
    <m/>
    <m/>
    <m/>
    <m/>
    <x v="0"/>
    <x v="5"/>
    <x v="7"/>
    <m/>
    <m/>
    <m/>
    <m/>
    <m/>
    <m/>
    <m/>
    <m/>
    <x v="1"/>
    <x v="3"/>
    <x v="11"/>
    <x v="12"/>
    <x v="0"/>
    <x v="1"/>
    <x v="1"/>
    <x v="1"/>
    <x v="2"/>
    <x v="2"/>
    <x v="2"/>
    <x v="3"/>
    <x v="1"/>
    <x v="3"/>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m/>
    <m/>
    <x v="1"/>
    <x v="2"/>
    <x v="2"/>
    <x v="10"/>
    <x v="28"/>
    <m/>
    <m/>
    <m/>
    <m/>
    <x v="0"/>
    <x v="5"/>
    <x v="7"/>
    <m/>
    <m/>
    <m/>
    <m/>
    <m/>
    <m/>
    <m/>
    <m/>
    <x v="1"/>
    <x v="3"/>
    <x v="12"/>
    <x v="13"/>
    <x v="0"/>
    <x v="1"/>
    <x v="1"/>
    <x v="1"/>
    <x v="2"/>
    <x v="2"/>
    <x v="2"/>
    <x v="3"/>
    <x v="1"/>
    <x v="3"/>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m/>
    <m/>
    <x v="1"/>
    <x v="3"/>
    <x v="3"/>
    <x v="10"/>
    <x v="28"/>
    <m/>
    <m/>
    <m/>
    <m/>
    <x v="0"/>
    <x v="5"/>
    <x v="7"/>
    <m/>
    <m/>
    <m/>
    <m/>
    <m/>
    <m/>
    <m/>
    <m/>
    <x v="1"/>
    <x v="3"/>
    <x v="13"/>
    <x v="14"/>
    <x v="0"/>
    <x v="1"/>
    <x v="1"/>
    <x v="1"/>
    <x v="2"/>
    <x v="2"/>
    <x v="2"/>
    <x v="3"/>
    <x v="1"/>
    <x v="3"/>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m/>
    <m/>
    <x v="1"/>
    <x v="4"/>
    <x v="4"/>
    <x v="10"/>
    <x v="28"/>
    <m/>
    <m/>
    <m/>
    <m/>
    <x v="0"/>
    <x v="5"/>
    <x v="7"/>
    <m/>
    <m/>
    <m/>
    <m/>
    <m/>
    <m/>
    <m/>
    <m/>
    <x v="1"/>
    <x v="3"/>
    <x v="14"/>
    <x v="15"/>
    <x v="0"/>
    <x v="1"/>
    <x v="1"/>
    <x v="1"/>
    <x v="2"/>
    <x v="2"/>
    <x v="2"/>
    <x v="3"/>
    <x v="1"/>
    <x v="3"/>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m/>
    <m/>
    <x v="1"/>
    <x v="5"/>
    <x v="5"/>
    <x v="10"/>
    <x v="28"/>
    <m/>
    <m/>
    <m/>
    <m/>
    <x v="0"/>
    <x v="5"/>
    <x v="7"/>
    <m/>
    <m/>
    <m/>
    <m/>
    <m/>
    <m/>
    <m/>
    <m/>
    <x v="1"/>
    <x v="3"/>
    <x v="15"/>
    <x v="16"/>
    <x v="0"/>
    <x v="1"/>
    <x v="1"/>
    <x v="1"/>
    <x v="2"/>
    <x v="2"/>
    <x v="2"/>
    <x v="3"/>
    <x v="1"/>
    <x v="3"/>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m/>
    <m/>
    <x v="1"/>
    <x v="6"/>
    <x v="6"/>
    <x v="10"/>
    <x v="28"/>
    <m/>
    <m/>
    <m/>
    <m/>
    <x v="0"/>
    <x v="5"/>
    <x v="7"/>
    <m/>
    <m/>
    <m/>
    <m/>
    <m/>
    <m/>
    <m/>
    <m/>
    <x v="1"/>
    <x v="3"/>
    <x v="16"/>
    <x v="17"/>
    <x v="0"/>
    <x v="1"/>
    <x v="1"/>
    <x v="1"/>
    <x v="2"/>
    <x v="2"/>
    <x v="2"/>
    <x v="3"/>
    <x v="1"/>
    <x v="3"/>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m/>
    <m/>
    <x v="1"/>
    <x v="7"/>
    <x v="7"/>
    <x v="10"/>
    <x v="28"/>
    <m/>
    <m/>
    <m/>
    <m/>
    <x v="0"/>
    <x v="5"/>
    <x v="7"/>
    <m/>
    <m/>
    <m/>
    <m/>
    <m/>
    <m/>
    <m/>
    <m/>
    <x v="1"/>
    <x v="3"/>
    <x v="0"/>
    <x v="0"/>
    <x v="0"/>
    <x v="1"/>
    <x v="1"/>
    <x v="1"/>
    <x v="2"/>
    <x v="2"/>
    <x v="2"/>
    <x v="3"/>
    <x v="1"/>
    <x v="3"/>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m/>
    <m/>
    <x v="1"/>
    <x v="0"/>
    <x v="0"/>
    <x v="10"/>
    <x v="28"/>
    <m/>
    <m/>
    <m/>
    <m/>
    <x v="0"/>
    <x v="5"/>
    <x v="7"/>
    <m/>
    <m/>
    <m/>
    <m/>
    <m/>
    <m/>
    <m/>
    <m/>
    <x v="1"/>
    <x v="3"/>
    <x v="17"/>
    <x v="18"/>
    <x v="0"/>
    <x v="1"/>
    <x v="1"/>
    <x v="1"/>
    <x v="2"/>
    <x v="2"/>
    <x v="2"/>
    <x v="3"/>
    <x v="1"/>
    <x v="3"/>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m/>
    <m/>
    <x v="1"/>
    <x v="1"/>
    <x v="1"/>
    <x v="10"/>
    <x v="28"/>
    <m/>
    <m/>
    <m/>
    <m/>
    <x v="0"/>
    <x v="5"/>
    <x v="7"/>
    <m/>
    <m/>
    <m/>
    <m/>
    <m/>
    <m/>
    <m/>
    <m/>
    <x v="1"/>
    <x v="3"/>
    <x v="18"/>
    <x v="19"/>
    <x v="0"/>
    <x v="1"/>
    <x v="1"/>
    <x v="1"/>
    <x v="2"/>
    <x v="2"/>
    <x v="2"/>
    <x v="3"/>
    <x v="1"/>
    <x v="3"/>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r>
    <m/>
    <m/>
    <x v="1"/>
    <x v="2"/>
    <x v="2"/>
    <x v="10"/>
    <x v="28"/>
    <m/>
    <m/>
    <m/>
    <m/>
    <x v="0"/>
    <x v="5"/>
    <x v="7"/>
    <m/>
    <m/>
    <m/>
    <m/>
    <m/>
    <m/>
    <m/>
    <m/>
    <x v="1"/>
    <x v="3"/>
    <x v="19"/>
    <x v="20"/>
    <x v="0"/>
    <x v="1"/>
    <x v="1"/>
    <x v="1"/>
    <x v="2"/>
    <x v="2"/>
    <x v="2"/>
    <x v="3"/>
    <x v="1"/>
    <x v="3"/>
    <x v="0"/>
    <x v="0"/>
    <x v="0"/>
    <x v="0"/>
    <x v="0"/>
    <x v="1"/>
    <x v="1"/>
    <x v="0"/>
    <x v="0"/>
    <x v="0"/>
    <x v="0"/>
    <x v="0"/>
    <x v="0"/>
    <x v="0"/>
    <x v="0"/>
    <x v="0"/>
    <x v="0"/>
    <x v="0"/>
    <x v="0"/>
    <x v="0"/>
    <x v="0"/>
    <x v="0"/>
    <x v="0"/>
    <x v="0"/>
    <x v="0"/>
    <x v="0"/>
    <x v="0"/>
    <x v="0"/>
    <x v="0"/>
    <x v="0"/>
    <x v="0"/>
    <x v="0"/>
    <x v="0"/>
    <x v="0"/>
    <x v="0"/>
    <x v="0"/>
    <x v="0"/>
    <x v="0"/>
    <x v="0"/>
    <x v="0"/>
    <x v="0"/>
    <x v="0"/>
    <x v="0"/>
    <x v="0"/>
    <x v="0"/>
    <x v="0"/>
    <x v="0"/>
    <x v="0"/>
    <x v="0"/>
    <x v="0"/>
    <x v="0"/>
    <x v="0"/>
    <x v="0"/>
    <x v="0"/>
    <x v="0"/>
    <x v="0"/>
    <x v="0"/>
    <x v="0"/>
    <x v="0"/>
    <x v="0"/>
    <x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400-000000000000}" name="PivotTable1" cacheId="0" applyNumberFormats="0" applyBorderFormats="0" applyFontFormats="0" applyPatternFormats="0" applyAlignmentFormats="0" applyWidthHeightFormats="1" dataCaption="Data" updatedVersion="2" asteriskTotals="1" showMemberPropertyTips="0" itemPrintTitles="1" createdVersion="1" indent="0" compact="0" compactData="0" gridDropZones="1">
  <location ref="A8:C18" firstHeaderRow="2" firstDataRow="2" firstDataCol="2"/>
  <pivotFields count="97">
    <pivotField compact="0" outline="0" subtotalTop="0" showAll="0" includeNewItemsInFilter="1"/>
    <pivotField compact="0" outline="0" subtotalTop="0" showAll="0" includeNewItemsInFilter="1"/>
    <pivotField compact="0" outline="0" subtotalTop="0" showAll="0" includeNewItemsInFilter="1"/>
    <pivotField axis="axisRow" compact="0" outline="0" subtotalTop="0" showAll="0" includeNewItemsInFilter="1" defaultSubtotal="0">
      <items count="10">
        <item m="1" x="9"/>
        <item x="0"/>
        <item x="1"/>
        <item x="2"/>
        <item x="3"/>
        <item x="4"/>
        <item x="5"/>
        <item x="6"/>
        <item x="7"/>
        <item h="1" x="8"/>
      </items>
    </pivotField>
    <pivotField axis="axisRow" compact="0" outline="0" subtotalTop="0" showAll="0" includeNewItemsInFilter="1" defaultSubtotal="0">
      <items count="15">
        <item m="1" x="10"/>
        <item x="2"/>
        <item x="1"/>
        <item x="0"/>
        <item x="6"/>
        <item x="5"/>
        <item m="1" x="9"/>
        <item x="3"/>
        <item x="7"/>
        <item m="1" x="12"/>
        <item m="1" x="13"/>
        <item m="1" x="14"/>
        <item x="8"/>
        <item m="1" x="11"/>
        <item x="4"/>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s>
  <rowFields count="2">
    <field x="3"/>
    <field x="4"/>
  </rowFields>
  <rowItems count="9">
    <i>
      <x v="1"/>
      <x v="3"/>
    </i>
    <i>
      <x v="2"/>
      <x v="2"/>
    </i>
    <i>
      <x v="3"/>
      <x v="1"/>
    </i>
    <i>
      <x v="4"/>
      <x v="7"/>
    </i>
    <i>
      <x v="5"/>
      <x v="14"/>
    </i>
    <i>
      <x v="6"/>
      <x v="5"/>
    </i>
    <i>
      <x v="7"/>
      <x v="4"/>
    </i>
    <i>
      <x v="8"/>
      <x v="8"/>
    </i>
    <i t="grand">
      <x/>
    </i>
  </rowItems>
  <colItems count="1">
    <i/>
  </colItems>
  <dataFields count="1">
    <dataField name="Sum of PRICES (Costs in ZAR)" fld="23" baseField="0" baseItem="0" numFmtId="4"/>
  </data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500-000000000000}" name="PivotTable1" cacheId="0" applyNumberFormats="0" applyBorderFormats="0" applyFontFormats="0" applyPatternFormats="0" applyAlignmentFormats="0" applyWidthHeightFormats="1" dataCaption="Data" updatedVersion="2" asteriskTotals="1" showMemberPropertyTips="0" itemPrintTitles="1" createdVersion="1" indent="0" compact="0" compactData="0" gridDropZones="1">
  <location ref="C12:BO19" firstHeaderRow="1" firstDataRow="2" firstDataCol="5"/>
  <pivotFields count="97">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axis="axisRow" compact="0" outline="0" subtotalTop="0" showAll="0" includeNewItemsInFilter="1" sortType="ascending" rankBy="0" defaultSubtotal="0">
      <items count="2">
        <item x="0"/>
        <item x="1"/>
      </items>
    </pivotField>
    <pivotField axis="axisRow" compact="0" outline="0" subtotalTop="0" showAll="0" includeNewItemsInFilter="1" defaultSubtotal="0">
      <items count="4">
        <item x="0"/>
        <item m="1" x="2"/>
        <item m="1" x="3"/>
        <item x="1"/>
      </items>
    </pivotField>
    <pivotField compact="0" outline="0" subtotalTop="0" showAll="0" includeNewItemsInFilter="1"/>
    <pivotField axis="axisRow" compact="0" outline="0" subtotalTop="0" showAll="0" includeNewItemsInFilter="1" defaultSubtotal="0">
      <items count="5">
        <item m="1" x="4"/>
        <item x="0"/>
        <item x="3"/>
        <item x="1"/>
        <item x="2"/>
      </items>
    </pivotField>
    <pivotField axis="axisRow" compact="0" outline="0" subtotalTop="0" showAll="0" includeNewItemsInFilter="1" defaultSubtotal="0">
      <items count="5">
        <item x="0"/>
        <item m="1" x="4"/>
        <item x="3"/>
        <item x="1"/>
        <item x="2"/>
      </items>
    </pivotField>
    <pivotField axis="axisRow" compact="0" outline="0" subtotalTop="0" showAll="0" includeNewItemsInFilter="1">
      <items count="4">
        <item x="1"/>
        <item x="0"/>
        <item h="1" x="2"/>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s>
  <rowFields count="5">
    <field x="32"/>
    <field x="30"/>
    <field x="31"/>
    <field x="27"/>
    <field x="28"/>
  </rowFields>
  <rowItems count="6">
    <i>
      <x/>
      <x v="3"/>
      <x v="3"/>
      <x/>
      <x/>
    </i>
    <i r="1">
      <x v="4"/>
      <x v="4"/>
      <x/>
      <x/>
    </i>
    <i t="default">
      <x/>
    </i>
    <i>
      <x v="1"/>
      <x v="1"/>
      <x/>
      <x/>
      <x/>
    </i>
    <i t="default">
      <x v="1"/>
    </i>
    <i t="grand">
      <x/>
    </i>
  </rowItems>
  <colFields count="1">
    <field x="-2"/>
  </colFields>
  <colItems count="60">
    <i>
      <x/>
    </i>
    <i i="1">
      <x v="1"/>
    </i>
    <i i="2">
      <x v="2"/>
    </i>
    <i i="3">
      <x v="3"/>
    </i>
    <i i="4">
      <x v="4"/>
    </i>
    <i i="5">
      <x v="5"/>
    </i>
    <i i="6">
      <x v="6"/>
    </i>
    <i i="7">
      <x v="7"/>
    </i>
    <i i="8">
      <x v="8"/>
    </i>
    <i i="9">
      <x v="9"/>
    </i>
    <i i="10">
      <x v="10"/>
    </i>
    <i i="11">
      <x v="11"/>
    </i>
    <i i="12">
      <x v="12"/>
    </i>
    <i i="13">
      <x v="13"/>
    </i>
    <i i="14">
      <x v="14"/>
    </i>
    <i i="15">
      <x v="15"/>
    </i>
    <i i="16">
      <x v="16"/>
    </i>
    <i i="17">
      <x v="17"/>
    </i>
    <i i="18">
      <x v="18"/>
    </i>
    <i i="19">
      <x v="19"/>
    </i>
    <i i="20">
      <x v="20"/>
    </i>
    <i i="21">
      <x v="21"/>
    </i>
    <i i="22">
      <x v="22"/>
    </i>
    <i i="23">
      <x v="23"/>
    </i>
    <i i="24">
      <x v="24"/>
    </i>
    <i i="25">
      <x v="25"/>
    </i>
    <i i="26">
      <x v="26"/>
    </i>
    <i i="27">
      <x v="27"/>
    </i>
    <i i="28">
      <x v="28"/>
    </i>
    <i i="29">
      <x v="29"/>
    </i>
    <i i="30">
      <x v="30"/>
    </i>
    <i i="31">
      <x v="31"/>
    </i>
    <i i="32">
      <x v="32"/>
    </i>
    <i i="33">
      <x v="33"/>
    </i>
    <i i="34">
      <x v="34"/>
    </i>
    <i i="35">
      <x v="35"/>
    </i>
    <i i="36">
      <x v="36"/>
    </i>
    <i i="37">
      <x v="37"/>
    </i>
    <i i="38">
      <x v="38"/>
    </i>
    <i i="39">
      <x v="39"/>
    </i>
    <i i="40">
      <x v="40"/>
    </i>
    <i i="41">
      <x v="41"/>
    </i>
    <i i="42">
      <x v="42"/>
    </i>
    <i i="43">
      <x v="43"/>
    </i>
    <i i="44">
      <x v="44"/>
    </i>
    <i i="45">
      <x v="45"/>
    </i>
    <i i="46">
      <x v="46"/>
    </i>
    <i i="47">
      <x v="47"/>
    </i>
    <i i="48">
      <x v="48"/>
    </i>
    <i i="49">
      <x v="49"/>
    </i>
    <i i="50">
      <x v="50"/>
    </i>
    <i i="51">
      <x v="51"/>
    </i>
    <i i="52">
      <x v="52"/>
    </i>
    <i i="53">
      <x v="53"/>
    </i>
    <i i="54">
      <x v="54"/>
    </i>
    <i i="55">
      <x v="55"/>
    </i>
    <i i="56">
      <x v="56"/>
    </i>
    <i i="57">
      <x v="57"/>
    </i>
    <i i="58">
      <x v="58"/>
    </i>
    <i i="59">
      <x v="59"/>
    </i>
  </colItems>
  <dataFields count="60">
    <dataField name="Sum of Jan-2011" fld="37" baseField="0" baseItem="0"/>
    <dataField name="Sum of Feb-2011" fld="38" baseField="0" baseItem="0"/>
    <dataField name="Sum of Mar-2011" fld="39" baseField="0" baseItem="0"/>
    <dataField name="Sum of Apr-2011" fld="40" baseField="0" baseItem="0"/>
    <dataField name="Sum of May-2011" fld="41" baseField="0" baseItem="0"/>
    <dataField name="Sum of Jun-2011" fld="42" baseField="0" baseItem="0"/>
    <dataField name="Sum of Jul-2011" fld="43" baseField="0" baseItem="0"/>
    <dataField name="Sum of Aug-2011" fld="44" baseField="0" baseItem="0"/>
    <dataField name="Sum of Sep-2011" fld="45" baseField="0" baseItem="0"/>
    <dataField name="Sum of Oct-2011" fld="46" baseField="0" baseItem="0"/>
    <dataField name="Sum of Nov-2011" fld="47" baseField="0" baseItem="0"/>
    <dataField name="Sum of Dec-2011" fld="48" baseField="0" baseItem="0"/>
    <dataField name="Sum of Jan-2012" fld="49" baseField="0" baseItem="0"/>
    <dataField name="Sum of Feb-2012" fld="50" baseField="0" baseItem="0"/>
    <dataField name="Sum of Mar-2012" fld="51" baseField="0" baseItem="0"/>
    <dataField name="Sum of Apr-2012" fld="52" baseField="0" baseItem="0"/>
    <dataField name="Sum of May-2012" fld="53" baseField="0" baseItem="0"/>
    <dataField name="Sum of Jun-2012" fld="54" baseField="0" baseItem="0"/>
    <dataField name="Sum of Jul-2012" fld="55" baseField="0" baseItem="0"/>
    <dataField name="Sum of Aug-2012" fld="56" baseField="0" baseItem="0"/>
    <dataField name="Sum of Sep-2012" fld="57" baseField="0" baseItem="0"/>
    <dataField name="Sum of Oct-2012" fld="58" baseField="0" baseItem="0"/>
    <dataField name="Sum of Nov-2012" fld="59" baseField="0" baseItem="0"/>
    <dataField name="Sum of Dec-2012" fld="60" baseField="0" baseItem="0"/>
    <dataField name="Sum of Jan-2013" fld="61" baseField="0" baseItem="0"/>
    <dataField name="Sum of Feb-2013" fld="62" baseField="0" baseItem="0"/>
    <dataField name="Sum of Mar-2013" fld="63" baseField="0" baseItem="0"/>
    <dataField name="Sum of Apr-2013" fld="64" baseField="0" baseItem="0"/>
    <dataField name="Sum of May-2013" fld="65" baseField="0" baseItem="0"/>
    <dataField name="Sum of Jun-2013" fld="66" baseField="0" baseItem="0"/>
    <dataField name="Sum of Jul-2013" fld="67" baseField="0" baseItem="0"/>
    <dataField name="Sum of Aug-2013" fld="68" baseField="0" baseItem="0"/>
    <dataField name="Sum of Sep-2013" fld="69" baseField="0" baseItem="0"/>
    <dataField name="Sum of Oct-2013" fld="70" baseField="0" baseItem="0"/>
    <dataField name="Sum of Nov-2013" fld="71" baseField="0" baseItem="0"/>
    <dataField name="Sum of Dec-2013" fld="72" baseField="0" baseItem="0"/>
    <dataField name="Sum of Jan-2014" fld="73" baseField="0" baseItem="0"/>
    <dataField name="Sum of Feb-2014" fld="74" baseField="0" baseItem="0"/>
    <dataField name="Sum of Mar-2014" fld="75" baseField="0" baseItem="0"/>
    <dataField name="Sum of Apr-2014" fld="76" baseField="0" baseItem="0"/>
    <dataField name="Sum of May-2014" fld="77" baseField="0" baseItem="0"/>
    <dataField name="Sum of Jun-2014" fld="78" baseField="0" baseItem="0"/>
    <dataField name="Sum of Jul-2014" fld="79" baseField="0" baseItem="0"/>
    <dataField name="Sum of Aug-2014" fld="80" baseField="0" baseItem="0"/>
    <dataField name="Sum of Sep-2014" fld="81" baseField="0" baseItem="0"/>
    <dataField name="Sum of Oct-2014" fld="82" baseField="0" baseItem="0"/>
    <dataField name="Sum of Nov-2014" fld="83" baseField="0" baseItem="0"/>
    <dataField name="Sum of Dec-2014" fld="84" baseField="0" baseItem="0"/>
    <dataField name="Sum of Jan-2015" fld="85" baseField="0" baseItem="0"/>
    <dataField name="Sum of Feb-2015" fld="86" baseField="0" baseItem="0"/>
    <dataField name="Sum of Mar-2015" fld="87" baseField="0" baseItem="0"/>
    <dataField name="Sum of Apr-2015" fld="88" baseField="0" baseItem="0"/>
    <dataField name="Sum of May-2015" fld="89" baseField="0" baseItem="0"/>
    <dataField name="Sum of Jun-2015" fld="90" baseField="0" baseItem="0"/>
    <dataField name="Sum of Jul-2015" fld="91" baseField="0" baseItem="0"/>
    <dataField name="Sum of Aug-2015" fld="92" baseField="0" baseItem="0"/>
    <dataField name="Sum of Sep-2015" fld="93" baseField="0" baseItem="0"/>
    <dataField name="Sum of Oct-2015" fld="94" baseField="0" baseItem="0"/>
    <dataField name="Sum of Nov-2015" fld="95" baseField="0" baseItem="0"/>
    <dataField name="Sum of Dec-2015" fld="96" baseField="0" baseItem="0"/>
  </dataFields>
  <formats count="6">
    <format dxfId="28">
      <pivotArea dataOnly="0" labelOnly="1" outline="0" fieldPosition="0">
        <references count="1">
          <reference field="4294967294" count="0"/>
        </references>
      </pivotArea>
    </format>
    <format dxfId="27">
      <pivotArea outline="0" fieldPosition="0"/>
    </format>
    <format dxfId="26">
      <pivotArea outline="0" fieldPosition="0">
        <references count="1">
          <reference field="32" count="1" selected="0" defaultSubtotal="1">
            <x v="0"/>
          </reference>
        </references>
      </pivotArea>
    </format>
    <format dxfId="25">
      <pivotArea dataOnly="0" labelOnly="1" outline="0" fieldPosition="0">
        <references count="1">
          <reference field="32" count="1" defaultSubtotal="1">
            <x v="0"/>
          </reference>
        </references>
      </pivotArea>
    </format>
    <format dxfId="24">
      <pivotArea outline="0" fieldPosition="0">
        <references count="1">
          <reference field="32" count="1" selected="0" defaultSubtotal="1">
            <x v="1"/>
          </reference>
        </references>
      </pivotArea>
    </format>
    <format dxfId="23">
      <pivotArea dataOnly="0" labelOnly="1" outline="0" fieldPosition="0">
        <references count="1">
          <reference field="32" count="1" defaultSubtotal="1">
            <x v="1"/>
          </reference>
        </references>
      </pivotArea>
    </format>
  </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0000000-0007-0000-0600-000000000000}" name="PivotTable1" cacheId="0" applyNumberFormats="0" applyBorderFormats="0" applyFontFormats="0" applyPatternFormats="0" applyAlignmentFormats="0" applyWidthHeightFormats="1" dataCaption="Data" updatedVersion="2" asteriskTotals="1" showMemberPropertyTips="0" itemPrintTitles="1" createdVersion="1" indent="0" compact="0" compactData="0" gridDropZones="1">
  <location ref="B15:BM39" firstHeaderRow="1" firstDataRow="2" firstDataCol="4"/>
  <pivotFields count="97">
    <pivotField compact="0" outline="0" subtotalTop="0" showAll="0" includeNewItemsInFilter="1"/>
    <pivotField compact="0" outline="0" subtotalTop="0" showAll="0" includeNewItemsInFilter="1"/>
    <pivotField compact="0" outline="0" subtotalTop="0" showAll="0" includeNewItemsInFilter="1"/>
    <pivotField axis="axisRow" compact="0" outline="0" subtotalTop="0" showAll="0" includeNewItemsInFilter="1" defaultSubtotal="0">
      <items count="10">
        <item m="1" x="9"/>
        <item x="0"/>
        <item x="1"/>
        <item x="2"/>
        <item x="3"/>
        <item x="4"/>
        <item x="5"/>
        <item x="6"/>
        <item x="7"/>
        <item x="8"/>
      </items>
    </pivotField>
    <pivotField axis="axisRow" compact="0" outline="0" subtotalTop="0" showAll="0" includeNewItemsInFilter="1" defaultSubtotal="0">
      <items count="15">
        <item m="1" x="10"/>
        <item m="1" x="11"/>
        <item x="2"/>
        <item x="1"/>
        <item x="0"/>
        <item x="6"/>
        <item x="5"/>
        <item x="4"/>
        <item m="1" x="9"/>
        <item x="3"/>
        <item x="7"/>
        <item m="1" x="12"/>
        <item m="1" x="13"/>
        <item m="1" x="14"/>
        <item x="8"/>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axis="axisRow" compact="0" outline="0" subtotalTop="0" showAll="0" includeNewItemsInFilter="1" defaultSubtotal="0">
      <items count="12">
        <item x="0"/>
        <item x="1"/>
        <item x="2"/>
        <item x="3"/>
        <item m="1" x="5"/>
        <item m="1" x="6"/>
        <item m="1" x="9"/>
        <item m="1" x="7"/>
        <item m="1" x="10"/>
        <item m="1" x="8"/>
        <item m="1" x="11"/>
        <item h="1" x="4"/>
      </items>
    </pivotField>
    <pivotField axis="axisRow" compact="0" outline="0" subtotalTop="0" showAll="0" includeNewItemsInFilter="1" defaultSubtotal="0">
      <items count="18">
        <item m="1" x="5"/>
        <item m="1" x="14"/>
        <item m="1" x="15"/>
        <item m="1" x="16"/>
        <item m="1" x="11"/>
        <item m="1" x="6"/>
        <item m="1" x="7"/>
        <item x="2"/>
        <item m="1" x="17"/>
        <item x="3"/>
        <item x="0"/>
        <item m="1" x="8"/>
        <item m="1" x="12"/>
        <item m="1" x="13"/>
        <item m="1" x="10"/>
        <item x="1"/>
        <item m="1" x="9"/>
        <item x="4"/>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sortType="ascending" rankBy="0" defaultSubtotal="0"/>
    <pivotField compact="0" outline="0" subtotalTop="0" showAll="0" includeNewItemsInFilter="1" defaultSubtotal="0"/>
    <pivotField compact="0" outline="0" subtotalTop="0" showAll="0" includeNewItemsInFilter="1"/>
    <pivotField compact="0" outline="0" subtotalTop="0" showAll="0" includeNewItemsInFilter="1" defaultSubtotal="0"/>
    <pivotField compact="0" outline="0" subtotalTop="0" showAll="0" includeNewItemsInFilter="1"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s>
  <rowFields count="4">
    <field x="3"/>
    <field x="4"/>
    <field x="11"/>
    <field x="12"/>
  </rowFields>
  <rowItems count="23">
    <i>
      <x v="1"/>
      <x v="4"/>
      <x/>
      <x v="10"/>
    </i>
    <i r="2">
      <x v="1"/>
      <x v="15"/>
    </i>
    <i r="2">
      <x v="2"/>
      <x v="7"/>
    </i>
    <i>
      <x v="2"/>
      <x v="3"/>
      <x/>
      <x v="10"/>
    </i>
    <i r="2">
      <x v="1"/>
      <x v="15"/>
    </i>
    <i r="2">
      <x v="2"/>
      <x v="7"/>
    </i>
    <i>
      <x v="3"/>
      <x v="2"/>
      <x/>
      <x v="10"/>
    </i>
    <i r="2">
      <x v="1"/>
      <x v="15"/>
    </i>
    <i r="2">
      <x v="2"/>
      <x v="7"/>
    </i>
    <i>
      <x v="4"/>
      <x v="9"/>
      <x/>
      <x v="10"/>
    </i>
    <i r="2">
      <x v="1"/>
      <x v="15"/>
    </i>
    <i r="2">
      <x v="2"/>
      <x v="7"/>
    </i>
    <i>
      <x v="5"/>
      <x v="7"/>
      <x/>
      <x v="10"/>
    </i>
    <i r="2">
      <x v="1"/>
      <x v="15"/>
    </i>
    <i r="2">
      <x v="2"/>
      <x v="7"/>
    </i>
    <i>
      <x v="6"/>
      <x v="6"/>
      <x/>
      <x v="10"/>
    </i>
    <i r="2">
      <x v="1"/>
      <x v="15"/>
    </i>
    <i r="2">
      <x v="2"/>
      <x v="7"/>
    </i>
    <i>
      <x v="7"/>
      <x v="5"/>
      <x/>
      <x v="10"/>
    </i>
    <i r="2">
      <x v="1"/>
      <x v="15"/>
    </i>
    <i r="2">
      <x v="2"/>
      <x v="7"/>
    </i>
    <i>
      <x v="8"/>
      <x v="10"/>
      <x v="3"/>
      <x v="9"/>
    </i>
    <i t="grand">
      <x/>
    </i>
  </rowItems>
  <colFields count="1">
    <field x="-2"/>
  </colFields>
  <colItems count="60">
    <i>
      <x/>
    </i>
    <i i="1">
      <x v="1"/>
    </i>
    <i i="2">
      <x v="2"/>
    </i>
    <i i="3">
      <x v="3"/>
    </i>
    <i i="4">
      <x v="4"/>
    </i>
    <i i="5">
      <x v="5"/>
    </i>
    <i i="6">
      <x v="6"/>
    </i>
    <i i="7">
      <x v="7"/>
    </i>
    <i i="8">
      <x v="8"/>
    </i>
    <i i="9">
      <x v="9"/>
    </i>
    <i i="10">
      <x v="10"/>
    </i>
    <i i="11">
      <x v="11"/>
    </i>
    <i i="12">
      <x v="12"/>
    </i>
    <i i="13">
      <x v="13"/>
    </i>
    <i i="14">
      <x v="14"/>
    </i>
    <i i="15">
      <x v="15"/>
    </i>
    <i i="16">
      <x v="16"/>
    </i>
    <i i="17">
      <x v="17"/>
    </i>
    <i i="18">
      <x v="18"/>
    </i>
    <i i="19">
      <x v="19"/>
    </i>
    <i i="20">
      <x v="20"/>
    </i>
    <i i="21">
      <x v="21"/>
    </i>
    <i i="22">
      <x v="22"/>
    </i>
    <i i="23">
      <x v="23"/>
    </i>
    <i i="24">
      <x v="24"/>
    </i>
    <i i="25">
      <x v="25"/>
    </i>
    <i i="26">
      <x v="26"/>
    </i>
    <i i="27">
      <x v="27"/>
    </i>
    <i i="28">
      <x v="28"/>
    </i>
    <i i="29">
      <x v="29"/>
    </i>
    <i i="30">
      <x v="30"/>
    </i>
    <i i="31">
      <x v="31"/>
    </i>
    <i i="32">
      <x v="32"/>
    </i>
    <i i="33">
      <x v="33"/>
    </i>
    <i i="34">
      <x v="34"/>
    </i>
    <i i="35">
      <x v="35"/>
    </i>
    <i i="36">
      <x v="36"/>
    </i>
    <i i="37">
      <x v="37"/>
    </i>
    <i i="38">
      <x v="38"/>
    </i>
    <i i="39">
      <x v="39"/>
    </i>
    <i i="40">
      <x v="40"/>
    </i>
    <i i="41">
      <x v="41"/>
    </i>
    <i i="42">
      <x v="42"/>
    </i>
    <i i="43">
      <x v="43"/>
    </i>
    <i i="44">
      <x v="44"/>
    </i>
    <i i="45">
      <x v="45"/>
    </i>
    <i i="46">
      <x v="46"/>
    </i>
    <i i="47">
      <x v="47"/>
    </i>
    <i i="48">
      <x v="48"/>
    </i>
    <i i="49">
      <x v="49"/>
    </i>
    <i i="50">
      <x v="50"/>
    </i>
    <i i="51">
      <x v="51"/>
    </i>
    <i i="52">
      <x v="52"/>
    </i>
    <i i="53">
      <x v="53"/>
    </i>
    <i i="54">
      <x v="54"/>
    </i>
    <i i="55">
      <x v="55"/>
    </i>
    <i i="56">
      <x v="56"/>
    </i>
    <i i="57">
      <x v="57"/>
    </i>
    <i i="58">
      <x v="58"/>
    </i>
    <i i="59">
      <x v="59"/>
    </i>
  </colItems>
  <dataFields count="60">
    <dataField name="Sum of Jan-2011" fld="37" baseField="0" baseItem="0"/>
    <dataField name="Sum of Feb-2011" fld="38" baseField="0" baseItem="0"/>
    <dataField name="Sum of Mar-2011" fld="39" baseField="0" baseItem="0"/>
    <dataField name="Sum of Apr-2011" fld="40" baseField="0" baseItem="0"/>
    <dataField name="Sum of May-2011" fld="41" baseField="0" baseItem="0"/>
    <dataField name="Sum of Jun-2011" fld="42" baseField="0" baseItem="0"/>
    <dataField name="Sum of Jul-2011" fld="43" baseField="0" baseItem="0"/>
    <dataField name="Sum of Aug-2011" fld="44" baseField="0" baseItem="0"/>
    <dataField name="Sum of Sep-2011" fld="45" baseField="0" baseItem="0"/>
    <dataField name="Sum of Oct-2011" fld="46" baseField="0" baseItem="0"/>
    <dataField name="Sum of Nov-2011" fld="47" baseField="0" baseItem="0"/>
    <dataField name="Sum of Dec-2011" fld="48" baseField="0" baseItem="0"/>
    <dataField name="Sum of Jan-2012" fld="49" baseField="0" baseItem="0"/>
    <dataField name="Sum of Feb-2012" fld="50" baseField="0" baseItem="0"/>
    <dataField name="Sum of Mar-2012" fld="51" baseField="0" baseItem="0"/>
    <dataField name="Sum of Apr-2012" fld="52" baseField="0" baseItem="0"/>
    <dataField name="Sum of May-2012" fld="53" baseField="0" baseItem="0"/>
    <dataField name="Sum of Jun-2012" fld="54" baseField="0" baseItem="0"/>
    <dataField name="Sum of Jul-2012" fld="55" baseField="0" baseItem="0"/>
    <dataField name="Sum of Aug-2012" fld="56" baseField="0" baseItem="0"/>
    <dataField name="Sum of Sep-2012" fld="57" baseField="0" baseItem="0"/>
    <dataField name="Sum of Oct-2012" fld="58" baseField="0" baseItem="0"/>
    <dataField name="Sum of Nov-2012" fld="59" baseField="0" baseItem="0"/>
    <dataField name="Sum of Dec-2012" fld="60" baseField="0" baseItem="0"/>
    <dataField name="Sum of Jan-2013" fld="61" baseField="0" baseItem="0"/>
    <dataField name="Sum of Feb-2013" fld="62" baseField="0" baseItem="0"/>
    <dataField name="Sum of Mar-2013" fld="63" baseField="0" baseItem="0"/>
    <dataField name="Sum of Apr-2013" fld="64" baseField="0" baseItem="0"/>
    <dataField name="Sum of May-2013" fld="65" baseField="0" baseItem="0"/>
    <dataField name="Sum of Jun-2013" fld="66" baseField="0" baseItem="0"/>
    <dataField name="Sum of Jul-2013" fld="67" baseField="0" baseItem="0"/>
    <dataField name="Sum of Aug-2013" fld="68" baseField="0" baseItem="0"/>
    <dataField name="Sum of Sep-2013" fld="69" baseField="0" baseItem="0"/>
    <dataField name="Sum of Oct-2013" fld="70" baseField="0" baseItem="0"/>
    <dataField name="Sum of Nov-2013" fld="71" baseField="0" baseItem="0"/>
    <dataField name="Sum of Dec-2013" fld="72" baseField="0" baseItem="0"/>
    <dataField name="Sum of Jan-2014" fld="73" baseField="0" baseItem="0"/>
    <dataField name="Sum of Feb-2014" fld="74" baseField="0" baseItem="0"/>
    <dataField name="Sum of Mar-2014" fld="75" baseField="0" baseItem="0"/>
    <dataField name="Sum of Apr-2014" fld="76" baseField="0" baseItem="0"/>
    <dataField name="Sum of May-2014" fld="77" baseField="0" baseItem="0"/>
    <dataField name="Sum of Jun-2014" fld="78" baseField="0" baseItem="0"/>
    <dataField name="Sum of Jul-2014" fld="79" baseField="0" baseItem="0"/>
    <dataField name="Sum of Aug-2014" fld="80" baseField="0" baseItem="0"/>
    <dataField name="Sum of Sep-2014" fld="81" baseField="0" baseItem="0"/>
    <dataField name="Sum of Oct-2014" fld="82" baseField="0" baseItem="0"/>
    <dataField name="Sum of Nov-2014" fld="83" baseField="0" baseItem="0"/>
    <dataField name="Sum of Dec-2014" fld="84" baseField="0" baseItem="0"/>
    <dataField name="Sum of Jan-2015" fld="85" baseField="0" baseItem="0"/>
    <dataField name="Sum of Feb-2015" fld="86" baseField="0" baseItem="0"/>
    <dataField name="Sum of Mar-2015" fld="87" baseField="0" baseItem="0"/>
    <dataField name="Sum of Apr-2015" fld="88" baseField="0" baseItem="0"/>
    <dataField name="Sum of May-2015" fld="89" baseField="0" baseItem="0"/>
    <dataField name="Sum of Jun-2015" fld="90" baseField="0" baseItem="0"/>
    <dataField name="Sum of Jul-2015" fld="91" baseField="0" baseItem="0"/>
    <dataField name="Sum of Aug-2015" fld="92" baseField="0" baseItem="0"/>
    <dataField name="Sum of Sep-2015" fld="93" baseField="0" baseItem="0"/>
    <dataField name="Sum of Oct-2015" fld="94" baseField="0" baseItem="0"/>
    <dataField name="Sum of Nov-2015" fld="95" baseField="0" baseItem="0"/>
    <dataField name="Sum of Dec-2015" fld="96" baseField="0" baseItem="0"/>
  </dataFields>
  <formats count="2">
    <format dxfId="22">
      <pivotArea dataOnly="0" labelOnly="1" outline="0" fieldPosition="0">
        <references count="1">
          <reference field="4294967294" count="0"/>
        </references>
      </pivotArea>
    </format>
    <format dxfId="21">
      <pivotArea outline="0" fieldPosition="0"/>
    </format>
  </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00000000-0007-0000-0700-000000000000}" name="PivotTable3" cacheId="1" applyNumberFormats="0" applyBorderFormats="0" applyFontFormats="0" applyPatternFormats="0" applyAlignmentFormats="0" applyWidthHeightFormats="1" dataCaption="Data" updatedVersion="1" asteriskTotals="1" showMemberPropertyTips="0" itemPrintTitles="1" createdVersion="1" indent="0" compact="0" compactData="0" gridDropZones="1">
  <location ref="A32:K56" firstHeaderRow="1" firstDataRow="3" firstDataCol="1"/>
  <pivotFields count="97">
    <pivotField compact="0" outline="0" subtotalTop="0" showAll="0" includeNewItemsInFilter="1"/>
    <pivotField compact="0" outline="0" subtotalTop="0" showAll="0" includeNewItemsInFilter="1"/>
    <pivotField compact="0" outline="0" subtotalTop="0" showAll="0" includeNewItemsInFilter="1"/>
    <pivotField axis="axisCol" compact="0" outline="0" subtotalTop="0" showAll="0" includeNewItemsInFilter="1" defaultSubtotal="0">
      <items count="9">
        <item x="0"/>
        <item x="1"/>
        <item x="2"/>
        <item x="3"/>
        <item x="4"/>
        <item x="5"/>
        <item x="6"/>
        <item x="7"/>
        <item x="8"/>
      </items>
    </pivotField>
    <pivotField axis="axisCol" compact="0" outline="0" subtotalTop="0" showAll="0" includeNewItemsInFilter="1" defaultSubtotal="0">
      <items count="10">
        <item x="2"/>
        <item x="1"/>
        <item x="0"/>
        <item x="6"/>
        <item x="5"/>
        <item m="1" x="9"/>
        <item x="3"/>
        <item x="7"/>
        <item x="8"/>
        <item x="4"/>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dataField="1" compact="0" outline="0" subtotalTop="0" showAll="0" includeNewItemsInFilter="1"/>
    <pivotField compact="0" outline="0" subtotalTop="0" showAll="0" includeNewItemsInFilter="1"/>
    <pivotField axis="axisRow" compact="0" outline="0" subtotalTop="0" showAll="0" includeNewItemsInFilter="1" defaultSubtotal="0">
      <items count="40">
        <item m="1" x="21"/>
        <item m="1" x="22"/>
        <item m="1" x="23"/>
        <item m="1" x="24"/>
        <item m="1" x="25"/>
        <item m="1" x="26"/>
        <item m="1" x="27"/>
        <item m="1" x="28"/>
        <item m="1" x="29"/>
        <item m="1" x="30"/>
        <item m="1" x="31"/>
        <item m="1" x="32"/>
        <item m="1" x="33"/>
        <item m="1" x="34"/>
        <item m="1" x="35"/>
        <item m="1" x="36"/>
        <item m="1" x="37"/>
        <item m="1" x="38"/>
        <item m="1" x="39"/>
        <item x="1"/>
        <item x="2"/>
        <item x="3"/>
        <item x="4"/>
        <item x="5"/>
        <item x="6"/>
        <item x="7"/>
        <item x="8"/>
        <item x="9"/>
        <item x="10"/>
        <item x="11"/>
        <item x="12"/>
        <item x="13"/>
        <item x="14"/>
        <item x="15"/>
        <item x="16"/>
        <item x="17"/>
        <item x="0"/>
        <item x="18"/>
        <item x="19"/>
        <item x="20"/>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s>
  <rowFields count="1">
    <field x="25"/>
  </rowFields>
  <rowItems count="22">
    <i>
      <x v="19"/>
    </i>
    <i>
      <x v="20"/>
    </i>
    <i>
      <x v="21"/>
    </i>
    <i>
      <x v="22"/>
    </i>
    <i>
      <x v="23"/>
    </i>
    <i>
      <x v="24"/>
    </i>
    <i>
      <x v="25"/>
    </i>
    <i>
      <x v="26"/>
    </i>
    <i>
      <x v="27"/>
    </i>
    <i>
      <x v="28"/>
    </i>
    <i>
      <x v="29"/>
    </i>
    <i>
      <x v="30"/>
    </i>
    <i>
      <x v="31"/>
    </i>
    <i>
      <x v="32"/>
    </i>
    <i>
      <x v="33"/>
    </i>
    <i>
      <x v="34"/>
    </i>
    <i>
      <x v="35"/>
    </i>
    <i>
      <x v="36"/>
    </i>
    <i>
      <x v="37"/>
    </i>
    <i>
      <x v="38"/>
    </i>
    <i>
      <x v="39"/>
    </i>
    <i t="grand">
      <x/>
    </i>
  </rowItems>
  <colFields count="2">
    <field x="3"/>
    <field x="4"/>
  </colFields>
  <colItems count="10">
    <i>
      <x/>
      <x v="2"/>
    </i>
    <i>
      <x v="1"/>
      <x v="1"/>
    </i>
    <i>
      <x v="2"/>
      <x/>
    </i>
    <i>
      <x v="3"/>
      <x v="6"/>
    </i>
    <i>
      <x v="4"/>
      <x v="9"/>
    </i>
    <i>
      <x v="5"/>
      <x v="4"/>
    </i>
    <i>
      <x v="6"/>
      <x v="3"/>
    </i>
    <i>
      <x v="7"/>
      <x v="7"/>
    </i>
    <i>
      <x v="8"/>
      <x v="8"/>
    </i>
    <i t="grand">
      <x/>
    </i>
  </colItems>
  <dataFields count="1">
    <dataField name="Sum of PRICES (Costs in ZAR)" fld="23" baseField="0" baseItem="0" numFmtId="4"/>
  </dataFields>
  <formats count="21">
    <format dxfId="20">
      <pivotArea dataOnly="0" labelOnly="1" grandCol="1" outline="0" fieldPosition="0"/>
    </format>
    <format dxfId="19">
      <pivotArea dataOnly="0" labelOnly="1" grandCol="1" outline="0" fieldPosition="0"/>
    </format>
    <format dxfId="18">
      <pivotArea outline="0" fieldPosition="0">
        <references count="1">
          <reference field="4294967294" count="1">
            <x v="0"/>
          </reference>
        </references>
      </pivotArea>
    </format>
    <format dxfId="17">
      <pivotArea dataOnly="0" labelOnly="1" outline="0" fieldPosition="0">
        <references count="1">
          <reference field="3" count="8">
            <x v="0"/>
            <x v="1"/>
            <x v="2"/>
            <x v="3"/>
            <x v="4"/>
            <x v="5"/>
            <x v="6"/>
            <x v="7"/>
          </reference>
        </references>
      </pivotArea>
    </format>
    <format dxfId="16">
      <pivotArea dataOnly="0" labelOnly="1" outline="0" fieldPosition="0">
        <references count="2">
          <reference field="3" count="1" selected="0">
            <x v="0"/>
          </reference>
          <reference field="4" count="1">
            <x v="2"/>
          </reference>
        </references>
      </pivotArea>
    </format>
    <format dxfId="15">
      <pivotArea dataOnly="0" labelOnly="1" outline="0" fieldPosition="0">
        <references count="2">
          <reference field="3" count="1" selected="0">
            <x v="1"/>
          </reference>
          <reference field="4" count="1">
            <x v="1"/>
          </reference>
        </references>
      </pivotArea>
    </format>
    <format dxfId="14">
      <pivotArea dataOnly="0" labelOnly="1" outline="0" fieldPosition="0">
        <references count="2">
          <reference field="3" count="1" selected="0">
            <x v="2"/>
          </reference>
          <reference field="4" count="1">
            <x v="0"/>
          </reference>
        </references>
      </pivotArea>
    </format>
    <format dxfId="13">
      <pivotArea dataOnly="0" labelOnly="1" outline="0" fieldPosition="0">
        <references count="2">
          <reference field="3" count="1" selected="0">
            <x v="3"/>
          </reference>
          <reference field="4" count="1">
            <x v="6"/>
          </reference>
        </references>
      </pivotArea>
    </format>
    <format dxfId="12">
      <pivotArea dataOnly="0" labelOnly="1" outline="0" fieldPosition="0">
        <references count="2">
          <reference field="3" count="1" selected="0">
            <x v="4"/>
          </reference>
          <reference field="4" count="1">
            <x v="5"/>
          </reference>
        </references>
      </pivotArea>
    </format>
    <format dxfId="11">
      <pivotArea dataOnly="0" labelOnly="1" outline="0" fieldPosition="0">
        <references count="2">
          <reference field="3" count="1" selected="0">
            <x v="5"/>
          </reference>
          <reference field="4" count="1">
            <x v="4"/>
          </reference>
        </references>
      </pivotArea>
    </format>
    <format dxfId="10">
      <pivotArea dataOnly="0" labelOnly="1" outline="0" fieldPosition="0">
        <references count="2">
          <reference field="3" count="1" selected="0">
            <x v="6"/>
          </reference>
          <reference field="4" count="1">
            <x v="3"/>
          </reference>
        </references>
      </pivotArea>
    </format>
    <format dxfId="9">
      <pivotArea dataOnly="0" labelOnly="1" outline="0" fieldPosition="0">
        <references count="2">
          <reference field="3" count="1" selected="0">
            <x v="7"/>
          </reference>
          <reference field="4" count="1">
            <x v="7"/>
          </reference>
        </references>
      </pivotArea>
    </format>
    <format dxfId="8">
      <pivotArea dataOnly="0" labelOnly="1" outline="0" fieldPosition="0">
        <references count="2">
          <reference field="3" count="1" selected="0">
            <x v="4"/>
          </reference>
          <reference field="4" count="1">
            <x v="5"/>
          </reference>
        </references>
      </pivotArea>
    </format>
    <format dxfId="7">
      <pivotArea dataOnly="0" labelOnly="1" outline="0" fieldPosition="0">
        <references count="2">
          <reference field="3" count="1" selected="0">
            <x v="0"/>
          </reference>
          <reference field="4" count="1">
            <x v="2"/>
          </reference>
        </references>
      </pivotArea>
    </format>
    <format dxfId="6">
      <pivotArea dataOnly="0" labelOnly="1" outline="0" fieldPosition="0">
        <references count="2">
          <reference field="3" count="1" selected="0">
            <x v="1"/>
          </reference>
          <reference field="4" count="1">
            <x v="1"/>
          </reference>
        </references>
      </pivotArea>
    </format>
    <format dxfId="5">
      <pivotArea dataOnly="0" labelOnly="1" outline="0" fieldPosition="0">
        <references count="2">
          <reference field="3" count="1" selected="0">
            <x v="2"/>
          </reference>
          <reference field="4" count="1">
            <x v="0"/>
          </reference>
        </references>
      </pivotArea>
    </format>
    <format dxfId="4">
      <pivotArea dataOnly="0" labelOnly="1" outline="0" fieldPosition="0">
        <references count="2">
          <reference field="3" count="1" selected="0">
            <x v="3"/>
          </reference>
          <reference field="4" count="1">
            <x v="6"/>
          </reference>
        </references>
      </pivotArea>
    </format>
    <format dxfId="3">
      <pivotArea dataOnly="0" labelOnly="1" outline="0" fieldPosition="0">
        <references count="2">
          <reference field="3" count="1" selected="0">
            <x v="4"/>
          </reference>
          <reference field="4" count="1">
            <x v="9"/>
          </reference>
        </references>
      </pivotArea>
    </format>
    <format dxfId="2">
      <pivotArea dataOnly="0" labelOnly="1" outline="0" fieldPosition="0">
        <references count="2">
          <reference field="3" count="1" selected="0">
            <x v="5"/>
          </reference>
          <reference field="4" count="1">
            <x v="4"/>
          </reference>
        </references>
      </pivotArea>
    </format>
    <format dxfId="1">
      <pivotArea dataOnly="0" labelOnly="1" outline="0" fieldPosition="0">
        <references count="2">
          <reference field="3" count="1" selected="0">
            <x v="6"/>
          </reference>
          <reference field="4" count="1">
            <x v="3"/>
          </reference>
        </references>
      </pivotArea>
    </format>
    <format dxfId="0">
      <pivotArea dataOnly="0" labelOnly="1" outline="0" fieldPosition="0">
        <references count="2">
          <reference field="3" count="1" selected="0">
            <x v="7"/>
          </reference>
          <reference field="4" count="1">
            <x v="7"/>
          </reference>
        </references>
      </pivotArea>
    </format>
  </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revisions/_rels/revisionHeaders.xml.rels><?xml version="1.0" encoding="UTF-8" standalone="yes"?>
<Relationships xmlns="http://schemas.openxmlformats.org/package/2006/relationships"><Relationship Id="rId93" Type="http://schemas.openxmlformats.org/officeDocument/2006/relationships/revisionLog" Target="revisionLog11.xml"/><Relationship Id="rId92" Type="http://schemas.openxmlformats.org/officeDocument/2006/relationships/revisionLog" Target="revisionLog10.xml"/><Relationship Id="rId91" Type="http://schemas.openxmlformats.org/officeDocument/2006/relationships/revisionLog" Target="revisionLog9.xml"/><Relationship Id="rId94" Type="http://schemas.openxmlformats.org/officeDocument/2006/relationships/revisionLog" Target="revisionLog12.xml"/></Relationships>
</file>

<file path=xl/revisions/revisionHeaders.xml><?xml version="1.0" encoding="utf-8"?>
<headers xmlns="http://schemas.openxmlformats.org/spreadsheetml/2006/main" xmlns:r="http://schemas.openxmlformats.org/officeDocument/2006/relationships" xmlns:mc="http://schemas.openxmlformats.org/markup-compatibility/2006" xmlns:x14ac="http://schemas.microsoft.com/office/spreadsheetml/2009/9/ac" mc:Ignorable="x14ac" guid="{B8424A05-070F-49E3-A69C-C54B558D493F}" diskRevisions="1" revisionId="18866" version="4">
  <header guid="{7D1E8337-0773-46BD-ACEB-FE6545FDF9E9}" dateTime="2023-03-29T17:20:53" maxSheetId="16" userName="Papi Thokoa" r:id="rId91" minRId="18756" maxRId="18758">
    <sheetIdMap count="15">
      <sheetId val="1"/>
      <sheetId val="2"/>
      <sheetId val="3"/>
      <sheetId val="4"/>
      <sheetId val="5"/>
      <sheetId val="6"/>
      <sheetId val="7"/>
      <sheetId val="8"/>
      <sheetId val="9"/>
      <sheetId val="10"/>
      <sheetId val="11"/>
      <sheetId val="12"/>
      <sheetId val="13"/>
      <sheetId val="14"/>
      <sheetId val="15"/>
    </sheetIdMap>
  </header>
  <header guid="{B4216FBB-F88C-4FA8-AFC0-1C366142EEEE}" dateTime="2023-03-30T12:08:39" maxSheetId="16" userName="Papi Thokoa" r:id="rId92" minRId="18782" maxRId="18816">
    <sheetIdMap count="15">
      <sheetId val="1"/>
      <sheetId val="2"/>
      <sheetId val="3"/>
      <sheetId val="4"/>
      <sheetId val="5"/>
      <sheetId val="6"/>
      <sheetId val="7"/>
      <sheetId val="8"/>
      <sheetId val="9"/>
      <sheetId val="10"/>
      <sheetId val="11"/>
      <sheetId val="12"/>
      <sheetId val="13"/>
      <sheetId val="14"/>
      <sheetId val="15"/>
    </sheetIdMap>
  </header>
  <header guid="{FE299289-8871-4108-BBA1-FC32AA986604}" dateTime="2023-04-11T12:47:44" maxSheetId="16" userName="Papi Thokoa" r:id="rId93" minRId="18817" maxRId="18819">
    <sheetIdMap count="15">
      <sheetId val="1"/>
      <sheetId val="2"/>
      <sheetId val="3"/>
      <sheetId val="4"/>
      <sheetId val="5"/>
      <sheetId val="6"/>
      <sheetId val="7"/>
      <sheetId val="8"/>
      <sheetId val="9"/>
      <sheetId val="10"/>
      <sheetId val="11"/>
      <sheetId val="12"/>
      <sheetId val="13"/>
      <sheetId val="14"/>
      <sheetId val="15"/>
    </sheetIdMap>
  </header>
  <header guid="{B8424A05-070F-49E3-A69C-C54B558D493F}" dateTime="2023-04-16T23:38:11" maxSheetId="16" userName="Papi Thokoa" r:id="rId94" minRId="18843">
    <sheetIdMap count="15">
      <sheetId val="1"/>
      <sheetId val="2"/>
      <sheetId val="3"/>
      <sheetId val="4"/>
      <sheetId val="5"/>
      <sheetId val="6"/>
      <sheetId val="7"/>
      <sheetId val="8"/>
      <sheetId val="9"/>
      <sheetId val="10"/>
      <sheetId val="11"/>
      <sheetId val="12"/>
      <sheetId val="13"/>
      <sheetId val="14"/>
      <sheetId val="15"/>
    </sheetIdMap>
  </header>
</headers>
</file>

<file path=xl/revisions/revisionLog1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8782" sId="12" numFmtId="4">
    <oc r="D18">
      <v>0.05</v>
    </oc>
    <nc r="D18"/>
  </rcc>
  <rcc rId="18783" sId="12" numFmtId="4">
    <oc r="D19">
      <v>0.35</v>
    </oc>
    <nc r="D19"/>
  </rcc>
  <rcc rId="18784" sId="12" numFmtId="4">
    <oc r="D20">
      <v>0.2</v>
    </oc>
    <nc r="D20"/>
  </rcc>
  <rcc rId="18785" sId="12" numFmtId="4">
    <oc r="D21">
      <v>0.15</v>
    </oc>
    <nc r="D21"/>
  </rcc>
  <rcc rId="18786" sId="12" numFmtId="4">
    <oc r="D22">
      <v>0.1</v>
    </oc>
    <nc r="D22"/>
  </rcc>
  <rcc rId="18787" sId="9">
    <oc r="E88" t="inlineStr">
      <is>
        <t>Minimum Contract Skills Development Goal (CSDG) sum = ME (0,25%) x Subtotal of tender amount</t>
      </is>
    </oc>
    <nc r="E88"/>
  </rcc>
  <rcc rId="18788" sId="9" numFmtId="4">
    <oc r="F88">
      <v>130</v>
    </oc>
    <nc r="F88"/>
  </rcc>
  <rcc rId="18789" sId="9" odxf="1" dxf="1">
    <nc r="E33" t="inlineStr">
      <is>
        <t>Minimum Contract Skills Development Goal (CSDG) sum = ME (0,25%) x Subtotal of tender amount</t>
      </is>
    </nc>
    <odxf>
      <alignment wrapText="0"/>
    </odxf>
    <ndxf>
      <alignment wrapText="1"/>
    </ndxf>
  </rcc>
  <rcc rId="18790" sId="9" numFmtId="4">
    <nc r="F33">
      <v>130</v>
    </nc>
  </rcc>
  <rcc rId="18791" sId="9">
    <nc r="C33" t="inlineStr">
      <is>
        <t>Other</t>
      </is>
    </nc>
  </rcc>
  <rcc rId="18792" sId="9">
    <oc r="E87" t="inlineStr">
      <is>
        <t xml:space="preserve">Skills Development: </t>
      </is>
    </oc>
    <nc r="E87"/>
  </rcc>
  <rcv guid="{0DC4A0F8-0DA2-43F8-8C4D-60ABCF78B482}" action="delete"/>
  <rdn rId="0" localSheetId="1" customView="1" name="Z_0DC4A0F8_0DA2_43F8_8C4D_60ABCF78B482_.wvu.PrintArea" hidden="1" oldHidden="1">
    <formula>'Cover Sheet'!$A$1:$B$45</formula>
    <oldFormula>'Cover Sheet'!$A$1:$B$45</oldFormula>
  </rdn>
  <rdn rId="0" localSheetId="2" customView="1" name="Z_0DC4A0F8_0DA2_43F8_8C4D_60ABCF78B482_.wvu.PrintArea" hidden="1" oldHidden="1">
    <formula>'Input Notes'!$A$1:$C$14</formula>
    <oldFormula>'Input Notes'!$A$1:$C$14</oldFormula>
  </rdn>
  <rdn rId="0" localSheetId="3" customView="1" name="Z_0DC4A0F8_0DA2_43F8_8C4D_60ABCF78B482_.wvu.PrintArea" hidden="1" oldHidden="1">
    <formula>'5.1.0 Preambles'!$A$1:$B$20</formula>
    <oldFormula>'5.1.0 Preambles'!$A$1:$B$20</oldFormula>
  </rdn>
  <rdn rId="0" localSheetId="3" customView="1" name="Z_0DC4A0F8_0DA2_43F8_8C4D_60ABCF78B482_.wvu.PrintTitles" hidden="1" oldHidden="1">
    <formula>'5.1.0 Preambles'!$1:$6</formula>
    <oldFormula>'5.1.0 Preambles'!$1:$6</oldFormula>
  </rdn>
  <rdn rId="0" localSheetId="4" customView="1" name="Z_0DC4A0F8_0DA2_43F8_8C4D_60ABCF78B482_.wvu.PrintArea" hidden="1" oldHidden="1">
    <formula>'5.1.1 Summary'!$A$1:$G$26</formula>
    <oldFormula>'5.1.1 Summary'!$A$1:$G$26</oldFormula>
  </rdn>
  <rdn rId="0" localSheetId="4" customView="1" name="Z_0DC4A0F8_0DA2_43F8_8C4D_60ABCF78B482_.wvu.PrintTitles" hidden="1" oldHidden="1">
    <formula>'5.1.1 Summary'!$A:$D,'5.1.1 Summary'!$1:$5</formula>
    <oldFormula>'5.1.1 Summary'!$A:$D,'5.1.1 Summary'!$1:$5</oldFormula>
  </rdn>
  <rdn rId="0" localSheetId="5" customView="1" name="Z_0DC4A0F8_0DA2_43F8_8C4D_60ABCF78B482_.wvu.PrintArea" hidden="1" oldHidden="1">
    <formula>'5.1.1.1 Summary of Bills'!$A$1:$D$21</formula>
    <oldFormula>'5.1.1.1 Summary of Bills'!$A$1:$D$21</oldFormula>
  </rdn>
  <rdn rId="0" localSheetId="6" customView="1" name="Z_0DC4A0F8_0DA2_43F8_8C4D_60ABCF78B482_.wvu.PrintArea" hidden="1" oldHidden="1">
    <formula>'5.1.1.2 Summary Currency &amp; CPA'!$B$2:$BB$43</formula>
    <oldFormula>'5.1.1.2 Summary Currency &amp; CPA'!$B$2:$BB$43</oldFormula>
  </rdn>
  <rdn rId="0" localSheetId="6" customView="1" name="Z_0DC4A0F8_0DA2_43F8_8C4D_60ABCF78B482_.wvu.PrintTitles" hidden="1" oldHidden="1">
    <formula>'5.1.1.2 Summary Currency &amp; CPA'!$A:$G,'5.1.1.2 Summary Currency &amp; CPA'!$2:$13</formula>
    <oldFormula>'5.1.1.2 Summary Currency &amp; CPA'!$A:$G,'5.1.1.2 Summary Currency &amp; CPA'!$2:$13</oldFormula>
  </rdn>
  <rdn rId="0" localSheetId="7" customView="1" name="Z_0DC4A0F8_0DA2_43F8_8C4D_60ABCF78B482_.wvu.PrintArea" hidden="1" oldHidden="1">
    <formula>'5.1.1.3 Summary Cost alloc'!$A$1:$BM$40</formula>
    <oldFormula>'5.1.1.3 Summary Cost alloc'!$A$1:$BM$40</oldFormula>
  </rdn>
  <rdn rId="0" localSheetId="7" customView="1" name="Z_0DC4A0F8_0DA2_43F8_8C4D_60ABCF78B482_.wvu.PrintTitles" hidden="1" oldHidden="1">
    <formula>'5.1.1.3 Summary Cost alloc'!$A:$E,'5.1.1.3 Summary Cost alloc'!$2:$16</formula>
    <oldFormula>'5.1.1.3 Summary Cost alloc'!$A:$E,'5.1.1.3 Summary Cost alloc'!$2:$16</oldFormula>
  </rdn>
  <rdn rId="0" localSheetId="8" customView="1" name="Z_0DC4A0F8_0DA2_43F8_8C4D_60ABCF78B482_.wvu.PrintArea" hidden="1" oldHidden="1">
    <formula>'5.1.1.4 PS5 Data'!$A$1:$K$55</formula>
    <oldFormula>'5.1.1.4 PS5 Data'!$A$1:$K$55</oldFormula>
  </rdn>
  <rdn rId="0" localSheetId="8" customView="1" name="Z_0DC4A0F8_0DA2_43F8_8C4D_60ABCF78B482_.wvu.PrintTitles" hidden="1" oldHidden="1">
    <formula>'5.1.1.4 PS5 Data'!$1:$5</formula>
    <oldFormula>'5.1.1.4 PS5 Data'!$1:$5</oldFormula>
  </rdn>
  <rdn rId="0" localSheetId="9" customView="1" name="Z_0DC4A0F8_0DA2_43F8_8C4D_60ABCF78B482_.wvu.PrintTitles" hidden="1" oldHidden="1">
    <formula>'5.1.2 Pricing Schedule'!$A:$G,'5.1.2 Pricing Schedule'!$1:$22</formula>
    <oldFormula>'5.1.2 Pricing Schedule'!$A:$G,'5.1.2 Pricing Schedule'!$1:$22</oldFormula>
  </rdn>
  <rdn rId="0" localSheetId="9" customView="1" name="Z_0DC4A0F8_0DA2_43F8_8C4D_60ABCF78B482_.wvu.Rows" hidden="1" oldHidden="1">
    <formula>'5.1.2 Pricing Schedule'!$152:$187</formula>
    <oldFormula>'5.1.2 Pricing Schedule'!$152:$187</oldFormula>
  </rdn>
  <rdn rId="0" localSheetId="9" customView="1" name="Z_0DC4A0F8_0DA2_43F8_8C4D_60ABCF78B482_.wvu.FilterData" hidden="1" oldHidden="1">
    <formula>'5.1.2 Pricing Schedule'!$A$22:$BG$192</formula>
    <oldFormula>'5.1.2 Pricing Schedule'!$A$22:$BG$192</oldFormula>
  </rdn>
  <rdn rId="0" localSheetId="10" customView="1" name="Z_0DC4A0F8_0DA2_43F8_8C4D_60ABCF78B482_.wvu.PrintArea" hidden="1" oldHidden="1">
    <formula>'5.1.3 Rate of Exchange table'!$A$1:$H$36</formula>
    <oldFormula>'5.1.3 Rate of Exchange table'!$A$1:$H$36</oldFormula>
  </rdn>
  <rdn rId="0" localSheetId="11" customView="1" name="Z_0DC4A0F8_0DA2_43F8_8C4D_60ABCF78B482_.wvu.PrintArea" hidden="1" oldHidden="1">
    <formula>'5.1.4.0 NOTES Price adj'!$A$1:$B$21</formula>
    <oldFormula>'5.1.4.0 NOTES Price adj'!$A$1:$B$21</oldFormula>
  </rdn>
  <rdn rId="0" localSheetId="11" customView="1" name="Z_0DC4A0F8_0DA2_43F8_8C4D_60ABCF78B482_.wvu.PrintTitles" hidden="1" oldHidden="1">
    <formula>'5.1.4.0 NOTES Price adj'!$1:$3</formula>
    <oldFormula>'5.1.4.0 NOTES Price adj'!$1:$3</oldFormula>
  </rdn>
  <rdn rId="0" localSheetId="12" customView="1" name="Z_0DC4A0F8_0DA2_43F8_8C4D_60ABCF78B482_.wvu.PrintArea" hidden="1" oldHidden="1">
    <formula>' 5.1.4.1 CPA Formula'!$A$1:$N$97</formula>
    <oldFormula>' 5.1.4.1 CPA Formula'!$A$1:$N$97</oldFormula>
  </rdn>
  <rdn rId="0" localSheetId="12" customView="1" name="Z_0DC4A0F8_0DA2_43F8_8C4D_60ABCF78B482_.wvu.PrintTitles" hidden="1" oldHidden="1">
    <formula>' 5.1.4.1 CPA Formula'!$1:$5</formula>
    <oldFormula>' 5.1.4.1 CPA Formula'!$1:$5</oldFormula>
  </rdn>
  <rdn rId="0" localSheetId="12" customView="1" name="Z_0DC4A0F8_0DA2_43F8_8C4D_60ABCF78B482_.wvu.FilterData" hidden="1" oldHidden="1">
    <formula>' 5.1.4.1 CPA Formula'!$A$8:$N$89</formula>
    <oldFormula>' 5.1.4.1 CPA Formula'!$A$8:$N$89</oldFormula>
  </rdn>
  <rdn rId="0" localSheetId="13" customView="1" name="Z_0DC4A0F8_0DA2_43F8_8C4D_60ABCF78B482_.wvu.PrintArea" hidden="1" oldHidden="1">
    <formula>' 5.1.5 LME Notes'!$A$1:$G$28</formula>
    <oldFormula>' 5.1.5 LME Notes'!$A$1:$G$28</oldFormula>
  </rdn>
  <rcv guid="{0DC4A0F8-0DA2-43F8-8C4D-60ABCF78B482}" action="add"/>
  <rsnm rId="18816" sheetId="15" oldName="[240-165740978_CCT_Pricing_ Tutuka Power Station Low Nox Burners Project 20230314.xlsx]Sheet1" newName="[240-165740978_CCT_Pricing_ Tutuka Power Station Low Nox Burners Project 20230329.xlsx]SSCC Rates"/>
</revisions>
</file>

<file path=xl/revisions/revisionLog1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8817" sId="5">
    <oc r="A1" t="inlineStr">
      <is>
        <t>KUSILE POWER STATION</t>
      </is>
    </oc>
    <nc r="A1"/>
  </rcc>
  <rcc rId="18818" sId="6">
    <oc r="A2" t="inlineStr">
      <is>
        <t>KUSILE POWER STATION</t>
      </is>
    </oc>
    <nc r="A2"/>
  </rcc>
  <rcc rId="18819" sId="8">
    <oc r="A1" t="inlineStr">
      <is>
        <t>KUSILE POWER STATION</t>
      </is>
    </oc>
    <nc r="A1"/>
  </rcc>
  <rcv guid="{0DC4A0F8-0DA2-43F8-8C4D-60ABCF78B482}" action="delete"/>
  <rdn rId="0" localSheetId="1" customView="1" name="Z_0DC4A0F8_0DA2_43F8_8C4D_60ABCF78B482_.wvu.PrintArea" hidden="1" oldHidden="1">
    <formula>'Cover Sheet'!$A$1:$B$45</formula>
    <oldFormula>'Cover Sheet'!$A$1:$B$45</oldFormula>
  </rdn>
  <rdn rId="0" localSheetId="2" customView="1" name="Z_0DC4A0F8_0DA2_43F8_8C4D_60ABCF78B482_.wvu.PrintArea" hidden="1" oldHidden="1">
    <formula>'Input Notes'!$A$1:$C$14</formula>
    <oldFormula>'Input Notes'!$A$1:$C$14</oldFormula>
  </rdn>
  <rdn rId="0" localSheetId="3" customView="1" name="Z_0DC4A0F8_0DA2_43F8_8C4D_60ABCF78B482_.wvu.PrintArea" hidden="1" oldHidden="1">
    <formula>'5.1.0 Preambles'!$A$1:$B$20</formula>
    <oldFormula>'5.1.0 Preambles'!$A$1:$B$20</oldFormula>
  </rdn>
  <rdn rId="0" localSheetId="3" customView="1" name="Z_0DC4A0F8_0DA2_43F8_8C4D_60ABCF78B482_.wvu.PrintTitles" hidden="1" oldHidden="1">
    <formula>'5.1.0 Preambles'!$1:$6</formula>
    <oldFormula>'5.1.0 Preambles'!$1:$6</oldFormula>
  </rdn>
  <rdn rId="0" localSheetId="4" customView="1" name="Z_0DC4A0F8_0DA2_43F8_8C4D_60ABCF78B482_.wvu.PrintArea" hidden="1" oldHidden="1">
    <formula>'5.1.1 Summary'!$A$1:$G$26</formula>
    <oldFormula>'5.1.1 Summary'!$A$1:$G$26</oldFormula>
  </rdn>
  <rdn rId="0" localSheetId="4" customView="1" name="Z_0DC4A0F8_0DA2_43F8_8C4D_60ABCF78B482_.wvu.PrintTitles" hidden="1" oldHidden="1">
    <formula>'5.1.1 Summary'!$A:$D,'5.1.1 Summary'!$1:$5</formula>
    <oldFormula>'5.1.1 Summary'!$A:$D,'5.1.1 Summary'!$1:$5</oldFormula>
  </rdn>
  <rdn rId="0" localSheetId="5" customView="1" name="Z_0DC4A0F8_0DA2_43F8_8C4D_60ABCF78B482_.wvu.PrintArea" hidden="1" oldHidden="1">
    <formula>'5.1.1.1 Summary of Bills'!$A$1:$D$21</formula>
    <oldFormula>'5.1.1.1 Summary of Bills'!$A$1:$D$21</oldFormula>
  </rdn>
  <rdn rId="0" localSheetId="6" customView="1" name="Z_0DC4A0F8_0DA2_43F8_8C4D_60ABCF78B482_.wvu.PrintArea" hidden="1" oldHidden="1">
    <formula>'5.1.1.2 Summary Currency &amp; CPA'!$B$2:$BB$43</formula>
    <oldFormula>'5.1.1.2 Summary Currency &amp; CPA'!$B$2:$BB$43</oldFormula>
  </rdn>
  <rdn rId="0" localSheetId="6" customView="1" name="Z_0DC4A0F8_0DA2_43F8_8C4D_60ABCF78B482_.wvu.PrintTitles" hidden="1" oldHidden="1">
    <formula>'5.1.1.2 Summary Currency &amp; CPA'!$A:$G,'5.1.1.2 Summary Currency &amp; CPA'!$2:$13</formula>
    <oldFormula>'5.1.1.2 Summary Currency &amp; CPA'!$A:$G,'5.1.1.2 Summary Currency &amp; CPA'!$2:$13</oldFormula>
  </rdn>
  <rdn rId="0" localSheetId="7" customView="1" name="Z_0DC4A0F8_0DA2_43F8_8C4D_60ABCF78B482_.wvu.PrintArea" hidden="1" oldHidden="1">
    <formula>'5.1.1.3 Summary Cost alloc'!$A$1:$BM$40</formula>
    <oldFormula>'5.1.1.3 Summary Cost alloc'!$A$1:$BM$40</oldFormula>
  </rdn>
  <rdn rId="0" localSheetId="7" customView="1" name="Z_0DC4A0F8_0DA2_43F8_8C4D_60ABCF78B482_.wvu.PrintTitles" hidden="1" oldHidden="1">
    <formula>'5.1.1.3 Summary Cost alloc'!$A:$E,'5.1.1.3 Summary Cost alloc'!$2:$16</formula>
    <oldFormula>'5.1.1.3 Summary Cost alloc'!$A:$E,'5.1.1.3 Summary Cost alloc'!$2:$16</oldFormula>
  </rdn>
  <rdn rId="0" localSheetId="8" customView="1" name="Z_0DC4A0F8_0DA2_43F8_8C4D_60ABCF78B482_.wvu.PrintArea" hidden="1" oldHidden="1">
    <formula>'5.1.1.4 PS5 Data'!$A$1:$K$55</formula>
    <oldFormula>'5.1.1.4 PS5 Data'!$A$1:$K$55</oldFormula>
  </rdn>
  <rdn rId="0" localSheetId="8" customView="1" name="Z_0DC4A0F8_0DA2_43F8_8C4D_60ABCF78B482_.wvu.PrintTitles" hidden="1" oldHidden="1">
    <formula>'5.1.1.4 PS5 Data'!$1:$5</formula>
    <oldFormula>'5.1.1.4 PS5 Data'!$1:$5</oldFormula>
  </rdn>
  <rdn rId="0" localSheetId="9" customView="1" name="Z_0DC4A0F8_0DA2_43F8_8C4D_60ABCF78B482_.wvu.PrintTitles" hidden="1" oldHidden="1">
    <formula>'5.1.2 Pricing Schedule'!$A:$G,'5.1.2 Pricing Schedule'!$1:$22</formula>
    <oldFormula>'5.1.2 Pricing Schedule'!$A:$G,'5.1.2 Pricing Schedule'!$1:$22</oldFormula>
  </rdn>
  <rdn rId="0" localSheetId="9" customView="1" name="Z_0DC4A0F8_0DA2_43F8_8C4D_60ABCF78B482_.wvu.Rows" hidden="1" oldHidden="1">
    <formula>'5.1.2 Pricing Schedule'!$152:$187</formula>
    <oldFormula>'5.1.2 Pricing Schedule'!$152:$187</oldFormula>
  </rdn>
  <rdn rId="0" localSheetId="9" customView="1" name="Z_0DC4A0F8_0DA2_43F8_8C4D_60ABCF78B482_.wvu.FilterData" hidden="1" oldHidden="1">
    <formula>'5.1.2 Pricing Schedule'!$A$22:$BG$192</formula>
    <oldFormula>'5.1.2 Pricing Schedule'!$A$22:$BG$192</oldFormula>
  </rdn>
  <rdn rId="0" localSheetId="10" customView="1" name="Z_0DC4A0F8_0DA2_43F8_8C4D_60ABCF78B482_.wvu.PrintArea" hidden="1" oldHidden="1">
    <formula>'5.1.3 Rate of Exchange table'!$A$1:$H$36</formula>
    <oldFormula>'5.1.3 Rate of Exchange table'!$A$1:$H$36</oldFormula>
  </rdn>
  <rdn rId="0" localSheetId="11" customView="1" name="Z_0DC4A0F8_0DA2_43F8_8C4D_60ABCF78B482_.wvu.PrintArea" hidden="1" oldHidden="1">
    <formula>'5.1.4.0 NOTES Price adj'!$A$1:$B$21</formula>
    <oldFormula>'5.1.4.0 NOTES Price adj'!$A$1:$B$21</oldFormula>
  </rdn>
  <rdn rId="0" localSheetId="11" customView="1" name="Z_0DC4A0F8_0DA2_43F8_8C4D_60ABCF78B482_.wvu.PrintTitles" hidden="1" oldHidden="1">
    <formula>'5.1.4.0 NOTES Price adj'!$1:$3</formula>
    <oldFormula>'5.1.4.0 NOTES Price adj'!$1:$3</oldFormula>
  </rdn>
  <rdn rId="0" localSheetId="12" customView="1" name="Z_0DC4A0F8_0DA2_43F8_8C4D_60ABCF78B482_.wvu.PrintArea" hidden="1" oldHidden="1">
    <formula>' 5.1.4.1 CPA Formula'!$A$1:$N$97</formula>
    <oldFormula>' 5.1.4.1 CPA Formula'!$A$1:$N$97</oldFormula>
  </rdn>
  <rdn rId="0" localSheetId="12" customView="1" name="Z_0DC4A0F8_0DA2_43F8_8C4D_60ABCF78B482_.wvu.PrintTitles" hidden="1" oldHidden="1">
    <formula>' 5.1.4.1 CPA Formula'!$1:$5</formula>
    <oldFormula>' 5.1.4.1 CPA Formula'!$1:$5</oldFormula>
  </rdn>
  <rdn rId="0" localSheetId="12" customView="1" name="Z_0DC4A0F8_0DA2_43F8_8C4D_60ABCF78B482_.wvu.FilterData" hidden="1" oldHidden="1">
    <formula>' 5.1.4.1 CPA Formula'!$A$8:$N$89</formula>
    <oldFormula>' 5.1.4.1 CPA Formula'!$A$8:$N$89</oldFormula>
  </rdn>
  <rdn rId="0" localSheetId="13" customView="1" name="Z_0DC4A0F8_0DA2_43F8_8C4D_60ABCF78B482_.wvu.PrintArea" hidden="1" oldHidden="1">
    <formula>' 5.1.5 LME Notes'!$A$1:$G$28</formula>
    <oldFormula>' 5.1.5 LME Notes'!$A$1:$G$28</oldFormula>
  </rdn>
  <rcv guid="{0DC4A0F8-0DA2-43F8-8C4D-60ABCF78B482}" action="add"/>
</revisions>
</file>

<file path=xl/revisions/revisionLog1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8843" sId="1">
    <oc r="A21" t="inlineStr">
      <is>
        <t xml:space="preserve">Manufacture, supply and delivery of 144 Low NOx Burners and Burners Spares for six (6) Units at Tutuka Power Station </t>
      </is>
    </oc>
    <nc r="A21" t="inlineStr">
      <is>
        <t xml:space="preserve">Manufacture, Supply and delivery of Seventy Two (72) Low NOx Burners and Burners Spares for Three (3) Units at Tutuka Power Station </t>
      </is>
    </nc>
  </rcc>
  <rcv guid="{0DC4A0F8-0DA2-43F8-8C4D-60ABCF78B482}" action="delete"/>
  <rdn rId="0" localSheetId="1" customView="1" name="Z_0DC4A0F8_0DA2_43F8_8C4D_60ABCF78B482_.wvu.PrintArea" hidden="1" oldHidden="1">
    <formula>'Cover Sheet'!$A$1:$B$45</formula>
    <oldFormula>'Cover Sheet'!$A$1:$B$45</oldFormula>
  </rdn>
  <rdn rId="0" localSheetId="2" customView="1" name="Z_0DC4A0F8_0DA2_43F8_8C4D_60ABCF78B482_.wvu.PrintArea" hidden="1" oldHidden="1">
    <formula>'Input Notes'!$A$1:$C$14</formula>
    <oldFormula>'Input Notes'!$A$1:$C$14</oldFormula>
  </rdn>
  <rdn rId="0" localSheetId="3" customView="1" name="Z_0DC4A0F8_0DA2_43F8_8C4D_60ABCF78B482_.wvu.PrintArea" hidden="1" oldHidden="1">
    <formula>'5.1.0 Preambles'!$A$1:$B$20</formula>
    <oldFormula>'5.1.0 Preambles'!$A$1:$B$20</oldFormula>
  </rdn>
  <rdn rId="0" localSheetId="3" customView="1" name="Z_0DC4A0F8_0DA2_43F8_8C4D_60ABCF78B482_.wvu.PrintTitles" hidden="1" oldHidden="1">
    <formula>'5.1.0 Preambles'!$1:$6</formula>
    <oldFormula>'5.1.0 Preambles'!$1:$6</oldFormula>
  </rdn>
  <rdn rId="0" localSheetId="4" customView="1" name="Z_0DC4A0F8_0DA2_43F8_8C4D_60ABCF78B482_.wvu.PrintArea" hidden="1" oldHidden="1">
    <formula>'5.1.1 Summary'!$A$1:$G$26</formula>
    <oldFormula>'5.1.1 Summary'!$A$1:$G$26</oldFormula>
  </rdn>
  <rdn rId="0" localSheetId="4" customView="1" name="Z_0DC4A0F8_0DA2_43F8_8C4D_60ABCF78B482_.wvu.PrintTitles" hidden="1" oldHidden="1">
    <formula>'5.1.1 Summary'!$A:$D,'5.1.1 Summary'!$1:$5</formula>
    <oldFormula>'5.1.1 Summary'!$A:$D,'5.1.1 Summary'!$1:$5</oldFormula>
  </rdn>
  <rdn rId="0" localSheetId="5" customView="1" name="Z_0DC4A0F8_0DA2_43F8_8C4D_60ABCF78B482_.wvu.PrintArea" hidden="1" oldHidden="1">
    <formula>'5.1.1.1 Summary of Bills'!$A$1:$D$21</formula>
    <oldFormula>'5.1.1.1 Summary of Bills'!$A$1:$D$21</oldFormula>
  </rdn>
  <rdn rId="0" localSheetId="6" customView="1" name="Z_0DC4A0F8_0DA2_43F8_8C4D_60ABCF78B482_.wvu.PrintArea" hidden="1" oldHidden="1">
    <formula>'5.1.1.2 Summary Currency &amp; CPA'!$B$2:$BB$43</formula>
    <oldFormula>'5.1.1.2 Summary Currency &amp; CPA'!$B$2:$BB$43</oldFormula>
  </rdn>
  <rdn rId="0" localSheetId="6" customView="1" name="Z_0DC4A0F8_0DA2_43F8_8C4D_60ABCF78B482_.wvu.PrintTitles" hidden="1" oldHidden="1">
    <formula>'5.1.1.2 Summary Currency &amp; CPA'!$A:$G,'5.1.1.2 Summary Currency &amp; CPA'!$2:$13</formula>
    <oldFormula>'5.1.1.2 Summary Currency &amp; CPA'!$A:$G,'5.1.1.2 Summary Currency &amp; CPA'!$2:$13</oldFormula>
  </rdn>
  <rdn rId="0" localSheetId="7" customView="1" name="Z_0DC4A0F8_0DA2_43F8_8C4D_60ABCF78B482_.wvu.PrintArea" hidden="1" oldHidden="1">
    <formula>'5.1.1.3 Summary Cost alloc'!$A$1:$BM$40</formula>
    <oldFormula>'5.1.1.3 Summary Cost alloc'!$A$1:$BM$40</oldFormula>
  </rdn>
  <rdn rId="0" localSheetId="7" customView="1" name="Z_0DC4A0F8_0DA2_43F8_8C4D_60ABCF78B482_.wvu.PrintTitles" hidden="1" oldHidden="1">
    <formula>'5.1.1.3 Summary Cost alloc'!$A:$E,'5.1.1.3 Summary Cost alloc'!$2:$16</formula>
    <oldFormula>'5.1.1.3 Summary Cost alloc'!$A:$E,'5.1.1.3 Summary Cost alloc'!$2:$16</oldFormula>
  </rdn>
  <rdn rId="0" localSheetId="8" customView="1" name="Z_0DC4A0F8_0DA2_43F8_8C4D_60ABCF78B482_.wvu.PrintArea" hidden="1" oldHidden="1">
    <formula>'5.1.1.4 PS5 Data'!$A$1:$K$55</formula>
    <oldFormula>'5.1.1.4 PS5 Data'!$A$1:$K$55</oldFormula>
  </rdn>
  <rdn rId="0" localSheetId="8" customView="1" name="Z_0DC4A0F8_0DA2_43F8_8C4D_60ABCF78B482_.wvu.PrintTitles" hidden="1" oldHidden="1">
    <formula>'5.1.1.4 PS5 Data'!$1:$5</formula>
    <oldFormula>'5.1.1.4 PS5 Data'!$1:$5</oldFormula>
  </rdn>
  <rdn rId="0" localSheetId="9" customView="1" name="Z_0DC4A0F8_0DA2_43F8_8C4D_60ABCF78B482_.wvu.PrintTitles" hidden="1" oldHidden="1">
    <formula>'5.1.2 Pricing Schedule'!$A:$G,'5.1.2 Pricing Schedule'!$1:$22</formula>
    <oldFormula>'5.1.2 Pricing Schedule'!$A:$G,'5.1.2 Pricing Schedule'!$1:$22</oldFormula>
  </rdn>
  <rdn rId="0" localSheetId="9" customView="1" name="Z_0DC4A0F8_0DA2_43F8_8C4D_60ABCF78B482_.wvu.Rows" hidden="1" oldHidden="1">
    <formula>'5.1.2 Pricing Schedule'!$152:$187</formula>
    <oldFormula>'5.1.2 Pricing Schedule'!$152:$187</oldFormula>
  </rdn>
  <rdn rId="0" localSheetId="9" customView="1" name="Z_0DC4A0F8_0DA2_43F8_8C4D_60ABCF78B482_.wvu.FilterData" hidden="1" oldHidden="1">
    <formula>'5.1.2 Pricing Schedule'!$A$22:$BG$192</formula>
    <oldFormula>'5.1.2 Pricing Schedule'!$A$22:$BG$192</oldFormula>
  </rdn>
  <rdn rId="0" localSheetId="10" customView="1" name="Z_0DC4A0F8_0DA2_43F8_8C4D_60ABCF78B482_.wvu.PrintArea" hidden="1" oldHidden="1">
    <formula>'5.1.3 Rate of Exchange table'!$A$1:$H$36</formula>
    <oldFormula>'5.1.3 Rate of Exchange table'!$A$1:$H$36</oldFormula>
  </rdn>
  <rdn rId="0" localSheetId="11" customView="1" name="Z_0DC4A0F8_0DA2_43F8_8C4D_60ABCF78B482_.wvu.PrintArea" hidden="1" oldHidden="1">
    <formula>'5.1.4.0 NOTES Price adj'!$A$1:$B$21</formula>
    <oldFormula>'5.1.4.0 NOTES Price adj'!$A$1:$B$21</oldFormula>
  </rdn>
  <rdn rId="0" localSheetId="11" customView="1" name="Z_0DC4A0F8_0DA2_43F8_8C4D_60ABCF78B482_.wvu.PrintTitles" hidden="1" oldHidden="1">
    <formula>'5.1.4.0 NOTES Price adj'!$1:$3</formula>
    <oldFormula>'5.1.4.0 NOTES Price adj'!$1:$3</oldFormula>
  </rdn>
  <rdn rId="0" localSheetId="12" customView="1" name="Z_0DC4A0F8_0DA2_43F8_8C4D_60ABCF78B482_.wvu.PrintArea" hidden="1" oldHidden="1">
    <formula>' 5.1.4.1 CPA Formula'!$A$1:$N$97</formula>
    <oldFormula>' 5.1.4.1 CPA Formula'!$A$1:$N$97</oldFormula>
  </rdn>
  <rdn rId="0" localSheetId="12" customView="1" name="Z_0DC4A0F8_0DA2_43F8_8C4D_60ABCF78B482_.wvu.PrintTitles" hidden="1" oldHidden="1">
    <formula>' 5.1.4.1 CPA Formula'!$1:$5</formula>
    <oldFormula>' 5.1.4.1 CPA Formula'!$1:$5</oldFormula>
  </rdn>
  <rdn rId="0" localSheetId="12" customView="1" name="Z_0DC4A0F8_0DA2_43F8_8C4D_60ABCF78B482_.wvu.FilterData" hidden="1" oldHidden="1">
    <formula>' 5.1.4.1 CPA Formula'!$A$8:$N$89</formula>
    <oldFormula>' 5.1.4.1 CPA Formula'!$A$8:$N$89</oldFormula>
  </rdn>
  <rdn rId="0" localSheetId="13" customView="1" name="Z_0DC4A0F8_0DA2_43F8_8C4D_60ABCF78B482_.wvu.PrintArea" hidden="1" oldHidden="1">
    <formula>' 5.1.5 LME Notes'!$A$1:$G$28</formula>
    <oldFormula>' 5.1.5 LME Notes'!$A$1:$G$28</oldFormula>
  </rdn>
  <rcv guid="{0DC4A0F8-0DA2-43F8-8C4D-60ABCF78B482}" action="add"/>
</revisions>
</file>

<file path=xl/revisions/revisionLog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8756" sId="9">
    <nc r="E88" t="inlineStr">
      <is>
        <t>Minimum Contract Skills Development Goal (CSDG) sum = ME (0,25%) x Subtotal of tender amount</t>
      </is>
    </nc>
  </rcc>
  <rcc rId="18757" sId="9" xfDxf="1" s="1" dxf="1">
    <nc r="E87" t="inlineStr">
      <is>
        <t xml:space="preserve">Skills Development: </t>
      </is>
    </nc>
    <ndxf>
      <font>
        <b/>
        <i val="0"/>
        <strike val="0"/>
        <condense val="0"/>
        <extend val="0"/>
        <outline val="0"/>
        <shadow val="0"/>
        <u val="none"/>
        <vertAlign val="baseline"/>
        <sz val="10"/>
        <color auto="1"/>
        <name val="Arial"/>
        <family val="2"/>
        <scheme val="none"/>
      </font>
      <numFmt numFmtId="0" formatCode="General"/>
      <fill>
        <patternFill patternType="solid">
          <fgColor indexed="64"/>
          <bgColor indexed="55"/>
        </patternFill>
      </fill>
      <alignment horizontal="left" vertical="center" textRotation="0" wrapText="0" indent="0" justifyLastLine="0" shrinkToFit="0" readingOrder="0"/>
      <border diagonalUp="0" diagonalDown="0" outline="0">
        <left style="hair">
          <color indexed="64"/>
        </left>
        <right style="hair">
          <color indexed="64"/>
        </right>
        <top/>
        <bottom style="hair">
          <color indexed="64"/>
        </bottom>
      </border>
      <protection locked="1" hidden="0"/>
    </ndxf>
  </rcc>
  <rfmt sheetId="9" sqref="E88">
    <dxf>
      <alignment wrapText="1"/>
    </dxf>
  </rfmt>
  <rcc rId="18758" sId="9" numFmtId="4">
    <nc r="F88">
      <v>130</v>
    </nc>
  </rcc>
  <rfmt sheetId="9" sqref="A88:XFD118">
    <dxf>
      <alignment vertical="center"/>
    </dxf>
  </rfmt>
  <rfmt sheetId="9" sqref="A23:XFD192">
    <dxf>
      <alignment vertical="top"/>
    </dxf>
  </rfmt>
  <rfmt sheetId="9" sqref="A23:XFD192">
    <dxf>
      <alignment vertical="center"/>
    </dxf>
  </rfmt>
  <rcv guid="{0DC4A0F8-0DA2-43F8-8C4D-60ABCF78B482}" action="delete"/>
  <rdn rId="0" localSheetId="1" customView="1" name="Z_0DC4A0F8_0DA2_43F8_8C4D_60ABCF78B482_.wvu.PrintArea" hidden="1" oldHidden="1">
    <formula>'Cover Sheet'!$A$1:$B$45</formula>
    <oldFormula>'Cover Sheet'!$A$1:$B$45</oldFormula>
  </rdn>
  <rdn rId="0" localSheetId="2" customView="1" name="Z_0DC4A0F8_0DA2_43F8_8C4D_60ABCF78B482_.wvu.PrintArea" hidden="1" oldHidden="1">
    <formula>'Input Notes'!$A$1:$C$14</formula>
    <oldFormula>'Input Notes'!$A$1:$C$14</oldFormula>
  </rdn>
  <rdn rId="0" localSheetId="3" customView="1" name="Z_0DC4A0F8_0DA2_43F8_8C4D_60ABCF78B482_.wvu.PrintArea" hidden="1" oldHidden="1">
    <formula>'5.1.0 Preambles'!$A$1:$B$20</formula>
    <oldFormula>'5.1.0 Preambles'!$A$1:$B$20</oldFormula>
  </rdn>
  <rdn rId="0" localSheetId="3" customView="1" name="Z_0DC4A0F8_0DA2_43F8_8C4D_60ABCF78B482_.wvu.PrintTitles" hidden="1" oldHidden="1">
    <formula>'5.1.0 Preambles'!$1:$6</formula>
    <oldFormula>'5.1.0 Preambles'!$1:$6</oldFormula>
  </rdn>
  <rdn rId="0" localSheetId="4" customView="1" name="Z_0DC4A0F8_0DA2_43F8_8C4D_60ABCF78B482_.wvu.PrintArea" hidden="1" oldHidden="1">
    <formula>'5.1.1 Summary'!$A$1:$G$26</formula>
    <oldFormula>'5.1.1 Summary'!$A$1:$G$26</oldFormula>
  </rdn>
  <rdn rId="0" localSheetId="4" customView="1" name="Z_0DC4A0F8_0DA2_43F8_8C4D_60ABCF78B482_.wvu.PrintTitles" hidden="1" oldHidden="1">
    <formula>'5.1.1 Summary'!$A:$D,'5.1.1 Summary'!$1:$5</formula>
    <oldFormula>'5.1.1 Summary'!$A:$D,'5.1.1 Summary'!$1:$5</oldFormula>
  </rdn>
  <rdn rId="0" localSheetId="5" customView="1" name="Z_0DC4A0F8_0DA2_43F8_8C4D_60ABCF78B482_.wvu.PrintArea" hidden="1" oldHidden="1">
    <formula>'5.1.1.1 Summary of Bills'!$A$1:$D$21</formula>
    <oldFormula>'5.1.1.1 Summary of Bills'!$A$1:$D$21</oldFormula>
  </rdn>
  <rdn rId="0" localSheetId="6" customView="1" name="Z_0DC4A0F8_0DA2_43F8_8C4D_60ABCF78B482_.wvu.PrintArea" hidden="1" oldHidden="1">
    <formula>'5.1.1.2 Summary Currency &amp; CPA'!$B$2:$BB$43</formula>
    <oldFormula>'5.1.1.2 Summary Currency &amp; CPA'!$B$2:$BB$43</oldFormula>
  </rdn>
  <rdn rId="0" localSheetId="6" customView="1" name="Z_0DC4A0F8_0DA2_43F8_8C4D_60ABCF78B482_.wvu.PrintTitles" hidden="1" oldHidden="1">
    <formula>'5.1.1.2 Summary Currency &amp; CPA'!$A:$G,'5.1.1.2 Summary Currency &amp; CPA'!$2:$13</formula>
    <oldFormula>'5.1.1.2 Summary Currency &amp; CPA'!$A:$G,'5.1.1.2 Summary Currency &amp; CPA'!$2:$13</oldFormula>
  </rdn>
  <rdn rId="0" localSheetId="7" customView="1" name="Z_0DC4A0F8_0DA2_43F8_8C4D_60ABCF78B482_.wvu.PrintArea" hidden="1" oldHidden="1">
    <formula>'5.1.1.3 Summary Cost alloc'!$A$1:$BM$40</formula>
    <oldFormula>'5.1.1.3 Summary Cost alloc'!$A$1:$BM$40</oldFormula>
  </rdn>
  <rdn rId="0" localSheetId="7" customView="1" name="Z_0DC4A0F8_0DA2_43F8_8C4D_60ABCF78B482_.wvu.PrintTitles" hidden="1" oldHidden="1">
    <formula>'5.1.1.3 Summary Cost alloc'!$A:$E,'5.1.1.3 Summary Cost alloc'!$2:$16</formula>
    <oldFormula>'5.1.1.3 Summary Cost alloc'!$A:$E,'5.1.1.3 Summary Cost alloc'!$2:$16</oldFormula>
  </rdn>
  <rdn rId="0" localSheetId="8" customView="1" name="Z_0DC4A0F8_0DA2_43F8_8C4D_60ABCF78B482_.wvu.PrintArea" hidden="1" oldHidden="1">
    <formula>'5.1.1.4 PS5 Data'!$A$1:$K$55</formula>
    <oldFormula>'5.1.1.4 PS5 Data'!$A$1:$K$55</oldFormula>
  </rdn>
  <rdn rId="0" localSheetId="8" customView="1" name="Z_0DC4A0F8_0DA2_43F8_8C4D_60ABCF78B482_.wvu.PrintTitles" hidden="1" oldHidden="1">
    <formula>'5.1.1.4 PS5 Data'!$1:$5</formula>
    <oldFormula>'5.1.1.4 PS5 Data'!$1:$5</oldFormula>
  </rdn>
  <rdn rId="0" localSheetId="9" customView="1" name="Z_0DC4A0F8_0DA2_43F8_8C4D_60ABCF78B482_.wvu.PrintTitles" hidden="1" oldHidden="1">
    <formula>'5.1.2 Pricing Schedule'!$A:$G,'5.1.2 Pricing Schedule'!$1:$22</formula>
    <oldFormula>'5.1.2 Pricing Schedule'!$A:$G,'5.1.2 Pricing Schedule'!$1:$22</oldFormula>
  </rdn>
  <rdn rId="0" localSheetId="9" customView="1" name="Z_0DC4A0F8_0DA2_43F8_8C4D_60ABCF78B482_.wvu.Rows" hidden="1" oldHidden="1">
    <formula>'5.1.2 Pricing Schedule'!$152:$187</formula>
    <oldFormula>'5.1.2 Pricing Schedule'!$152:$187</oldFormula>
  </rdn>
  <rdn rId="0" localSheetId="9" customView="1" name="Z_0DC4A0F8_0DA2_43F8_8C4D_60ABCF78B482_.wvu.FilterData" hidden="1" oldHidden="1">
    <formula>'5.1.2 Pricing Schedule'!$A$22:$BG$192</formula>
    <oldFormula>'5.1.2 Pricing Schedule'!$A$22:$BG$192</oldFormula>
  </rdn>
  <rdn rId="0" localSheetId="10" customView="1" name="Z_0DC4A0F8_0DA2_43F8_8C4D_60ABCF78B482_.wvu.PrintArea" hidden="1" oldHidden="1">
    <formula>'5.1.3 Rate of Exchange table'!$A$1:$H$36</formula>
    <oldFormula>'5.1.3 Rate of Exchange table'!$A$1:$H$36</oldFormula>
  </rdn>
  <rdn rId="0" localSheetId="11" customView="1" name="Z_0DC4A0F8_0DA2_43F8_8C4D_60ABCF78B482_.wvu.PrintArea" hidden="1" oldHidden="1">
    <formula>'5.1.4.0 NOTES Price adj'!$A$1:$B$21</formula>
    <oldFormula>'5.1.4.0 NOTES Price adj'!$A$1:$B$21</oldFormula>
  </rdn>
  <rdn rId="0" localSheetId="11" customView="1" name="Z_0DC4A0F8_0DA2_43F8_8C4D_60ABCF78B482_.wvu.PrintTitles" hidden="1" oldHidden="1">
    <formula>'5.1.4.0 NOTES Price adj'!$1:$3</formula>
    <oldFormula>'5.1.4.0 NOTES Price adj'!$1:$3</oldFormula>
  </rdn>
  <rdn rId="0" localSheetId="12" customView="1" name="Z_0DC4A0F8_0DA2_43F8_8C4D_60ABCF78B482_.wvu.PrintArea" hidden="1" oldHidden="1">
    <formula>' 5.1.4.1 CPA Formula'!$A$1:$N$97</formula>
    <oldFormula>' 5.1.4.1 CPA Formula'!$A$1:$N$97</oldFormula>
  </rdn>
  <rdn rId="0" localSheetId="12" customView="1" name="Z_0DC4A0F8_0DA2_43F8_8C4D_60ABCF78B482_.wvu.PrintTitles" hidden="1" oldHidden="1">
    <formula>' 5.1.4.1 CPA Formula'!$1:$5</formula>
    <oldFormula>' 5.1.4.1 CPA Formula'!$1:$5</oldFormula>
  </rdn>
  <rdn rId="0" localSheetId="12" customView="1" name="Z_0DC4A0F8_0DA2_43F8_8C4D_60ABCF78B482_.wvu.FilterData" hidden="1" oldHidden="1">
    <formula>' 5.1.4.1 CPA Formula'!$A$8:$N$89</formula>
    <oldFormula>' 5.1.4.1 CPA Formula'!$A$8:$N$89</oldFormula>
  </rdn>
  <rdn rId="0" localSheetId="13" customView="1" name="Z_0DC4A0F8_0DA2_43F8_8C4D_60ABCF78B482_.wvu.PrintArea" hidden="1" oldHidden="1">
    <formula>' 5.1.5 LME Notes'!$A$1:$G$28</formula>
    <oldFormula>' 5.1.5 LME Notes'!$A$1:$G$28</oldFormula>
  </rdn>
  <rcv guid="{0DC4A0F8-0DA2-43F8-8C4D-60ABCF78B482}" action="add"/>
</revisions>
</file>

<file path=xl/revisions/userNames.xml><?xml version="1.0" encoding="utf-8"?>
<users xmlns="http://schemas.openxmlformats.org/spreadsheetml/2006/main" xmlns:r="http://schemas.openxmlformats.org/officeDocument/2006/relationships" xmlns:mc="http://schemas.openxmlformats.org/markup-compatibility/2006" xmlns:x14ac="http://schemas.microsoft.com/office/spreadsheetml/2009/9/ac" mc:Ignorable="x14ac" count="0"/>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8.bin"/><Relationship Id="rId13" Type="http://schemas.openxmlformats.org/officeDocument/2006/relationships/printerSettings" Target="../printerSettings/printerSettings13.bin"/><Relationship Id="rId3" Type="http://schemas.openxmlformats.org/officeDocument/2006/relationships/printerSettings" Target="../printerSettings/printerSettings3.bin"/><Relationship Id="rId7" Type="http://schemas.openxmlformats.org/officeDocument/2006/relationships/printerSettings" Target="../printerSettings/printerSettings7.bin"/><Relationship Id="rId12" Type="http://schemas.openxmlformats.org/officeDocument/2006/relationships/printerSettings" Target="../printerSettings/printerSettings12.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11" Type="http://schemas.openxmlformats.org/officeDocument/2006/relationships/printerSettings" Target="../printerSettings/printerSettings11.bin"/><Relationship Id="rId5" Type="http://schemas.openxmlformats.org/officeDocument/2006/relationships/printerSettings" Target="../printerSettings/printerSettings5.bin"/><Relationship Id="rId15" Type="http://schemas.openxmlformats.org/officeDocument/2006/relationships/drawing" Target="../drawings/drawing1.xml"/><Relationship Id="rId10" Type="http://schemas.openxmlformats.org/officeDocument/2006/relationships/printerSettings" Target="../printerSettings/printerSettings10.bin"/><Relationship Id="rId4" Type="http://schemas.openxmlformats.org/officeDocument/2006/relationships/printerSettings" Target="../printerSettings/printerSettings4.bin"/><Relationship Id="rId9" Type="http://schemas.openxmlformats.org/officeDocument/2006/relationships/printerSettings" Target="../printerSettings/printerSettings9.bin"/><Relationship Id="rId14" Type="http://schemas.openxmlformats.org/officeDocument/2006/relationships/printerSettings" Target="../printerSettings/printerSettings14.bin"/></Relationships>
</file>

<file path=xl/worksheets/_rels/sheet10.xml.rels><?xml version="1.0" encoding="UTF-8" standalone="yes"?>
<Relationships xmlns="http://schemas.openxmlformats.org/package/2006/relationships"><Relationship Id="rId8" Type="http://schemas.openxmlformats.org/officeDocument/2006/relationships/printerSettings" Target="../printerSettings/printerSettings134.bin"/><Relationship Id="rId13" Type="http://schemas.openxmlformats.org/officeDocument/2006/relationships/printerSettings" Target="../printerSettings/printerSettings139.bin"/><Relationship Id="rId3" Type="http://schemas.openxmlformats.org/officeDocument/2006/relationships/printerSettings" Target="../printerSettings/printerSettings129.bin"/><Relationship Id="rId7" Type="http://schemas.openxmlformats.org/officeDocument/2006/relationships/printerSettings" Target="../printerSettings/printerSettings133.bin"/><Relationship Id="rId12" Type="http://schemas.openxmlformats.org/officeDocument/2006/relationships/printerSettings" Target="../printerSettings/printerSettings138.bin"/><Relationship Id="rId2" Type="http://schemas.openxmlformats.org/officeDocument/2006/relationships/printerSettings" Target="../printerSettings/printerSettings128.bin"/><Relationship Id="rId1" Type="http://schemas.openxmlformats.org/officeDocument/2006/relationships/printerSettings" Target="../printerSettings/printerSettings127.bin"/><Relationship Id="rId6" Type="http://schemas.openxmlformats.org/officeDocument/2006/relationships/printerSettings" Target="../printerSettings/printerSettings132.bin"/><Relationship Id="rId11" Type="http://schemas.openxmlformats.org/officeDocument/2006/relationships/printerSettings" Target="../printerSettings/printerSettings137.bin"/><Relationship Id="rId5" Type="http://schemas.openxmlformats.org/officeDocument/2006/relationships/printerSettings" Target="../printerSettings/printerSettings131.bin"/><Relationship Id="rId10" Type="http://schemas.openxmlformats.org/officeDocument/2006/relationships/printerSettings" Target="../printerSettings/printerSettings136.bin"/><Relationship Id="rId4" Type="http://schemas.openxmlformats.org/officeDocument/2006/relationships/printerSettings" Target="../printerSettings/printerSettings130.bin"/><Relationship Id="rId9" Type="http://schemas.openxmlformats.org/officeDocument/2006/relationships/printerSettings" Target="../printerSettings/printerSettings135.bin"/><Relationship Id="rId14" Type="http://schemas.openxmlformats.org/officeDocument/2006/relationships/printerSettings" Target="../printerSettings/printerSettings140.bin"/></Relationships>
</file>

<file path=xl/worksheets/_rels/sheet11.xml.rels><?xml version="1.0" encoding="UTF-8" standalone="yes"?>
<Relationships xmlns="http://schemas.openxmlformats.org/package/2006/relationships"><Relationship Id="rId8" Type="http://schemas.openxmlformats.org/officeDocument/2006/relationships/printerSettings" Target="../printerSettings/printerSettings148.bin"/><Relationship Id="rId13" Type="http://schemas.openxmlformats.org/officeDocument/2006/relationships/printerSettings" Target="../printerSettings/printerSettings153.bin"/><Relationship Id="rId3" Type="http://schemas.openxmlformats.org/officeDocument/2006/relationships/printerSettings" Target="../printerSettings/printerSettings143.bin"/><Relationship Id="rId7" Type="http://schemas.openxmlformats.org/officeDocument/2006/relationships/printerSettings" Target="../printerSettings/printerSettings147.bin"/><Relationship Id="rId12" Type="http://schemas.openxmlformats.org/officeDocument/2006/relationships/printerSettings" Target="../printerSettings/printerSettings152.bin"/><Relationship Id="rId2" Type="http://schemas.openxmlformats.org/officeDocument/2006/relationships/printerSettings" Target="../printerSettings/printerSettings142.bin"/><Relationship Id="rId1" Type="http://schemas.openxmlformats.org/officeDocument/2006/relationships/printerSettings" Target="../printerSettings/printerSettings141.bin"/><Relationship Id="rId6" Type="http://schemas.openxmlformats.org/officeDocument/2006/relationships/printerSettings" Target="../printerSettings/printerSettings146.bin"/><Relationship Id="rId11" Type="http://schemas.openxmlformats.org/officeDocument/2006/relationships/printerSettings" Target="../printerSettings/printerSettings151.bin"/><Relationship Id="rId5" Type="http://schemas.openxmlformats.org/officeDocument/2006/relationships/printerSettings" Target="../printerSettings/printerSettings145.bin"/><Relationship Id="rId10" Type="http://schemas.openxmlformats.org/officeDocument/2006/relationships/printerSettings" Target="../printerSettings/printerSettings150.bin"/><Relationship Id="rId4" Type="http://schemas.openxmlformats.org/officeDocument/2006/relationships/printerSettings" Target="../printerSettings/printerSettings144.bin"/><Relationship Id="rId9" Type="http://schemas.openxmlformats.org/officeDocument/2006/relationships/printerSettings" Target="../printerSettings/printerSettings149.bin"/><Relationship Id="rId14" Type="http://schemas.openxmlformats.org/officeDocument/2006/relationships/printerSettings" Target="../printerSettings/printerSettings154.bin"/></Relationships>
</file>

<file path=xl/worksheets/_rels/sheet12.xml.rels><?xml version="1.0" encoding="UTF-8" standalone="yes"?>
<Relationships xmlns="http://schemas.openxmlformats.org/package/2006/relationships"><Relationship Id="rId8" Type="http://schemas.openxmlformats.org/officeDocument/2006/relationships/printerSettings" Target="../printerSettings/printerSettings162.bin"/><Relationship Id="rId13" Type="http://schemas.openxmlformats.org/officeDocument/2006/relationships/printerSettings" Target="../printerSettings/printerSettings167.bin"/><Relationship Id="rId3" Type="http://schemas.openxmlformats.org/officeDocument/2006/relationships/printerSettings" Target="../printerSettings/printerSettings157.bin"/><Relationship Id="rId7" Type="http://schemas.openxmlformats.org/officeDocument/2006/relationships/printerSettings" Target="../printerSettings/printerSettings161.bin"/><Relationship Id="rId12" Type="http://schemas.openxmlformats.org/officeDocument/2006/relationships/printerSettings" Target="../printerSettings/printerSettings166.bin"/><Relationship Id="rId2" Type="http://schemas.openxmlformats.org/officeDocument/2006/relationships/printerSettings" Target="../printerSettings/printerSettings156.bin"/><Relationship Id="rId1" Type="http://schemas.openxmlformats.org/officeDocument/2006/relationships/printerSettings" Target="../printerSettings/printerSettings155.bin"/><Relationship Id="rId6" Type="http://schemas.openxmlformats.org/officeDocument/2006/relationships/printerSettings" Target="../printerSettings/printerSettings160.bin"/><Relationship Id="rId11" Type="http://schemas.openxmlformats.org/officeDocument/2006/relationships/printerSettings" Target="../printerSettings/printerSettings165.bin"/><Relationship Id="rId5" Type="http://schemas.openxmlformats.org/officeDocument/2006/relationships/printerSettings" Target="../printerSettings/printerSettings159.bin"/><Relationship Id="rId10" Type="http://schemas.openxmlformats.org/officeDocument/2006/relationships/printerSettings" Target="../printerSettings/printerSettings164.bin"/><Relationship Id="rId4" Type="http://schemas.openxmlformats.org/officeDocument/2006/relationships/printerSettings" Target="../printerSettings/printerSettings158.bin"/><Relationship Id="rId9" Type="http://schemas.openxmlformats.org/officeDocument/2006/relationships/printerSettings" Target="../printerSettings/printerSettings163.bin"/><Relationship Id="rId14" Type="http://schemas.openxmlformats.org/officeDocument/2006/relationships/printerSettings" Target="../printerSettings/printerSettings168.bin"/></Relationships>
</file>

<file path=xl/worksheets/_rels/sheet13.xml.rels><?xml version="1.0" encoding="UTF-8" standalone="yes"?>
<Relationships xmlns="http://schemas.openxmlformats.org/package/2006/relationships"><Relationship Id="rId8" Type="http://schemas.openxmlformats.org/officeDocument/2006/relationships/printerSettings" Target="../printerSettings/printerSettings176.bin"/><Relationship Id="rId13" Type="http://schemas.openxmlformats.org/officeDocument/2006/relationships/printerSettings" Target="../printerSettings/printerSettings181.bin"/><Relationship Id="rId3" Type="http://schemas.openxmlformats.org/officeDocument/2006/relationships/printerSettings" Target="../printerSettings/printerSettings171.bin"/><Relationship Id="rId7" Type="http://schemas.openxmlformats.org/officeDocument/2006/relationships/printerSettings" Target="../printerSettings/printerSettings175.bin"/><Relationship Id="rId12" Type="http://schemas.openxmlformats.org/officeDocument/2006/relationships/printerSettings" Target="../printerSettings/printerSettings180.bin"/><Relationship Id="rId2" Type="http://schemas.openxmlformats.org/officeDocument/2006/relationships/printerSettings" Target="../printerSettings/printerSettings170.bin"/><Relationship Id="rId1" Type="http://schemas.openxmlformats.org/officeDocument/2006/relationships/printerSettings" Target="../printerSettings/printerSettings169.bin"/><Relationship Id="rId6" Type="http://schemas.openxmlformats.org/officeDocument/2006/relationships/printerSettings" Target="../printerSettings/printerSettings174.bin"/><Relationship Id="rId11" Type="http://schemas.openxmlformats.org/officeDocument/2006/relationships/printerSettings" Target="../printerSettings/printerSettings179.bin"/><Relationship Id="rId5" Type="http://schemas.openxmlformats.org/officeDocument/2006/relationships/printerSettings" Target="../printerSettings/printerSettings173.bin"/><Relationship Id="rId10" Type="http://schemas.openxmlformats.org/officeDocument/2006/relationships/printerSettings" Target="../printerSettings/printerSettings178.bin"/><Relationship Id="rId4" Type="http://schemas.openxmlformats.org/officeDocument/2006/relationships/printerSettings" Target="../printerSettings/printerSettings172.bin"/><Relationship Id="rId9" Type="http://schemas.openxmlformats.org/officeDocument/2006/relationships/printerSettings" Target="../printerSettings/printerSettings177.bin"/><Relationship Id="rId14" Type="http://schemas.openxmlformats.org/officeDocument/2006/relationships/printerSettings" Target="../printerSettings/printerSettings182.bin"/></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185.bin"/><Relationship Id="rId7" Type="http://schemas.openxmlformats.org/officeDocument/2006/relationships/printerSettings" Target="../printerSettings/printerSettings189.bin"/><Relationship Id="rId2" Type="http://schemas.openxmlformats.org/officeDocument/2006/relationships/printerSettings" Target="../printerSettings/printerSettings184.bin"/><Relationship Id="rId1" Type="http://schemas.openxmlformats.org/officeDocument/2006/relationships/printerSettings" Target="../printerSettings/printerSettings183.bin"/><Relationship Id="rId6" Type="http://schemas.openxmlformats.org/officeDocument/2006/relationships/printerSettings" Target="../printerSettings/printerSettings188.bin"/><Relationship Id="rId5" Type="http://schemas.openxmlformats.org/officeDocument/2006/relationships/printerSettings" Target="../printerSettings/printerSettings187.bin"/><Relationship Id="rId4" Type="http://schemas.openxmlformats.org/officeDocument/2006/relationships/printerSettings" Target="../printerSettings/printerSettings186.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22.bin"/><Relationship Id="rId13" Type="http://schemas.openxmlformats.org/officeDocument/2006/relationships/printerSettings" Target="../printerSettings/printerSettings27.bin"/><Relationship Id="rId3" Type="http://schemas.openxmlformats.org/officeDocument/2006/relationships/printerSettings" Target="../printerSettings/printerSettings17.bin"/><Relationship Id="rId7" Type="http://schemas.openxmlformats.org/officeDocument/2006/relationships/printerSettings" Target="../printerSettings/printerSettings21.bin"/><Relationship Id="rId12" Type="http://schemas.openxmlformats.org/officeDocument/2006/relationships/printerSettings" Target="../printerSettings/printerSettings26.bin"/><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 Id="rId6" Type="http://schemas.openxmlformats.org/officeDocument/2006/relationships/printerSettings" Target="../printerSettings/printerSettings20.bin"/><Relationship Id="rId11" Type="http://schemas.openxmlformats.org/officeDocument/2006/relationships/printerSettings" Target="../printerSettings/printerSettings25.bin"/><Relationship Id="rId5" Type="http://schemas.openxmlformats.org/officeDocument/2006/relationships/printerSettings" Target="../printerSettings/printerSettings19.bin"/><Relationship Id="rId10" Type="http://schemas.openxmlformats.org/officeDocument/2006/relationships/printerSettings" Target="../printerSettings/printerSettings24.bin"/><Relationship Id="rId4" Type="http://schemas.openxmlformats.org/officeDocument/2006/relationships/printerSettings" Target="../printerSettings/printerSettings18.bin"/><Relationship Id="rId9" Type="http://schemas.openxmlformats.org/officeDocument/2006/relationships/printerSettings" Target="../printerSettings/printerSettings23.bin"/><Relationship Id="rId14"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36.bin"/><Relationship Id="rId13" Type="http://schemas.openxmlformats.org/officeDocument/2006/relationships/printerSettings" Target="../printerSettings/printerSettings41.bin"/><Relationship Id="rId3" Type="http://schemas.openxmlformats.org/officeDocument/2006/relationships/printerSettings" Target="../printerSettings/printerSettings31.bin"/><Relationship Id="rId7" Type="http://schemas.openxmlformats.org/officeDocument/2006/relationships/printerSettings" Target="../printerSettings/printerSettings35.bin"/><Relationship Id="rId12" Type="http://schemas.openxmlformats.org/officeDocument/2006/relationships/printerSettings" Target="../printerSettings/printerSettings40.bin"/><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 Id="rId6" Type="http://schemas.openxmlformats.org/officeDocument/2006/relationships/printerSettings" Target="../printerSettings/printerSettings34.bin"/><Relationship Id="rId11" Type="http://schemas.openxmlformats.org/officeDocument/2006/relationships/printerSettings" Target="../printerSettings/printerSettings39.bin"/><Relationship Id="rId5" Type="http://schemas.openxmlformats.org/officeDocument/2006/relationships/printerSettings" Target="../printerSettings/printerSettings33.bin"/><Relationship Id="rId10" Type="http://schemas.openxmlformats.org/officeDocument/2006/relationships/printerSettings" Target="../printerSettings/printerSettings38.bin"/><Relationship Id="rId4" Type="http://schemas.openxmlformats.org/officeDocument/2006/relationships/printerSettings" Target="../printerSettings/printerSettings32.bin"/><Relationship Id="rId9" Type="http://schemas.openxmlformats.org/officeDocument/2006/relationships/printerSettings" Target="../printerSettings/printerSettings37.bin"/><Relationship Id="rId14" Type="http://schemas.openxmlformats.org/officeDocument/2006/relationships/printerSettings" Target="../printerSettings/printerSettings42.bin"/></Relationships>
</file>

<file path=xl/worksheets/_rels/sheet4.xml.rels><?xml version="1.0" encoding="UTF-8" standalone="yes"?>
<Relationships xmlns="http://schemas.openxmlformats.org/package/2006/relationships"><Relationship Id="rId8" Type="http://schemas.openxmlformats.org/officeDocument/2006/relationships/printerSettings" Target="../printerSettings/printerSettings50.bin"/><Relationship Id="rId13" Type="http://schemas.openxmlformats.org/officeDocument/2006/relationships/printerSettings" Target="../printerSettings/printerSettings55.bin"/><Relationship Id="rId3" Type="http://schemas.openxmlformats.org/officeDocument/2006/relationships/printerSettings" Target="../printerSettings/printerSettings45.bin"/><Relationship Id="rId7" Type="http://schemas.openxmlformats.org/officeDocument/2006/relationships/printerSettings" Target="../printerSettings/printerSettings49.bin"/><Relationship Id="rId12" Type="http://schemas.openxmlformats.org/officeDocument/2006/relationships/printerSettings" Target="../printerSettings/printerSettings54.bin"/><Relationship Id="rId2" Type="http://schemas.openxmlformats.org/officeDocument/2006/relationships/printerSettings" Target="../printerSettings/printerSettings44.bin"/><Relationship Id="rId1" Type="http://schemas.openxmlformats.org/officeDocument/2006/relationships/printerSettings" Target="../printerSettings/printerSettings43.bin"/><Relationship Id="rId6" Type="http://schemas.openxmlformats.org/officeDocument/2006/relationships/printerSettings" Target="../printerSettings/printerSettings48.bin"/><Relationship Id="rId11" Type="http://schemas.openxmlformats.org/officeDocument/2006/relationships/printerSettings" Target="../printerSettings/printerSettings53.bin"/><Relationship Id="rId5" Type="http://schemas.openxmlformats.org/officeDocument/2006/relationships/printerSettings" Target="../printerSettings/printerSettings47.bin"/><Relationship Id="rId10" Type="http://schemas.openxmlformats.org/officeDocument/2006/relationships/printerSettings" Target="../printerSettings/printerSettings52.bin"/><Relationship Id="rId4" Type="http://schemas.openxmlformats.org/officeDocument/2006/relationships/printerSettings" Target="../printerSettings/printerSettings46.bin"/><Relationship Id="rId9" Type="http://schemas.openxmlformats.org/officeDocument/2006/relationships/printerSettings" Target="../printerSettings/printerSettings51.bin"/><Relationship Id="rId14" Type="http://schemas.openxmlformats.org/officeDocument/2006/relationships/printerSettings" Target="../printerSettings/printerSettings56.bin"/></Relationships>
</file>

<file path=xl/worksheets/_rels/sheet5.xml.rels><?xml version="1.0" encoding="UTF-8" standalone="yes"?>
<Relationships xmlns="http://schemas.openxmlformats.org/package/2006/relationships"><Relationship Id="rId8" Type="http://schemas.openxmlformats.org/officeDocument/2006/relationships/printerSettings" Target="../printerSettings/printerSettings63.bin"/><Relationship Id="rId13" Type="http://schemas.openxmlformats.org/officeDocument/2006/relationships/printerSettings" Target="../printerSettings/printerSettings68.bin"/><Relationship Id="rId3" Type="http://schemas.openxmlformats.org/officeDocument/2006/relationships/printerSettings" Target="../printerSettings/printerSettings58.bin"/><Relationship Id="rId7" Type="http://schemas.openxmlformats.org/officeDocument/2006/relationships/printerSettings" Target="../printerSettings/printerSettings62.bin"/><Relationship Id="rId12" Type="http://schemas.openxmlformats.org/officeDocument/2006/relationships/printerSettings" Target="../printerSettings/printerSettings67.bin"/><Relationship Id="rId2" Type="http://schemas.openxmlformats.org/officeDocument/2006/relationships/printerSettings" Target="../printerSettings/printerSettings57.bin"/><Relationship Id="rId1" Type="http://schemas.openxmlformats.org/officeDocument/2006/relationships/pivotTable" Target="../pivotTables/pivotTable1.xml"/><Relationship Id="rId6" Type="http://schemas.openxmlformats.org/officeDocument/2006/relationships/printerSettings" Target="../printerSettings/printerSettings61.bin"/><Relationship Id="rId11" Type="http://schemas.openxmlformats.org/officeDocument/2006/relationships/printerSettings" Target="../printerSettings/printerSettings66.bin"/><Relationship Id="rId5" Type="http://schemas.openxmlformats.org/officeDocument/2006/relationships/printerSettings" Target="../printerSettings/printerSettings60.bin"/><Relationship Id="rId15" Type="http://schemas.openxmlformats.org/officeDocument/2006/relationships/printerSettings" Target="../printerSettings/printerSettings70.bin"/><Relationship Id="rId10" Type="http://schemas.openxmlformats.org/officeDocument/2006/relationships/printerSettings" Target="../printerSettings/printerSettings65.bin"/><Relationship Id="rId4" Type="http://schemas.openxmlformats.org/officeDocument/2006/relationships/printerSettings" Target="../printerSettings/printerSettings59.bin"/><Relationship Id="rId9" Type="http://schemas.openxmlformats.org/officeDocument/2006/relationships/printerSettings" Target="../printerSettings/printerSettings64.bin"/><Relationship Id="rId14" Type="http://schemas.openxmlformats.org/officeDocument/2006/relationships/printerSettings" Target="../printerSettings/printerSettings69.bin"/></Relationships>
</file>

<file path=xl/worksheets/_rels/sheet6.xml.rels><?xml version="1.0" encoding="UTF-8" standalone="yes"?>
<Relationships xmlns="http://schemas.openxmlformats.org/package/2006/relationships"><Relationship Id="rId8" Type="http://schemas.openxmlformats.org/officeDocument/2006/relationships/printerSettings" Target="../printerSettings/printerSettings77.bin"/><Relationship Id="rId13" Type="http://schemas.openxmlformats.org/officeDocument/2006/relationships/printerSettings" Target="../printerSettings/printerSettings82.bin"/><Relationship Id="rId3" Type="http://schemas.openxmlformats.org/officeDocument/2006/relationships/printerSettings" Target="../printerSettings/printerSettings72.bin"/><Relationship Id="rId7" Type="http://schemas.openxmlformats.org/officeDocument/2006/relationships/printerSettings" Target="../printerSettings/printerSettings76.bin"/><Relationship Id="rId12" Type="http://schemas.openxmlformats.org/officeDocument/2006/relationships/printerSettings" Target="../printerSettings/printerSettings81.bin"/><Relationship Id="rId2" Type="http://schemas.openxmlformats.org/officeDocument/2006/relationships/printerSettings" Target="../printerSettings/printerSettings71.bin"/><Relationship Id="rId1" Type="http://schemas.openxmlformats.org/officeDocument/2006/relationships/pivotTable" Target="../pivotTables/pivotTable2.xml"/><Relationship Id="rId6" Type="http://schemas.openxmlformats.org/officeDocument/2006/relationships/printerSettings" Target="../printerSettings/printerSettings75.bin"/><Relationship Id="rId11" Type="http://schemas.openxmlformats.org/officeDocument/2006/relationships/printerSettings" Target="../printerSettings/printerSettings80.bin"/><Relationship Id="rId5" Type="http://schemas.openxmlformats.org/officeDocument/2006/relationships/printerSettings" Target="../printerSettings/printerSettings74.bin"/><Relationship Id="rId15" Type="http://schemas.openxmlformats.org/officeDocument/2006/relationships/printerSettings" Target="../printerSettings/printerSettings84.bin"/><Relationship Id="rId10" Type="http://schemas.openxmlformats.org/officeDocument/2006/relationships/printerSettings" Target="../printerSettings/printerSettings79.bin"/><Relationship Id="rId4" Type="http://schemas.openxmlformats.org/officeDocument/2006/relationships/printerSettings" Target="../printerSettings/printerSettings73.bin"/><Relationship Id="rId9" Type="http://schemas.openxmlformats.org/officeDocument/2006/relationships/printerSettings" Target="../printerSettings/printerSettings78.bin"/><Relationship Id="rId14" Type="http://schemas.openxmlformats.org/officeDocument/2006/relationships/printerSettings" Target="../printerSettings/printerSettings83.bin"/></Relationships>
</file>

<file path=xl/worksheets/_rels/sheet7.xml.rels><?xml version="1.0" encoding="UTF-8" standalone="yes"?>
<Relationships xmlns="http://schemas.openxmlformats.org/package/2006/relationships"><Relationship Id="rId8" Type="http://schemas.openxmlformats.org/officeDocument/2006/relationships/printerSettings" Target="../printerSettings/printerSettings91.bin"/><Relationship Id="rId13" Type="http://schemas.openxmlformats.org/officeDocument/2006/relationships/printerSettings" Target="../printerSettings/printerSettings96.bin"/><Relationship Id="rId3" Type="http://schemas.openxmlformats.org/officeDocument/2006/relationships/printerSettings" Target="../printerSettings/printerSettings86.bin"/><Relationship Id="rId7" Type="http://schemas.openxmlformats.org/officeDocument/2006/relationships/printerSettings" Target="../printerSettings/printerSettings90.bin"/><Relationship Id="rId12" Type="http://schemas.openxmlformats.org/officeDocument/2006/relationships/printerSettings" Target="../printerSettings/printerSettings95.bin"/><Relationship Id="rId2" Type="http://schemas.openxmlformats.org/officeDocument/2006/relationships/printerSettings" Target="../printerSettings/printerSettings85.bin"/><Relationship Id="rId1" Type="http://schemas.openxmlformats.org/officeDocument/2006/relationships/pivotTable" Target="../pivotTables/pivotTable3.xml"/><Relationship Id="rId6" Type="http://schemas.openxmlformats.org/officeDocument/2006/relationships/printerSettings" Target="../printerSettings/printerSettings89.bin"/><Relationship Id="rId11" Type="http://schemas.openxmlformats.org/officeDocument/2006/relationships/printerSettings" Target="../printerSettings/printerSettings94.bin"/><Relationship Id="rId5" Type="http://schemas.openxmlformats.org/officeDocument/2006/relationships/printerSettings" Target="../printerSettings/printerSettings88.bin"/><Relationship Id="rId15" Type="http://schemas.openxmlformats.org/officeDocument/2006/relationships/printerSettings" Target="../printerSettings/printerSettings98.bin"/><Relationship Id="rId10" Type="http://schemas.openxmlformats.org/officeDocument/2006/relationships/printerSettings" Target="../printerSettings/printerSettings93.bin"/><Relationship Id="rId4" Type="http://schemas.openxmlformats.org/officeDocument/2006/relationships/printerSettings" Target="../printerSettings/printerSettings87.bin"/><Relationship Id="rId9" Type="http://schemas.openxmlformats.org/officeDocument/2006/relationships/printerSettings" Target="../printerSettings/printerSettings92.bin"/><Relationship Id="rId14" Type="http://schemas.openxmlformats.org/officeDocument/2006/relationships/printerSettings" Target="../printerSettings/printerSettings97.bin"/></Relationships>
</file>

<file path=xl/worksheets/_rels/sheet8.xml.rels><?xml version="1.0" encoding="UTF-8" standalone="yes"?>
<Relationships xmlns="http://schemas.openxmlformats.org/package/2006/relationships"><Relationship Id="rId8" Type="http://schemas.openxmlformats.org/officeDocument/2006/relationships/printerSettings" Target="../printerSettings/printerSettings105.bin"/><Relationship Id="rId13" Type="http://schemas.openxmlformats.org/officeDocument/2006/relationships/printerSettings" Target="../printerSettings/printerSettings110.bin"/><Relationship Id="rId3" Type="http://schemas.openxmlformats.org/officeDocument/2006/relationships/printerSettings" Target="../printerSettings/printerSettings100.bin"/><Relationship Id="rId7" Type="http://schemas.openxmlformats.org/officeDocument/2006/relationships/printerSettings" Target="../printerSettings/printerSettings104.bin"/><Relationship Id="rId12" Type="http://schemas.openxmlformats.org/officeDocument/2006/relationships/printerSettings" Target="../printerSettings/printerSettings109.bin"/><Relationship Id="rId2" Type="http://schemas.openxmlformats.org/officeDocument/2006/relationships/printerSettings" Target="../printerSettings/printerSettings99.bin"/><Relationship Id="rId1" Type="http://schemas.openxmlformats.org/officeDocument/2006/relationships/pivotTable" Target="../pivotTables/pivotTable4.xml"/><Relationship Id="rId6" Type="http://schemas.openxmlformats.org/officeDocument/2006/relationships/printerSettings" Target="../printerSettings/printerSettings103.bin"/><Relationship Id="rId11" Type="http://schemas.openxmlformats.org/officeDocument/2006/relationships/printerSettings" Target="../printerSettings/printerSettings108.bin"/><Relationship Id="rId5" Type="http://schemas.openxmlformats.org/officeDocument/2006/relationships/printerSettings" Target="../printerSettings/printerSettings102.bin"/><Relationship Id="rId15" Type="http://schemas.openxmlformats.org/officeDocument/2006/relationships/printerSettings" Target="../printerSettings/printerSettings112.bin"/><Relationship Id="rId10" Type="http://schemas.openxmlformats.org/officeDocument/2006/relationships/printerSettings" Target="../printerSettings/printerSettings107.bin"/><Relationship Id="rId4" Type="http://schemas.openxmlformats.org/officeDocument/2006/relationships/printerSettings" Target="../printerSettings/printerSettings101.bin"/><Relationship Id="rId9" Type="http://schemas.openxmlformats.org/officeDocument/2006/relationships/printerSettings" Target="../printerSettings/printerSettings106.bin"/><Relationship Id="rId14" Type="http://schemas.openxmlformats.org/officeDocument/2006/relationships/printerSettings" Target="../printerSettings/printerSettings111.bin"/></Relationships>
</file>

<file path=xl/worksheets/_rels/sheet9.xml.rels><?xml version="1.0" encoding="UTF-8" standalone="yes"?>
<Relationships xmlns="http://schemas.openxmlformats.org/package/2006/relationships"><Relationship Id="rId8" Type="http://schemas.openxmlformats.org/officeDocument/2006/relationships/printerSettings" Target="../printerSettings/printerSettings120.bin"/><Relationship Id="rId13" Type="http://schemas.openxmlformats.org/officeDocument/2006/relationships/printerSettings" Target="../printerSettings/printerSettings125.bin"/><Relationship Id="rId3" Type="http://schemas.openxmlformats.org/officeDocument/2006/relationships/printerSettings" Target="../printerSettings/printerSettings115.bin"/><Relationship Id="rId7" Type="http://schemas.openxmlformats.org/officeDocument/2006/relationships/printerSettings" Target="../printerSettings/printerSettings119.bin"/><Relationship Id="rId12" Type="http://schemas.openxmlformats.org/officeDocument/2006/relationships/printerSettings" Target="../printerSettings/printerSettings124.bin"/><Relationship Id="rId2" Type="http://schemas.openxmlformats.org/officeDocument/2006/relationships/printerSettings" Target="../printerSettings/printerSettings114.bin"/><Relationship Id="rId1" Type="http://schemas.openxmlformats.org/officeDocument/2006/relationships/printerSettings" Target="../printerSettings/printerSettings113.bin"/><Relationship Id="rId6" Type="http://schemas.openxmlformats.org/officeDocument/2006/relationships/printerSettings" Target="../printerSettings/printerSettings118.bin"/><Relationship Id="rId11" Type="http://schemas.openxmlformats.org/officeDocument/2006/relationships/printerSettings" Target="../printerSettings/printerSettings123.bin"/><Relationship Id="rId5" Type="http://schemas.openxmlformats.org/officeDocument/2006/relationships/printerSettings" Target="../printerSettings/printerSettings117.bin"/><Relationship Id="rId10" Type="http://schemas.openxmlformats.org/officeDocument/2006/relationships/printerSettings" Target="../printerSettings/printerSettings122.bin"/><Relationship Id="rId4" Type="http://schemas.openxmlformats.org/officeDocument/2006/relationships/printerSettings" Target="../printerSettings/printerSettings116.bin"/><Relationship Id="rId9" Type="http://schemas.openxmlformats.org/officeDocument/2006/relationships/printerSettings" Target="../printerSettings/printerSettings121.bin"/><Relationship Id="rId14" Type="http://schemas.openxmlformats.org/officeDocument/2006/relationships/printerSettings" Target="../printerSettings/printerSettings12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2:J46"/>
  <sheetViews>
    <sheetView tabSelected="1" view="pageBreakPreview" topLeftCell="A16" zoomScale="75" zoomScaleNormal="75" zoomScaleSheetLayoutView="75" workbookViewId="0">
      <selection activeCell="A19" sqref="A19"/>
    </sheetView>
  </sheetViews>
  <sheetFormatPr defaultColWidth="9.1796875" defaultRowHeight="12.5" x14ac:dyDescent="0.25"/>
  <cols>
    <col min="1" max="1" width="133" style="5" customWidth="1"/>
    <col min="2" max="2" width="34.7265625" style="5" bestFit="1" customWidth="1"/>
    <col min="3" max="16384" width="9.1796875" style="5"/>
  </cols>
  <sheetData>
    <row r="2" spans="1:2" ht="20" x14ac:dyDescent="0.4">
      <c r="A2" s="141"/>
      <c r="B2" s="34"/>
    </row>
    <row r="4" spans="1:2" ht="15.5" x14ac:dyDescent="0.35">
      <c r="B4" s="142"/>
    </row>
    <row r="12" spans="1:2" x14ac:dyDescent="0.25">
      <c r="A12" s="143"/>
    </row>
    <row r="13" spans="1:2" x14ac:dyDescent="0.25">
      <c r="A13" s="143"/>
    </row>
    <row r="14" spans="1:2" x14ac:dyDescent="0.25">
      <c r="A14" s="35"/>
    </row>
    <row r="15" spans="1:2" ht="32.5" x14ac:dyDescent="0.65">
      <c r="A15" s="118" t="s">
        <v>125</v>
      </c>
      <c r="B15" s="118"/>
    </row>
    <row r="16" spans="1:2" x14ac:dyDescent="0.25">
      <c r="A16" s="35"/>
    </row>
    <row r="17" spans="1:10" ht="25" x14ac:dyDescent="0.5">
      <c r="A17" s="435" t="s">
        <v>126</v>
      </c>
      <c r="B17" s="435"/>
      <c r="E17" s="9"/>
      <c r="F17" s="9"/>
      <c r="G17" s="9"/>
      <c r="H17" s="9"/>
      <c r="I17" s="9"/>
      <c r="J17" s="9"/>
    </row>
    <row r="18" spans="1:10" ht="25" x14ac:dyDescent="0.5">
      <c r="A18" s="119"/>
      <c r="B18" s="119"/>
      <c r="E18" s="9"/>
      <c r="F18" s="9"/>
      <c r="G18" s="9"/>
      <c r="H18" s="9"/>
      <c r="I18" s="9"/>
      <c r="J18" s="9"/>
    </row>
    <row r="19" spans="1:10" ht="25" x14ac:dyDescent="0.5">
      <c r="A19" s="388" t="s">
        <v>395</v>
      </c>
      <c r="B19" s="489" t="s">
        <v>405</v>
      </c>
      <c r="E19" s="207"/>
      <c r="F19" s="207"/>
      <c r="G19" s="207"/>
      <c r="H19" s="9"/>
      <c r="I19" s="9"/>
      <c r="J19" s="9"/>
    </row>
    <row r="20" spans="1:10" ht="21.75" customHeight="1" x14ac:dyDescent="0.5">
      <c r="A20" s="488" t="s">
        <v>348</v>
      </c>
      <c r="E20" s="52"/>
      <c r="F20" s="52"/>
      <c r="G20" s="52"/>
    </row>
    <row r="21" spans="1:10" ht="48" customHeight="1" x14ac:dyDescent="0.35">
      <c r="A21" s="532" t="s">
        <v>432</v>
      </c>
      <c r="B21" s="389"/>
      <c r="E21" s="206"/>
      <c r="F21" s="207"/>
      <c r="G21" s="207"/>
      <c r="H21" s="9"/>
      <c r="I21" s="9"/>
    </row>
    <row r="22" spans="1:10" ht="20" x14ac:dyDescent="0.4">
      <c r="A22" s="36"/>
    </row>
    <row r="23" spans="1:10" ht="18" x14ac:dyDescent="0.4">
      <c r="A23" s="51"/>
    </row>
    <row r="24" spans="1:10" x14ac:dyDescent="0.25">
      <c r="A24" s="35"/>
    </row>
    <row r="25" spans="1:10" ht="18" x14ac:dyDescent="0.4">
      <c r="A25" s="37" t="s">
        <v>403</v>
      </c>
      <c r="B25" s="191"/>
    </row>
    <row r="26" spans="1:10" ht="24" customHeight="1" x14ac:dyDescent="0.25">
      <c r="A26" s="140"/>
      <c r="B26" s="6"/>
    </row>
    <row r="27" spans="1:10" ht="18" x14ac:dyDescent="0.4">
      <c r="A27" s="38"/>
    </row>
    <row r="28" spans="1:10" ht="18" x14ac:dyDescent="0.4">
      <c r="A28" s="38"/>
    </row>
    <row r="29" spans="1:10" ht="30" customHeight="1" x14ac:dyDescent="0.25">
      <c r="A29" s="148" t="s">
        <v>350</v>
      </c>
      <c r="B29" s="393"/>
      <c r="G29" s="8"/>
      <c r="H29" s="8"/>
    </row>
    <row r="30" spans="1:10" ht="18" x14ac:dyDescent="0.25">
      <c r="A30" s="33"/>
      <c r="B30" s="120"/>
    </row>
    <row r="31" spans="1:10" ht="13" x14ac:dyDescent="0.3">
      <c r="A31" s="122" t="s">
        <v>368</v>
      </c>
      <c r="B31" s="120"/>
    </row>
    <row r="32" spans="1:10" ht="19.5" customHeight="1" x14ac:dyDescent="0.3">
      <c r="A32" s="145"/>
      <c r="B32" s="146"/>
    </row>
    <row r="33" spans="1:2" ht="48" customHeight="1" x14ac:dyDescent="0.25">
      <c r="A33" s="490"/>
      <c r="B33" s="394"/>
    </row>
    <row r="34" spans="1:2" ht="12.75" customHeight="1" x14ac:dyDescent="0.3">
      <c r="A34" s="39"/>
      <c r="B34" s="1"/>
    </row>
    <row r="35" spans="1:2" ht="12.75" customHeight="1" x14ac:dyDescent="0.25">
      <c r="B35" s="1"/>
    </row>
    <row r="36" spans="1:2" ht="30" customHeight="1" x14ac:dyDescent="0.25">
      <c r="A36" s="147" t="s">
        <v>127</v>
      </c>
      <c r="B36" s="192"/>
    </row>
    <row r="37" spans="1:2" ht="12.75" customHeight="1" x14ac:dyDescent="0.35">
      <c r="A37" s="144"/>
      <c r="B37" s="1"/>
    </row>
    <row r="38" spans="1:2" ht="12.75" customHeight="1" x14ac:dyDescent="0.35">
      <c r="A38" s="144"/>
      <c r="B38" s="1"/>
    </row>
    <row r="39" spans="1:2" ht="70.150000000000006" customHeight="1" x14ac:dyDescent="0.25">
      <c r="A39" s="147" t="s">
        <v>344</v>
      </c>
      <c r="B39" s="487"/>
    </row>
    <row r="40" spans="1:2" ht="9.75" customHeight="1" x14ac:dyDescent="0.25"/>
    <row r="41" spans="1:2" ht="14.25" customHeight="1" x14ac:dyDescent="0.25">
      <c r="A41" s="491" t="s">
        <v>349</v>
      </c>
      <c r="B41" s="40"/>
    </row>
    <row r="42" spans="1:2" ht="26.25" customHeight="1" x14ac:dyDescent="0.25">
      <c r="A42" s="492"/>
      <c r="B42" s="193"/>
    </row>
    <row r="43" spans="1:2" ht="14.25" customHeight="1" x14ac:dyDescent="0.25">
      <c r="A43" s="491" t="s">
        <v>128</v>
      </c>
      <c r="B43" s="40"/>
    </row>
    <row r="44" spans="1:2" ht="30" customHeight="1" x14ac:dyDescent="0.25">
      <c r="A44" s="493"/>
      <c r="B44" s="193"/>
    </row>
    <row r="45" spans="1:2" ht="19.5" customHeight="1" x14ac:dyDescent="0.25">
      <c r="B45" s="1"/>
    </row>
    <row r="46" spans="1:2" x14ac:dyDescent="0.25">
      <c r="A46" s="9"/>
    </row>
  </sheetData>
  <customSheetViews>
    <customSheetView guid="{0DC4A0F8-0DA2-43F8-8C4D-60ABCF78B482}" scale="75" showPageBreaks="1" fitToPage="1" printArea="1" view="pageBreakPreview" topLeftCell="A16">
      <selection activeCell="A19" sqref="A19"/>
      <pageMargins left="0.55118110236220474" right="0.15748031496062992" top="0.78740157480314965" bottom="0.98425196850393704" header="0.51181102362204722" footer="0.51181102362204722"/>
      <printOptions horizontalCentered="1"/>
      <pageSetup paperSize="9" scale="58" orientation="portrait" r:id="rId1"/>
      <headerFooter alignWithMargins="0">
        <oddFooter>&amp;CPage &amp;P of &amp;N&amp;R&amp;A</oddFooter>
      </headerFooter>
    </customSheetView>
    <customSheetView guid="{511B5C14-79B0-490D-A5EF-AFEBF81AB83B}" scale="75" showPageBreaks="1" fitToPage="1" printArea="1" view="pageBreakPreview" topLeftCell="A37">
      <selection activeCell="A53" sqref="A53"/>
      <pageMargins left="0.55118110236220474" right="0.15748031496062992" top="0.78740157480314965" bottom="0.98425196850393704" header="0.51181102362204722" footer="0.51181102362204722"/>
      <printOptions horizontalCentered="1"/>
      <pageSetup paperSize="9" scale="58" orientation="portrait" r:id="rId2"/>
      <headerFooter alignWithMargins="0">
        <oddFooter>&amp;CPage &amp;P of &amp;N&amp;R&amp;A</oddFooter>
      </headerFooter>
    </customSheetView>
    <customSheetView guid="{CACAFB77-A9C3-451B-9574-D112DE3116D2}" scale="75" showPageBreaks="1" fitToPage="1" printArea="1" view="pageBreakPreview" topLeftCell="A31">
      <selection activeCell="A42" sqref="A42"/>
      <pageMargins left="0.55118110236220474" right="0.15748031496062992" top="0.78740157480314965" bottom="0.98425196850393704" header="0.51181102362204722" footer="0.51181102362204722"/>
      <printOptions horizontalCentered="1"/>
      <pageSetup paperSize="9" scale="58" orientation="portrait" r:id="rId3"/>
      <headerFooter alignWithMargins="0">
        <oddFooter>&amp;CPage &amp;P of &amp;N&amp;R&amp;A</oddFooter>
      </headerFooter>
    </customSheetView>
    <customSheetView guid="{19CB91D9-B2FE-4E1A-A4B3-4E2570A95E85}" scale="75" showPageBreaks="1" fitToPage="1" printArea="1" view="pageBreakPreview">
      <selection activeCell="A33" sqref="A33"/>
      <pageMargins left="0.55118110236220474" right="0.15748031496062992" top="0.78740157480314965" bottom="0.98425196850393704" header="0.51181102362204722" footer="0.51181102362204722"/>
      <printOptions horizontalCentered="1"/>
      <pageSetup paperSize="9" scale="58" orientation="portrait" r:id="rId4"/>
      <headerFooter alignWithMargins="0">
        <oddFooter>&amp;CPage &amp;P of &amp;N&amp;R&amp;A</oddFooter>
      </headerFooter>
    </customSheetView>
    <customSheetView guid="{A95191F0-9154-407E-8D43-4FF0E22304A2}" scale="60" showPageBreaks="1" printArea="1" view="pageBreakPreview">
      <selection activeCell="F39" sqref="F39"/>
      <pageMargins left="0.55118110236220474" right="0.15748031496062992" top="0.78740157480314965" bottom="0.98425196850393704" header="0.51181102362204722" footer="0.51181102362204722"/>
      <printOptions horizontalCentered="1"/>
      <pageSetup paperSize="9" scale="47" orientation="portrait" r:id="rId5"/>
      <headerFooter alignWithMargins="0"/>
    </customSheetView>
    <customSheetView guid="{A14972A4-C0B5-4978-9223-76935458928C}" showPageBreaks="1" printArea="1" view="pageBreakPreview" topLeftCell="A10">
      <selection activeCell="B19" sqref="B19"/>
      <pageMargins left="0.55118110236220474" right="0.15748031496062992" top="0.78740157480314965" bottom="0.98425196850393704" header="0.51181102362204722" footer="0.51181102362204722"/>
      <printOptions horizontalCentered="1"/>
      <pageSetup paperSize="9" scale="85" orientation="portrait" r:id="rId6"/>
      <headerFooter alignWithMargins="0"/>
    </customSheetView>
    <customSheetView guid="{8E87B443-9ECA-4E5B-8B30-5FFAF59E53BF}" showPageBreaks="1" printArea="1" view="pageBreakPreview" topLeftCell="A28">
      <selection activeCell="B19" sqref="B19"/>
      <pageMargins left="0.55118110236220474" right="0.15748031496062992" top="0.78740157480314965" bottom="0.98425196850393704" header="0.51181102362204722" footer="0.51181102362204722"/>
      <printOptions horizontalCentered="1"/>
      <pageSetup paperSize="9" scale="85" orientation="portrait" r:id="rId7"/>
      <headerFooter alignWithMargins="0"/>
    </customSheetView>
    <customSheetView guid="{0721AF5F-91F7-4413-BD86-949A4DD3CF95}" showPageBreaks="1" printArea="1" view="pageBreakPreview" topLeftCell="A10">
      <selection activeCell="B25" sqref="B25"/>
      <pageMargins left="0.55118110236220474" right="0.15748031496062992" top="0.78740157480314965" bottom="0.98425196850393704" header="0.51181102362204722" footer="0.51181102362204722"/>
      <printOptions horizontalCentered="1"/>
      <pageSetup paperSize="9" scale="85" orientation="portrait" r:id="rId8"/>
      <headerFooter alignWithMargins="0"/>
    </customSheetView>
    <customSheetView guid="{AA49714C-6F91-4DB7-B26A-33732E0FA33C}" showPageBreaks="1" printArea="1" view="pageBreakPreview" topLeftCell="A5">
      <selection activeCell="B17" sqref="B17"/>
      <pageMargins left="0.55118110236220474" right="0.15748031496062992" top="0.78740157480314965" bottom="0.98425196850393704" header="0.51181102362204722" footer="0.51181102362204722"/>
      <printOptions horizontalCentered="1"/>
      <pageSetup paperSize="9" scale="85" orientation="portrait" r:id="rId9"/>
      <headerFooter alignWithMargins="0"/>
    </customSheetView>
    <customSheetView guid="{75B67C82-AF51-4EF4-946E-E9F2EB089D17}" showPageBreaks="1" printArea="1" view="pageBreakPreview">
      <selection activeCell="B17" sqref="B17"/>
      <pageMargins left="0.55118110236220474" right="0.15748031496062992" top="0.78740157480314965" bottom="0.98425196850393704" header="0.51181102362204722" footer="0.51181102362204722"/>
      <printOptions horizontalCentered="1"/>
      <pageSetup paperSize="9" scale="85" orientation="portrait" r:id="rId10"/>
      <headerFooter alignWithMargins="0"/>
    </customSheetView>
    <customSheetView guid="{0BB2A382-E417-4BA9-86AB-ED80B243BA72}" scale="60" showPageBreaks="1" printArea="1" view="pageBreakPreview">
      <selection activeCell="K39" sqref="K39"/>
      <pageMargins left="0.55118110236220474" right="0.15748031496062992" top="0.78740157480314965" bottom="0.98425196850393704" header="0.51181102362204722" footer="0.51181102362204722"/>
      <printOptions horizontalCentered="1"/>
      <pageSetup paperSize="9" scale="85" orientation="portrait" r:id="rId11"/>
      <headerFooter alignWithMargins="0"/>
    </customSheetView>
    <customSheetView guid="{F3390224-4D9D-4BF8-BCFE-C097CE5C0689}" scale="75" showPageBreaks="1" fitToPage="1" printArea="1" view="pageBreakPreview">
      <selection activeCell="A33" sqref="A33"/>
      <pageMargins left="0.55118110236220474" right="0.15748031496062992" top="0.78740157480314965" bottom="0.98425196850393704" header="0.51181102362204722" footer="0.51181102362204722"/>
      <printOptions horizontalCentered="1"/>
      <pageSetup paperSize="9" scale="58" orientation="portrait" r:id="rId12"/>
      <headerFooter alignWithMargins="0">
        <oddFooter>&amp;CPage &amp;P of &amp;N&amp;R&amp;A</oddFooter>
      </headerFooter>
    </customSheetView>
    <customSheetView guid="{72E10B6C-3E78-4A6E-B308-D0CBDB1DBC8A}" scale="75" showPageBreaks="1" fitToPage="1" printArea="1" view="pageBreakPreview" topLeftCell="A37">
      <selection activeCell="A53" sqref="A53"/>
      <pageMargins left="0.55118110236220474" right="0.15748031496062992" top="0.78740157480314965" bottom="0.98425196850393704" header="0.51181102362204722" footer="0.51181102362204722"/>
      <printOptions horizontalCentered="1"/>
      <pageSetup paperSize="9" scale="58" orientation="portrait" r:id="rId13"/>
      <headerFooter alignWithMargins="0">
        <oddFooter>&amp;CPage &amp;P of &amp;N&amp;R&amp;A</oddFooter>
      </headerFooter>
    </customSheetView>
  </customSheetViews>
  <phoneticPr fontId="2" type="noConversion"/>
  <printOptions horizontalCentered="1"/>
  <pageMargins left="0.55118110236220474" right="0.15748031496062992" top="0.78740157480314965" bottom="0.98425196850393704" header="0.51181102362204722" footer="0.51181102362204722"/>
  <pageSetup paperSize="9" scale="58" orientation="portrait" r:id="rId14"/>
  <headerFooter alignWithMargins="0">
    <oddFooter>&amp;CPage &amp;P of &amp;N&amp;R&amp;A</oddFooter>
  </headerFooter>
  <drawing r:id="rId1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K35"/>
  <sheetViews>
    <sheetView view="pageBreakPreview" topLeftCell="A16" zoomScaleNormal="75" zoomScaleSheetLayoutView="100" workbookViewId="0">
      <selection activeCell="E30" sqref="E30"/>
    </sheetView>
  </sheetViews>
  <sheetFormatPr defaultColWidth="9.1796875" defaultRowHeight="12.5" x14ac:dyDescent="0.25"/>
  <cols>
    <col min="1" max="1" width="3.7265625" style="15" customWidth="1"/>
    <col min="2" max="2" width="22" style="15" customWidth="1"/>
    <col min="3" max="3" width="18" style="15" customWidth="1"/>
    <col min="4" max="4" width="16.1796875" style="15" customWidth="1"/>
    <col min="5" max="5" width="20" style="15" customWidth="1"/>
    <col min="6" max="6" width="18.1796875" style="15" customWidth="1"/>
    <col min="7" max="7" width="13.81640625" style="15" customWidth="1"/>
    <col min="8" max="8" width="4" style="15" customWidth="1"/>
    <col min="9" max="9" width="12.1796875" style="15" customWidth="1"/>
    <col min="10" max="16384" width="9.1796875" style="15"/>
  </cols>
  <sheetData>
    <row r="1" spans="1:11" x14ac:dyDescent="0.25">
      <c r="A1" s="14">
        <f>'Cover Sheet'!A2</f>
        <v>0</v>
      </c>
      <c r="B1" s="10"/>
      <c r="C1" s="10"/>
      <c r="D1" s="9"/>
      <c r="E1" s="9"/>
      <c r="F1" s="9"/>
    </row>
    <row r="2" spans="1:11" x14ac:dyDescent="0.25">
      <c r="A2" s="14" t="str">
        <f>'Cover Sheet'!$A$19</f>
        <v xml:space="preserve">ENQUIRY NUMBER </v>
      </c>
      <c r="B2" s="3"/>
      <c r="C2" s="4" t="str">
        <f>'Cover Sheet'!B19</f>
        <v>MPTUT10610PS</v>
      </c>
      <c r="D2" s="3"/>
      <c r="E2" s="3"/>
      <c r="F2" s="4"/>
    </row>
    <row r="3" spans="1:11" x14ac:dyDescent="0.25">
      <c r="A3" s="14" t="s">
        <v>129</v>
      </c>
      <c r="B3" s="24"/>
      <c r="C3" s="15">
        <f>'Cover Sheet'!B25</f>
        <v>0</v>
      </c>
    </row>
    <row r="4" spans="1:11" x14ac:dyDescent="0.25">
      <c r="A4" s="14" t="str">
        <f>'5.1.1 Summary'!A4</f>
        <v xml:space="preserve">Manufacture, Supply and delivery of Seventy Two (72) Low NOx Burners and Burners Spares for Three (3) Units at Tutuka Power Station </v>
      </c>
      <c r="B4" s="24"/>
    </row>
    <row r="5" spans="1:11" ht="15.5" x14ac:dyDescent="0.35">
      <c r="A5" s="32" t="s">
        <v>24</v>
      </c>
    </row>
    <row r="6" spans="1:11" ht="14" x14ac:dyDescent="0.3">
      <c r="A6" s="27">
        <v>1</v>
      </c>
      <c r="B6" s="27" t="s">
        <v>131</v>
      </c>
    </row>
    <row r="7" spans="1:11" ht="14" x14ac:dyDescent="0.3">
      <c r="A7" s="27"/>
      <c r="B7" s="27" t="s">
        <v>132</v>
      </c>
    </row>
    <row r="8" spans="1:11" ht="14" x14ac:dyDescent="0.3">
      <c r="A8" s="27">
        <v>2</v>
      </c>
      <c r="B8" s="27" t="s">
        <v>366</v>
      </c>
    </row>
    <row r="9" spans="1:11" ht="14" x14ac:dyDescent="0.3">
      <c r="A9" s="27">
        <v>3</v>
      </c>
      <c r="B9" s="27" t="s">
        <v>133</v>
      </c>
    </row>
    <row r="10" spans="1:11" ht="14" x14ac:dyDescent="0.3">
      <c r="A10" s="27">
        <v>4</v>
      </c>
      <c r="B10" s="23" t="s">
        <v>134</v>
      </c>
      <c r="C10" s="24"/>
      <c r="D10" s="24"/>
      <c r="E10" s="24"/>
      <c r="F10" s="24"/>
      <c r="G10" s="24"/>
      <c r="H10" s="24"/>
    </row>
    <row r="11" spans="1:11" ht="14" x14ac:dyDescent="0.3">
      <c r="B11" s="42" t="s">
        <v>135</v>
      </c>
      <c r="C11" s="24"/>
      <c r="D11" s="24"/>
      <c r="E11" s="24"/>
      <c r="F11" s="24"/>
      <c r="G11" s="24"/>
      <c r="H11" s="24"/>
    </row>
    <row r="12" spans="1:11" ht="14" x14ac:dyDescent="0.3">
      <c r="B12" s="26" t="s">
        <v>367</v>
      </c>
      <c r="C12" s="24"/>
      <c r="D12" s="24"/>
      <c r="E12" s="24"/>
      <c r="F12" s="24"/>
      <c r="G12" s="24"/>
      <c r="H12" s="24"/>
    </row>
    <row r="13" spans="1:11" ht="18" customHeight="1" x14ac:dyDescent="0.3">
      <c r="A13" s="57">
        <v>5</v>
      </c>
      <c r="B13" s="22" t="s">
        <v>365</v>
      </c>
      <c r="C13" s="22"/>
      <c r="D13" s="22"/>
      <c r="E13" s="22"/>
      <c r="F13" s="22"/>
      <c r="G13" s="22"/>
      <c r="H13" s="22"/>
      <c r="I13" s="152"/>
      <c r="J13" s="152"/>
      <c r="K13" s="152"/>
    </row>
    <row r="14" spans="1:11" ht="14.25" customHeight="1" x14ac:dyDescent="0.3">
      <c r="B14" s="152"/>
      <c r="C14" s="152"/>
      <c r="D14" s="152"/>
      <c r="E14" s="152"/>
      <c r="F14" s="152"/>
      <c r="G14" s="152"/>
      <c r="H14" s="152"/>
      <c r="I14" s="152"/>
      <c r="J14" s="152"/>
      <c r="K14" s="152"/>
    </row>
    <row r="15" spans="1:11" ht="13" x14ac:dyDescent="0.3">
      <c r="A15" s="12" t="s">
        <v>208</v>
      </c>
    </row>
    <row r="16" spans="1:11" ht="13" x14ac:dyDescent="0.3">
      <c r="A16" s="11" t="s">
        <v>177</v>
      </c>
      <c r="E16" s="162"/>
      <c r="F16" s="163" t="s">
        <v>115</v>
      </c>
      <c r="G16" s="416"/>
      <c r="I16" s="24"/>
      <c r="J16" s="24"/>
      <c r="K16" s="24"/>
    </row>
    <row r="17" spans="1:11" ht="39" x14ac:dyDescent="0.3">
      <c r="A17" s="13" t="s">
        <v>178</v>
      </c>
      <c r="B17" s="45" t="s">
        <v>205</v>
      </c>
      <c r="C17" s="46" t="s">
        <v>179</v>
      </c>
      <c r="D17" s="47" t="s">
        <v>206</v>
      </c>
      <c r="E17" s="48" t="s">
        <v>136</v>
      </c>
      <c r="F17" s="49" t="s">
        <v>137</v>
      </c>
      <c r="G17" s="50" t="s">
        <v>138</v>
      </c>
      <c r="I17" s="24"/>
      <c r="J17" s="24"/>
      <c r="K17" s="24"/>
    </row>
    <row r="18" spans="1:11" ht="14" x14ac:dyDescent="0.3">
      <c r="A18" s="13">
        <v>1</v>
      </c>
      <c r="B18" s="511" t="s">
        <v>203</v>
      </c>
      <c r="C18" s="512" t="s">
        <v>204</v>
      </c>
      <c r="D18" s="513"/>
      <c r="E18" s="514" t="e">
        <f>SUMIF('5.1.2 Pricing Schedule'!$J$23:$J$192,$C18,'5.1.2 Pricing Schedule'!#REF!)</f>
        <v>#REF!</v>
      </c>
      <c r="F18" s="514" t="str">
        <f>IFERROR(E18/D18,"")</f>
        <v/>
      </c>
      <c r="G18" s="515"/>
    </row>
    <row r="19" spans="1:11" ht="14" x14ac:dyDescent="0.3">
      <c r="A19" s="13">
        <v>2</v>
      </c>
      <c r="B19" s="516" t="s">
        <v>139</v>
      </c>
      <c r="C19" s="512" t="s">
        <v>180</v>
      </c>
      <c r="D19" s="513"/>
      <c r="E19" s="514"/>
      <c r="F19" s="517" t="str">
        <f t="shared" ref="F19:F29" si="0">IFERROR(E19/D19,"")</f>
        <v/>
      </c>
      <c r="G19" s="515"/>
    </row>
    <row r="20" spans="1:11" ht="14" x14ac:dyDescent="0.3">
      <c r="A20" s="13">
        <v>3</v>
      </c>
      <c r="B20" s="511" t="s">
        <v>189</v>
      </c>
      <c r="C20" s="512" t="s">
        <v>190</v>
      </c>
      <c r="D20" s="513"/>
      <c r="E20" s="514"/>
      <c r="F20" s="517" t="str">
        <f t="shared" si="0"/>
        <v/>
      </c>
      <c r="G20" s="515"/>
    </row>
    <row r="21" spans="1:11" ht="14" x14ac:dyDescent="0.3">
      <c r="A21" s="13">
        <v>4</v>
      </c>
      <c r="B21" s="511" t="s">
        <v>181</v>
      </c>
      <c r="C21" s="512" t="s">
        <v>182</v>
      </c>
      <c r="D21" s="513"/>
      <c r="E21" s="514"/>
      <c r="F21" s="517" t="str">
        <f t="shared" si="0"/>
        <v/>
      </c>
      <c r="G21" s="515"/>
    </row>
    <row r="22" spans="1:11" ht="14" x14ac:dyDescent="0.3">
      <c r="A22" s="13">
        <v>5</v>
      </c>
      <c r="B22" s="511" t="s">
        <v>185</v>
      </c>
      <c r="C22" s="512" t="s">
        <v>186</v>
      </c>
      <c r="D22" s="513"/>
      <c r="E22" s="514"/>
      <c r="F22" s="517" t="str">
        <f t="shared" si="0"/>
        <v/>
      </c>
      <c r="G22" s="515"/>
    </row>
    <row r="23" spans="1:11" ht="14" x14ac:dyDescent="0.3">
      <c r="A23" s="13">
        <v>6</v>
      </c>
      <c r="B23" s="511" t="s">
        <v>187</v>
      </c>
      <c r="C23" s="512" t="s">
        <v>188</v>
      </c>
      <c r="D23" s="513"/>
      <c r="E23" s="514" t="e">
        <f>SUMIF('5.1.2 Pricing Schedule'!$J$23:$J$192,$C23,'5.1.2 Pricing Schedule'!#REF!)</f>
        <v>#REF!</v>
      </c>
      <c r="F23" s="518" t="str">
        <f>IFERROR(E23/D23,"")</f>
        <v/>
      </c>
      <c r="G23" s="515" t="s">
        <v>279</v>
      </c>
    </row>
    <row r="24" spans="1:11" ht="14" x14ac:dyDescent="0.3">
      <c r="A24" s="13">
        <v>7</v>
      </c>
      <c r="B24" s="511" t="s">
        <v>191</v>
      </c>
      <c r="C24" s="512" t="s">
        <v>192</v>
      </c>
      <c r="D24" s="513"/>
      <c r="E24" s="514"/>
      <c r="F24" s="517" t="str">
        <f t="shared" si="0"/>
        <v/>
      </c>
      <c r="G24" s="515"/>
    </row>
    <row r="25" spans="1:11" ht="14" x14ac:dyDescent="0.3">
      <c r="A25" s="13">
        <v>8</v>
      </c>
      <c r="B25" s="511" t="s">
        <v>195</v>
      </c>
      <c r="C25" s="512" t="s">
        <v>196</v>
      </c>
      <c r="D25" s="513"/>
      <c r="E25" s="514"/>
      <c r="F25" s="517" t="str">
        <f t="shared" si="0"/>
        <v/>
      </c>
      <c r="G25" s="515"/>
    </row>
    <row r="26" spans="1:11" ht="14" x14ac:dyDescent="0.3">
      <c r="A26" s="13">
        <v>9</v>
      </c>
      <c r="B26" s="511" t="s">
        <v>193</v>
      </c>
      <c r="C26" s="512" t="s">
        <v>194</v>
      </c>
      <c r="D26" s="513"/>
      <c r="E26" s="514"/>
      <c r="F26" s="517" t="str">
        <f t="shared" si="0"/>
        <v/>
      </c>
      <c r="G26" s="515"/>
    </row>
    <row r="27" spans="1:11" ht="14" x14ac:dyDescent="0.3">
      <c r="A27" s="13">
        <v>10</v>
      </c>
      <c r="B27" s="511" t="s">
        <v>199</v>
      </c>
      <c r="C27" s="512" t="s">
        <v>200</v>
      </c>
      <c r="D27" s="513"/>
      <c r="E27" s="514"/>
      <c r="F27" s="517" t="str">
        <f t="shared" si="0"/>
        <v/>
      </c>
      <c r="G27" s="515"/>
    </row>
    <row r="28" spans="1:11" ht="14" x14ac:dyDescent="0.3">
      <c r="A28" s="13">
        <v>11</v>
      </c>
      <c r="B28" s="511" t="s">
        <v>197</v>
      </c>
      <c r="C28" s="512" t="s">
        <v>198</v>
      </c>
      <c r="D28" s="513"/>
      <c r="E28" s="514"/>
      <c r="F28" s="517" t="str">
        <f t="shared" si="0"/>
        <v/>
      </c>
      <c r="G28" s="515"/>
    </row>
    <row r="29" spans="1:11" ht="14" x14ac:dyDescent="0.3">
      <c r="A29" s="13">
        <v>12</v>
      </c>
      <c r="B29" s="511" t="s">
        <v>183</v>
      </c>
      <c r="C29" s="512" t="s">
        <v>184</v>
      </c>
      <c r="D29" s="513"/>
      <c r="E29" s="514"/>
      <c r="F29" s="517" t="str">
        <f t="shared" si="0"/>
        <v/>
      </c>
      <c r="G29" s="515"/>
    </row>
    <row r="30" spans="1:11" ht="14" x14ac:dyDescent="0.3">
      <c r="A30" s="13">
        <v>13</v>
      </c>
      <c r="B30" s="516" t="s">
        <v>201</v>
      </c>
      <c r="C30" s="519" t="s">
        <v>202</v>
      </c>
      <c r="D30" s="513"/>
      <c r="E30" s="514" t="e">
        <f>SUMIF('5.1.2 Pricing Schedule'!$J$23:$J$192,$C30,'5.1.2 Pricing Schedule'!#REF!)</f>
        <v>#REF!</v>
      </c>
      <c r="F30" s="520" t="str">
        <f>IFERROR(E30/D30,"")</f>
        <v/>
      </c>
      <c r="G30" s="515" t="s">
        <v>279</v>
      </c>
    </row>
    <row r="31" spans="1:11" ht="14" x14ac:dyDescent="0.3">
      <c r="A31" s="13">
        <v>14</v>
      </c>
      <c r="B31" s="521"/>
      <c r="C31" s="522"/>
      <c r="D31" s="523"/>
      <c r="E31" s="514"/>
      <c r="F31" s="517"/>
      <c r="G31" s="515"/>
    </row>
    <row r="32" spans="1:11" ht="14" x14ac:dyDescent="0.3">
      <c r="A32" s="13">
        <v>15</v>
      </c>
      <c r="B32" s="521"/>
      <c r="C32" s="522"/>
      <c r="D32" s="523"/>
      <c r="E32" s="514"/>
      <c r="F32" s="517"/>
      <c r="G32" s="515"/>
    </row>
    <row r="33" spans="1:7" ht="14" x14ac:dyDescent="0.3">
      <c r="A33" s="13">
        <v>16</v>
      </c>
      <c r="B33" s="524"/>
      <c r="C33" s="524"/>
      <c r="D33" s="525"/>
      <c r="E33" s="514"/>
      <c r="F33" s="517"/>
      <c r="G33" s="515"/>
    </row>
    <row r="34" spans="1:7" ht="14" x14ac:dyDescent="0.3">
      <c r="A34" s="13"/>
      <c r="B34" s="526" t="s">
        <v>140</v>
      </c>
      <c r="C34" s="526"/>
      <c r="D34" s="526"/>
      <c r="E34" s="527" t="e">
        <f>SUM(E18:E33)</f>
        <v>#REF!</v>
      </c>
      <c r="F34" s="528"/>
      <c r="G34" s="529"/>
    </row>
    <row r="35" spans="1:7" ht="13" x14ac:dyDescent="0.3">
      <c r="B35" s="530" t="s">
        <v>141</v>
      </c>
      <c r="C35" s="530"/>
      <c r="D35" s="530"/>
      <c r="E35" s="531" t="s">
        <v>345</v>
      </c>
      <c r="F35" s="530"/>
      <c r="G35" s="530"/>
    </row>
  </sheetData>
  <customSheetViews>
    <customSheetView guid="{0DC4A0F8-0DA2-43F8-8C4D-60ABCF78B482}" showPageBreaks="1" printArea="1" view="pageBreakPreview" topLeftCell="A16">
      <selection activeCell="E30" sqref="E30"/>
      <pageMargins left="0.35433070866141736" right="0.15748031496062992" top="0.59055118110236227" bottom="0.78740157480314965" header="0.51181102362204722" footer="0.51181102362204722"/>
      <printOptions horizontalCentered="1"/>
      <pageSetup paperSize="9" scale="85" orientation="landscape" r:id="rId1"/>
      <headerFooter alignWithMargins="0">
        <oddFooter>&amp;L&amp;F&amp;CPage &amp;P of &amp;N&amp;R&amp;A</oddFooter>
      </headerFooter>
    </customSheetView>
    <customSheetView guid="{511B5C14-79B0-490D-A5EF-AFEBF81AB83B}" showPageBreaks="1" printArea="1" view="pageBreakPreview" topLeftCell="A17">
      <selection activeCell="K29" sqref="K29"/>
      <pageMargins left="0.35433070866141736" right="0.15748031496062992" top="0.59055118110236227" bottom="0.78740157480314965" header="0.51181102362204722" footer="0.51181102362204722"/>
      <printOptions horizontalCentered="1"/>
      <pageSetup paperSize="9" scale="85" orientation="landscape" r:id="rId2"/>
      <headerFooter alignWithMargins="0">
        <oddFooter>&amp;L&amp;F&amp;CPage &amp;P of &amp;N&amp;R&amp;A</oddFooter>
      </headerFooter>
    </customSheetView>
    <customSheetView guid="{CACAFB77-A9C3-451B-9574-D112DE3116D2}" showPageBreaks="1" printArea="1" view="pageBreakPreview" topLeftCell="A13">
      <selection activeCell="I45" sqref="I45"/>
      <pageMargins left="0.35433070866141736" right="0.15748031496062992" top="0.59055118110236227" bottom="0.78740157480314965" header="0.51181102362204722" footer="0.51181102362204722"/>
      <printOptions horizontalCentered="1"/>
      <pageSetup paperSize="9" scale="85" orientation="landscape" r:id="rId3"/>
      <headerFooter alignWithMargins="0">
        <oddFooter>&amp;L&amp;F&amp;CPage &amp;P of &amp;N&amp;R&amp;A</oddFooter>
      </headerFooter>
    </customSheetView>
    <customSheetView guid="{19CB91D9-B2FE-4E1A-A4B3-4E2570A95E85}" showPageBreaks="1" printArea="1" view="pageBreakPreview" topLeftCell="A13">
      <selection activeCell="I45" sqref="I45"/>
      <pageMargins left="0.35433070866141736" right="0.15748031496062992" top="0.59055118110236227" bottom="0.78740157480314965" header="0.51181102362204722" footer="0.51181102362204722"/>
      <printOptions horizontalCentered="1"/>
      <pageSetup paperSize="9" scale="85" orientation="landscape" r:id="rId4"/>
      <headerFooter alignWithMargins="0">
        <oddFooter>&amp;L&amp;F&amp;CPage &amp;P of &amp;N&amp;R&amp;A</oddFooter>
      </headerFooter>
    </customSheetView>
    <customSheetView guid="{A95191F0-9154-407E-8D43-4FF0E22304A2}" showPageBreaks="1" printArea="1" view="pageBreakPreview" topLeftCell="A13">
      <selection activeCell="I45" sqref="I45"/>
      <pageMargins left="0.35433070866141736" right="0.15748031496062992" top="0.59055118110236227" bottom="0.78740157480314965" header="0.51181102362204722" footer="0.51181102362204722"/>
      <printOptions horizontalCentered="1"/>
      <pageSetup paperSize="9" scale="85" orientation="landscape" r:id="rId5"/>
      <headerFooter alignWithMargins="0">
        <oddFooter>&amp;L&amp;F&amp;CPage &amp;P of &amp;N&amp;R&amp;A</oddFooter>
      </headerFooter>
    </customSheetView>
    <customSheetView guid="{A14972A4-C0B5-4978-9223-76935458928C}" showPageBreaks="1" printArea="1" view="pageBreakPreview">
      <selection activeCell="C2" sqref="C2"/>
      <pageMargins left="0.35433070866141736" right="0.15748031496062992" top="0.59055118110236227" bottom="0.78740157480314965" header="0.51181102362204722" footer="0.51181102362204722"/>
      <printOptions horizontalCentered="1"/>
      <pageSetup paperSize="9" scale="85" orientation="landscape" r:id="rId6"/>
      <headerFooter alignWithMargins="0">
        <oddFooter>&amp;L&amp;F&amp;CPage &amp;P of &amp;N&amp;R&amp;A</oddFooter>
      </headerFooter>
    </customSheetView>
    <customSheetView guid="{8E87B443-9ECA-4E5B-8B30-5FFAF59E53BF}" showPageBreaks="1" printArea="1" view="pageBreakPreview" topLeftCell="A12">
      <selection activeCell="D23" sqref="D23:F24"/>
      <pageMargins left="0.35433070866141736" right="0.15748031496062992" top="0.59055118110236227" bottom="0.78740157480314965" header="0.51181102362204722" footer="0.51181102362204722"/>
      <printOptions horizontalCentered="1"/>
      <pageSetup paperSize="9" scale="85" orientation="landscape" r:id="rId7"/>
      <headerFooter alignWithMargins="0">
        <oddFooter>&amp;L&amp;F&amp;CPage &amp;P of &amp;N&amp;R&amp;A</oddFooter>
      </headerFooter>
    </customSheetView>
    <customSheetView guid="{0721AF5F-91F7-4413-BD86-949A4DD3CF95}" showPageBreaks="1" printArea="1" view="pageBreakPreview" topLeftCell="A3">
      <selection activeCell="E23" sqref="E23"/>
      <pageMargins left="0.35433070866141736" right="0.15748031496062992" top="0.59055118110236227" bottom="0.78740157480314965" header="0.51181102362204722" footer="0.51181102362204722"/>
      <printOptions horizontalCentered="1"/>
      <pageSetup paperSize="9" scale="85" orientation="landscape" r:id="rId8"/>
      <headerFooter alignWithMargins="0">
        <oddFooter>&amp;L&amp;F&amp;CPage &amp;P of &amp;N&amp;R&amp;A</oddFooter>
      </headerFooter>
    </customSheetView>
    <customSheetView guid="{AA49714C-6F91-4DB7-B26A-33732E0FA33C}" showPageBreaks="1" printArea="1" view="pageBreakPreview">
      <selection activeCell="C2" sqref="C2"/>
      <pageMargins left="0.35433070866141736" right="0.15748031496062992" top="0.59055118110236227" bottom="0.78740157480314965" header="0.51181102362204722" footer="0.51181102362204722"/>
      <printOptions horizontalCentered="1"/>
      <pageSetup paperSize="9" scale="85" orientation="landscape" r:id="rId9"/>
      <headerFooter alignWithMargins="0">
        <oddFooter>&amp;L&amp;F&amp;CPage &amp;P of &amp;N&amp;R&amp;A</oddFooter>
      </headerFooter>
    </customSheetView>
    <customSheetView guid="{75B67C82-AF51-4EF4-946E-E9F2EB089D17}" showPageBreaks="1" printArea="1" view="pageBreakPreview">
      <selection activeCell="C2" sqref="C2"/>
      <pageMargins left="0.35433070866141736" right="0.15748031496062992" top="0.59055118110236227" bottom="0.78740157480314965" header="0.51181102362204722" footer="0.51181102362204722"/>
      <printOptions horizontalCentered="1"/>
      <pageSetup paperSize="9" scale="85" orientation="landscape" r:id="rId10"/>
      <headerFooter alignWithMargins="0">
        <oddFooter>&amp;L&amp;F&amp;CPage &amp;P of &amp;N&amp;R&amp;A</oddFooter>
      </headerFooter>
    </customSheetView>
    <customSheetView guid="{0BB2A382-E417-4BA9-86AB-ED80B243BA72}" showPageBreaks="1" printArea="1" view="pageBreakPreview">
      <selection activeCell="D24" sqref="D24"/>
      <pageMargins left="0.35433070866141736" right="0.15748031496062992" top="0.59055118110236227" bottom="0.78740157480314965" header="0.51181102362204722" footer="0.51181102362204722"/>
      <printOptions horizontalCentered="1"/>
      <pageSetup paperSize="9" scale="85" orientation="landscape" r:id="rId11"/>
      <headerFooter alignWithMargins="0">
        <oddFooter>&amp;L&amp;F&amp;CPage &amp;P of &amp;N&amp;R&amp;A</oddFooter>
      </headerFooter>
    </customSheetView>
    <customSheetView guid="{F3390224-4D9D-4BF8-BCFE-C097CE5C0689}" showPageBreaks="1" printArea="1" view="pageBreakPreview" topLeftCell="A13">
      <selection activeCell="I45" sqref="I45"/>
      <pageMargins left="0.35433070866141736" right="0.15748031496062992" top="0.59055118110236227" bottom="0.78740157480314965" header="0.51181102362204722" footer="0.51181102362204722"/>
      <printOptions horizontalCentered="1"/>
      <pageSetup paperSize="9" scale="85" orientation="landscape" r:id="rId12"/>
      <headerFooter alignWithMargins="0">
        <oddFooter>&amp;L&amp;F&amp;CPage &amp;P of &amp;N&amp;R&amp;A</oddFooter>
      </headerFooter>
    </customSheetView>
    <customSheetView guid="{72E10B6C-3E78-4A6E-B308-D0CBDB1DBC8A}" showPageBreaks="1" printArea="1" view="pageBreakPreview" topLeftCell="A17">
      <selection activeCell="K29" sqref="K29"/>
      <pageMargins left="0.35433070866141736" right="0.15748031496062992" top="0.59055118110236227" bottom="0.78740157480314965" header="0.51181102362204722" footer="0.51181102362204722"/>
      <printOptions horizontalCentered="1"/>
      <pageSetup paperSize="9" scale="85" orientation="landscape" r:id="rId13"/>
      <headerFooter alignWithMargins="0">
        <oddFooter>&amp;L&amp;F&amp;CPage &amp;P of &amp;N&amp;R&amp;A</oddFooter>
      </headerFooter>
    </customSheetView>
  </customSheetViews>
  <phoneticPr fontId="2" type="noConversion"/>
  <printOptions horizontalCentered="1"/>
  <pageMargins left="0.35433070866141736" right="0.15748031496062992" top="0.59055118110236227" bottom="0.78740157480314965" header="0.51181102362204722" footer="0.51181102362204722"/>
  <pageSetup paperSize="9" scale="85" orientation="landscape" r:id="rId14"/>
  <headerFooter alignWithMargins="0">
    <oddFooter>&amp;L&amp;F&amp;CPage &amp;P of &amp;N&amp;R&amp;A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K20"/>
  <sheetViews>
    <sheetView view="pageBreakPreview" topLeftCell="A16" zoomScale="85" zoomScaleNormal="75" zoomScaleSheetLayoutView="85" workbookViewId="0">
      <selection activeCell="A4" sqref="A4"/>
    </sheetView>
  </sheetViews>
  <sheetFormatPr defaultColWidth="9.1796875" defaultRowHeight="12.5" x14ac:dyDescent="0.25"/>
  <cols>
    <col min="1" max="1" width="25" style="15" customWidth="1"/>
    <col min="2" max="2" width="110.54296875" style="15" customWidth="1"/>
    <col min="3" max="3" width="15.81640625" style="15" customWidth="1"/>
    <col min="4" max="4" width="27.7265625" style="441" customWidth="1"/>
    <col min="5" max="5" width="37" style="441" customWidth="1"/>
    <col min="6" max="6" width="16" style="15" customWidth="1"/>
    <col min="7" max="7" width="10.1796875" style="15" customWidth="1"/>
    <col min="8" max="8" width="12.26953125" style="15" customWidth="1"/>
    <col min="9" max="9" width="17.453125" style="15" customWidth="1"/>
    <col min="10" max="10" width="10.26953125" style="15" bestFit="1" customWidth="1"/>
    <col min="11" max="11" width="10.453125" style="15" bestFit="1" customWidth="1"/>
    <col min="12" max="12" width="10.26953125" style="15" bestFit="1" customWidth="1"/>
    <col min="13" max="13" width="10.54296875" style="15" bestFit="1" customWidth="1"/>
    <col min="14" max="14" width="9.81640625" style="15" bestFit="1" customWidth="1"/>
    <col min="15" max="15" width="9.453125" style="15" bestFit="1" customWidth="1"/>
    <col min="16" max="16" width="10.453125" style="15" bestFit="1" customWidth="1"/>
    <col min="17" max="17" width="10.26953125" style="15" bestFit="1" customWidth="1"/>
    <col min="18" max="18" width="10" style="15" bestFit="1" customWidth="1"/>
    <col min="19" max="19" width="10.453125" style="15" bestFit="1" customWidth="1"/>
    <col min="20" max="20" width="10.26953125" style="15" bestFit="1" customWidth="1"/>
    <col min="21" max="21" width="9.453125" style="15" bestFit="1" customWidth="1"/>
    <col min="22" max="22" width="9.81640625" style="15" bestFit="1" customWidth="1"/>
    <col min="23" max="23" width="10" style="15" bestFit="1" customWidth="1"/>
    <col min="24" max="24" width="9.81640625" style="15" bestFit="1" customWidth="1"/>
    <col min="25" max="25" width="10.26953125" style="15" bestFit="1" customWidth="1"/>
    <col min="26" max="26" width="9.453125" style="15" bestFit="1" customWidth="1"/>
    <col min="27" max="27" width="9.26953125" style="15" bestFit="1" customWidth="1"/>
    <col min="28" max="28" width="10" style="15" bestFit="1" customWidth="1"/>
    <col min="29" max="29" width="9.81640625" style="15" bestFit="1" customWidth="1"/>
    <col min="30" max="30" width="9.7265625" style="15" bestFit="1" customWidth="1"/>
    <col min="31" max="31" width="10" style="15" bestFit="1" customWidth="1"/>
    <col min="32" max="33" width="9.81640625" style="15" bestFit="1" customWidth="1"/>
    <col min="34" max="34" width="10.26953125" style="15" bestFit="1" customWidth="1"/>
    <col min="35" max="35" width="10.453125" style="15" bestFit="1" customWidth="1"/>
    <col min="36" max="36" width="10.26953125" style="15" bestFit="1" customWidth="1"/>
    <col min="37" max="37" width="10.54296875" style="15" bestFit="1" customWidth="1"/>
    <col min="38" max="38" width="9.81640625" style="15" bestFit="1" customWidth="1"/>
    <col min="39" max="39" width="9.453125" style="15" bestFit="1" customWidth="1"/>
    <col min="40" max="40" width="10.453125" style="15" bestFit="1" customWidth="1"/>
    <col min="41" max="41" width="10.26953125" style="15" bestFit="1" customWidth="1"/>
    <col min="42" max="42" width="10" style="15" bestFit="1" customWidth="1"/>
    <col min="43" max="43" width="10.453125" style="15" bestFit="1" customWidth="1"/>
    <col min="44" max="44" width="10.26953125" style="15" bestFit="1" customWidth="1"/>
    <col min="45" max="45" width="9.81640625" style="15" bestFit="1" customWidth="1"/>
    <col min="46" max="46" width="10.26953125" style="15" bestFit="1" customWidth="1"/>
    <col min="47" max="47" width="10.453125" style="15" bestFit="1" customWidth="1"/>
    <col min="48" max="48" width="10.26953125" style="15" bestFit="1" customWidth="1"/>
    <col min="49" max="49" width="10.54296875" style="15" bestFit="1" customWidth="1"/>
    <col min="50" max="50" width="9.81640625" style="15" bestFit="1" customWidth="1"/>
    <col min="51" max="51" width="9.453125" style="15" bestFit="1" customWidth="1"/>
    <col min="52" max="52" width="10.453125" style="15" bestFit="1" customWidth="1"/>
    <col min="53" max="53" width="10.26953125" style="15" bestFit="1" customWidth="1"/>
    <col min="54" max="54" width="10" style="15" bestFit="1" customWidth="1"/>
    <col min="55" max="55" width="10.453125" style="15" bestFit="1" customWidth="1"/>
    <col min="56" max="56" width="10.26953125" style="15" bestFit="1" customWidth="1"/>
    <col min="57" max="57" width="9.81640625" style="15" bestFit="1" customWidth="1"/>
    <col min="58" max="58" width="10.26953125" style="15" bestFit="1" customWidth="1"/>
    <col min="59" max="59" width="10.453125" style="15" bestFit="1" customWidth="1"/>
    <col min="60" max="60" width="10.26953125" style="15" bestFit="1" customWidth="1"/>
    <col min="61" max="61" width="10.54296875" style="15" bestFit="1" customWidth="1"/>
    <col min="62" max="62" width="9.81640625" style="15" bestFit="1" customWidth="1"/>
    <col min="63" max="63" width="9.453125" style="15" bestFit="1" customWidth="1"/>
    <col min="64" max="64" width="10.453125" style="15" bestFit="1" customWidth="1"/>
    <col min="65" max="65" width="10.26953125" style="15" bestFit="1" customWidth="1"/>
    <col min="66" max="66" width="10" style="15" bestFit="1" customWidth="1"/>
    <col min="67" max="67" width="10.453125" style="15" bestFit="1" customWidth="1"/>
    <col min="68" max="68" width="10.26953125" style="15" bestFit="1" customWidth="1"/>
    <col min="69" max="69" width="9.7265625" style="15" bestFit="1" customWidth="1"/>
    <col min="70" max="70" width="10" style="15" bestFit="1" customWidth="1"/>
    <col min="71" max="71" width="10.26953125" style="15" bestFit="1" customWidth="1"/>
    <col min="72" max="72" width="10" style="15" bestFit="1" customWidth="1"/>
    <col min="73" max="73" width="10.453125" style="15" bestFit="1" customWidth="1"/>
    <col min="74" max="74" width="9.7265625" style="15" bestFit="1" customWidth="1"/>
    <col min="75" max="75" width="9.26953125" style="15" bestFit="1" customWidth="1"/>
    <col min="76" max="76" width="10.26953125" style="15" bestFit="1" customWidth="1"/>
    <col min="77" max="77" width="10" style="15" bestFit="1" customWidth="1"/>
    <col min="78" max="78" width="9.81640625" style="15" bestFit="1" customWidth="1"/>
    <col min="79" max="79" width="10.26953125" style="15" bestFit="1" customWidth="1"/>
    <col min="80" max="80" width="10" style="15" bestFit="1" customWidth="1"/>
    <col min="81" max="81" width="9.81640625" style="15" bestFit="1" customWidth="1"/>
    <col min="82" max="82" width="10.26953125" style="15" bestFit="1" customWidth="1"/>
    <col min="83" max="83" width="10.453125" style="15" bestFit="1" customWidth="1"/>
    <col min="84" max="84" width="10.26953125" style="15" bestFit="1" customWidth="1"/>
    <col min="85" max="85" width="10.54296875" style="15" bestFit="1" customWidth="1"/>
    <col min="86" max="86" width="9.81640625" style="15" bestFit="1" customWidth="1"/>
    <col min="87" max="87" width="9.453125" style="15" bestFit="1" customWidth="1"/>
    <col min="88" max="88" width="10.453125" style="15" bestFit="1" customWidth="1"/>
    <col min="89" max="89" width="10.26953125" style="15" bestFit="1" customWidth="1"/>
    <col min="90" max="90" width="10" style="15" bestFit="1" customWidth="1"/>
    <col min="91" max="91" width="10.453125" style="15" bestFit="1" customWidth="1"/>
    <col min="92" max="92" width="10.26953125" style="15" bestFit="1" customWidth="1"/>
    <col min="93" max="93" width="9.7265625" style="15" bestFit="1" customWidth="1"/>
    <col min="94" max="94" width="10" style="15" bestFit="1" customWidth="1"/>
    <col min="95" max="16384" width="9.1796875" style="15"/>
  </cols>
  <sheetData>
    <row r="1" spans="1:11" ht="14" x14ac:dyDescent="0.3">
      <c r="A1" s="14">
        <f>'Cover Sheet'!A2</f>
        <v>0</v>
      </c>
      <c r="B1" s="14"/>
      <c r="C1" s="9"/>
      <c r="D1" s="437"/>
      <c r="I1" s="7"/>
      <c r="J1" s="24"/>
      <c r="K1" s="24"/>
    </row>
    <row r="2" spans="1:11" ht="14" x14ac:dyDescent="0.3">
      <c r="A2" s="14" t="str">
        <f>'Cover Sheet'!$A$19</f>
        <v xml:space="preserve">ENQUIRY NUMBER </v>
      </c>
      <c r="B2" s="2" t="str">
        <f>'Cover Sheet'!B19</f>
        <v>MPTUT10610PS</v>
      </c>
      <c r="C2" s="3"/>
      <c r="D2" s="438"/>
      <c r="I2" s="25"/>
      <c r="J2" s="24"/>
      <c r="K2" s="24"/>
    </row>
    <row r="3" spans="1:11" ht="14" x14ac:dyDescent="0.3">
      <c r="A3" s="14" t="s">
        <v>129</v>
      </c>
      <c r="B3" s="24">
        <f>'Cover Sheet'!B25</f>
        <v>0</v>
      </c>
      <c r="D3" s="438"/>
      <c r="I3" s="25"/>
      <c r="J3" s="24"/>
      <c r="K3" s="24"/>
    </row>
    <row r="4" spans="1:11" ht="14" x14ac:dyDescent="0.3">
      <c r="A4" s="535" t="str">
        <f>'5.1.1 Summary'!A4</f>
        <v xml:space="preserve">Manufacture, Supply and delivery of Seventy Two (72) Low NOx Burners and Burners Spares for Three (3) Units at Tutuka Power Station </v>
      </c>
      <c r="B4" s="24"/>
      <c r="D4" s="439"/>
      <c r="I4" s="25"/>
      <c r="J4" s="24"/>
      <c r="K4" s="24"/>
    </row>
    <row r="5" spans="1:11" ht="14" x14ac:dyDescent="0.3">
      <c r="A5" s="12" t="s">
        <v>351</v>
      </c>
      <c r="D5" s="440"/>
      <c r="I5" s="25"/>
      <c r="J5" s="24"/>
      <c r="K5" s="24"/>
    </row>
    <row r="6" spans="1:11" ht="13" x14ac:dyDescent="0.3">
      <c r="A6" s="11"/>
    </row>
    <row r="7" spans="1:11" ht="14" x14ac:dyDescent="0.3">
      <c r="A7" s="21" t="s">
        <v>214</v>
      </c>
      <c r="B7" s="22"/>
      <c r="C7" s="22"/>
    </row>
    <row r="8" spans="1:11" ht="14" x14ac:dyDescent="0.3">
      <c r="A8" s="442" t="s">
        <v>215</v>
      </c>
      <c r="B8" s="443" t="s">
        <v>384</v>
      </c>
      <c r="C8" s="22"/>
      <c r="D8" s="442"/>
      <c r="E8" s="443"/>
    </row>
    <row r="9" spans="1:11" ht="28" x14ac:dyDescent="0.3">
      <c r="A9" s="442" t="s">
        <v>216</v>
      </c>
      <c r="B9" s="443" t="s">
        <v>385</v>
      </c>
      <c r="C9" s="22"/>
      <c r="D9" s="442"/>
      <c r="E9" s="443"/>
    </row>
    <row r="10" spans="1:11" ht="14" x14ac:dyDescent="0.3">
      <c r="A10" s="442" t="s">
        <v>149</v>
      </c>
      <c r="B10" s="443" t="s">
        <v>150</v>
      </c>
      <c r="C10" s="22"/>
      <c r="D10" s="442"/>
      <c r="E10" s="443"/>
    </row>
    <row r="11" spans="1:11" ht="14" x14ac:dyDescent="0.3">
      <c r="A11" s="444" t="s">
        <v>383</v>
      </c>
      <c r="B11" s="444"/>
      <c r="C11" s="22"/>
      <c r="D11" s="657"/>
      <c r="E11" s="657"/>
    </row>
    <row r="12" spans="1:11" ht="28" x14ac:dyDescent="0.3">
      <c r="A12" s="442" t="s">
        <v>217</v>
      </c>
      <c r="B12" s="443" t="s">
        <v>386</v>
      </c>
      <c r="C12" s="22"/>
      <c r="D12" s="442"/>
      <c r="E12" s="443"/>
    </row>
    <row r="13" spans="1:11" ht="70" x14ac:dyDescent="0.3">
      <c r="A13" s="442" t="s">
        <v>218</v>
      </c>
      <c r="B13" s="443" t="s">
        <v>387</v>
      </c>
      <c r="C13" s="22"/>
      <c r="D13" s="442"/>
      <c r="E13" s="443"/>
    </row>
    <row r="14" spans="1:11" ht="42" x14ac:dyDescent="0.3">
      <c r="A14" s="442" t="s">
        <v>219</v>
      </c>
      <c r="B14" s="443" t="s">
        <v>388</v>
      </c>
      <c r="C14" s="22"/>
      <c r="D14" s="442"/>
      <c r="E14" s="443"/>
    </row>
    <row r="15" spans="1:11" ht="84" x14ac:dyDescent="0.3">
      <c r="A15" s="442" t="s">
        <v>220</v>
      </c>
      <c r="B15" s="443" t="s">
        <v>389</v>
      </c>
      <c r="C15" s="22"/>
      <c r="D15" s="442"/>
      <c r="E15" s="443"/>
    </row>
    <row r="16" spans="1:11" ht="98" x14ac:dyDescent="0.3">
      <c r="A16" s="442" t="s">
        <v>221</v>
      </c>
      <c r="B16" s="443" t="s">
        <v>390</v>
      </c>
      <c r="C16" s="22"/>
      <c r="D16" s="442"/>
      <c r="E16" s="443"/>
    </row>
    <row r="17" spans="1:5" ht="84" x14ac:dyDescent="0.3">
      <c r="A17" s="442" t="s">
        <v>222</v>
      </c>
      <c r="B17" s="443" t="s">
        <v>391</v>
      </c>
      <c r="C17" s="22"/>
      <c r="D17" s="442"/>
      <c r="E17" s="443"/>
    </row>
    <row r="18" spans="1:5" ht="112" x14ac:dyDescent="0.3">
      <c r="A18" s="442" t="s">
        <v>223</v>
      </c>
      <c r="B18" s="443" t="s">
        <v>392</v>
      </c>
      <c r="C18" s="22"/>
      <c r="D18" s="442"/>
      <c r="E18" s="658"/>
    </row>
    <row r="19" spans="1:5" ht="56" x14ac:dyDescent="0.3">
      <c r="A19" s="442" t="s">
        <v>224</v>
      </c>
      <c r="B19" s="443" t="s">
        <v>393</v>
      </c>
      <c r="C19" s="22"/>
      <c r="D19" s="436"/>
      <c r="E19" s="658"/>
    </row>
    <row r="20" spans="1:5" ht="14" x14ac:dyDescent="0.3">
      <c r="A20" s="442" t="s">
        <v>151</v>
      </c>
      <c r="B20" s="443" t="s">
        <v>152</v>
      </c>
      <c r="C20" s="22"/>
      <c r="D20" s="442"/>
      <c r="E20" s="443"/>
    </row>
  </sheetData>
  <customSheetViews>
    <customSheetView guid="{0DC4A0F8-0DA2-43F8-8C4D-60ABCF78B482}" scale="85" showPageBreaks="1" printArea="1" view="pageBreakPreview" topLeftCell="A16">
      <selection activeCell="A4" sqref="A4"/>
      <pageMargins left="0.35433070866141736" right="0.15748031496062992" top="0.78740157480314965" bottom="0.78740157480314965" header="0.51181102362204722" footer="0.51181102362204722"/>
      <printOptions horizontalCentered="1"/>
      <pageSetup paperSize="9" scale="74" orientation="portrait" r:id="rId1"/>
      <headerFooter alignWithMargins="0">
        <oddFooter>&amp;L&amp;F&amp;CPage &amp;P of &amp;N&amp;R&amp;A</oddFooter>
      </headerFooter>
    </customSheetView>
    <customSheetView guid="{511B5C14-79B0-490D-A5EF-AFEBF81AB83B}" scale="85" showPageBreaks="1" printArea="1" view="pageBreakPreview" topLeftCell="A19">
      <selection activeCell="B6" sqref="B6"/>
      <pageMargins left="0.35433070866141736" right="0.15748031496062992" top="0.78740157480314965" bottom="0.78740157480314965" header="0.51181102362204722" footer="0.51181102362204722"/>
      <printOptions horizontalCentered="1"/>
      <pageSetup paperSize="9" scale="74" orientation="portrait" r:id="rId2"/>
      <headerFooter alignWithMargins="0">
        <oddFooter>&amp;L&amp;F&amp;CPage &amp;P of &amp;N&amp;R&amp;A</oddFooter>
      </headerFooter>
    </customSheetView>
    <customSheetView guid="{CACAFB77-A9C3-451B-9574-D112DE3116D2}" scale="85" showPageBreaks="1" printArea="1" view="pageBreakPreview">
      <selection activeCell="B6" sqref="B6"/>
      <pageMargins left="0.35433070866141736" right="0.15748031496062992" top="0.78740157480314965" bottom="0.78740157480314965" header="0.51181102362204722" footer="0.51181102362204722"/>
      <printOptions horizontalCentered="1"/>
      <pageSetup paperSize="9" scale="74" orientation="portrait" r:id="rId3"/>
      <headerFooter alignWithMargins="0">
        <oddFooter>&amp;L&amp;F&amp;CPage &amp;P of &amp;N&amp;R&amp;A</oddFooter>
      </headerFooter>
    </customSheetView>
    <customSheetView guid="{19CB91D9-B2FE-4E1A-A4B3-4E2570A95E85}" scale="85" showPageBreaks="1" printArea="1" view="pageBreakPreview">
      <selection activeCell="B6" sqref="B6"/>
      <pageMargins left="0.35433070866141736" right="0.15748031496062992" top="0.78740157480314965" bottom="0.78740157480314965" header="0.51181102362204722" footer="0.51181102362204722"/>
      <printOptions horizontalCentered="1"/>
      <pageSetup paperSize="9" scale="74" orientation="portrait" r:id="rId4"/>
      <headerFooter alignWithMargins="0">
        <oddFooter>&amp;L&amp;F&amp;CPage &amp;P of &amp;N&amp;R&amp;A</oddFooter>
      </headerFooter>
    </customSheetView>
    <customSheetView guid="{A95191F0-9154-407E-8D43-4FF0E22304A2}" scale="75">
      <selection activeCell="B6" sqref="B6"/>
      <pageMargins left="0.35433070866141736" right="0.15748031496062992" top="0.78740157480314965" bottom="0.78740157480314965" header="0.51181102362204722" footer="0.51181102362204722"/>
      <printOptions horizontalCentered="1"/>
      <pageSetup paperSize="9" scale="80" orientation="portrait" r:id="rId5"/>
      <headerFooter alignWithMargins="0">
        <oddFooter>&amp;L&amp;F&amp;CPage &amp;P of &amp;N&amp;R&amp;A</oddFooter>
      </headerFooter>
    </customSheetView>
    <customSheetView guid="{A14972A4-C0B5-4978-9223-76935458928C}" scale="75" printArea="1">
      <selection activeCell="B6" sqref="B6"/>
      <pageMargins left="0.35433070866141736" right="0.15748031496062992" top="0.78740157480314965" bottom="0.78740157480314965" header="0.51181102362204722" footer="0.51181102362204722"/>
      <printOptions horizontalCentered="1"/>
      <pageSetup paperSize="9" scale="80" orientation="portrait" r:id="rId6"/>
      <headerFooter alignWithMargins="0">
        <oddFooter>&amp;L&amp;F&amp;CPage &amp;P of &amp;N&amp;R&amp;A</oddFooter>
      </headerFooter>
    </customSheetView>
    <customSheetView guid="{8E87B443-9ECA-4E5B-8B30-5FFAF59E53BF}" scale="75" topLeftCell="A15">
      <pageMargins left="0.35433070866141736" right="0.15748031496062992" top="0.78740157480314965" bottom="0.78740157480314965" header="0.51181102362204722" footer="0.51181102362204722"/>
      <printOptions horizontalCentered="1"/>
      <pageSetup paperSize="9" scale="80" orientation="portrait" r:id="rId7"/>
      <headerFooter alignWithMargins="0">
        <oddFooter>&amp;L&amp;F&amp;CPage &amp;P of &amp;N&amp;R&amp;A</oddFooter>
      </headerFooter>
    </customSheetView>
    <customSheetView guid="{0721AF5F-91F7-4413-BD86-949A4DD3CF95}" scale="75" showPageBreaks="1" printArea="1">
      <pageMargins left="0.35433070866141736" right="0.15748031496062992" top="0.78740157480314965" bottom="0.78740157480314965" header="0.51181102362204722" footer="0.51181102362204722"/>
      <printOptions horizontalCentered="1"/>
      <pageSetup paperSize="9" scale="80" orientation="portrait" r:id="rId8"/>
      <headerFooter alignWithMargins="0">
        <oddFooter>&amp;L&amp;F&amp;CPage &amp;P of &amp;N&amp;R&amp;A</oddFooter>
      </headerFooter>
    </customSheetView>
    <customSheetView guid="{AA49714C-6F91-4DB7-B26A-33732E0FA33C}" scale="75">
      <selection activeCell="B6" sqref="B6"/>
      <pageMargins left="0.35433070866141736" right="0.15748031496062992" top="0.78740157480314965" bottom="0.78740157480314965" header="0.51181102362204722" footer="0.51181102362204722"/>
      <printOptions horizontalCentered="1"/>
      <pageSetup paperSize="9" scale="80" orientation="portrait" r:id="rId9"/>
      <headerFooter alignWithMargins="0">
        <oddFooter>&amp;L&amp;F&amp;CPage &amp;P of &amp;N&amp;R&amp;A</oddFooter>
      </headerFooter>
    </customSheetView>
    <customSheetView guid="{75B67C82-AF51-4EF4-946E-E9F2EB089D17}" scale="75">
      <selection activeCell="B6" sqref="B6"/>
      <pageMargins left="0.35433070866141736" right="0.15748031496062992" top="0.78740157480314965" bottom="0.78740157480314965" header="0.51181102362204722" footer="0.51181102362204722"/>
      <printOptions horizontalCentered="1"/>
      <pageSetup paperSize="9" scale="80" orientation="portrait" r:id="rId10"/>
      <headerFooter alignWithMargins="0">
        <oddFooter>&amp;L&amp;F&amp;CPage &amp;P of &amp;N&amp;R&amp;A</oddFooter>
      </headerFooter>
    </customSheetView>
    <customSheetView guid="{0BB2A382-E417-4BA9-86AB-ED80B243BA72}" scale="75" showPageBreaks="1" printArea="1">
      <selection activeCell="B6" sqref="B6"/>
      <pageMargins left="0.35433070866141736" right="0.15748031496062992" top="0.78740157480314965" bottom="0.78740157480314965" header="0.51181102362204722" footer="0.51181102362204722"/>
      <printOptions horizontalCentered="1"/>
      <pageSetup paperSize="9" scale="80" orientation="portrait" r:id="rId11"/>
      <headerFooter alignWithMargins="0">
        <oddFooter>&amp;L&amp;F&amp;CPage &amp;P of &amp;N&amp;R&amp;A</oddFooter>
      </headerFooter>
    </customSheetView>
    <customSheetView guid="{F3390224-4D9D-4BF8-BCFE-C097CE5C0689}" scale="85" showPageBreaks="1" printArea="1" view="pageBreakPreview">
      <selection activeCell="B6" sqref="B6"/>
      <pageMargins left="0.35433070866141736" right="0.15748031496062992" top="0.78740157480314965" bottom="0.78740157480314965" header="0.51181102362204722" footer="0.51181102362204722"/>
      <printOptions horizontalCentered="1"/>
      <pageSetup paperSize="9" scale="74" orientation="portrait" r:id="rId12"/>
      <headerFooter alignWithMargins="0">
        <oddFooter>&amp;L&amp;F&amp;CPage &amp;P of &amp;N&amp;R&amp;A</oddFooter>
      </headerFooter>
    </customSheetView>
    <customSheetView guid="{72E10B6C-3E78-4A6E-B308-D0CBDB1DBC8A}" scale="85" showPageBreaks="1" printArea="1" view="pageBreakPreview" topLeftCell="A19">
      <selection activeCell="B6" sqref="B6"/>
      <pageMargins left="0.35433070866141736" right="0.15748031496062992" top="0.78740157480314965" bottom="0.78740157480314965" header="0.51181102362204722" footer="0.51181102362204722"/>
      <printOptions horizontalCentered="1"/>
      <pageSetup paperSize="9" scale="74" orientation="portrait" r:id="rId13"/>
      <headerFooter alignWithMargins="0">
        <oddFooter>&amp;L&amp;F&amp;CPage &amp;P of &amp;N&amp;R&amp;A</oddFooter>
      </headerFooter>
    </customSheetView>
  </customSheetViews>
  <mergeCells count="2">
    <mergeCell ref="D11:E11"/>
    <mergeCell ref="E18:E19"/>
  </mergeCells>
  <phoneticPr fontId="2" type="noConversion"/>
  <printOptions horizontalCentered="1"/>
  <pageMargins left="0.35433070866141736" right="0.15748031496062992" top="0.78740157480314965" bottom="0.78740157480314965" header="0.51181102362204722" footer="0.51181102362204722"/>
  <pageSetup paperSize="9" scale="74" orientation="portrait" r:id="rId14"/>
  <headerFooter alignWithMargins="0">
    <oddFooter>&amp;L&amp;F&amp;CPage &amp;P of &amp;N&amp;R&amp;A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N97"/>
  <sheetViews>
    <sheetView view="pageBreakPreview" topLeftCell="A7" zoomScale="70" zoomScaleNormal="80" zoomScaleSheetLayoutView="70" workbookViewId="0">
      <selection activeCell="C3" sqref="C3"/>
    </sheetView>
  </sheetViews>
  <sheetFormatPr defaultColWidth="9.1796875" defaultRowHeight="12.5" x14ac:dyDescent="0.25"/>
  <cols>
    <col min="1" max="1" width="9.1796875" style="15" customWidth="1"/>
    <col min="2" max="2" width="59" style="15" customWidth="1"/>
    <col min="3" max="3" width="22.453125" style="15" customWidth="1"/>
    <col min="4" max="4" width="13.54296875" style="15" customWidth="1"/>
    <col min="5" max="5" width="37.26953125" style="15" bestFit="1" customWidth="1"/>
    <col min="6" max="6" width="65.81640625" style="15" customWidth="1"/>
    <col min="7" max="7" width="30.7265625" style="15" customWidth="1"/>
    <col min="8" max="9" width="16" style="15" customWidth="1"/>
    <col min="10" max="10" width="10.1796875" style="15" customWidth="1"/>
    <col min="11" max="11" width="12.26953125" style="15" customWidth="1"/>
    <col min="12" max="12" width="24.1796875" style="474" bestFit="1" customWidth="1"/>
    <col min="13" max="13" width="11.54296875" style="15" customWidth="1"/>
    <col min="14" max="14" width="39.453125" style="15" bestFit="1" customWidth="1"/>
    <col min="15" max="16384" width="9.1796875" style="15"/>
  </cols>
  <sheetData>
    <row r="1" spans="1:14" x14ac:dyDescent="0.25">
      <c r="A1" s="14">
        <f>'Cover Sheet'!A2</f>
        <v>0</v>
      </c>
      <c r="B1" s="14"/>
    </row>
    <row r="2" spans="1:14" ht="13" x14ac:dyDescent="0.3">
      <c r="A2" s="14" t="str">
        <f>'Cover Sheet'!$A$19</f>
        <v xml:space="preserve">ENQUIRY NUMBER </v>
      </c>
      <c r="B2" s="2"/>
      <c r="C2" s="9" t="str">
        <f>'Cover Sheet'!B19</f>
        <v>MPTUT10610PS</v>
      </c>
      <c r="D2" s="9"/>
      <c r="L2" s="475"/>
      <c r="M2" s="24"/>
      <c r="N2" s="24"/>
    </row>
    <row r="3" spans="1:14" ht="13" x14ac:dyDescent="0.3">
      <c r="A3" s="14" t="s">
        <v>129</v>
      </c>
      <c r="B3" s="24"/>
      <c r="C3" s="3">
        <f>'Cover Sheet'!B25</f>
        <v>0</v>
      </c>
      <c r="D3" s="4"/>
      <c r="L3" s="476"/>
      <c r="M3" s="24"/>
      <c r="N3" s="24"/>
    </row>
    <row r="4" spans="1:14" ht="13" x14ac:dyDescent="0.3">
      <c r="A4" s="14" t="str">
        <f>'5.1.1 Summary'!A4</f>
        <v xml:space="preserve">Manufacture, Supply and delivery of Seventy Two (72) Low NOx Burners and Burners Spares for Three (3) Units at Tutuka Power Station </v>
      </c>
      <c r="B4" s="24"/>
      <c r="L4" s="476"/>
      <c r="M4" s="24"/>
      <c r="N4" s="24"/>
    </row>
    <row r="5" spans="1:14" ht="13" x14ac:dyDescent="0.3">
      <c r="A5" s="12" t="s">
        <v>207</v>
      </c>
      <c r="L5" s="476"/>
      <c r="M5" s="24"/>
      <c r="N5" s="24"/>
    </row>
    <row r="6" spans="1:14" ht="13" x14ac:dyDescent="0.3">
      <c r="A6" s="122" t="s">
        <v>265</v>
      </c>
      <c r="L6" s="476"/>
      <c r="M6" s="24"/>
      <c r="N6" s="24"/>
    </row>
    <row r="7" spans="1:14" s="458" customFormat="1" ht="13" x14ac:dyDescent="0.3">
      <c r="A7" s="460" t="s">
        <v>45</v>
      </c>
      <c r="B7" s="456"/>
      <c r="C7" s="456"/>
      <c r="D7" s="457"/>
      <c r="E7" s="457"/>
      <c r="F7" s="457"/>
      <c r="G7" s="457"/>
      <c r="L7" s="477"/>
    </row>
    <row r="8" spans="1:14" ht="46.5" x14ac:dyDescent="0.3">
      <c r="A8" s="153" t="s">
        <v>43</v>
      </c>
      <c r="B8" s="109" t="s">
        <v>174</v>
      </c>
      <c r="C8" s="17" t="s">
        <v>175</v>
      </c>
      <c r="D8" s="18" t="s">
        <v>211</v>
      </c>
      <c r="E8" s="110" t="s">
        <v>56</v>
      </c>
      <c r="F8" s="20" t="s">
        <v>209</v>
      </c>
      <c r="G8" s="19" t="s">
        <v>210</v>
      </c>
      <c r="H8" s="19" t="s">
        <v>57</v>
      </c>
      <c r="I8" s="111" t="s">
        <v>58</v>
      </c>
      <c r="J8" s="49" t="s">
        <v>153</v>
      </c>
      <c r="K8" s="49" t="s">
        <v>212</v>
      </c>
      <c r="L8" s="478" t="s">
        <v>206</v>
      </c>
      <c r="M8" s="19" t="s">
        <v>59</v>
      </c>
      <c r="N8" s="110" t="s">
        <v>60</v>
      </c>
    </row>
    <row r="9" spans="1:14" ht="14" x14ac:dyDescent="0.3">
      <c r="A9" s="121">
        <v>1</v>
      </c>
      <c r="B9" s="399"/>
      <c r="C9" s="123" t="s">
        <v>266</v>
      </c>
      <c r="D9" s="262"/>
      <c r="E9" s="459"/>
      <c r="F9" s="455"/>
      <c r="G9" s="199"/>
      <c r="H9" s="392"/>
      <c r="I9" s="485"/>
      <c r="J9" s="264"/>
      <c r="K9" s="199"/>
      <c r="L9" s="479"/>
      <c r="M9" s="263"/>
      <c r="N9" s="455"/>
    </row>
    <row r="10" spans="1:14" ht="14" x14ac:dyDescent="0.3">
      <c r="A10" s="121">
        <v>1</v>
      </c>
      <c r="B10" s="44"/>
      <c r="C10" s="124" t="s">
        <v>267</v>
      </c>
      <c r="D10" s="264"/>
      <c r="E10" s="459"/>
      <c r="F10" s="455"/>
      <c r="G10" s="199"/>
      <c r="H10" s="392"/>
      <c r="I10" s="486"/>
      <c r="J10" s="264"/>
      <c r="K10" s="199"/>
      <c r="L10" s="479"/>
      <c r="M10" s="263"/>
      <c r="N10" s="455"/>
    </row>
    <row r="11" spans="1:14" ht="14" x14ac:dyDescent="0.3">
      <c r="A11" s="121">
        <v>1</v>
      </c>
      <c r="B11" s="44"/>
      <c r="C11" s="124" t="s">
        <v>268</v>
      </c>
      <c r="D11" s="264"/>
      <c r="E11" s="459"/>
      <c r="F11" s="455"/>
      <c r="G11" s="199"/>
      <c r="H11" s="392"/>
      <c r="I11" s="485"/>
      <c r="J11" s="264"/>
      <c r="K11" s="199"/>
      <c r="L11" s="479"/>
      <c r="M11" s="263"/>
      <c r="N11" s="455"/>
    </row>
    <row r="12" spans="1:14" ht="14" x14ac:dyDescent="0.3">
      <c r="A12" s="121">
        <v>1</v>
      </c>
      <c r="B12" s="44"/>
      <c r="C12" s="124" t="s">
        <v>269</v>
      </c>
      <c r="D12" s="264"/>
      <c r="E12" s="459"/>
      <c r="F12" s="455"/>
      <c r="G12" s="199"/>
      <c r="H12" s="392"/>
      <c r="I12" s="486"/>
      <c r="J12" s="264"/>
      <c r="K12" s="199"/>
      <c r="L12" s="479"/>
      <c r="M12" s="263"/>
      <c r="N12" s="455"/>
    </row>
    <row r="13" spans="1:14" ht="14" x14ac:dyDescent="0.3">
      <c r="A13" s="121">
        <v>1</v>
      </c>
      <c r="B13" s="44"/>
      <c r="C13" s="124" t="s">
        <v>270</v>
      </c>
      <c r="D13" s="264"/>
      <c r="E13" s="199"/>
      <c r="F13" s="264"/>
      <c r="G13" s="199"/>
      <c r="H13" s="264"/>
      <c r="I13" s="199"/>
      <c r="J13" s="264"/>
      <c r="K13" s="199"/>
      <c r="L13" s="479"/>
      <c r="M13" s="199"/>
      <c r="N13" s="455"/>
    </row>
    <row r="14" spans="1:14" ht="14" x14ac:dyDescent="0.3">
      <c r="A14" s="121">
        <v>1</v>
      </c>
      <c r="B14" s="44"/>
      <c r="C14" s="124" t="s">
        <v>271</v>
      </c>
      <c r="D14" s="28">
        <f>1-0.85</f>
        <v>0.15000000000000002</v>
      </c>
      <c r="E14" s="29" t="s">
        <v>213</v>
      </c>
      <c r="F14" s="16"/>
      <c r="G14" s="59"/>
      <c r="N14" s="468"/>
    </row>
    <row r="15" spans="1:14" ht="14" x14ac:dyDescent="0.3">
      <c r="A15" s="121">
        <v>1</v>
      </c>
      <c r="B15" s="44"/>
      <c r="C15" s="16"/>
      <c r="D15" s="28">
        <f>SUM(D9:D14)</f>
        <v>0.15000000000000002</v>
      </c>
      <c r="E15" s="29" t="s">
        <v>61</v>
      </c>
      <c r="F15" s="59"/>
      <c r="G15" s="58"/>
      <c r="N15" s="468"/>
    </row>
    <row r="16" spans="1:14" x14ac:dyDescent="0.25">
      <c r="A16" s="135"/>
      <c r="B16" s="135"/>
      <c r="C16" s="135"/>
      <c r="D16" s="135"/>
      <c r="E16" s="135"/>
      <c r="F16" s="135"/>
      <c r="G16" s="135"/>
      <c r="H16" s="135"/>
      <c r="I16" s="135"/>
      <c r="J16" s="135"/>
      <c r="K16" s="135"/>
      <c r="L16" s="480"/>
      <c r="M16" s="135"/>
      <c r="N16" s="469"/>
    </row>
    <row r="17" spans="1:14" ht="46.5" x14ac:dyDescent="0.3">
      <c r="A17" s="153" t="s">
        <v>43</v>
      </c>
      <c r="B17" s="109" t="s">
        <v>174</v>
      </c>
      <c r="C17" s="17" t="s">
        <v>175</v>
      </c>
      <c r="D17" s="18" t="s">
        <v>211</v>
      </c>
      <c r="E17" s="110" t="s">
        <v>56</v>
      </c>
      <c r="F17" s="20" t="s">
        <v>209</v>
      </c>
      <c r="G17" s="19" t="s">
        <v>210</v>
      </c>
      <c r="H17" s="19" t="s">
        <v>57</v>
      </c>
      <c r="I17" s="111" t="s">
        <v>58</v>
      </c>
      <c r="J17" s="49" t="s">
        <v>153</v>
      </c>
      <c r="K17" s="49" t="s">
        <v>212</v>
      </c>
      <c r="L17" s="478" t="s">
        <v>206</v>
      </c>
      <c r="M17" s="19" t="s">
        <v>59</v>
      </c>
      <c r="N17" s="110" t="s">
        <v>60</v>
      </c>
    </row>
    <row r="18" spans="1:14" ht="14" x14ac:dyDescent="0.3">
      <c r="A18" s="121">
        <f>A9+1</f>
        <v>2</v>
      </c>
      <c r="B18" s="125"/>
      <c r="C18" s="123" t="s">
        <v>266</v>
      </c>
      <c r="D18" s="262"/>
      <c r="E18" s="459"/>
      <c r="F18" s="455"/>
      <c r="G18" s="199"/>
      <c r="H18" s="392"/>
      <c r="I18" s="485"/>
      <c r="J18" s="264"/>
      <c r="K18" s="199"/>
      <c r="L18" s="479"/>
      <c r="M18" s="263"/>
      <c r="N18" s="455"/>
    </row>
    <row r="19" spans="1:14" ht="14" x14ac:dyDescent="0.3">
      <c r="A19" s="121">
        <f t="shared" ref="A19:A24" si="0">A18</f>
        <v>2</v>
      </c>
      <c r="B19" s="44"/>
      <c r="C19" s="124" t="s">
        <v>267</v>
      </c>
      <c r="D19" s="264"/>
      <c r="E19" s="382"/>
      <c r="F19" s="455"/>
      <c r="G19" s="199"/>
      <c r="H19" s="392"/>
      <c r="I19" s="485"/>
      <c r="J19" s="264"/>
      <c r="K19" s="199"/>
      <c r="L19" s="479"/>
      <c r="M19" s="263"/>
      <c r="N19" s="455"/>
    </row>
    <row r="20" spans="1:14" ht="14" x14ac:dyDescent="0.3">
      <c r="A20" s="121">
        <f t="shared" si="0"/>
        <v>2</v>
      </c>
      <c r="B20" s="44"/>
      <c r="C20" s="124" t="s">
        <v>268</v>
      </c>
      <c r="D20" s="264"/>
      <c r="E20" s="382"/>
      <c r="F20" s="455"/>
      <c r="G20" s="199"/>
      <c r="H20" s="392"/>
      <c r="I20" s="485"/>
      <c r="J20" s="264"/>
      <c r="K20" s="199"/>
      <c r="L20" s="479"/>
      <c r="M20" s="263"/>
      <c r="N20" s="455"/>
    </row>
    <row r="21" spans="1:14" ht="14" x14ac:dyDescent="0.3">
      <c r="A21" s="121">
        <f t="shared" si="0"/>
        <v>2</v>
      </c>
      <c r="B21" s="44"/>
      <c r="C21" s="124" t="s">
        <v>269</v>
      </c>
      <c r="D21" s="264"/>
      <c r="E21" s="382"/>
      <c r="F21" s="455"/>
      <c r="G21" s="199"/>
      <c r="H21" s="392"/>
      <c r="I21" s="485"/>
      <c r="J21" s="264"/>
      <c r="K21" s="199"/>
      <c r="L21" s="479"/>
      <c r="M21" s="263"/>
      <c r="N21" s="455"/>
    </row>
    <row r="22" spans="1:14" ht="14" x14ac:dyDescent="0.3">
      <c r="A22" s="121">
        <f t="shared" si="0"/>
        <v>2</v>
      </c>
      <c r="B22" s="44"/>
      <c r="C22" s="124" t="s">
        <v>270</v>
      </c>
      <c r="D22" s="264"/>
      <c r="E22" s="382"/>
      <c r="F22" s="455"/>
      <c r="G22" s="199"/>
      <c r="H22" s="392"/>
      <c r="I22" s="199"/>
      <c r="J22" s="264"/>
      <c r="K22" s="199"/>
      <c r="L22" s="479"/>
      <c r="M22" s="263"/>
      <c r="N22" s="455"/>
    </row>
    <row r="23" spans="1:14" ht="14" x14ac:dyDescent="0.3">
      <c r="A23" s="121">
        <f t="shared" si="0"/>
        <v>2</v>
      </c>
      <c r="B23" s="44"/>
      <c r="C23" s="124" t="s">
        <v>271</v>
      </c>
      <c r="D23" s="28">
        <f>D14</f>
        <v>0.15000000000000002</v>
      </c>
      <c r="E23" s="29" t="s">
        <v>213</v>
      </c>
      <c r="F23" s="16"/>
      <c r="G23" s="59"/>
      <c r="N23" s="468"/>
    </row>
    <row r="24" spans="1:14" ht="14" x14ac:dyDescent="0.3">
      <c r="A24" s="121">
        <f t="shared" si="0"/>
        <v>2</v>
      </c>
      <c r="B24" s="44"/>
      <c r="C24" s="16"/>
      <c r="D24" s="28">
        <f>SUM(D18:D23)</f>
        <v>0.15000000000000002</v>
      </c>
      <c r="E24" s="29" t="s">
        <v>61</v>
      </c>
      <c r="F24" s="59"/>
      <c r="G24" s="58"/>
      <c r="N24" s="468"/>
    </row>
    <row r="25" spans="1:14" x14ac:dyDescent="0.25">
      <c r="A25" s="135"/>
      <c r="B25" s="135"/>
      <c r="C25" s="135"/>
      <c r="D25" s="135"/>
      <c r="E25" s="135"/>
      <c r="F25" s="135"/>
      <c r="G25" s="135"/>
      <c r="H25" s="135"/>
      <c r="I25" s="135"/>
      <c r="J25" s="135"/>
      <c r="K25" s="135"/>
      <c r="L25" s="480"/>
      <c r="M25" s="135"/>
      <c r="N25" s="469"/>
    </row>
    <row r="26" spans="1:14" ht="46.5" x14ac:dyDescent="0.3">
      <c r="A26" s="153" t="s">
        <v>43</v>
      </c>
      <c r="B26" s="109" t="s">
        <v>174</v>
      </c>
      <c r="C26" s="17" t="s">
        <v>175</v>
      </c>
      <c r="D26" s="18" t="s">
        <v>211</v>
      </c>
      <c r="E26" s="110" t="s">
        <v>56</v>
      </c>
      <c r="F26" s="20" t="s">
        <v>209</v>
      </c>
      <c r="G26" s="19" t="s">
        <v>210</v>
      </c>
      <c r="H26" s="19" t="s">
        <v>57</v>
      </c>
      <c r="I26" s="111" t="s">
        <v>58</v>
      </c>
      <c r="J26" s="49" t="s">
        <v>153</v>
      </c>
      <c r="K26" s="49" t="s">
        <v>212</v>
      </c>
      <c r="L26" s="478" t="s">
        <v>206</v>
      </c>
      <c r="M26" s="19" t="s">
        <v>59</v>
      </c>
      <c r="N26" s="110" t="s">
        <v>60</v>
      </c>
    </row>
    <row r="27" spans="1:14" ht="14" x14ac:dyDescent="0.3">
      <c r="A27" s="121">
        <f>A18+1</f>
        <v>3</v>
      </c>
      <c r="B27" s="125"/>
      <c r="C27" s="123" t="s">
        <v>266</v>
      </c>
      <c r="D27" s="264"/>
      <c r="E27" s="199"/>
      <c r="F27" s="199"/>
      <c r="G27" s="199"/>
      <c r="H27" s="392"/>
      <c r="I27" s="485"/>
      <c r="J27" s="264"/>
      <c r="K27" s="199"/>
      <c r="L27" s="479"/>
      <c r="M27" s="263"/>
      <c r="N27" s="455"/>
    </row>
    <row r="28" spans="1:14" ht="14" x14ac:dyDescent="0.3">
      <c r="A28" s="121">
        <f t="shared" ref="A28:A33" si="1">A27</f>
        <v>3</v>
      </c>
      <c r="B28" s="44"/>
      <c r="C28" s="124" t="s">
        <v>267</v>
      </c>
      <c r="D28" s="264"/>
      <c r="E28" s="199"/>
      <c r="F28" s="199"/>
      <c r="G28" s="199"/>
      <c r="H28" s="392"/>
      <c r="I28" s="485"/>
      <c r="J28" s="264"/>
      <c r="K28" s="199"/>
      <c r="L28" s="479"/>
      <c r="M28" s="263"/>
      <c r="N28" s="455"/>
    </row>
    <row r="29" spans="1:14" ht="14" x14ac:dyDescent="0.3">
      <c r="A29" s="121">
        <f t="shared" si="1"/>
        <v>3</v>
      </c>
      <c r="B29" s="44"/>
      <c r="C29" s="124" t="s">
        <v>268</v>
      </c>
      <c r="D29" s="264"/>
      <c r="E29" s="199"/>
      <c r="F29" s="199"/>
      <c r="G29" s="199"/>
      <c r="H29" s="392"/>
      <c r="I29" s="485"/>
      <c r="J29" s="264"/>
      <c r="K29" s="199"/>
      <c r="L29" s="479"/>
      <c r="M29" s="263"/>
      <c r="N29" s="455"/>
    </row>
    <row r="30" spans="1:14" ht="14" x14ac:dyDescent="0.3">
      <c r="A30" s="121">
        <f t="shared" si="1"/>
        <v>3</v>
      </c>
      <c r="B30" s="44"/>
      <c r="C30" s="124" t="s">
        <v>269</v>
      </c>
      <c r="D30" s="264"/>
      <c r="E30" s="199"/>
      <c r="F30" s="199"/>
      <c r="G30" s="199"/>
      <c r="H30" s="200"/>
      <c r="I30" s="200"/>
      <c r="J30" s="201"/>
      <c r="K30" s="201"/>
      <c r="L30" s="479"/>
      <c r="M30" s="199"/>
      <c r="N30" s="470"/>
    </row>
    <row r="31" spans="1:14" ht="14" x14ac:dyDescent="0.3">
      <c r="A31" s="121">
        <f t="shared" si="1"/>
        <v>3</v>
      </c>
      <c r="B31" s="44"/>
      <c r="C31" s="124" t="s">
        <v>270</v>
      </c>
      <c r="D31" s="264"/>
      <c r="E31" s="199"/>
      <c r="F31" s="199"/>
      <c r="G31" s="199"/>
      <c r="H31" s="200"/>
      <c r="I31" s="200"/>
      <c r="J31" s="201"/>
      <c r="K31" s="201"/>
      <c r="L31" s="479"/>
      <c r="M31" s="199"/>
      <c r="N31" s="470"/>
    </row>
    <row r="32" spans="1:14" ht="14" x14ac:dyDescent="0.3">
      <c r="A32" s="121">
        <f t="shared" si="1"/>
        <v>3</v>
      </c>
      <c r="B32" s="44"/>
      <c r="C32" s="124" t="s">
        <v>271</v>
      </c>
      <c r="D32" s="28">
        <f>D14</f>
        <v>0.15000000000000002</v>
      </c>
      <c r="E32" s="29" t="s">
        <v>213</v>
      </c>
      <c r="F32" s="16"/>
      <c r="G32" s="59"/>
      <c r="N32" s="468"/>
    </row>
    <row r="33" spans="1:14" ht="14" x14ac:dyDescent="0.3">
      <c r="A33" s="121">
        <f t="shared" si="1"/>
        <v>3</v>
      </c>
      <c r="B33" s="44"/>
      <c r="C33" s="16"/>
      <c r="D33" s="28">
        <f>SUM(D27:D32)</f>
        <v>0.15000000000000002</v>
      </c>
      <c r="E33" s="29" t="s">
        <v>61</v>
      </c>
      <c r="F33" s="59"/>
      <c r="G33" s="58"/>
      <c r="N33" s="468"/>
    </row>
    <row r="34" spans="1:14" x14ac:dyDescent="0.25">
      <c r="A34" s="135"/>
      <c r="B34" s="135"/>
      <c r="C34" s="135"/>
      <c r="D34" s="135"/>
      <c r="E34" s="135"/>
      <c r="F34" s="135"/>
      <c r="G34" s="135"/>
      <c r="H34" s="135"/>
      <c r="I34" s="135"/>
      <c r="J34" s="135"/>
      <c r="K34" s="135"/>
      <c r="L34" s="480"/>
      <c r="M34" s="135"/>
      <c r="N34" s="469"/>
    </row>
    <row r="35" spans="1:14" ht="46.5" x14ac:dyDescent="0.3">
      <c r="A35" s="153" t="s">
        <v>43</v>
      </c>
      <c r="B35" s="109" t="s">
        <v>174</v>
      </c>
      <c r="C35" s="17" t="s">
        <v>175</v>
      </c>
      <c r="D35" s="18" t="s">
        <v>211</v>
      </c>
      <c r="E35" s="110" t="s">
        <v>56</v>
      </c>
      <c r="F35" s="20" t="s">
        <v>209</v>
      </c>
      <c r="G35" s="19" t="s">
        <v>210</v>
      </c>
      <c r="H35" s="19" t="s">
        <v>57</v>
      </c>
      <c r="I35" s="111" t="s">
        <v>58</v>
      </c>
      <c r="J35" s="49" t="s">
        <v>153</v>
      </c>
      <c r="K35" s="49" t="s">
        <v>212</v>
      </c>
      <c r="L35" s="478" t="s">
        <v>206</v>
      </c>
      <c r="M35" s="19" t="s">
        <v>59</v>
      </c>
      <c r="N35" s="110" t="s">
        <v>60</v>
      </c>
    </row>
    <row r="36" spans="1:14" ht="14" x14ac:dyDescent="0.3">
      <c r="A36" s="121">
        <f>A27+1</f>
        <v>4</v>
      </c>
      <c r="B36" s="125"/>
      <c r="C36" s="123" t="s">
        <v>266</v>
      </c>
      <c r="D36" s="262"/>
      <c r="E36" s="263"/>
      <c r="F36" s="199"/>
      <c r="G36" s="199"/>
      <c r="H36" s="392"/>
      <c r="I36" s="485"/>
      <c r="J36" s="264"/>
      <c r="K36" s="199"/>
      <c r="L36" s="479"/>
      <c r="M36" s="263"/>
      <c r="N36" s="455"/>
    </row>
    <row r="37" spans="1:14" ht="14" x14ac:dyDescent="0.3">
      <c r="A37" s="121">
        <f t="shared" ref="A37:A42" si="2">A36</f>
        <v>4</v>
      </c>
      <c r="B37" s="396"/>
      <c r="C37" s="124" t="s">
        <v>267</v>
      </c>
      <c r="D37" s="264"/>
      <c r="E37" s="199"/>
      <c r="F37" s="199"/>
      <c r="G37" s="199"/>
      <c r="H37" s="392"/>
      <c r="I37" s="485"/>
      <c r="J37" s="264"/>
      <c r="K37" s="199"/>
      <c r="L37" s="479"/>
      <c r="M37" s="263"/>
      <c r="N37" s="455"/>
    </row>
    <row r="38" spans="1:14" ht="14" x14ac:dyDescent="0.3">
      <c r="A38" s="121">
        <f t="shared" si="2"/>
        <v>4</v>
      </c>
      <c r="B38" s="396"/>
      <c r="C38" s="124" t="s">
        <v>268</v>
      </c>
      <c r="D38" s="264"/>
      <c r="E38" s="199"/>
      <c r="F38" s="199"/>
      <c r="G38" s="199"/>
      <c r="H38" s="392"/>
      <c r="I38" s="485"/>
      <c r="J38" s="264"/>
      <c r="K38" s="199"/>
      <c r="L38" s="479"/>
      <c r="M38" s="263"/>
      <c r="N38" s="455"/>
    </row>
    <row r="39" spans="1:14" ht="14" x14ac:dyDescent="0.3">
      <c r="A39" s="121">
        <f t="shared" si="2"/>
        <v>4</v>
      </c>
      <c r="B39" s="396"/>
      <c r="C39" s="124" t="s">
        <v>269</v>
      </c>
      <c r="D39" s="264"/>
      <c r="E39" s="199"/>
      <c r="F39" s="199"/>
      <c r="G39" s="199"/>
      <c r="H39" s="200"/>
      <c r="I39" s="200"/>
      <c r="J39" s="201"/>
      <c r="K39" s="201"/>
      <c r="L39" s="479"/>
      <c r="M39" s="199"/>
      <c r="N39" s="470"/>
    </row>
    <row r="40" spans="1:14" ht="14" x14ac:dyDescent="0.3">
      <c r="A40" s="121">
        <f t="shared" si="2"/>
        <v>4</v>
      </c>
      <c r="B40" s="396"/>
      <c r="C40" s="124" t="s">
        <v>270</v>
      </c>
      <c r="D40" s="264"/>
      <c r="E40" s="199"/>
      <c r="F40" s="199"/>
      <c r="G40" s="199"/>
      <c r="H40" s="200"/>
      <c r="I40" s="200"/>
      <c r="J40" s="201"/>
      <c r="K40" s="201"/>
      <c r="L40" s="479"/>
      <c r="M40" s="199"/>
      <c r="N40" s="470"/>
    </row>
    <row r="41" spans="1:14" ht="14" x14ac:dyDescent="0.3">
      <c r="A41" s="121">
        <f t="shared" si="2"/>
        <v>4</v>
      </c>
      <c r="B41" s="396"/>
      <c r="C41" s="124" t="s">
        <v>271</v>
      </c>
      <c r="D41" s="28">
        <f>D14</f>
        <v>0.15000000000000002</v>
      </c>
      <c r="E41" s="29" t="s">
        <v>213</v>
      </c>
      <c r="F41" s="16"/>
      <c r="G41" s="59"/>
      <c r="N41" s="468"/>
    </row>
    <row r="42" spans="1:14" ht="14" x14ac:dyDescent="0.3">
      <c r="A42" s="121">
        <f t="shared" si="2"/>
        <v>4</v>
      </c>
      <c r="B42" s="396"/>
      <c r="C42" s="16"/>
      <c r="D42" s="28">
        <f>SUM(D36:D41)</f>
        <v>0.15000000000000002</v>
      </c>
      <c r="E42" s="29" t="s">
        <v>61</v>
      </c>
      <c r="F42" s="59"/>
      <c r="G42" s="58"/>
      <c r="N42" s="468"/>
    </row>
    <row r="43" spans="1:14" x14ac:dyDescent="0.25">
      <c r="A43" s="135"/>
      <c r="B43" s="135"/>
      <c r="C43" s="135"/>
      <c r="D43" s="135"/>
      <c r="E43" s="135"/>
      <c r="F43" s="135"/>
      <c r="G43" s="135"/>
      <c r="H43" s="135"/>
      <c r="I43" s="135"/>
      <c r="J43" s="135"/>
      <c r="K43" s="135"/>
      <c r="L43" s="480"/>
      <c r="M43" s="135"/>
      <c r="N43" s="469"/>
    </row>
    <row r="44" spans="1:14" ht="46.5" x14ac:dyDescent="0.3">
      <c r="A44" s="108" t="s">
        <v>43</v>
      </c>
      <c r="B44" s="109" t="s">
        <v>174</v>
      </c>
      <c r="C44" s="17" t="s">
        <v>175</v>
      </c>
      <c r="D44" s="18" t="s">
        <v>211</v>
      </c>
      <c r="E44" s="110" t="s">
        <v>56</v>
      </c>
      <c r="F44" s="20" t="s">
        <v>209</v>
      </c>
      <c r="G44" s="19" t="s">
        <v>210</v>
      </c>
      <c r="H44" s="19" t="s">
        <v>57</v>
      </c>
      <c r="I44" s="111" t="s">
        <v>58</v>
      </c>
      <c r="J44" s="49" t="s">
        <v>153</v>
      </c>
      <c r="K44" s="49" t="s">
        <v>212</v>
      </c>
      <c r="L44" s="478" t="s">
        <v>206</v>
      </c>
      <c r="M44" s="19" t="s">
        <v>59</v>
      </c>
      <c r="N44" s="110" t="s">
        <v>60</v>
      </c>
    </row>
    <row r="45" spans="1:14" ht="14" x14ac:dyDescent="0.3">
      <c r="A45" s="121">
        <f>A36+1</f>
        <v>5</v>
      </c>
      <c r="B45" s="471"/>
      <c r="C45" s="123" t="s">
        <v>266</v>
      </c>
      <c r="D45" s="262"/>
      <c r="E45" s="263"/>
      <c r="F45" s="263"/>
      <c r="G45" s="199"/>
      <c r="H45" s="392"/>
      <c r="I45" s="485"/>
      <c r="J45" s="264"/>
      <c r="K45" s="199"/>
      <c r="L45" s="479"/>
      <c r="M45" s="263"/>
      <c r="N45" s="455"/>
    </row>
    <row r="46" spans="1:14" ht="14" x14ac:dyDescent="0.3">
      <c r="A46" s="121">
        <f t="shared" ref="A46:A51" si="3">A45</f>
        <v>5</v>
      </c>
      <c r="B46" s="472"/>
      <c r="C46" s="124" t="s">
        <v>267</v>
      </c>
      <c r="D46" s="264"/>
      <c r="E46" s="199"/>
      <c r="F46" s="199"/>
      <c r="G46" s="199"/>
      <c r="H46" s="392"/>
      <c r="I46" s="485"/>
      <c r="J46" s="264"/>
      <c r="K46" s="199"/>
      <c r="L46" s="479"/>
      <c r="M46" s="263"/>
      <c r="N46" s="455"/>
    </row>
    <row r="47" spans="1:14" ht="14" x14ac:dyDescent="0.3">
      <c r="A47" s="121">
        <f t="shared" si="3"/>
        <v>5</v>
      </c>
      <c r="B47" s="472"/>
      <c r="C47" s="124" t="s">
        <v>268</v>
      </c>
      <c r="D47" s="264"/>
      <c r="E47" s="199"/>
      <c r="F47" s="199"/>
      <c r="G47" s="199"/>
      <c r="H47" s="392"/>
      <c r="I47" s="485"/>
      <c r="J47" s="264"/>
      <c r="K47" s="199"/>
      <c r="L47" s="479"/>
      <c r="M47" s="263"/>
      <c r="N47" s="455"/>
    </row>
    <row r="48" spans="1:14" ht="14" x14ac:dyDescent="0.3">
      <c r="A48" s="121">
        <f t="shared" si="3"/>
        <v>5</v>
      </c>
      <c r="B48" s="472"/>
      <c r="C48" s="124" t="s">
        <v>269</v>
      </c>
      <c r="D48" s="264"/>
      <c r="E48" s="199"/>
      <c r="F48" s="199"/>
      <c r="G48" s="199"/>
      <c r="H48" s="200"/>
      <c r="I48" s="200"/>
      <c r="J48" s="201"/>
      <c r="K48" s="201"/>
      <c r="L48" s="479"/>
      <c r="M48" s="199"/>
      <c r="N48" s="470"/>
    </row>
    <row r="49" spans="1:14" ht="14" x14ac:dyDescent="0.3">
      <c r="A49" s="121">
        <f t="shared" si="3"/>
        <v>5</v>
      </c>
      <c r="B49" s="472"/>
      <c r="C49" s="124" t="s">
        <v>270</v>
      </c>
      <c r="D49" s="264"/>
      <c r="E49" s="199"/>
      <c r="F49" s="199"/>
      <c r="G49" s="199"/>
      <c r="H49" s="200"/>
      <c r="I49" s="200"/>
      <c r="J49" s="201"/>
      <c r="K49" s="201"/>
      <c r="L49" s="479"/>
      <c r="M49" s="199"/>
      <c r="N49" s="470"/>
    </row>
    <row r="50" spans="1:14" ht="14" x14ac:dyDescent="0.3">
      <c r="A50" s="121">
        <f t="shared" si="3"/>
        <v>5</v>
      </c>
      <c r="B50" s="472"/>
      <c r="C50" s="124" t="s">
        <v>271</v>
      </c>
      <c r="D50" s="28">
        <f>D14</f>
        <v>0.15000000000000002</v>
      </c>
      <c r="E50" s="29" t="s">
        <v>213</v>
      </c>
      <c r="F50" s="16"/>
      <c r="G50" s="59"/>
      <c r="N50" s="468"/>
    </row>
    <row r="51" spans="1:14" ht="14" x14ac:dyDescent="0.3">
      <c r="A51" s="121">
        <f t="shared" si="3"/>
        <v>5</v>
      </c>
      <c r="B51" s="472"/>
      <c r="C51" s="16"/>
      <c r="D51" s="28">
        <f>SUM(D45:D50)</f>
        <v>0.15000000000000002</v>
      </c>
      <c r="E51" s="29" t="s">
        <v>61</v>
      </c>
      <c r="F51" s="59"/>
      <c r="G51" s="58"/>
      <c r="N51" s="468"/>
    </row>
    <row r="52" spans="1:14" x14ac:dyDescent="0.25">
      <c r="A52" s="135"/>
      <c r="B52" s="135"/>
      <c r="C52" s="135"/>
      <c r="D52" s="135"/>
      <c r="E52" s="135"/>
      <c r="F52" s="135"/>
      <c r="G52" s="135"/>
      <c r="H52" s="135"/>
      <c r="I52" s="135"/>
      <c r="J52" s="135"/>
      <c r="K52" s="135"/>
      <c r="L52" s="480"/>
      <c r="M52" s="135"/>
      <c r="N52" s="469"/>
    </row>
    <row r="53" spans="1:14" ht="46.5" x14ac:dyDescent="0.3">
      <c r="A53" s="108" t="s">
        <v>43</v>
      </c>
      <c r="B53" s="109" t="s">
        <v>174</v>
      </c>
      <c r="C53" s="17" t="s">
        <v>175</v>
      </c>
      <c r="D53" s="18" t="s">
        <v>211</v>
      </c>
      <c r="E53" s="110" t="s">
        <v>56</v>
      </c>
      <c r="F53" s="20" t="s">
        <v>209</v>
      </c>
      <c r="G53" s="19" t="s">
        <v>210</v>
      </c>
      <c r="H53" s="19" t="s">
        <v>57</v>
      </c>
      <c r="I53" s="111" t="s">
        <v>58</v>
      </c>
      <c r="J53" s="49" t="s">
        <v>153</v>
      </c>
      <c r="K53" s="49" t="s">
        <v>212</v>
      </c>
      <c r="L53" s="478" t="s">
        <v>206</v>
      </c>
      <c r="M53" s="19" t="s">
        <v>59</v>
      </c>
      <c r="N53" s="110" t="s">
        <v>60</v>
      </c>
    </row>
    <row r="54" spans="1:14" ht="14" x14ac:dyDescent="0.3">
      <c r="A54" s="121">
        <f>A45+1</f>
        <v>6</v>
      </c>
      <c r="B54" s="125"/>
      <c r="C54" s="123" t="s">
        <v>266</v>
      </c>
      <c r="D54" s="262"/>
      <c r="E54" s="263"/>
      <c r="F54" s="199"/>
      <c r="G54" s="199"/>
      <c r="H54" s="392"/>
      <c r="I54" s="485"/>
      <c r="J54" s="264"/>
      <c r="K54" s="199"/>
      <c r="L54" s="479"/>
      <c r="M54" s="263"/>
      <c r="N54" s="455"/>
    </row>
    <row r="55" spans="1:14" ht="14" x14ac:dyDescent="0.3">
      <c r="A55" s="121">
        <f t="shared" ref="A55:A60" si="4">A54</f>
        <v>6</v>
      </c>
      <c r="B55" s="44"/>
      <c r="C55" s="124" t="s">
        <v>267</v>
      </c>
      <c r="D55" s="264"/>
      <c r="E55" s="199"/>
      <c r="F55" s="199"/>
      <c r="G55" s="199"/>
      <c r="H55" s="392"/>
      <c r="I55" s="485"/>
      <c r="J55" s="264"/>
      <c r="K55" s="199"/>
      <c r="L55" s="479"/>
      <c r="M55" s="263"/>
      <c r="N55" s="455"/>
    </row>
    <row r="56" spans="1:14" ht="14" x14ac:dyDescent="0.3">
      <c r="A56" s="121">
        <f t="shared" si="4"/>
        <v>6</v>
      </c>
      <c r="B56" s="44"/>
      <c r="C56" s="124" t="s">
        <v>268</v>
      </c>
      <c r="D56" s="264"/>
      <c r="E56" s="199"/>
      <c r="F56" s="199"/>
      <c r="G56" s="199"/>
      <c r="H56" s="392"/>
      <c r="I56" s="485"/>
      <c r="J56" s="264"/>
      <c r="K56" s="199"/>
      <c r="L56" s="479"/>
      <c r="M56" s="263"/>
      <c r="N56" s="455"/>
    </row>
    <row r="57" spans="1:14" ht="14" x14ac:dyDescent="0.3">
      <c r="A57" s="121">
        <f t="shared" si="4"/>
        <v>6</v>
      </c>
      <c r="B57" s="44"/>
      <c r="C57" s="124" t="s">
        <v>269</v>
      </c>
      <c r="D57" s="264"/>
      <c r="E57" s="199"/>
      <c r="F57" s="199"/>
      <c r="G57" s="199"/>
      <c r="H57" s="200"/>
      <c r="I57" s="200"/>
      <c r="J57" s="201"/>
      <c r="K57" s="201"/>
      <c r="L57" s="479"/>
      <c r="M57" s="199"/>
      <c r="N57" s="470"/>
    </row>
    <row r="58" spans="1:14" ht="14" x14ac:dyDescent="0.3">
      <c r="A58" s="121">
        <f t="shared" si="4"/>
        <v>6</v>
      </c>
      <c r="B58" s="44"/>
      <c r="C58" s="124" t="s">
        <v>270</v>
      </c>
      <c r="D58" s="264"/>
      <c r="E58" s="199"/>
      <c r="F58" s="199"/>
      <c r="G58" s="199"/>
      <c r="H58" s="200"/>
      <c r="I58" s="200"/>
      <c r="J58" s="201"/>
      <c r="K58" s="201"/>
      <c r="L58" s="479"/>
      <c r="M58" s="199"/>
      <c r="N58" s="470"/>
    </row>
    <row r="59" spans="1:14" ht="14" x14ac:dyDescent="0.3">
      <c r="A59" s="121">
        <f t="shared" si="4"/>
        <v>6</v>
      </c>
      <c r="B59" s="44"/>
      <c r="C59" s="124" t="s">
        <v>271</v>
      </c>
      <c r="D59" s="28">
        <f>D14</f>
        <v>0.15000000000000002</v>
      </c>
      <c r="E59" s="29" t="s">
        <v>213</v>
      </c>
      <c r="F59" s="16"/>
      <c r="G59" s="59"/>
      <c r="N59" s="468"/>
    </row>
    <row r="60" spans="1:14" ht="14" x14ac:dyDescent="0.3">
      <c r="A60" s="121">
        <f t="shared" si="4"/>
        <v>6</v>
      </c>
      <c r="B60" s="44"/>
      <c r="C60" s="16"/>
      <c r="D60" s="28">
        <f>SUM(D54:D59)</f>
        <v>0.15000000000000002</v>
      </c>
      <c r="E60" s="29" t="s">
        <v>61</v>
      </c>
      <c r="F60" s="59"/>
      <c r="G60" s="58"/>
      <c r="N60" s="468"/>
    </row>
    <row r="61" spans="1:14" x14ac:dyDescent="0.25">
      <c r="N61" s="468"/>
    </row>
    <row r="62" spans="1:14" ht="46.5" x14ac:dyDescent="0.3">
      <c r="A62" s="108" t="s">
        <v>43</v>
      </c>
      <c r="B62" s="109" t="s">
        <v>174</v>
      </c>
      <c r="C62" s="17" t="s">
        <v>175</v>
      </c>
      <c r="D62" s="18" t="s">
        <v>211</v>
      </c>
      <c r="E62" s="110" t="s">
        <v>56</v>
      </c>
      <c r="F62" s="20" t="s">
        <v>209</v>
      </c>
      <c r="G62" s="19" t="s">
        <v>210</v>
      </c>
      <c r="H62" s="19" t="s">
        <v>57</v>
      </c>
      <c r="I62" s="111" t="s">
        <v>58</v>
      </c>
      <c r="J62" s="49" t="s">
        <v>153</v>
      </c>
      <c r="K62" s="49" t="s">
        <v>212</v>
      </c>
      <c r="L62" s="478" t="s">
        <v>206</v>
      </c>
      <c r="M62" s="19" t="s">
        <v>59</v>
      </c>
      <c r="N62" s="110" t="s">
        <v>60</v>
      </c>
    </row>
    <row r="63" spans="1:14" ht="14" x14ac:dyDescent="0.3">
      <c r="A63" s="121">
        <f>A54+1</f>
        <v>7</v>
      </c>
      <c r="B63" s="125"/>
      <c r="C63" s="123" t="s">
        <v>266</v>
      </c>
      <c r="D63" s="262"/>
      <c r="E63" s="482"/>
      <c r="F63" s="385"/>
      <c r="G63" s="199"/>
      <c r="H63" s="392"/>
      <c r="I63" s="485"/>
      <c r="J63" s="264"/>
      <c r="K63" s="199"/>
      <c r="L63" s="479"/>
      <c r="M63" s="263"/>
      <c r="N63" s="473"/>
    </row>
    <row r="64" spans="1:14" ht="14" x14ac:dyDescent="0.3">
      <c r="A64" s="121">
        <f t="shared" ref="A64:A69" si="5">A63</f>
        <v>7</v>
      </c>
      <c r="B64" s="44"/>
      <c r="C64" s="124" t="s">
        <v>267</v>
      </c>
      <c r="D64" s="264"/>
      <c r="E64" s="199"/>
      <c r="F64" s="199"/>
      <c r="G64" s="199"/>
      <c r="H64" s="200"/>
      <c r="I64" s="200"/>
      <c r="J64" s="201"/>
      <c r="K64" s="201"/>
      <c r="L64" s="479"/>
      <c r="M64" s="199"/>
      <c r="N64" s="470"/>
    </row>
    <row r="65" spans="1:14" ht="14" x14ac:dyDescent="0.3">
      <c r="A65" s="121">
        <f t="shared" si="5"/>
        <v>7</v>
      </c>
      <c r="B65" s="44"/>
      <c r="C65" s="124" t="s">
        <v>268</v>
      </c>
      <c r="D65" s="264"/>
      <c r="E65" s="199"/>
      <c r="F65" s="199"/>
      <c r="G65" s="199"/>
      <c r="H65" s="200"/>
      <c r="I65" s="200"/>
      <c r="J65" s="201"/>
      <c r="K65" s="201"/>
      <c r="L65" s="479"/>
      <c r="M65" s="199"/>
      <c r="N65" s="470"/>
    </row>
    <row r="66" spans="1:14" ht="14" x14ac:dyDescent="0.3">
      <c r="A66" s="121">
        <f t="shared" si="5"/>
        <v>7</v>
      </c>
      <c r="B66" s="44"/>
      <c r="C66" s="124" t="s">
        <v>269</v>
      </c>
      <c r="D66" s="264"/>
      <c r="E66" s="199"/>
      <c r="F66" s="199"/>
      <c r="G66" s="199"/>
      <c r="H66" s="200"/>
      <c r="I66" s="200"/>
      <c r="J66" s="201"/>
      <c r="K66" s="201"/>
      <c r="L66" s="479"/>
      <c r="M66" s="199"/>
      <c r="N66" s="470"/>
    </row>
    <row r="67" spans="1:14" ht="14" x14ac:dyDescent="0.3">
      <c r="A67" s="121">
        <f t="shared" si="5"/>
        <v>7</v>
      </c>
      <c r="B67" s="44"/>
      <c r="C67" s="124" t="s">
        <v>270</v>
      </c>
      <c r="D67" s="264"/>
      <c r="E67" s="199"/>
      <c r="F67" s="199"/>
      <c r="G67" s="199"/>
      <c r="H67" s="200"/>
      <c r="I67" s="200"/>
      <c r="J67" s="201"/>
      <c r="K67" s="201"/>
      <c r="L67" s="479"/>
      <c r="M67" s="199"/>
      <c r="N67" s="470"/>
    </row>
    <row r="68" spans="1:14" ht="14" x14ac:dyDescent="0.3">
      <c r="A68" s="121">
        <f t="shared" si="5"/>
        <v>7</v>
      </c>
      <c r="B68" s="44"/>
      <c r="C68" s="124" t="s">
        <v>271</v>
      </c>
      <c r="D68" s="28">
        <f>D14</f>
        <v>0.15000000000000002</v>
      </c>
      <c r="E68" s="29" t="s">
        <v>213</v>
      </c>
      <c r="F68" s="16"/>
      <c r="G68" s="59"/>
      <c r="N68" s="468"/>
    </row>
    <row r="69" spans="1:14" ht="14" x14ac:dyDescent="0.3">
      <c r="A69" s="121">
        <f t="shared" si="5"/>
        <v>7</v>
      </c>
      <c r="B69" s="44"/>
      <c r="C69" s="16"/>
      <c r="D69" s="28">
        <f>SUM(D63:D68)</f>
        <v>0.15000000000000002</v>
      </c>
      <c r="E69" s="29" t="s">
        <v>61</v>
      </c>
      <c r="F69" s="59"/>
      <c r="G69" s="58"/>
      <c r="N69" s="468"/>
    </row>
    <row r="70" spans="1:14" x14ac:dyDescent="0.25">
      <c r="A70" s="135"/>
      <c r="B70" s="135"/>
      <c r="C70" s="135"/>
      <c r="D70" s="135"/>
      <c r="E70" s="135"/>
      <c r="F70" s="135"/>
      <c r="G70" s="135"/>
      <c r="H70" s="135"/>
      <c r="I70" s="135"/>
      <c r="J70" s="135"/>
      <c r="K70" s="135"/>
      <c r="L70" s="480"/>
      <c r="M70" s="135"/>
      <c r="N70" s="469"/>
    </row>
    <row r="71" spans="1:14" ht="46.5" x14ac:dyDescent="0.3">
      <c r="A71" s="108" t="s">
        <v>43</v>
      </c>
      <c r="B71" s="109" t="s">
        <v>174</v>
      </c>
      <c r="C71" s="17" t="s">
        <v>175</v>
      </c>
      <c r="D71" s="18" t="s">
        <v>211</v>
      </c>
      <c r="E71" s="110" t="s">
        <v>56</v>
      </c>
      <c r="F71" s="20" t="s">
        <v>209</v>
      </c>
      <c r="G71" s="19" t="s">
        <v>210</v>
      </c>
      <c r="H71" s="19" t="s">
        <v>57</v>
      </c>
      <c r="I71" s="111" t="s">
        <v>58</v>
      </c>
      <c r="J71" s="49" t="s">
        <v>153</v>
      </c>
      <c r="K71" s="49" t="s">
        <v>212</v>
      </c>
      <c r="L71" s="478" t="s">
        <v>206</v>
      </c>
      <c r="M71" s="19" t="s">
        <v>59</v>
      </c>
      <c r="N71" s="110" t="s">
        <v>60</v>
      </c>
    </row>
    <row r="72" spans="1:14" ht="14" x14ac:dyDescent="0.3">
      <c r="A72" s="121">
        <f>A63+1</f>
        <v>8</v>
      </c>
      <c r="B72" s="125"/>
      <c r="C72" s="123" t="s">
        <v>266</v>
      </c>
      <c r="D72" s="262"/>
      <c r="E72" s="263"/>
      <c r="F72" s="199"/>
      <c r="G72" s="199"/>
      <c r="H72" s="392"/>
      <c r="I72" s="483"/>
      <c r="J72" s="264"/>
      <c r="K72" s="199"/>
      <c r="L72" s="479"/>
      <c r="M72" s="263"/>
      <c r="N72" s="473"/>
    </row>
    <row r="73" spans="1:14" ht="14" x14ac:dyDescent="0.3">
      <c r="A73" s="121">
        <f t="shared" ref="A73:A78" si="6">A72</f>
        <v>8</v>
      </c>
      <c r="B73" s="44"/>
      <c r="C73" s="124" t="s">
        <v>267</v>
      </c>
      <c r="D73" s="264"/>
      <c r="E73" s="199"/>
      <c r="F73" s="199"/>
      <c r="G73" s="199"/>
      <c r="H73" s="200"/>
      <c r="I73" s="200"/>
      <c r="J73" s="201"/>
      <c r="K73" s="201"/>
      <c r="L73" s="479"/>
      <c r="M73" s="199"/>
      <c r="N73" s="470"/>
    </row>
    <row r="74" spans="1:14" ht="14" x14ac:dyDescent="0.3">
      <c r="A74" s="121">
        <f t="shared" si="6"/>
        <v>8</v>
      </c>
      <c r="B74" s="44"/>
      <c r="C74" s="124" t="s">
        <v>268</v>
      </c>
      <c r="D74" s="264"/>
      <c r="E74" s="199"/>
      <c r="F74" s="199"/>
      <c r="G74" s="199"/>
      <c r="H74" s="200"/>
      <c r="I74" s="200"/>
      <c r="J74" s="201"/>
      <c r="K74" s="201"/>
      <c r="L74" s="479"/>
      <c r="M74" s="199"/>
      <c r="N74" s="470"/>
    </row>
    <row r="75" spans="1:14" ht="14" x14ac:dyDescent="0.3">
      <c r="A75" s="121">
        <f t="shared" si="6"/>
        <v>8</v>
      </c>
      <c r="B75" s="44"/>
      <c r="C75" s="124" t="s">
        <v>269</v>
      </c>
      <c r="D75" s="264"/>
      <c r="E75" s="199"/>
      <c r="F75" s="199"/>
      <c r="G75" s="199"/>
      <c r="H75" s="200"/>
      <c r="I75" s="200"/>
      <c r="J75" s="201"/>
      <c r="K75" s="201"/>
      <c r="L75" s="479"/>
      <c r="M75" s="199"/>
      <c r="N75" s="470"/>
    </row>
    <row r="76" spans="1:14" ht="14" x14ac:dyDescent="0.3">
      <c r="A76" s="121">
        <f t="shared" si="6"/>
        <v>8</v>
      </c>
      <c r="B76" s="44"/>
      <c r="C76" s="124" t="s">
        <v>270</v>
      </c>
      <c r="D76" s="264"/>
      <c r="E76" s="199"/>
      <c r="F76" s="199"/>
      <c r="G76" s="199"/>
      <c r="H76" s="200"/>
      <c r="I76" s="200"/>
      <c r="J76" s="201"/>
      <c r="K76" s="201"/>
      <c r="L76" s="479"/>
      <c r="M76" s="199"/>
      <c r="N76" s="470"/>
    </row>
    <row r="77" spans="1:14" ht="14" x14ac:dyDescent="0.3">
      <c r="A77" s="121">
        <f t="shared" si="6"/>
        <v>8</v>
      </c>
      <c r="B77" s="44"/>
      <c r="C77" s="124" t="s">
        <v>271</v>
      </c>
      <c r="D77" s="28">
        <f>D14</f>
        <v>0.15000000000000002</v>
      </c>
      <c r="E77" s="29" t="s">
        <v>213</v>
      </c>
      <c r="F77" s="16"/>
      <c r="G77" s="59"/>
      <c r="N77" s="468"/>
    </row>
    <row r="78" spans="1:14" ht="14" x14ac:dyDescent="0.3">
      <c r="A78" s="121">
        <f t="shared" si="6"/>
        <v>8</v>
      </c>
      <c r="B78" s="44"/>
      <c r="C78" s="16"/>
      <c r="D78" s="28">
        <f>SUM(D72:D77)</f>
        <v>0.15000000000000002</v>
      </c>
      <c r="E78" s="29" t="s">
        <v>61</v>
      </c>
      <c r="F78" s="59"/>
      <c r="G78" s="58"/>
      <c r="N78" s="468"/>
    </row>
    <row r="79" spans="1:14" x14ac:dyDescent="0.25">
      <c r="A79" s="135"/>
      <c r="B79" s="135"/>
      <c r="C79" s="135"/>
      <c r="D79" s="135"/>
      <c r="E79" s="135"/>
      <c r="F79" s="135"/>
      <c r="G79" s="135"/>
      <c r="H79" s="135"/>
      <c r="I79" s="135"/>
      <c r="J79" s="135"/>
      <c r="K79" s="135"/>
      <c r="L79" s="480"/>
      <c r="M79" s="135"/>
      <c r="N79" s="469"/>
    </row>
    <row r="80" spans="1:14" ht="46.5" x14ac:dyDescent="0.3">
      <c r="A80" s="108" t="s">
        <v>43</v>
      </c>
      <c r="B80" s="109" t="s">
        <v>174</v>
      </c>
      <c r="C80" s="17" t="s">
        <v>175</v>
      </c>
      <c r="D80" s="18" t="s">
        <v>211</v>
      </c>
      <c r="E80" s="110" t="s">
        <v>56</v>
      </c>
      <c r="F80" s="20" t="s">
        <v>209</v>
      </c>
      <c r="G80" s="19" t="s">
        <v>210</v>
      </c>
      <c r="H80" s="19" t="s">
        <v>57</v>
      </c>
      <c r="I80" s="111" t="s">
        <v>58</v>
      </c>
      <c r="J80" s="49" t="s">
        <v>153</v>
      </c>
      <c r="K80" s="49" t="s">
        <v>212</v>
      </c>
      <c r="L80" s="478" t="s">
        <v>206</v>
      </c>
      <c r="M80" s="19" t="s">
        <v>59</v>
      </c>
      <c r="N80" s="110" t="s">
        <v>60</v>
      </c>
    </row>
    <row r="81" spans="1:14" ht="14" x14ac:dyDescent="0.3">
      <c r="A81" s="121">
        <f>A72+1</f>
        <v>9</v>
      </c>
      <c r="B81" s="125"/>
      <c r="C81" s="123" t="s">
        <v>266</v>
      </c>
      <c r="D81" s="262"/>
      <c r="E81" s="482"/>
      <c r="F81" s="484"/>
      <c r="G81" s="199"/>
      <c r="H81" s="392"/>
      <c r="I81" s="483"/>
      <c r="J81" s="264"/>
      <c r="K81" s="199"/>
      <c r="L81" s="479"/>
      <c r="M81" s="263"/>
      <c r="N81" s="481"/>
    </row>
    <row r="82" spans="1:14" ht="14" x14ac:dyDescent="0.3">
      <c r="A82" s="121">
        <f t="shared" ref="A82:A87" si="7">A81</f>
        <v>9</v>
      </c>
      <c r="B82" s="44"/>
      <c r="C82" s="124" t="s">
        <v>267</v>
      </c>
      <c r="D82" s="264"/>
      <c r="E82" s="199"/>
      <c r="F82" s="199"/>
      <c r="G82" s="199"/>
      <c r="H82" s="200"/>
      <c r="I82" s="200"/>
      <c r="J82" s="201"/>
      <c r="K82" s="201"/>
      <c r="L82" s="479"/>
      <c r="M82" s="199"/>
      <c r="N82" s="470"/>
    </row>
    <row r="83" spans="1:14" ht="14" x14ac:dyDescent="0.3">
      <c r="A83" s="121">
        <f t="shared" si="7"/>
        <v>9</v>
      </c>
      <c r="B83" s="44"/>
      <c r="C83" s="124" t="s">
        <v>268</v>
      </c>
      <c r="D83" s="264"/>
      <c r="E83" s="199"/>
      <c r="F83" s="199"/>
      <c r="G83" s="199"/>
      <c r="H83" s="200"/>
      <c r="I83" s="200"/>
      <c r="J83" s="201"/>
      <c r="K83" s="201"/>
      <c r="L83" s="479"/>
      <c r="M83" s="199"/>
      <c r="N83" s="470"/>
    </row>
    <row r="84" spans="1:14" ht="14" x14ac:dyDescent="0.3">
      <c r="A84" s="121">
        <f t="shared" si="7"/>
        <v>9</v>
      </c>
      <c r="B84" s="44"/>
      <c r="C84" s="124" t="s">
        <v>269</v>
      </c>
      <c r="D84" s="264"/>
      <c r="E84" s="199"/>
      <c r="F84" s="199"/>
      <c r="G84" s="199"/>
      <c r="H84" s="200"/>
      <c r="I84" s="200"/>
      <c r="J84" s="201"/>
      <c r="K84" s="201"/>
      <c r="L84" s="479"/>
      <c r="M84" s="199"/>
      <c r="N84" s="470"/>
    </row>
    <row r="85" spans="1:14" ht="14" x14ac:dyDescent="0.3">
      <c r="A85" s="121">
        <f t="shared" si="7"/>
        <v>9</v>
      </c>
      <c r="B85" s="44"/>
      <c r="C85" s="124" t="s">
        <v>270</v>
      </c>
      <c r="D85" s="264"/>
      <c r="E85" s="199"/>
      <c r="F85" s="199"/>
      <c r="G85" s="199"/>
      <c r="H85" s="200"/>
      <c r="I85" s="200"/>
      <c r="J85" s="201"/>
      <c r="K85" s="201"/>
      <c r="L85" s="479"/>
      <c r="M85" s="199"/>
      <c r="N85" s="470"/>
    </row>
    <row r="86" spans="1:14" ht="14" x14ac:dyDescent="0.3">
      <c r="A86" s="121">
        <f t="shared" si="7"/>
        <v>9</v>
      </c>
      <c r="B86" s="44"/>
      <c r="C86" s="124" t="s">
        <v>271</v>
      </c>
      <c r="D86" s="28">
        <v>0.15</v>
      </c>
      <c r="E86" s="29" t="s">
        <v>213</v>
      </c>
      <c r="F86" s="16"/>
      <c r="G86" s="59"/>
      <c r="N86" s="468"/>
    </row>
    <row r="87" spans="1:14" ht="14" x14ac:dyDescent="0.3">
      <c r="A87" s="121">
        <f t="shared" si="7"/>
        <v>9</v>
      </c>
      <c r="B87" s="44"/>
      <c r="C87" s="16"/>
      <c r="D87" s="28">
        <f>SUM(D81:D86)</f>
        <v>0.15</v>
      </c>
      <c r="E87" s="29" t="s">
        <v>61</v>
      </c>
      <c r="F87" s="59"/>
      <c r="G87" s="58"/>
      <c r="N87" s="468"/>
    </row>
    <row r="88" spans="1:14" x14ac:dyDescent="0.25">
      <c r="A88" s="135"/>
      <c r="B88" s="135"/>
      <c r="C88" s="135"/>
      <c r="D88" s="135"/>
      <c r="E88" s="135"/>
      <c r="F88" s="135"/>
      <c r="G88" s="135"/>
      <c r="H88" s="135"/>
      <c r="I88" s="135"/>
      <c r="J88" s="135"/>
      <c r="K88" s="135"/>
      <c r="L88" s="480"/>
      <c r="M88" s="135"/>
      <c r="N88" s="469"/>
    </row>
    <row r="89" spans="1:14" ht="46.5" x14ac:dyDescent="0.3">
      <c r="A89" s="108" t="s">
        <v>43</v>
      </c>
      <c r="B89" s="109" t="s">
        <v>174</v>
      </c>
      <c r="C89" s="17" t="s">
        <v>175</v>
      </c>
      <c r="D89" s="18" t="s">
        <v>211</v>
      </c>
      <c r="E89" s="110" t="s">
        <v>56</v>
      </c>
      <c r="F89" s="20" t="s">
        <v>209</v>
      </c>
      <c r="G89" s="19" t="s">
        <v>210</v>
      </c>
      <c r="H89" s="19" t="s">
        <v>57</v>
      </c>
      <c r="I89" s="111" t="s">
        <v>58</v>
      </c>
      <c r="J89" s="49" t="s">
        <v>153</v>
      </c>
      <c r="K89" s="49" t="s">
        <v>212</v>
      </c>
      <c r="L89" s="478" t="s">
        <v>206</v>
      </c>
      <c r="M89" s="19" t="s">
        <v>59</v>
      </c>
      <c r="N89" s="110" t="s">
        <v>60</v>
      </c>
    </row>
    <row r="90" spans="1:14" ht="14" x14ac:dyDescent="0.3">
      <c r="A90" s="121">
        <f>A81+1</f>
        <v>10</v>
      </c>
      <c r="B90" s="125"/>
      <c r="C90" s="123" t="s">
        <v>266</v>
      </c>
      <c r="D90" s="262"/>
      <c r="E90" s="263"/>
      <c r="F90" s="263"/>
      <c r="G90" s="196"/>
      <c r="H90" s="197"/>
      <c r="I90" s="197"/>
      <c r="J90" s="201"/>
      <c r="K90" s="201"/>
      <c r="L90" s="479"/>
      <c r="M90" s="196"/>
      <c r="N90" s="198"/>
    </row>
    <row r="91" spans="1:14" ht="14" x14ac:dyDescent="0.3">
      <c r="A91" s="121">
        <f t="shared" ref="A91:A96" si="8">A90</f>
        <v>10</v>
      </c>
      <c r="B91" s="44">
        <f t="shared" ref="B91:B96" si="9">B90</f>
        <v>0</v>
      </c>
      <c r="C91" s="124" t="s">
        <v>267</v>
      </c>
      <c r="D91" s="264"/>
      <c r="E91" s="199"/>
      <c r="F91" s="199"/>
      <c r="G91" s="199"/>
      <c r="H91" s="200"/>
      <c r="I91" s="200"/>
      <c r="J91" s="201"/>
      <c r="K91" s="201"/>
      <c r="L91" s="479"/>
      <c r="M91" s="199"/>
      <c r="N91" s="202"/>
    </row>
    <row r="92" spans="1:14" ht="14" x14ac:dyDescent="0.3">
      <c r="A92" s="121">
        <f t="shared" si="8"/>
        <v>10</v>
      </c>
      <c r="B92" s="44">
        <f t="shared" si="9"/>
        <v>0</v>
      </c>
      <c r="C92" s="124" t="s">
        <v>268</v>
      </c>
      <c r="D92" s="264"/>
      <c r="E92" s="199"/>
      <c r="F92" s="199"/>
      <c r="G92" s="199"/>
      <c r="H92" s="200"/>
      <c r="I92" s="200"/>
      <c r="J92" s="201"/>
      <c r="K92" s="201"/>
      <c r="L92" s="479"/>
      <c r="M92" s="199"/>
      <c r="N92" s="202"/>
    </row>
    <row r="93" spans="1:14" ht="14" x14ac:dyDescent="0.3">
      <c r="A93" s="121">
        <f t="shared" si="8"/>
        <v>10</v>
      </c>
      <c r="B93" s="44">
        <f t="shared" si="9"/>
        <v>0</v>
      </c>
      <c r="C93" s="124" t="s">
        <v>269</v>
      </c>
      <c r="D93" s="264"/>
      <c r="E93" s="199"/>
      <c r="F93" s="199"/>
      <c r="G93" s="199"/>
      <c r="H93" s="200"/>
      <c r="I93" s="200"/>
      <c r="J93" s="201"/>
      <c r="K93" s="201"/>
      <c r="L93" s="479"/>
      <c r="M93" s="199"/>
      <c r="N93" s="202"/>
    </row>
    <row r="94" spans="1:14" ht="14" x14ac:dyDescent="0.3">
      <c r="A94" s="121">
        <f t="shared" si="8"/>
        <v>10</v>
      </c>
      <c r="B94" s="44">
        <f t="shared" si="9"/>
        <v>0</v>
      </c>
      <c r="C94" s="124" t="s">
        <v>270</v>
      </c>
      <c r="D94" s="264"/>
      <c r="E94" s="199"/>
      <c r="F94" s="199"/>
      <c r="G94" s="199"/>
      <c r="H94" s="200"/>
      <c r="I94" s="200"/>
      <c r="J94" s="201"/>
      <c r="K94" s="201"/>
      <c r="L94" s="479"/>
      <c r="M94" s="199"/>
      <c r="N94" s="202"/>
    </row>
    <row r="95" spans="1:14" ht="14" x14ac:dyDescent="0.3">
      <c r="A95" s="121">
        <f t="shared" si="8"/>
        <v>10</v>
      </c>
      <c r="B95" s="44">
        <f t="shared" si="9"/>
        <v>0</v>
      </c>
      <c r="C95" s="124" t="s">
        <v>271</v>
      </c>
      <c r="D95" s="28">
        <v>0.15</v>
      </c>
      <c r="E95" s="29" t="s">
        <v>213</v>
      </c>
      <c r="F95" s="16"/>
      <c r="G95" s="59"/>
    </row>
    <row r="96" spans="1:14" ht="14" x14ac:dyDescent="0.3">
      <c r="A96" s="121">
        <f t="shared" si="8"/>
        <v>10</v>
      </c>
      <c r="B96" s="44">
        <f t="shared" si="9"/>
        <v>0</v>
      </c>
      <c r="C96" s="16"/>
      <c r="D96" s="28">
        <f>SUM(D90:D95)</f>
        <v>0.15</v>
      </c>
      <c r="E96" s="29" t="s">
        <v>61</v>
      </c>
      <c r="F96" s="59"/>
      <c r="G96" s="58"/>
    </row>
    <row r="97" spans="1:14" x14ac:dyDescent="0.25">
      <c r="A97" s="135"/>
      <c r="B97" s="135"/>
      <c r="C97" s="135"/>
      <c r="D97" s="135"/>
      <c r="E97" s="135"/>
      <c r="F97" s="135"/>
      <c r="G97" s="135"/>
      <c r="H97" s="135"/>
      <c r="I97" s="135"/>
      <c r="J97" s="135"/>
      <c r="K97" s="135"/>
      <c r="L97" s="480"/>
      <c r="M97" s="135"/>
      <c r="N97" s="135"/>
    </row>
  </sheetData>
  <customSheetViews>
    <customSheetView guid="{0DC4A0F8-0DA2-43F8-8C4D-60ABCF78B482}" scale="70" showPageBreaks="1" printArea="1" view="pageBreakPreview" topLeftCell="A7">
      <selection activeCell="C3" sqref="C3"/>
      <rowBreaks count="1" manualBreakCount="1">
        <brk id="69" max="13" man="1"/>
      </rowBreaks>
      <pageMargins left="0.35433070866141736" right="0.15748031496062992" top="0.39370078740157483" bottom="0.78740157480314965" header="0.31496062992125984" footer="0.51181102362204722"/>
      <printOptions horizontalCentered="1"/>
      <pageSetup paperSize="8" scale="56" orientation="landscape" r:id="rId1"/>
      <headerFooter alignWithMargins="0">
        <oddFooter>&amp;L&amp;F&amp;CPage &amp;P of &amp;N&amp;R&amp;A</oddFooter>
      </headerFooter>
    </customSheetView>
    <customSheetView guid="{511B5C14-79B0-490D-A5EF-AFEBF81AB83B}" scale="60" showPageBreaks="1" printArea="1" view="pageBreakPreview" topLeftCell="A48">
      <selection activeCell="E12" sqref="E12"/>
      <rowBreaks count="1" manualBreakCount="1">
        <brk id="69" max="13" man="1"/>
      </rowBreaks>
      <pageMargins left="0.35433070866141736" right="0.15748031496062992" top="0.39370078740157483" bottom="0.78740157480314965" header="0.31496062992125984" footer="0.51181102362204722"/>
      <printOptions horizontalCentered="1"/>
      <pageSetup paperSize="8" scale="56" orientation="landscape" r:id="rId2"/>
      <headerFooter alignWithMargins="0">
        <oddFooter>&amp;L&amp;F&amp;CPage &amp;P of &amp;N&amp;R&amp;A</oddFooter>
      </headerFooter>
    </customSheetView>
    <customSheetView guid="{CACAFB77-A9C3-451B-9574-D112DE3116D2}" scale="60" showPageBreaks="1" printArea="1" view="pageBreakPreview" topLeftCell="A48">
      <selection activeCell="E12" sqref="E12"/>
      <rowBreaks count="1" manualBreakCount="1">
        <brk id="69" max="13" man="1"/>
      </rowBreaks>
      <pageMargins left="0.35433070866141736" right="0.15748031496062992" top="0.39370078740157483" bottom="0.78740157480314965" header="0.31496062992125984" footer="0.51181102362204722"/>
      <printOptions horizontalCentered="1"/>
      <pageSetup paperSize="8" scale="56" orientation="landscape" r:id="rId3"/>
      <headerFooter alignWithMargins="0">
        <oddFooter>&amp;L&amp;F&amp;CPage &amp;P of &amp;N&amp;R&amp;A</oddFooter>
      </headerFooter>
    </customSheetView>
    <customSheetView guid="{19CB91D9-B2FE-4E1A-A4B3-4E2570A95E85}" scale="60" showPageBreaks="1" printArea="1" view="pageBreakPreview" topLeftCell="A48">
      <selection activeCell="E12" sqref="E12"/>
      <rowBreaks count="1" manualBreakCount="1">
        <brk id="69" max="13" man="1"/>
      </rowBreaks>
      <pageMargins left="0.35433070866141736" right="0.15748031496062992" top="0.39370078740157483" bottom="0.78740157480314965" header="0.31496062992125984" footer="0.51181102362204722"/>
      <printOptions horizontalCentered="1"/>
      <pageSetup paperSize="8" scale="56" orientation="landscape" r:id="rId4"/>
      <headerFooter alignWithMargins="0">
        <oddFooter>&amp;L&amp;F&amp;CPage &amp;P of &amp;N&amp;R&amp;A</oddFooter>
      </headerFooter>
    </customSheetView>
    <customSheetView guid="{A95191F0-9154-407E-8D43-4FF0E22304A2}" scale="80" printArea="1" showAutoFilter="1">
      <selection activeCell="F25" sqref="F25"/>
      <pageMargins left="0.35433070866141736" right="0.15748031496062992" top="0.39370078740157483" bottom="0.78740157480314965" header="0.31496062992125984" footer="0.51181102362204722"/>
      <printOptions horizontalCentered="1"/>
      <pageSetup paperSize="9" scale="65" orientation="landscape" r:id="rId5"/>
      <headerFooter alignWithMargins="0">
        <oddFooter>&amp;L&amp;F&amp;CPage &amp;P of &amp;N&amp;R&amp;A</oddFooter>
      </headerFooter>
      <autoFilter ref="A7:N97" xr:uid="{374234CD-B714-4252-9E6F-5F4DFA891033}"/>
    </customSheetView>
    <customSheetView guid="{A14972A4-C0B5-4978-9223-76935458928C}" scale="80" printArea="1">
      <selection activeCell="C2" sqref="C2"/>
      <pageMargins left="0.35433070866141736" right="0.15748031496062992" top="0.39370078740157483" bottom="0.78740157480314965" header="0.31496062992125984" footer="0.51181102362204722"/>
      <printOptions horizontalCentered="1"/>
      <pageSetup paperSize="9" scale="65" orientation="landscape" r:id="rId6"/>
      <headerFooter alignWithMargins="0">
        <oddFooter>&amp;L&amp;F&amp;CPage &amp;P of &amp;N&amp;R&amp;A</oddFooter>
      </headerFooter>
    </customSheetView>
    <customSheetView guid="{8E87B443-9ECA-4E5B-8B30-5FFAF59E53BF}" scale="80" topLeftCell="A87">
      <selection activeCell="D96" sqref="D96"/>
      <pageMargins left="0.35433070866141736" right="0.15748031496062992" top="0.39370078740157483" bottom="0.78740157480314965" header="0.31496062992125984" footer="0.51181102362204722"/>
      <printOptions horizontalCentered="1"/>
      <pageSetup paperSize="9" scale="65" orientation="landscape" r:id="rId7"/>
      <headerFooter alignWithMargins="0">
        <oddFooter>&amp;L&amp;F&amp;CPage &amp;P of &amp;N&amp;R&amp;A</oddFooter>
      </headerFooter>
    </customSheetView>
    <customSheetView guid="{0721AF5F-91F7-4413-BD86-949A4DD3CF95}" scale="80" showPageBreaks="1" printArea="1">
      <selection activeCell="H72" sqref="H72"/>
      <pageMargins left="0.35433070866141736" right="0.15748031496062992" top="0.39370078740157483" bottom="0.78740157480314965" header="0.31496062992125984" footer="0.51181102362204722"/>
      <printOptions horizontalCentered="1"/>
      <pageSetup paperSize="9" scale="65" orientation="landscape" r:id="rId8"/>
      <headerFooter alignWithMargins="0">
        <oddFooter>&amp;L&amp;F&amp;CPage &amp;P of &amp;N&amp;R&amp;A</oddFooter>
      </headerFooter>
    </customSheetView>
    <customSheetView guid="{AA49714C-6F91-4DB7-B26A-33732E0FA33C}" scale="80">
      <selection activeCell="C2" sqref="C2"/>
      <pageMargins left="0.35433070866141736" right="0.15748031496062992" top="0.39370078740157483" bottom="0.78740157480314965" header="0.31496062992125984" footer="0.51181102362204722"/>
      <printOptions horizontalCentered="1"/>
      <pageSetup paperSize="9" scale="65" orientation="landscape" r:id="rId9"/>
      <headerFooter alignWithMargins="0">
        <oddFooter>&amp;L&amp;F&amp;CPage &amp;P of &amp;N&amp;R&amp;A</oddFooter>
      </headerFooter>
    </customSheetView>
    <customSheetView guid="{75B67C82-AF51-4EF4-946E-E9F2EB089D17}" scale="80">
      <selection activeCell="C2" sqref="C2"/>
      <pageMargins left="0.35433070866141736" right="0.15748031496062992" top="0.39370078740157483" bottom="0.78740157480314965" header="0.31496062992125984" footer="0.51181102362204722"/>
      <printOptions horizontalCentered="1"/>
      <pageSetup paperSize="9" scale="65" orientation="landscape" r:id="rId10"/>
      <headerFooter alignWithMargins="0">
        <oddFooter>&amp;L&amp;F&amp;CPage &amp;P of &amp;N&amp;R&amp;A</oddFooter>
      </headerFooter>
    </customSheetView>
    <customSheetView guid="{0BB2A382-E417-4BA9-86AB-ED80B243BA72}" scale="80" showPageBreaks="1" printArea="1">
      <selection activeCell="C2" sqref="C2"/>
      <pageMargins left="0.35433070866141736" right="0.15748031496062992" top="0.39370078740157483" bottom="0.78740157480314965" header="0.31496062992125984" footer="0.51181102362204722"/>
      <printOptions horizontalCentered="1"/>
      <pageSetup paperSize="9" scale="65" orientation="landscape" r:id="rId11"/>
      <headerFooter alignWithMargins="0">
        <oddFooter>&amp;L&amp;F&amp;CPage &amp;P of &amp;N&amp;R&amp;A</oddFooter>
      </headerFooter>
    </customSheetView>
    <customSheetView guid="{F3390224-4D9D-4BF8-BCFE-C097CE5C0689}" scale="60" showPageBreaks="1" printArea="1" view="pageBreakPreview" topLeftCell="A48">
      <selection activeCell="E12" sqref="E12"/>
      <rowBreaks count="1" manualBreakCount="1">
        <brk id="69" max="13" man="1"/>
      </rowBreaks>
      <pageMargins left="0.35433070866141736" right="0.15748031496062992" top="0.39370078740157483" bottom="0.78740157480314965" header="0.31496062992125984" footer="0.51181102362204722"/>
      <printOptions horizontalCentered="1"/>
      <pageSetup paperSize="8" scale="56" orientation="landscape" r:id="rId12"/>
      <headerFooter alignWithMargins="0">
        <oddFooter>&amp;L&amp;F&amp;CPage &amp;P of &amp;N&amp;R&amp;A</oddFooter>
      </headerFooter>
    </customSheetView>
    <customSheetView guid="{72E10B6C-3E78-4A6E-B308-D0CBDB1DBC8A}" scale="60" showPageBreaks="1" printArea="1" view="pageBreakPreview" topLeftCell="A48">
      <selection activeCell="E12" sqref="E12"/>
      <rowBreaks count="1" manualBreakCount="1">
        <brk id="69" max="13" man="1"/>
      </rowBreaks>
      <pageMargins left="0.35433070866141736" right="0.15748031496062992" top="0.39370078740157483" bottom="0.78740157480314965" header="0.31496062992125984" footer="0.51181102362204722"/>
      <printOptions horizontalCentered="1"/>
      <pageSetup paperSize="8" scale="56" orientation="landscape" r:id="rId13"/>
      <headerFooter alignWithMargins="0">
        <oddFooter>&amp;L&amp;F&amp;CPage &amp;P of &amp;N&amp;R&amp;A</oddFooter>
      </headerFooter>
    </customSheetView>
  </customSheetViews>
  <phoneticPr fontId="2" type="noConversion"/>
  <printOptions horizontalCentered="1"/>
  <pageMargins left="0.35433070866141736" right="0.15748031496062992" top="0.39370078740157483" bottom="0.78740157480314965" header="0.31496062992125984" footer="0.51181102362204722"/>
  <pageSetup paperSize="8" scale="56" orientation="landscape" r:id="rId14"/>
  <headerFooter alignWithMargins="0">
    <oddFooter>&amp;L&amp;F&amp;CPage &amp;P of &amp;N&amp;R&amp;A</oddFooter>
  </headerFooter>
  <rowBreaks count="1" manualBreakCount="1">
    <brk id="69" max="13"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J994"/>
  <sheetViews>
    <sheetView view="pageBreakPreview" topLeftCell="A13" zoomScale="80" zoomScaleNormal="100" zoomScaleSheetLayoutView="80" workbookViewId="0">
      <selection activeCell="A4" sqref="A4"/>
    </sheetView>
  </sheetViews>
  <sheetFormatPr defaultColWidth="9.1796875" defaultRowHeight="12.5" x14ac:dyDescent="0.25"/>
  <cols>
    <col min="1" max="1" width="5.81640625" style="41" customWidth="1"/>
    <col min="2" max="2" width="13.453125" style="41" customWidth="1"/>
    <col min="3" max="3" width="9.1796875" style="41" customWidth="1"/>
    <col min="4" max="4" width="26.1796875" style="41" customWidth="1"/>
    <col min="5" max="5" width="15.54296875" style="41" customWidth="1"/>
    <col min="6" max="6" width="21" style="41" customWidth="1"/>
    <col min="7" max="7" width="6.1796875" style="41" customWidth="1"/>
    <col min="8" max="10" width="9.1796875" style="41" customWidth="1"/>
    <col min="11" max="11" width="3.1796875" style="5" customWidth="1"/>
    <col min="12" max="16384" width="9.1796875" style="5"/>
  </cols>
  <sheetData>
    <row r="1" spans="1:10" x14ac:dyDescent="0.25">
      <c r="A1" s="14">
        <f>'Cover Sheet'!A2</f>
        <v>0</v>
      </c>
      <c r="B1" s="9"/>
      <c r="C1" s="9"/>
      <c r="D1" s="9"/>
      <c r="E1" s="9"/>
      <c r="F1" s="9"/>
      <c r="G1" s="9"/>
      <c r="H1" s="9"/>
      <c r="I1" s="9"/>
      <c r="J1" s="9"/>
    </row>
    <row r="2" spans="1:10" ht="13" x14ac:dyDescent="0.3">
      <c r="A2" s="14" t="str">
        <f>'Cover Sheet'!$A$19</f>
        <v xml:space="preserve">ENQUIRY NUMBER </v>
      </c>
      <c r="B2" s="9"/>
      <c r="C2" s="9"/>
      <c r="D2" s="447" t="str">
        <f>'Cover Sheet'!B19</f>
        <v>MPTUT10610PS</v>
      </c>
      <c r="E2" s="9"/>
      <c r="F2" s="9"/>
      <c r="G2" s="9"/>
      <c r="H2" s="9"/>
      <c r="I2" s="9"/>
      <c r="J2" s="9"/>
    </row>
    <row r="3" spans="1:10" x14ac:dyDescent="0.25">
      <c r="A3" s="14" t="s">
        <v>129</v>
      </c>
      <c r="B3" s="9"/>
      <c r="C3" s="9"/>
      <c r="D3" s="9">
        <f>'Cover Sheet'!B25</f>
        <v>0</v>
      </c>
      <c r="E3" s="9"/>
      <c r="F3" s="9"/>
      <c r="G3" s="9"/>
      <c r="H3" s="9"/>
      <c r="I3" s="9"/>
      <c r="J3" s="9"/>
    </row>
    <row r="4" spans="1:10" x14ac:dyDescent="0.25">
      <c r="A4" s="63" t="str">
        <f>'5.1.1 Summary'!A4</f>
        <v xml:space="preserve">Manufacture, Supply and delivery of Seventy Two (72) Low NOx Burners and Burners Spares for Three (3) Units at Tutuka Power Station </v>
      </c>
      <c r="B4" s="373"/>
      <c r="C4" s="373"/>
      <c r="D4" s="373"/>
      <c r="E4" s="373"/>
      <c r="F4" s="373"/>
      <c r="G4" s="373"/>
      <c r="H4" s="9"/>
      <c r="I4" s="9"/>
      <c r="J4" s="9"/>
    </row>
    <row r="5" spans="1:10" ht="18" x14ac:dyDescent="0.4">
      <c r="A5" s="51" t="s">
        <v>25</v>
      </c>
      <c r="B5" s="5"/>
      <c r="C5" s="5"/>
      <c r="D5" s="5"/>
      <c r="E5" s="5"/>
      <c r="F5" s="5"/>
      <c r="G5" s="5"/>
      <c r="H5" s="5"/>
      <c r="I5" s="5"/>
      <c r="J5" s="5"/>
    </row>
    <row r="6" spans="1:10" x14ac:dyDescent="0.25">
      <c r="A6" s="5"/>
      <c r="B6" s="5"/>
      <c r="C6" s="5"/>
      <c r="D6" s="5"/>
      <c r="E6" s="5"/>
      <c r="F6" s="5"/>
      <c r="G6" s="5"/>
      <c r="H6" s="5"/>
      <c r="I6" s="5"/>
      <c r="J6" s="5"/>
    </row>
    <row r="7" spans="1:10" ht="15.5" x14ac:dyDescent="0.35">
      <c r="A7" s="52" t="s">
        <v>26</v>
      </c>
      <c r="B7" s="52"/>
      <c r="C7" s="52"/>
      <c r="D7" s="52"/>
      <c r="E7" s="52"/>
      <c r="F7" s="52"/>
      <c r="G7" s="52"/>
      <c r="H7" s="52"/>
      <c r="I7" s="52"/>
      <c r="J7" s="5"/>
    </row>
    <row r="8" spans="1:10" x14ac:dyDescent="0.25">
      <c r="A8" s="15">
        <v>1</v>
      </c>
      <c r="B8" s="53" t="s">
        <v>32</v>
      </c>
      <c r="C8" s="15"/>
      <c r="D8" s="15"/>
      <c r="E8" s="15"/>
      <c r="F8" s="15"/>
      <c r="G8" s="15"/>
      <c r="H8" s="15"/>
      <c r="I8" s="15"/>
      <c r="J8" s="15"/>
    </row>
    <row r="9" spans="1:10" x14ac:dyDescent="0.25">
      <c r="A9" s="15"/>
      <c r="B9" s="15" t="s">
        <v>33</v>
      </c>
      <c r="C9" s="15"/>
      <c r="D9" s="15"/>
      <c r="E9" s="15"/>
      <c r="F9" s="15"/>
      <c r="G9" s="15"/>
      <c r="H9" s="15"/>
      <c r="I9" s="15"/>
      <c r="J9" s="15"/>
    </row>
    <row r="10" spans="1:10" x14ac:dyDescent="0.25">
      <c r="A10" s="15">
        <v>2</v>
      </c>
      <c r="B10" s="15" t="s">
        <v>34</v>
      </c>
      <c r="C10" s="15"/>
      <c r="D10" s="15"/>
      <c r="E10" s="15"/>
      <c r="F10" s="15"/>
      <c r="G10" s="15"/>
      <c r="H10" s="15"/>
      <c r="I10" s="15"/>
      <c r="J10" s="15"/>
    </row>
    <row r="11" spans="1:10" x14ac:dyDescent="0.25">
      <c r="A11" s="15"/>
      <c r="B11" s="15" t="s">
        <v>35</v>
      </c>
      <c r="C11" s="15"/>
      <c r="D11" s="15"/>
      <c r="E11" s="15"/>
      <c r="F11" s="15"/>
      <c r="G11" s="15"/>
      <c r="H11" s="15"/>
      <c r="I11" s="15"/>
      <c r="J11" s="15"/>
    </row>
    <row r="12" spans="1:10" x14ac:dyDescent="0.25">
      <c r="A12" s="15"/>
      <c r="B12" s="15" t="s">
        <v>36</v>
      </c>
      <c r="C12" s="15"/>
      <c r="D12" s="15"/>
      <c r="E12" s="15"/>
      <c r="F12" s="15"/>
      <c r="G12" s="15"/>
      <c r="H12" s="15"/>
      <c r="I12" s="15"/>
      <c r="J12" s="15"/>
    </row>
    <row r="13" spans="1:10" x14ac:dyDescent="0.25">
      <c r="A13" s="15"/>
      <c r="B13" s="43" t="s">
        <v>38</v>
      </c>
      <c r="C13" s="15"/>
      <c r="D13" s="15"/>
      <c r="E13" s="15"/>
      <c r="F13" s="15"/>
      <c r="G13" s="15"/>
      <c r="H13" s="15"/>
      <c r="I13" s="15"/>
      <c r="J13" s="15"/>
    </row>
    <row r="14" spans="1:10" x14ac:dyDescent="0.25">
      <c r="A14" s="15"/>
      <c r="B14" s="53" t="s">
        <v>37</v>
      </c>
      <c r="C14" s="15"/>
      <c r="D14" s="15"/>
      <c r="E14" s="15"/>
      <c r="F14" s="15"/>
      <c r="G14" s="15"/>
      <c r="H14" s="15"/>
      <c r="I14" s="15"/>
      <c r="J14" s="15"/>
    </row>
    <row r="15" spans="1:10" x14ac:dyDescent="0.25">
      <c r="A15" s="15">
        <v>3</v>
      </c>
      <c r="B15" s="15" t="s">
        <v>142</v>
      </c>
      <c r="C15" s="15"/>
      <c r="D15" s="15"/>
      <c r="E15" s="15"/>
      <c r="F15" s="15"/>
      <c r="G15" s="15"/>
      <c r="H15" s="15"/>
      <c r="I15" s="15"/>
      <c r="J15" s="15"/>
    </row>
    <row r="16" spans="1:10" x14ac:dyDescent="0.25">
      <c r="A16" s="15"/>
      <c r="B16" s="53" t="s">
        <v>143</v>
      </c>
      <c r="C16" s="15"/>
      <c r="D16" s="15"/>
      <c r="E16" s="15"/>
      <c r="F16" s="15"/>
      <c r="G16" s="15"/>
      <c r="H16" s="15"/>
      <c r="I16" s="15"/>
      <c r="J16" s="15"/>
    </row>
    <row r="17" spans="1:10" x14ac:dyDescent="0.25">
      <c r="A17" s="15"/>
      <c r="B17" s="43" t="s">
        <v>144</v>
      </c>
      <c r="C17" s="15"/>
      <c r="D17" s="15"/>
      <c r="E17" s="15"/>
      <c r="F17" s="15"/>
      <c r="G17" s="15"/>
      <c r="H17" s="15"/>
      <c r="I17" s="15"/>
      <c r="J17" s="15"/>
    </row>
    <row r="18" spans="1:10" x14ac:dyDescent="0.25">
      <c r="A18" s="5"/>
      <c r="B18" s="15" t="s">
        <v>145</v>
      </c>
      <c r="C18" s="5"/>
      <c r="D18" s="5"/>
      <c r="E18" s="5"/>
      <c r="F18" s="5"/>
      <c r="G18" s="5"/>
      <c r="H18" s="5"/>
      <c r="I18" s="5"/>
      <c r="J18" s="5"/>
    </row>
    <row r="19" spans="1:10" x14ac:dyDescent="0.25">
      <c r="A19" s="5"/>
      <c r="B19" s="15"/>
      <c r="C19" s="5"/>
      <c r="D19" s="5"/>
      <c r="E19" s="5"/>
      <c r="F19" s="5"/>
      <c r="G19" s="5"/>
      <c r="H19" s="5"/>
      <c r="I19" s="5"/>
      <c r="J19" s="5"/>
    </row>
    <row r="20" spans="1:10" x14ac:dyDescent="0.25">
      <c r="A20" s="5"/>
      <c r="B20" s="15" t="s">
        <v>146</v>
      </c>
      <c r="C20" s="5"/>
      <c r="D20" s="5"/>
      <c r="E20" s="5"/>
      <c r="F20" s="5"/>
      <c r="G20" s="5"/>
      <c r="H20" s="5"/>
      <c r="I20" s="5"/>
      <c r="J20" s="5"/>
    </row>
    <row r="21" spans="1:10" ht="14" x14ac:dyDescent="0.3">
      <c r="A21" s="5"/>
      <c r="B21" s="54" t="s">
        <v>27</v>
      </c>
      <c r="C21" s="30"/>
      <c r="D21" s="5"/>
      <c r="E21" s="5"/>
      <c r="F21" s="5"/>
      <c r="G21" s="5"/>
      <c r="H21" s="5"/>
      <c r="I21" s="5"/>
      <c r="J21" s="5"/>
    </row>
    <row r="22" spans="1:10" ht="14" x14ac:dyDescent="0.3">
      <c r="A22" s="5"/>
      <c r="B22" s="55" t="s">
        <v>147</v>
      </c>
      <c r="C22" s="30"/>
      <c r="D22" s="5"/>
      <c r="E22" s="5"/>
      <c r="F22" s="5"/>
      <c r="G22" s="5"/>
      <c r="H22" s="5"/>
      <c r="I22" s="5"/>
      <c r="J22" s="5"/>
    </row>
    <row r="23" spans="1:10" ht="14" x14ac:dyDescent="0.3">
      <c r="A23" s="5"/>
      <c r="B23" s="54" t="s">
        <v>148</v>
      </c>
      <c r="C23" s="30"/>
      <c r="D23" s="5"/>
      <c r="E23" s="5"/>
      <c r="F23" s="5"/>
      <c r="G23" s="5"/>
      <c r="H23" s="5"/>
      <c r="I23" s="5"/>
      <c r="J23" s="5"/>
    </row>
    <row r="24" spans="1:10" ht="14" x14ac:dyDescent="0.3">
      <c r="A24" s="5"/>
      <c r="B24" s="54" t="s">
        <v>28</v>
      </c>
      <c r="C24" s="30"/>
      <c r="D24" s="5"/>
      <c r="E24" s="5"/>
      <c r="F24" s="5"/>
      <c r="G24" s="5"/>
      <c r="H24" s="5"/>
      <c r="I24" s="5"/>
      <c r="J24" s="5"/>
    </row>
    <row r="25" spans="1:10" ht="14" x14ac:dyDescent="0.3">
      <c r="A25" s="5"/>
      <c r="B25" s="54" t="s">
        <v>29</v>
      </c>
      <c r="C25" s="30"/>
      <c r="D25" s="5"/>
      <c r="E25" s="5"/>
      <c r="F25" s="5"/>
      <c r="G25" s="5"/>
      <c r="H25" s="5"/>
      <c r="I25" s="5"/>
      <c r="J25" s="5"/>
    </row>
    <row r="26" spans="1:10" ht="14" x14ac:dyDescent="0.3">
      <c r="A26" s="5"/>
      <c r="B26" s="54" t="s">
        <v>30</v>
      </c>
      <c r="C26" s="30"/>
      <c r="D26" s="5"/>
      <c r="E26" s="5"/>
      <c r="F26" s="5"/>
      <c r="G26" s="5"/>
      <c r="H26" s="5"/>
      <c r="I26" s="5"/>
      <c r="J26" s="5"/>
    </row>
    <row r="27" spans="1:10" ht="14" x14ac:dyDescent="0.3">
      <c r="A27" s="5"/>
      <c r="B27" s="54" t="s">
        <v>31</v>
      </c>
      <c r="C27" s="30"/>
      <c r="D27" s="5"/>
      <c r="E27" s="5"/>
      <c r="F27" s="5"/>
      <c r="G27" s="5"/>
      <c r="H27" s="5"/>
      <c r="I27" s="5"/>
      <c r="J27" s="5"/>
    </row>
    <row r="28" spans="1:10" ht="17.5" x14ac:dyDescent="0.35">
      <c r="A28" s="56"/>
      <c r="B28" s="5"/>
      <c r="C28" s="5"/>
      <c r="D28" s="5"/>
      <c r="E28" s="5"/>
      <c r="F28" s="5"/>
      <c r="G28" s="5"/>
      <c r="H28" s="5"/>
      <c r="I28" s="5"/>
      <c r="J28" s="5"/>
    </row>
    <row r="29" spans="1:10" x14ac:dyDescent="0.25">
      <c r="A29" s="5"/>
      <c r="B29" s="5"/>
      <c r="C29" s="5"/>
      <c r="D29" s="5"/>
      <c r="E29" s="5"/>
      <c r="F29" s="5"/>
      <c r="G29" s="5"/>
      <c r="H29" s="5"/>
      <c r="I29" s="5"/>
      <c r="J29" s="5"/>
    </row>
    <row r="30" spans="1:10" s="9" customFormat="1" x14ac:dyDescent="0.25"/>
    <row r="31" spans="1:10" s="9" customFormat="1" x14ac:dyDescent="0.25"/>
    <row r="32" spans="1:10" s="9" customFormat="1" x14ac:dyDescent="0.25"/>
    <row r="33" s="9" customFormat="1" x14ac:dyDescent="0.25"/>
    <row r="34" s="9" customFormat="1" x14ac:dyDescent="0.25"/>
    <row r="35" s="9" customFormat="1" x14ac:dyDescent="0.25"/>
    <row r="36" s="9" customFormat="1" x14ac:dyDescent="0.25"/>
    <row r="37" s="9" customFormat="1" x14ac:dyDescent="0.25"/>
    <row r="38" s="9" customFormat="1" x14ac:dyDescent="0.25"/>
    <row r="39" s="9" customFormat="1" x14ac:dyDescent="0.25"/>
    <row r="40" s="9" customFormat="1" x14ac:dyDescent="0.25"/>
    <row r="41" s="9" customFormat="1" x14ac:dyDescent="0.25"/>
    <row r="42" s="9" customFormat="1" x14ac:dyDescent="0.25"/>
    <row r="43" s="9" customFormat="1" x14ac:dyDescent="0.25"/>
    <row r="44" s="9" customFormat="1" x14ac:dyDescent="0.25"/>
    <row r="45" s="9" customFormat="1" x14ac:dyDescent="0.25"/>
    <row r="46" s="9" customFormat="1" x14ac:dyDescent="0.25"/>
    <row r="47" s="9" customFormat="1" x14ac:dyDescent="0.25"/>
    <row r="48" s="9" customFormat="1" x14ac:dyDescent="0.25"/>
    <row r="49" s="9" customFormat="1" x14ac:dyDescent="0.25"/>
    <row r="50" s="9" customFormat="1" x14ac:dyDescent="0.25"/>
    <row r="51" s="9" customFormat="1" x14ac:dyDescent="0.25"/>
    <row r="52" s="9" customFormat="1" x14ac:dyDescent="0.25"/>
    <row r="53" s="9" customFormat="1" x14ac:dyDescent="0.25"/>
    <row r="54" s="9" customFormat="1" x14ac:dyDescent="0.25"/>
    <row r="55" s="9" customFormat="1" x14ac:dyDescent="0.25"/>
    <row r="56" s="9" customFormat="1" x14ac:dyDescent="0.25"/>
    <row r="57" s="9" customFormat="1" x14ac:dyDescent="0.25"/>
    <row r="58" s="9" customFormat="1" x14ac:dyDescent="0.25"/>
    <row r="59" s="9" customFormat="1" x14ac:dyDescent="0.25"/>
    <row r="60" s="9" customFormat="1" x14ac:dyDescent="0.25"/>
    <row r="61" s="9" customFormat="1" x14ac:dyDescent="0.25"/>
    <row r="62" s="9" customFormat="1" x14ac:dyDescent="0.25"/>
    <row r="63" s="9" customFormat="1" x14ac:dyDescent="0.25"/>
    <row r="64" s="9" customFormat="1" x14ac:dyDescent="0.25"/>
    <row r="65" s="9" customFormat="1" x14ac:dyDescent="0.25"/>
    <row r="66" s="9" customFormat="1" x14ac:dyDescent="0.25"/>
    <row r="67" s="9" customFormat="1" x14ac:dyDescent="0.25"/>
    <row r="68" s="9" customFormat="1" x14ac:dyDescent="0.25"/>
    <row r="69" s="9" customFormat="1" x14ac:dyDescent="0.25"/>
    <row r="70" s="9" customFormat="1" x14ac:dyDescent="0.25"/>
    <row r="71" s="9" customFormat="1" x14ac:dyDescent="0.25"/>
    <row r="72" s="9" customFormat="1" x14ac:dyDescent="0.25"/>
    <row r="73" s="9" customFormat="1" x14ac:dyDescent="0.25"/>
    <row r="74" s="9" customFormat="1" x14ac:dyDescent="0.25"/>
    <row r="75" s="9" customFormat="1" x14ac:dyDescent="0.25"/>
    <row r="76" s="9" customFormat="1" x14ac:dyDescent="0.25"/>
    <row r="77" s="9" customFormat="1" x14ac:dyDescent="0.25"/>
    <row r="78" s="9" customFormat="1" x14ac:dyDescent="0.25"/>
    <row r="79" s="9" customFormat="1" x14ac:dyDescent="0.25"/>
    <row r="80" s="9" customFormat="1" x14ac:dyDescent="0.25"/>
    <row r="81" s="9" customFormat="1" x14ac:dyDescent="0.25"/>
    <row r="82" s="9" customFormat="1" x14ac:dyDescent="0.25"/>
    <row r="83" s="9" customFormat="1" x14ac:dyDescent="0.25"/>
    <row r="84" s="9" customFormat="1" x14ac:dyDescent="0.25"/>
    <row r="85" s="9" customFormat="1" x14ac:dyDescent="0.25"/>
    <row r="86" s="9" customFormat="1" x14ac:dyDescent="0.25"/>
    <row r="87" s="9" customFormat="1" x14ac:dyDescent="0.25"/>
    <row r="88" s="9" customFormat="1" x14ac:dyDescent="0.25"/>
    <row r="89" s="9" customFormat="1" x14ac:dyDescent="0.25"/>
    <row r="90" s="9" customFormat="1" x14ac:dyDescent="0.25"/>
    <row r="91" s="9" customFormat="1" x14ac:dyDescent="0.25"/>
    <row r="92" s="9" customFormat="1" x14ac:dyDescent="0.25"/>
    <row r="93" s="9" customFormat="1" x14ac:dyDescent="0.25"/>
    <row r="94" s="9" customFormat="1" x14ac:dyDescent="0.25"/>
    <row r="95" s="9" customFormat="1" x14ac:dyDescent="0.25"/>
    <row r="96" s="9" customFormat="1" x14ac:dyDescent="0.25"/>
    <row r="97" s="9" customFormat="1" x14ac:dyDescent="0.25"/>
    <row r="98" s="9" customFormat="1" x14ac:dyDescent="0.25"/>
    <row r="99" s="9" customFormat="1" x14ac:dyDescent="0.25"/>
    <row r="100" s="9" customFormat="1" x14ac:dyDescent="0.25"/>
    <row r="101" s="9" customFormat="1" x14ac:dyDescent="0.25"/>
    <row r="102" s="9" customFormat="1" x14ac:dyDescent="0.25"/>
    <row r="103" s="9" customFormat="1" x14ac:dyDescent="0.25"/>
    <row r="104" s="9" customFormat="1" x14ac:dyDescent="0.25"/>
    <row r="105" s="9" customFormat="1" x14ac:dyDescent="0.25"/>
    <row r="106" s="9" customFormat="1" x14ac:dyDescent="0.25"/>
    <row r="107" s="9" customFormat="1" x14ac:dyDescent="0.25"/>
    <row r="108" s="9" customFormat="1" x14ac:dyDescent="0.25"/>
    <row r="109" s="9" customFormat="1" x14ac:dyDescent="0.25"/>
    <row r="110" s="9" customFormat="1" x14ac:dyDescent="0.25"/>
    <row r="111" s="9" customFormat="1" x14ac:dyDescent="0.25"/>
    <row r="112" s="9" customFormat="1" x14ac:dyDescent="0.25"/>
    <row r="113" s="9" customFormat="1" x14ac:dyDescent="0.25"/>
    <row r="114" s="9" customFormat="1" x14ac:dyDescent="0.25"/>
    <row r="115" s="9" customFormat="1" x14ac:dyDescent="0.25"/>
    <row r="116" s="9" customFormat="1" x14ac:dyDescent="0.25"/>
    <row r="117" s="9" customFormat="1" x14ac:dyDescent="0.25"/>
    <row r="118" s="9" customFormat="1" x14ac:dyDescent="0.25"/>
    <row r="119" s="9" customFormat="1" x14ac:dyDescent="0.25"/>
    <row r="120" s="9" customFormat="1" x14ac:dyDescent="0.25"/>
    <row r="121" s="9" customFormat="1" x14ac:dyDescent="0.25"/>
    <row r="122" s="9" customFormat="1" x14ac:dyDescent="0.25"/>
    <row r="123" s="9" customFormat="1" x14ac:dyDescent="0.25"/>
    <row r="124" s="9" customFormat="1" x14ac:dyDescent="0.25"/>
    <row r="125" s="9" customFormat="1" x14ac:dyDescent="0.25"/>
    <row r="126" s="9" customFormat="1" x14ac:dyDescent="0.25"/>
    <row r="127" s="9" customFormat="1" x14ac:dyDescent="0.25"/>
    <row r="128" s="9" customFormat="1" x14ac:dyDescent="0.25"/>
    <row r="129" s="9" customFormat="1" x14ac:dyDescent="0.25"/>
    <row r="130" s="9" customFormat="1" x14ac:dyDescent="0.25"/>
    <row r="131" s="9" customFormat="1" x14ac:dyDescent="0.25"/>
    <row r="132" s="9" customFormat="1" x14ac:dyDescent="0.25"/>
    <row r="133" s="9" customFormat="1" x14ac:dyDescent="0.25"/>
    <row r="134" s="9" customFormat="1" x14ac:dyDescent="0.25"/>
    <row r="135" s="9" customFormat="1" x14ac:dyDescent="0.25"/>
    <row r="136" s="9" customFormat="1" x14ac:dyDescent="0.25"/>
    <row r="137" s="9" customFormat="1" x14ac:dyDescent="0.25"/>
    <row r="138" s="9" customFormat="1" x14ac:dyDescent="0.25"/>
    <row r="139" s="9" customFormat="1" x14ac:dyDescent="0.25"/>
    <row r="140" s="9" customFormat="1" x14ac:dyDescent="0.25"/>
    <row r="141" s="9" customFormat="1" x14ac:dyDescent="0.25"/>
    <row r="142" s="9" customFormat="1" x14ac:dyDescent="0.25"/>
    <row r="143" s="9" customFormat="1" x14ac:dyDescent="0.25"/>
    <row r="144" s="9" customFormat="1" x14ac:dyDescent="0.25"/>
    <row r="145" s="9" customFormat="1" x14ac:dyDescent="0.25"/>
    <row r="146" s="9" customFormat="1" x14ac:dyDescent="0.25"/>
    <row r="147" s="9" customFormat="1" x14ac:dyDescent="0.25"/>
    <row r="148" s="9" customFormat="1" x14ac:dyDescent="0.25"/>
    <row r="149" s="9" customFormat="1" x14ac:dyDescent="0.25"/>
    <row r="150" s="9" customFormat="1" x14ac:dyDescent="0.25"/>
    <row r="151" s="9" customFormat="1" x14ac:dyDescent="0.25"/>
    <row r="152" s="9" customFormat="1" x14ac:dyDescent="0.25"/>
    <row r="153" s="9" customFormat="1" x14ac:dyDescent="0.25"/>
    <row r="154" s="9" customFormat="1" x14ac:dyDescent="0.25"/>
    <row r="155" s="9" customFormat="1" x14ac:dyDescent="0.25"/>
    <row r="156" s="9" customFormat="1" x14ac:dyDescent="0.25"/>
    <row r="157" s="9" customFormat="1" x14ac:dyDescent="0.25"/>
    <row r="158" s="9" customFormat="1" x14ac:dyDescent="0.25"/>
    <row r="159" s="9" customFormat="1" x14ac:dyDescent="0.25"/>
    <row r="160" s="9" customFormat="1" x14ac:dyDescent="0.25"/>
    <row r="161" s="9" customFormat="1" x14ac:dyDescent="0.25"/>
    <row r="162" s="9" customFormat="1" x14ac:dyDescent="0.25"/>
    <row r="163" s="9" customFormat="1" x14ac:dyDescent="0.25"/>
    <row r="164" s="9" customFormat="1" x14ac:dyDescent="0.25"/>
    <row r="165" s="9" customFormat="1" x14ac:dyDescent="0.25"/>
    <row r="166" s="9" customFormat="1" x14ac:dyDescent="0.25"/>
    <row r="167" s="9" customFormat="1" x14ac:dyDescent="0.25"/>
    <row r="168" s="9" customFormat="1" x14ac:dyDescent="0.25"/>
    <row r="169" s="9" customFormat="1" x14ac:dyDescent="0.25"/>
    <row r="170" s="9" customFormat="1" x14ac:dyDescent="0.25"/>
    <row r="171" s="9" customFormat="1" x14ac:dyDescent="0.25"/>
    <row r="172" s="9" customFormat="1" x14ac:dyDescent="0.25"/>
    <row r="173" s="9" customFormat="1" x14ac:dyDescent="0.25"/>
    <row r="174" s="9" customFormat="1" x14ac:dyDescent="0.25"/>
    <row r="175" s="9" customFormat="1" x14ac:dyDescent="0.25"/>
    <row r="176" s="9" customFormat="1" x14ac:dyDescent="0.25"/>
    <row r="177" s="9" customFormat="1" x14ac:dyDescent="0.25"/>
    <row r="178" s="9" customFormat="1" x14ac:dyDescent="0.25"/>
    <row r="179" s="9" customFormat="1" x14ac:dyDescent="0.25"/>
    <row r="180" s="9" customFormat="1" x14ac:dyDescent="0.25"/>
    <row r="181" s="9" customFormat="1" x14ac:dyDescent="0.25"/>
    <row r="182" s="9" customFormat="1" x14ac:dyDescent="0.25"/>
    <row r="183" s="9" customFormat="1" x14ac:dyDescent="0.25"/>
    <row r="184" s="9" customFormat="1" x14ac:dyDescent="0.25"/>
    <row r="185" s="9" customFormat="1" x14ac:dyDescent="0.25"/>
    <row r="186" s="9" customFormat="1" x14ac:dyDescent="0.25"/>
    <row r="187" s="9" customFormat="1" x14ac:dyDescent="0.25"/>
    <row r="188" s="9" customFormat="1" x14ac:dyDescent="0.25"/>
    <row r="189" s="9" customFormat="1" x14ac:dyDescent="0.25"/>
    <row r="190" s="9" customFormat="1" x14ac:dyDescent="0.25"/>
    <row r="191" s="9" customFormat="1" x14ac:dyDescent="0.25"/>
    <row r="192" s="9" customFormat="1" x14ac:dyDescent="0.25"/>
    <row r="193" s="9" customFormat="1" x14ac:dyDescent="0.25"/>
    <row r="194" s="9" customFormat="1" x14ac:dyDescent="0.25"/>
    <row r="195" s="9" customFormat="1" x14ac:dyDescent="0.25"/>
    <row r="196" s="9" customFormat="1" x14ac:dyDescent="0.25"/>
    <row r="197" s="9" customFormat="1" x14ac:dyDescent="0.25"/>
    <row r="198" s="9" customFormat="1" x14ac:dyDescent="0.25"/>
    <row r="199" s="9" customFormat="1" x14ac:dyDescent="0.25"/>
    <row r="200" s="9" customFormat="1" x14ac:dyDescent="0.25"/>
    <row r="201" s="9" customFormat="1" x14ac:dyDescent="0.25"/>
    <row r="202" s="9" customFormat="1" x14ac:dyDescent="0.25"/>
    <row r="203" s="9" customFormat="1" x14ac:dyDescent="0.25"/>
    <row r="204" s="9" customFormat="1" x14ac:dyDescent="0.25"/>
    <row r="205" s="9" customFormat="1" x14ac:dyDescent="0.25"/>
    <row r="206" s="9" customFormat="1" x14ac:dyDescent="0.25"/>
    <row r="207" s="9" customFormat="1" x14ac:dyDescent="0.25"/>
    <row r="208" s="9" customFormat="1" x14ac:dyDescent="0.25"/>
    <row r="209" s="9" customFormat="1" x14ac:dyDescent="0.25"/>
    <row r="210" s="9" customFormat="1" x14ac:dyDescent="0.25"/>
    <row r="211" s="9" customFormat="1" x14ac:dyDescent="0.25"/>
    <row r="212" s="9" customFormat="1" x14ac:dyDescent="0.25"/>
    <row r="213" s="9" customFormat="1" x14ac:dyDescent="0.25"/>
    <row r="214" s="9" customFormat="1" x14ac:dyDescent="0.25"/>
    <row r="215" s="9" customFormat="1" x14ac:dyDescent="0.25"/>
    <row r="216" s="9" customFormat="1" x14ac:dyDescent="0.25"/>
    <row r="217" s="9" customFormat="1" x14ac:dyDescent="0.25"/>
    <row r="218" s="9" customFormat="1" x14ac:dyDescent="0.25"/>
    <row r="219" s="9" customFormat="1" x14ac:dyDescent="0.25"/>
    <row r="220" s="9" customFormat="1" x14ac:dyDescent="0.25"/>
    <row r="221" s="9" customFormat="1" x14ac:dyDescent="0.25"/>
    <row r="222" s="9" customFormat="1" x14ac:dyDescent="0.25"/>
    <row r="223" s="9" customFormat="1" x14ac:dyDescent="0.25"/>
    <row r="224" s="9" customFormat="1" x14ac:dyDescent="0.25"/>
    <row r="225" s="9" customFormat="1" x14ac:dyDescent="0.25"/>
    <row r="226" s="9" customFormat="1" x14ac:dyDescent="0.25"/>
    <row r="227" s="9" customFormat="1" x14ac:dyDescent="0.25"/>
    <row r="228" s="9" customFormat="1" x14ac:dyDescent="0.25"/>
    <row r="229" s="9" customFormat="1" x14ac:dyDescent="0.25"/>
    <row r="230" s="9" customFormat="1" x14ac:dyDescent="0.25"/>
    <row r="231" s="9" customFormat="1" x14ac:dyDescent="0.25"/>
    <row r="232" s="9" customFormat="1" x14ac:dyDescent="0.25"/>
    <row r="233" s="9" customFormat="1" x14ac:dyDescent="0.25"/>
    <row r="234" s="9" customFormat="1" x14ac:dyDescent="0.25"/>
    <row r="235" s="9" customFormat="1" x14ac:dyDescent="0.25"/>
    <row r="236" s="9" customFormat="1" x14ac:dyDescent="0.25"/>
    <row r="237" s="9" customFormat="1" x14ac:dyDescent="0.25"/>
    <row r="238" s="9" customFormat="1" x14ac:dyDescent="0.25"/>
    <row r="239" s="9" customFormat="1" x14ac:dyDescent="0.25"/>
    <row r="240" s="9" customFormat="1" x14ac:dyDescent="0.25"/>
    <row r="241" s="9" customFormat="1" x14ac:dyDescent="0.25"/>
    <row r="242" s="9" customFormat="1" x14ac:dyDescent="0.25"/>
    <row r="243" s="9" customFormat="1" x14ac:dyDescent="0.25"/>
    <row r="244" s="9" customFormat="1" x14ac:dyDescent="0.25"/>
    <row r="245" s="9" customFormat="1" x14ac:dyDescent="0.25"/>
    <row r="246" s="9" customFormat="1" x14ac:dyDescent="0.25"/>
    <row r="247" s="9" customFormat="1" x14ac:dyDescent="0.25"/>
    <row r="248" s="9" customFormat="1" x14ac:dyDescent="0.25"/>
    <row r="249" s="9" customFormat="1" x14ac:dyDescent="0.25"/>
    <row r="250" s="9" customFormat="1" x14ac:dyDescent="0.25"/>
    <row r="251" s="9" customFormat="1" x14ac:dyDescent="0.25"/>
    <row r="252" s="9" customFormat="1" x14ac:dyDescent="0.25"/>
    <row r="253" s="9" customFormat="1" x14ac:dyDescent="0.25"/>
    <row r="254" s="9" customFormat="1" x14ac:dyDescent="0.25"/>
    <row r="255" s="9" customFormat="1" x14ac:dyDescent="0.25"/>
    <row r="256" s="9" customFormat="1" x14ac:dyDescent="0.25"/>
    <row r="257" s="9" customFormat="1" x14ac:dyDescent="0.25"/>
    <row r="258" s="9" customFormat="1" x14ac:dyDescent="0.25"/>
    <row r="259" s="9" customFormat="1" x14ac:dyDescent="0.25"/>
    <row r="260" s="9" customFormat="1" x14ac:dyDescent="0.25"/>
    <row r="261" s="9" customFormat="1" x14ac:dyDescent="0.25"/>
    <row r="262" s="9" customFormat="1" x14ac:dyDescent="0.25"/>
    <row r="263" s="9" customFormat="1" x14ac:dyDescent="0.25"/>
    <row r="264" s="9" customFormat="1" x14ac:dyDescent="0.25"/>
    <row r="265" s="9" customFormat="1" x14ac:dyDescent="0.25"/>
    <row r="266" s="9" customFormat="1" x14ac:dyDescent="0.25"/>
    <row r="267" s="9" customFormat="1" x14ac:dyDescent="0.25"/>
    <row r="268" s="9" customFormat="1" x14ac:dyDescent="0.25"/>
    <row r="269" s="9" customFormat="1" x14ac:dyDescent="0.25"/>
    <row r="270" s="9" customFormat="1" x14ac:dyDescent="0.25"/>
    <row r="271" s="9" customFormat="1" x14ac:dyDescent="0.25"/>
    <row r="272" s="9" customFormat="1" x14ac:dyDescent="0.25"/>
    <row r="273" s="9" customFormat="1" x14ac:dyDescent="0.25"/>
    <row r="274" s="9" customFormat="1" x14ac:dyDescent="0.25"/>
    <row r="275" s="9" customFormat="1" x14ac:dyDescent="0.25"/>
    <row r="276" s="9" customFormat="1" x14ac:dyDescent="0.25"/>
    <row r="277" s="9" customFormat="1" x14ac:dyDescent="0.25"/>
    <row r="278" s="9" customFormat="1" x14ac:dyDescent="0.25"/>
    <row r="279" s="9" customFormat="1" x14ac:dyDescent="0.25"/>
    <row r="280" s="9" customFormat="1" x14ac:dyDescent="0.25"/>
    <row r="281" s="9" customFormat="1" x14ac:dyDescent="0.25"/>
    <row r="282" s="9" customFormat="1" x14ac:dyDescent="0.25"/>
    <row r="283" s="9" customFormat="1" x14ac:dyDescent="0.25"/>
    <row r="284" s="9" customFormat="1" x14ac:dyDescent="0.25"/>
    <row r="285" s="9" customFormat="1" x14ac:dyDescent="0.25"/>
    <row r="286" s="9" customFormat="1" x14ac:dyDescent="0.25"/>
    <row r="287" s="9" customFormat="1" x14ac:dyDescent="0.25"/>
    <row r="288" s="9" customFormat="1" x14ac:dyDescent="0.25"/>
    <row r="289" s="9" customFormat="1" x14ac:dyDescent="0.25"/>
    <row r="290" s="9" customFormat="1" x14ac:dyDescent="0.25"/>
    <row r="291" s="9" customFormat="1" x14ac:dyDescent="0.25"/>
    <row r="292" s="9" customFormat="1" x14ac:dyDescent="0.25"/>
    <row r="293" s="9" customFormat="1" x14ac:dyDescent="0.25"/>
    <row r="294" s="9" customFormat="1" x14ac:dyDescent="0.25"/>
    <row r="295" s="9" customFormat="1" x14ac:dyDescent="0.25"/>
    <row r="296" s="9" customFormat="1" x14ac:dyDescent="0.25"/>
    <row r="297" s="9" customFormat="1" x14ac:dyDescent="0.25"/>
    <row r="298" s="9" customFormat="1" x14ac:dyDescent="0.25"/>
    <row r="299" s="9" customFormat="1" x14ac:dyDescent="0.25"/>
    <row r="300" s="9" customFormat="1" x14ac:dyDescent="0.25"/>
    <row r="301" s="9" customFormat="1" x14ac:dyDescent="0.25"/>
    <row r="302" s="9" customFormat="1" x14ac:dyDescent="0.25"/>
    <row r="303" s="9" customFormat="1" x14ac:dyDescent="0.25"/>
    <row r="304" s="9" customFormat="1" x14ac:dyDescent="0.25"/>
    <row r="305" s="9" customFormat="1" x14ac:dyDescent="0.25"/>
    <row r="306" s="9" customFormat="1" x14ac:dyDescent="0.25"/>
    <row r="307" s="9" customFormat="1" x14ac:dyDescent="0.25"/>
    <row r="308" s="9" customFormat="1" x14ac:dyDescent="0.25"/>
    <row r="309" s="9" customFormat="1" x14ac:dyDescent="0.25"/>
    <row r="310" s="9" customFormat="1" x14ac:dyDescent="0.25"/>
    <row r="311" s="9" customFormat="1" x14ac:dyDescent="0.25"/>
    <row r="312" s="9" customFormat="1" x14ac:dyDescent="0.25"/>
    <row r="313" s="9" customFormat="1" x14ac:dyDescent="0.25"/>
    <row r="314" s="9" customFormat="1" x14ac:dyDescent="0.25"/>
    <row r="315" s="9" customFormat="1" x14ac:dyDescent="0.25"/>
    <row r="316" s="9" customFormat="1" x14ac:dyDescent="0.25"/>
    <row r="317" s="9" customFormat="1" x14ac:dyDescent="0.25"/>
    <row r="318" s="9" customFormat="1" x14ac:dyDescent="0.25"/>
    <row r="319" s="9" customFormat="1" x14ac:dyDescent="0.25"/>
    <row r="320" s="9" customFormat="1" x14ac:dyDescent="0.25"/>
    <row r="321" s="9" customFormat="1" x14ac:dyDescent="0.25"/>
    <row r="322" s="9" customFormat="1" x14ac:dyDescent="0.25"/>
    <row r="323" s="9" customFormat="1" x14ac:dyDescent="0.25"/>
    <row r="324" s="9" customFormat="1" x14ac:dyDescent="0.25"/>
    <row r="325" s="9" customFormat="1" x14ac:dyDescent="0.25"/>
    <row r="326" s="9" customFormat="1" x14ac:dyDescent="0.25"/>
    <row r="327" s="9" customFormat="1" x14ac:dyDescent="0.25"/>
    <row r="328" s="9" customFormat="1" x14ac:dyDescent="0.25"/>
    <row r="329" s="9" customFormat="1" x14ac:dyDescent="0.25"/>
    <row r="330" s="9" customFormat="1" x14ac:dyDescent="0.25"/>
    <row r="331" s="9" customFormat="1" x14ac:dyDescent="0.25"/>
    <row r="332" s="9" customFormat="1" x14ac:dyDescent="0.25"/>
    <row r="333" s="9" customFormat="1" x14ac:dyDescent="0.25"/>
    <row r="334" s="9" customFormat="1" x14ac:dyDescent="0.25"/>
    <row r="335" s="9" customFormat="1" x14ac:dyDescent="0.25"/>
    <row r="336" s="9" customFormat="1" x14ac:dyDescent="0.25"/>
    <row r="337" s="9" customFormat="1" x14ac:dyDescent="0.25"/>
    <row r="338" s="9" customFormat="1" x14ac:dyDescent="0.25"/>
    <row r="339" s="9" customFormat="1" x14ac:dyDescent="0.25"/>
    <row r="340" s="9" customFormat="1" x14ac:dyDescent="0.25"/>
    <row r="341" s="9" customFormat="1" x14ac:dyDescent="0.25"/>
    <row r="342" s="9" customFormat="1" x14ac:dyDescent="0.25"/>
    <row r="343" s="9" customFormat="1" x14ac:dyDescent="0.25"/>
    <row r="344" s="9" customFormat="1" x14ac:dyDescent="0.25"/>
    <row r="345" s="9" customFormat="1" x14ac:dyDescent="0.25"/>
    <row r="346" s="9" customFormat="1" x14ac:dyDescent="0.25"/>
    <row r="347" s="9" customFormat="1" x14ac:dyDescent="0.25"/>
    <row r="348" s="9" customFormat="1" x14ac:dyDescent="0.25"/>
    <row r="349" s="9" customFormat="1" x14ac:dyDescent="0.25"/>
    <row r="350" s="9" customFormat="1" x14ac:dyDescent="0.25"/>
    <row r="351" s="9" customFormat="1" x14ac:dyDescent="0.25"/>
    <row r="352" s="9" customFormat="1" x14ac:dyDescent="0.25"/>
    <row r="353" s="9" customFormat="1" x14ac:dyDescent="0.25"/>
    <row r="354" s="9" customFormat="1" x14ac:dyDescent="0.25"/>
    <row r="355" s="9" customFormat="1" x14ac:dyDescent="0.25"/>
    <row r="356" s="9" customFormat="1" x14ac:dyDescent="0.25"/>
    <row r="357" s="9" customFormat="1" x14ac:dyDescent="0.25"/>
    <row r="358" s="9" customFormat="1" x14ac:dyDescent="0.25"/>
    <row r="359" s="9" customFormat="1" x14ac:dyDescent="0.25"/>
    <row r="360" s="9" customFormat="1" x14ac:dyDescent="0.25"/>
    <row r="361" s="9" customFormat="1" x14ac:dyDescent="0.25"/>
    <row r="362" s="9" customFormat="1" x14ac:dyDescent="0.25"/>
    <row r="363" s="9" customFormat="1" x14ac:dyDescent="0.25"/>
    <row r="364" s="9" customFormat="1" x14ac:dyDescent="0.25"/>
    <row r="365" s="9" customFormat="1" x14ac:dyDescent="0.25"/>
    <row r="366" s="9" customFormat="1" x14ac:dyDescent="0.25"/>
    <row r="367" s="9" customFormat="1" x14ac:dyDescent="0.25"/>
    <row r="368" s="9" customFormat="1" x14ac:dyDescent="0.25"/>
    <row r="369" s="9" customFormat="1" x14ac:dyDescent="0.25"/>
    <row r="370" s="9" customFormat="1" x14ac:dyDescent="0.25"/>
    <row r="371" s="9" customFormat="1" x14ac:dyDescent="0.25"/>
    <row r="372" s="9" customFormat="1" x14ac:dyDescent="0.25"/>
    <row r="373" s="9" customFormat="1" x14ac:dyDescent="0.25"/>
    <row r="374" s="9" customFormat="1" x14ac:dyDescent="0.25"/>
    <row r="375" s="9" customFormat="1" x14ac:dyDescent="0.25"/>
    <row r="376" s="9" customFormat="1" x14ac:dyDescent="0.25"/>
    <row r="377" s="9" customFormat="1" x14ac:dyDescent="0.25"/>
    <row r="378" s="9" customFormat="1" x14ac:dyDescent="0.25"/>
    <row r="379" s="9" customFormat="1" x14ac:dyDescent="0.25"/>
    <row r="380" s="9" customFormat="1" x14ac:dyDescent="0.25"/>
    <row r="381" s="9" customFormat="1" x14ac:dyDescent="0.25"/>
    <row r="382" s="9" customFormat="1" x14ac:dyDescent="0.25"/>
    <row r="383" s="9" customFormat="1" x14ac:dyDescent="0.25"/>
    <row r="384" s="9" customFormat="1" x14ac:dyDescent="0.25"/>
    <row r="385" s="9" customFormat="1" x14ac:dyDescent="0.25"/>
    <row r="386" s="9" customFormat="1" x14ac:dyDescent="0.25"/>
    <row r="387" s="9" customFormat="1" x14ac:dyDescent="0.25"/>
    <row r="388" s="9" customFormat="1" x14ac:dyDescent="0.25"/>
    <row r="389" s="9" customFormat="1" x14ac:dyDescent="0.25"/>
    <row r="390" s="9" customFormat="1" x14ac:dyDescent="0.25"/>
    <row r="391" s="9" customFormat="1" x14ac:dyDescent="0.25"/>
    <row r="392" s="9" customFormat="1" x14ac:dyDescent="0.25"/>
    <row r="393" s="9" customFormat="1" x14ac:dyDescent="0.25"/>
    <row r="394" s="9" customFormat="1" x14ac:dyDescent="0.25"/>
    <row r="395" s="9" customFormat="1" x14ac:dyDescent="0.25"/>
    <row r="396" s="9" customFormat="1" x14ac:dyDescent="0.25"/>
    <row r="397" s="9" customFormat="1" x14ac:dyDescent="0.25"/>
    <row r="398" s="9" customFormat="1" x14ac:dyDescent="0.25"/>
    <row r="399" s="9" customFormat="1" x14ac:dyDescent="0.25"/>
    <row r="400" s="9" customFormat="1" x14ac:dyDescent="0.25"/>
    <row r="401" s="9" customFormat="1" x14ac:dyDescent="0.25"/>
    <row r="402" s="9" customFormat="1" x14ac:dyDescent="0.25"/>
    <row r="403" s="9" customFormat="1" x14ac:dyDescent="0.25"/>
    <row r="404" s="9" customFormat="1" x14ac:dyDescent="0.25"/>
    <row r="405" s="9" customFormat="1" x14ac:dyDescent="0.25"/>
    <row r="406" s="9" customFormat="1" x14ac:dyDescent="0.25"/>
    <row r="407" s="9" customFormat="1" x14ac:dyDescent="0.25"/>
    <row r="408" s="9" customFormat="1" x14ac:dyDescent="0.25"/>
    <row r="409" s="9" customFormat="1" x14ac:dyDescent="0.25"/>
    <row r="410" s="9" customFormat="1" x14ac:dyDescent="0.25"/>
    <row r="411" s="9" customFormat="1" x14ac:dyDescent="0.25"/>
    <row r="412" s="9" customFormat="1" x14ac:dyDescent="0.25"/>
    <row r="413" s="9" customFormat="1" x14ac:dyDescent="0.25"/>
    <row r="414" s="9" customFormat="1" x14ac:dyDescent="0.25"/>
    <row r="415" s="9" customFormat="1" x14ac:dyDescent="0.25"/>
    <row r="416" s="9" customFormat="1" x14ac:dyDescent="0.25"/>
    <row r="417" s="9" customFormat="1" x14ac:dyDescent="0.25"/>
    <row r="418" s="9" customFormat="1" x14ac:dyDescent="0.25"/>
    <row r="419" s="9" customFormat="1" x14ac:dyDescent="0.25"/>
    <row r="420" s="9" customFormat="1" x14ac:dyDescent="0.25"/>
    <row r="421" s="9" customFormat="1" x14ac:dyDescent="0.25"/>
    <row r="422" s="9" customFormat="1" x14ac:dyDescent="0.25"/>
    <row r="423" s="9" customFormat="1" x14ac:dyDescent="0.25"/>
    <row r="424" s="9" customFormat="1" x14ac:dyDescent="0.25"/>
    <row r="425" s="9" customFormat="1" x14ac:dyDescent="0.25"/>
    <row r="426" s="9" customFormat="1" x14ac:dyDescent="0.25"/>
    <row r="427" s="9" customFormat="1" x14ac:dyDescent="0.25"/>
    <row r="428" s="9" customFormat="1" x14ac:dyDescent="0.25"/>
    <row r="429" s="9" customFormat="1" x14ac:dyDescent="0.25"/>
    <row r="430" s="9" customFormat="1" x14ac:dyDescent="0.25"/>
    <row r="431" s="9" customFormat="1" x14ac:dyDescent="0.25"/>
    <row r="432" s="9" customFormat="1" x14ac:dyDescent="0.25"/>
    <row r="433" s="9" customFormat="1" x14ac:dyDescent="0.25"/>
    <row r="434" s="9" customFormat="1" x14ac:dyDescent="0.25"/>
    <row r="435" s="9" customFormat="1" x14ac:dyDescent="0.25"/>
    <row r="436" s="9" customFormat="1" x14ac:dyDescent="0.25"/>
    <row r="437" s="9" customFormat="1" x14ac:dyDescent="0.25"/>
    <row r="438" s="9" customFormat="1" x14ac:dyDescent="0.25"/>
    <row r="439" s="9" customFormat="1" x14ac:dyDescent="0.25"/>
    <row r="440" s="9" customFormat="1" x14ac:dyDescent="0.25"/>
    <row r="441" s="9" customFormat="1" x14ac:dyDescent="0.25"/>
    <row r="442" s="9" customFormat="1" x14ac:dyDescent="0.25"/>
    <row r="443" s="9" customFormat="1" x14ac:dyDescent="0.25"/>
    <row r="444" s="9" customFormat="1" x14ac:dyDescent="0.25"/>
    <row r="445" s="9" customFormat="1" x14ac:dyDescent="0.25"/>
    <row r="446" s="9" customFormat="1" x14ac:dyDescent="0.25"/>
    <row r="447" s="9" customFormat="1" x14ac:dyDescent="0.25"/>
    <row r="448" s="9" customFormat="1" x14ac:dyDescent="0.25"/>
    <row r="449" s="9" customFormat="1" x14ac:dyDescent="0.25"/>
    <row r="450" s="9" customFormat="1" x14ac:dyDescent="0.25"/>
    <row r="451" s="9" customFormat="1" x14ac:dyDescent="0.25"/>
    <row r="452" s="9" customFormat="1" x14ac:dyDescent="0.25"/>
    <row r="453" s="9" customFormat="1" x14ac:dyDescent="0.25"/>
    <row r="454" s="9" customFormat="1" x14ac:dyDescent="0.25"/>
    <row r="455" s="9" customFormat="1" x14ac:dyDescent="0.25"/>
    <row r="456" s="9" customFormat="1" x14ac:dyDescent="0.25"/>
    <row r="457" s="9" customFormat="1" x14ac:dyDescent="0.25"/>
    <row r="458" s="9" customFormat="1" x14ac:dyDescent="0.25"/>
    <row r="459" s="9" customFormat="1" x14ac:dyDescent="0.25"/>
    <row r="460" s="9" customFormat="1" x14ac:dyDescent="0.25"/>
    <row r="461" s="9" customFormat="1" x14ac:dyDescent="0.25"/>
    <row r="462" s="9" customFormat="1" x14ac:dyDescent="0.25"/>
    <row r="463" s="9" customFormat="1" x14ac:dyDescent="0.25"/>
    <row r="464" s="9" customFormat="1" x14ac:dyDescent="0.25"/>
    <row r="465" s="9" customFormat="1" x14ac:dyDescent="0.25"/>
    <row r="466" s="9" customFormat="1" x14ac:dyDescent="0.25"/>
    <row r="467" s="9" customFormat="1" x14ac:dyDescent="0.25"/>
    <row r="468" s="9" customFormat="1" x14ac:dyDescent="0.25"/>
    <row r="469" s="9" customFormat="1" x14ac:dyDescent="0.25"/>
    <row r="470" s="9" customFormat="1" x14ac:dyDescent="0.25"/>
    <row r="471" s="9" customFormat="1" x14ac:dyDescent="0.25"/>
    <row r="472" s="9" customFormat="1" x14ac:dyDescent="0.25"/>
    <row r="473" s="9" customFormat="1" x14ac:dyDescent="0.25"/>
    <row r="474" s="9" customFormat="1" x14ac:dyDescent="0.25"/>
    <row r="475" s="9" customFormat="1" x14ac:dyDescent="0.25"/>
    <row r="476" s="9" customFormat="1" x14ac:dyDescent="0.25"/>
    <row r="477" s="9" customFormat="1" x14ac:dyDescent="0.25"/>
    <row r="478" s="9" customFormat="1" x14ac:dyDescent="0.25"/>
    <row r="479" s="9" customFormat="1" x14ac:dyDescent="0.25"/>
    <row r="480" s="9" customFormat="1" x14ac:dyDescent="0.25"/>
    <row r="481" s="9" customFormat="1" x14ac:dyDescent="0.25"/>
    <row r="482" s="9" customFormat="1" x14ac:dyDescent="0.25"/>
    <row r="483" s="9" customFormat="1" x14ac:dyDescent="0.25"/>
    <row r="484" s="9" customFormat="1" x14ac:dyDescent="0.25"/>
    <row r="485" s="9" customFormat="1" x14ac:dyDescent="0.25"/>
    <row r="486" s="9" customFormat="1" x14ac:dyDescent="0.25"/>
    <row r="487" s="9" customFormat="1" x14ac:dyDescent="0.25"/>
    <row r="488" s="9" customFormat="1" x14ac:dyDescent="0.25"/>
    <row r="489" s="9" customFormat="1" x14ac:dyDescent="0.25"/>
    <row r="490" s="9" customFormat="1" x14ac:dyDescent="0.25"/>
    <row r="491" s="9" customFormat="1" x14ac:dyDescent="0.25"/>
    <row r="492" s="9" customFormat="1" x14ac:dyDescent="0.25"/>
    <row r="493" s="9" customFormat="1" x14ac:dyDescent="0.25"/>
    <row r="494" s="9" customFormat="1" x14ac:dyDescent="0.25"/>
    <row r="495" s="9" customFormat="1" x14ac:dyDescent="0.25"/>
    <row r="496" s="9" customFormat="1" x14ac:dyDescent="0.25"/>
    <row r="497" s="9" customFormat="1" x14ac:dyDescent="0.25"/>
    <row r="498" s="9" customFormat="1" x14ac:dyDescent="0.25"/>
    <row r="499" s="9" customFormat="1" x14ac:dyDescent="0.25"/>
    <row r="500" s="9" customFormat="1" x14ac:dyDescent="0.25"/>
    <row r="501" s="9" customFormat="1" x14ac:dyDescent="0.25"/>
    <row r="502" s="9" customFormat="1" x14ac:dyDescent="0.25"/>
    <row r="503" s="9" customFormat="1" x14ac:dyDescent="0.25"/>
    <row r="504" s="9" customFormat="1" x14ac:dyDescent="0.25"/>
    <row r="505" s="9" customFormat="1" x14ac:dyDescent="0.25"/>
    <row r="506" s="9" customFormat="1" x14ac:dyDescent="0.25"/>
    <row r="507" s="9" customFormat="1" x14ac:dyDescent="0.25"/>
    <row r="508" s="9" customFormat="1" x14ac:dyDescent="0.25"/>
    <row r="509" s="9" customFormat="1" x14ac:dyDescent="0.25"/>
    <row r="510" s="9" customFormat="1" x14ac:dyDescent="0.25"/>
    <row r="511" s="9" customFormat="1" x14ac:dyDescent="0.25"/>
    <row r="512" s="9" customFormat="1" x14ac:dyDescent="0.25"/>
    <row r="513" s="9" customFormat="1" x14ac:dyDescent="0.25"/>
    <row r="514" s="9" customFormat="1" x14ac:dyDescent="0.25"/>
    <row r="515" s="9" customFormat="1" x14ac:dyDescent="0.25"/>
    <row r="516" s="9" customFormat="1" x14ac:dyDescent="0.25"/>
    <row r="517" s="9" customFormat="1" x14ac:dyDescent="0.25"/>
    <row r="518" s="9" customFormat="1" x14ac:dyDescent="0.25"/>
    <row r="519" s="9" customFormat="1" x14ac:dyDescent="0.25"/>
    <row r="520" s="9" customFormat="1" x14ac:dyDescent="0.25"/>
    <row r="521" s="9" customFormat="1" x14ac:dyDescent="0.25"/>
    <row r="522" s="9" customFormat="1" x14ac:dyDescent="0.25"/>
    <row r="523" s="9" customFormat="1" x14ac:dyDescent="0.25"/>
    <row r="524" s="9" customFormat="1" x14ac:dyDescent="0.25"/>
    <row r="525" s="9" customFormat="1" x14ac:dyDescent="0.25"/>
    <row r="526" s="9" customFormat="1" x14ac:dyDescent="0.25"/>
    <row r="527" s="9" customFormat="1" x14ac:dyDescent="0.25"/>
    <row r="528" s="9" customFormat="1" x14ac:dyDescent="0.25"/>
    <row r="529" s="9" customFormat="1" x14ac:dyDescent="0.25"/>
    <row r="530" s="9" customFormat="1" x14ac:dyDescent="0.25"/>
    <row r="531" s="9" customFormat="1" x14ac:dyDescent="0.25"/>
    <row r="532" s="9" customFormat="1" x14ac:dyDescent="0.25"/>
    <row r="533" s="9" customFormat="1" x14ac:dyDescent="0.25"/>
    <row r="534" s="9" customFormat="1" x14ac:dyDescent="0.25"/>
    <row r="535" s="9" customFormat="1" x14ac:dyDescent="0.25"/>
    <row r="536" s="9" customFormat="1" x14ac:dyDescent="0.25"/>
    <row r="537" s="9" customFormat="1" x14ac:dyDescent="0.25"/>
    <row r="538" s="9" customFormat="1" x14ac:dyDescent="0.25"/>
    <row r="539" s="9" customFormat="1" x14ac:dyDescent="0.25"/>
    <row r="540" s="9" customFormat="1" x14ac:dyDescent="0.25"/>
    <row r="541" s="9" customFormat="1" x14ac:dyDescent="0.25"/>
    <row r="542" s="9" customFormat="1" x14ac:dyDescent="0.25"/>
    <row r="543" s="9" customFormat="1" x14ac:dyDescent="0.25"/>
    <row r="544" s="9" customFormat="1" x14ac:dyDescent="0.25"/>
    <row r="545" s="9" customFormat="1" x14ac:dyDescent="0.25"/>
    <row r="546" s="9" customFormat="1" x14ac:dyDescent="0.25"/>
    <row r="547" s="9" customFormat="1" x14ac:dyDescent="0.25"/>
    <row r="548" s="9" customFormat="1" x14ac:dyDescent="0.25"/>
    <row r="549" s="9" customFormat="1" x14ac:dyDescent="0.25"/>
    <row r="550" s="9" customFormat="1" x14ac:dyDescent="0.25"/>
    <row r="551" s="9" customFormat="1" x14ac:dyDescent="0.25"/>
    <row r="552" s="9" customFormat="1" x14ac:dyDescent="0.25"/>
    <row r="553" s="9" customFormat="1" x14ac:dyDescent="0.25"/>
    <row r="554" s="9" customFormat="1" x14ac:dyDescent="0.25"/>
    <row r="555" s="9" customFormat="1" x14ac:dyDescent="0.25"/>
    <row r="556" s="9" customFormat="1" x14ac:dyDescent="0.25"/>
    <row r="557" s="9" customFormat="1" x14ac:dyDescent="0.25"/>
    <row r="558" s="9" customFormat="1" x14ac:dyDescent="0.25"/>
    <row r="559" s="9" customFormat="1" x14ac:dyDescent="0.25"/>
    <row r="560" s="9" customFormat="1" x14ac:dyDescent="0.25"/>
    <row r="561" s="9" customFormat="1" x14ac:dyDescent="0.25"/>
    <row r="562" s="9" customFormat="1" x14ac:dyDescent="0.25"/>
    <row r="563" s="9" customFormat="1" x14ac:dyDescent="0.25"/>
    <row r="564" s="9" customFormat="1" x14ac:dyDescent="0.25"/>
    <row r="565" s="9" customFormat="1" x14ac:dyDescent="0.25"/>
    <row r="566" s="9" customFormat="1" x14ac:dyDescent="0.25"/>
    <row r="567" s="9" customFormat="1" x14ac:dyDescent="0.25"/>
    <row r="568" s="9" customFormat="1" x14ac:dyDescent="0.25"/>
    <row r="569" s="9" customFormat="1" x14ac:dyDescent="0.25"/>
    <row r="570" s="9" customFormat="1" x14ac:dyDescent="0.25"/>
    <row r="571" s="9" customFormat="1" x14ac:dyDescent="0.25"/>
    <row r="572" s="9" customFormat="1" x14ac:dyDescent="0.25"/>
    <row r="573" s="9" customFormat="1" x14ac:dyDescent="0.25"/>
    <row r="574" s="9" customFormat="1" x14ac:dyDescent="0.25"/>
    <row r="575" s="9" customFormat="1" x14ac:dyDescent="0.25"/>
    <row r="576" s="9" customFormat="1" x14ac:dyDescent="0.25"/>
    <row r="577" s="9" customFormat="1" x14ac:dyDescent="0.25"/>
    <row r="578" s="9" customFormat="1" x14ac:dyDescent="0.25"/>
    <row r="579" s="9" customFormat="1" x14ac:dyDescent="0.25"/>
    <row r="580" s="9" customFormat="1" x14ac:dyDescent="0.25"/>
    <row r="581" s="9" customFormat="1" x14ac:dyDescent="0.25"/>
    <row r="582" s="9" customFormat="1" x14ac:dyDescent="0.25"/>
    <row r="583" s="9" customFormat="1" x14ac:dyDescent="0.25"/>
    <row r="584" s="9" customFormat="1" x14ac:dyDescent="0.25"/>
    <row r="585" s="9" customFormat="1" x14ac:dyDescent="0.25"/>
    <row r="586" s="9" customFormat="1" x14ac:dyDescent="0.25"/>
    <row r="587" s="9" customFormat="1" x14ac:dyDescent="0.25"/>
    <row r="588" s="9" customFormat="1" x14ac:dyDescent="0.25"/>
    <row r="589" s="9" customFormat="1" x14ac:dyDescent="0.25"/>
    <row r="590" s="9" customFormat="1" x14ac:dyDescent="0.25"/>
    <row r="591" s="9" customFormat="1" x14ac:dyDescent="0.25"/>
    <row r="592" s="9" customFormat="1" x14ac:dyDescent="0.25"/>
    <row r="593" s="9" customFormat="1" x14ac:dyDescent="0.25"/>
    <row r="594" s="9" customFormat="1" x14ac:dyDescent="0.25"/>
    <row r="595" s="9" customFormat="1" x14ac:dyDescent="0.25"/>
    <row r="596" s="9" customFormat="1" x14ac:dyDescent="0.25"/>
    <row r="597" s="9" customFormat="1" x14ac:dyDescent="0.25"/>
    <row r="598" s="9" customFormat="1" x14ac:dyDescent="0.25"/>
    <row r="599" s="9" customFormat="1" x14ac:dyDescent="0.25"/>
    <row r="600" s="9" customFormat="1" x14ac:dyDescent="0.25"/>
    <row r="601" s="9" customFormat="1" x14ac:dyDescent="0.25"/>
    <row r="602" s="9" customFormat="1" x14ac:dyDescent="0.25"/>
    <row r="603" s="9" customFormat="1" x14ac:dyDescent="0.25"/>
    <row r="604" s="9" customFormat="1" x14ac:dyDescent="0.25"/>
    <row r="605" s="9" customFormat="1" x14ac:dyDescent="0.25"/>
    <row r="606" s="9" customFormat="1" x14ac:dyDescent="0.25"/>
    <row r="607" s="9" customFormat="1" x14ac:dyDescent="0.25"/>
    <row r="608" s="9" customFormat="1" x14ac:dyDescent="0.25"/>
    <row r="609" s="9" customFormat="1" x14ac:dyDescent="0.25"/>
    <row r="610" s="9" customFormat="1" x14ac:dyDescent="0.25"/>
    <row r="611" s="9" customFormat="1" x14ac:dyDescent="0.25"/>
    <row r="612" s="9" customFormat="1" x14ac:dyDescent="0.25"/>
    <row r="613" s="9" customFormat="1" x14ac:dyDescent="0.25"/>
    <row r="614" s="9" customFormat="1" x14ac:dyDescent="0.25"/>
    <row r="615" s="9" customFormat="1" x14ac:dyDescent="0.25"/>
    <row r="616" s="9" customFormat="1" x14ac:dyDescent="0.25"/>
    <row r="617" s="9" customFormat="1" x14ac:dyDescent="0.25"/>
    <row r="618" s="9" customFormat="1" x14ac:dyDescent="0.25"/>
    <row r="619" s="9" customFormat="1" x14ac:dyDescent="0.25"/>
    <row r="620" s="9" customFormat="1" x14ac:dyDescent="0.25"/>
    <row r="621" s="9" customFormat="1" x14ac:dyDescent="0.25"/>
    <row r="622" s="9" customFormat="1" x14ac:dyDescent="0.25"/>
    <row r="623" s="9" customFormat="1" x14ac:dyDescent="0.25"/>
    <row r="624" s="9" customFormat="1" x14ac:dyDescent="0.25"/>
    <row r="625" s="9" customFormat="1" x14ac:dyDescent="0.25"/>
    <row r="626" s="9" customFormat="1" x14ac:dyDescent="0.25"/>
    <row r="627" s="9" customFormat="1" x14ac:dyDescent="0.25"/>
    <row r="628" s="9" customFormat="1" x14ac:dyDescent="0.25"/>
    <row r="629" s="9" customFormat="1" x14ac:dyDescent="0.25"/>
    <row r="630" s="9" customFormat="1" x14ac:dyDescent="0.25"/>
    <row r="631" s="9" customFormat="1" x14ac:dyDescent="0.25"/>
    <row r="632" s="9" customFormat="1" x14ac:dyDescent="0.25"/>
    <row r="633" s="9" customFormat="1" x14ac:dyDescent="0.25"/>
    <row r="634" s="9" customFormat="1" x14ac:dyDescent="0.25"/>
    <row r="635" s="9" customFormat="1" x14ac:dyDescent="0.25"/>
    <row r="636" s="9" customFormat="1" x14ac:dyDescent="0.25"/>
    <row r="637" s="9" customFormat="1" x14ac:dyDescent="0.25"/>
    <row r="638" s="9" customFormat="1" x14ac:dyDescent="0.25"/>
    <row r="639" s="9" customFormat="1" x14ac:dyDescent="0.25"/>
    <row r="640" s="9" customFormat="1" x14ac:dyDescent="0.25"/>
    <row r="641" s="9" customFormat="1" x14ac:dyDescent="0.25"/>
    <row r="642" s="9" customFormat="1" x14ac:dyDescent="0.25"/>
    <row r="643" s="9" customFormat="1" x14ac:dyDescent="0.25"/>
    <row r="644" s="9" customFormat="1" x14ac:dyDescent="0.25"/>
    <row r="645" s="9" customFormat="1" x14ac:dyDescent="0.25"/>
    <row r="646" s="9" customFormat="1" x14ac:dyDescent="0.25"/>
    <row r="647" s="9" customFormat="1" x14ac:dyDescent="0.25"/>
    <row r="648" s="9" customFormat="1" x14ac:dyDescent="0.25"/>
    <row r="649" s="9" customFormat="1" x14ac:dyDescent="0.25"/>
    <row r="650" s="9" customFormat="1" x14ac:dyDescent="0.25"/>
    <row r="651" s="9" customFormat="1" x14ac:dyDescent="0.25"/>
    <row r="652" s="9" customFormat="1" x14ac:dyDescent="0.25"/>
    <row r="653" s="9" customFormat="1" x14ac:dyDescent="0.25"/>
    <row r="654" s="9" customFormat="1" x14ac:dyDescent="0.25"/>
    <row r="655" s="9" customFormat="1" x14ac:dyDescent="0.25"/>
    <row r="656" s="9" customFormat="1" x14ac:dyDescent="0.25"/>
    <row r="657" s="9" customFormat="1" x14ac:dyDescent="0.25"/>
    <row r="658" s="9" customFormat="1" x14ac:dyDescent="0.25"/>
    <row r="659" s="9" customFormat="1" x14ac:dyDescent="0.25"/>
    <row r="660" s="9" customFormat="1" x14ac:dyDescent="0.25"/>
    <row r="661" s="9" customFormat="1" x14ac:dyDescent="0.25"/>
    <row r="662" s="9" customFormat="1" x14ac:dyDescent="0.25"/>
    <row r="663" s="9" customFormat="1" x14ac:dyDescent="0.25"/>
    <row r="664" s="9" customFormat="1" x14ac:dyDescent="0.25"/>
    <row r="665" s="9" customFormat="1" x14ac:dyDescent="0.25"/>
    <row r="666" s="9" customFormat="1" x14ac:dyDescent="0.25"/>
    <row r="667" s="9" customFormat="1" x14ac:dyDescent="0.25"/>
    <row r="668" s="9" customFormat="1" x14ac:dyDescent="0.25"/>
    <row r="669" s="9" customFormat="1" x14ac:dyDescent="0.25"/>
    <row r="670" s="9" customFormat="1" x14ac:dyDescent="0.25"/>
    <row r="671" s="9" customFormat="1" x14ac:dyDescent="0.25"/>
    <row r="672" s="9" customFormat="1" x14ac:dyDescent="0.25"/>
    <row r="673" s="9" customFormat="1" x14ac:dyDescent="0.25"/>
    <row r="674" s="9" customFormat="1" x14ac:dyDescent="0.25"/>
    <row r="675" s="9" customFormat="1" x14ac:dyDescent="0.25"/>
    <row r="676" s="9" customFormat="1" x14ac:dyDescent="0.25"/>
    <row r="677" s="9" customFormat="1" x14ac:dyDescent="0.25"/>
    <row r="678" s="9" customFormat="1" x14ac:dyDescent="0.25"/>
    <row r="679" s="9" customFormat="1" x14ac:dyDescent="0.25"/>
    <row r="680" s="9" customFormat="1" x14ac:dyDescent="0.25"/>
    <row r="681" s="9" customFormat="1" x14ac:dyDescent="0.25"/>
    <row r="682" s="9" customFormat="1" x14ac:dyDescent="0.25"/>
    <row r="683" s="9" customFormat="1" x14ac:dyDescent="0.25"/>
    <row r="684" s="9" customFormat="1" x14ac:dyDescent="0.25"/>
    <row r="685" s="9" customFormat="1" x14ac:dyDescent="0.25"/>
    <row r="686" s="9" customFormat="1" x14ac:dyDescent="0.25"/>
    <row r="687" s="9" customFormat="1" x14ac:dyDescent="0.25"/>
    <row r="688" s="9" customFormat="1" x14ac:dyDescent="0.25"/>
    <row r="689" s="9" customFormat="1" x14ac:dyDescent="0.25"/>
    <row r="690" s="9" customFormat="1" x14ac:dyDescent="0.25"/>
    <row r="691" s="9" customFormat="1" x14ac:dyDescent="0.25"/>
    <row r="692" s="9" customFormat="1" x14ac:dyDescent="0.25"/>
    <row r="693" s="9" customFormat="1" x14ac:dyDescent="0.25"/>
    <row r="694" s="9" customFormat="1" x14ac:dyDescent="0.25"/>
    <row r="695" s="9" customFormat="1" x14ac:dyDescent="0.25"/>
    <row r="696" s="9" customFormat="1" x14ac:dyDescent="0.25"/>
    <row r="697" s="9" customFormat="1" x14ac:dyDescent="0.25"/>
    <row r="698" s="9" customFormat="1" x14ac:dyDescent="0.25"/>
    <row r="699" s="9" customFormat="1" x14ac:dyDescent="0.25"/>
    <row r="700" s="9" customFormat="1" x14ac:dyDescent="0.25"/>
    <row r="701" s="9" customFormat="1" x14ac:dyDescent="0.25"/>
    <row r="702" s="9" customFormat="1" x14ac:dyDescent="0.25"/>
    <row r="703" s="9" customFormat="1" x14ac:dyDescent="0.25"/>
    <row r="704" s="9" customFormat="1" x14ac:dyDescent="0.25"/>
    <row r="705" s="9" customFormat="1" x14ac:dyDescent="0.25"/>
    <row r="706" s="9" customFormat="1" x14ac:dyDescent="0.25"/>
    <row r="707" s="9" customFormat="1" x14ac:dyDescent="0.25"/>
    <row r="708" s="9" customFormat="1" x14ac:dyDescent="0.25"/>
    <row r="709" s="9" customFormat="1" x14ac:dyDescent="0.25"/>
    <row r="710" s="9" customFormat="1" x14ac:dyDescent="0.25"/>
    <row r="711" s="9" customFormat="1" x14ac:dyDescent="0.25"/>
    <row r="712" s="9" customFormat="1" x14ac:dyDescent="0.25"/>
    <row r="713" s="9" customFormat="1" x14ac:dyDescent="0.25"/>
    <row r="714" s="9" customFormat="1" x14ac:dyDescent="0.25"/>
    <row r="715" s="9" customFormat="1" x14ac:dyDescent="0.25"/>
    <row r="716" s="9" customFormat="1" x14ac:dyDescent="0.25"/>
    <row r="717" s="9" customFormat="1" x14ac:dyDescent="0.25"/>
    <row r="718" s="9" customFormat="1" x14ac:dyDescent="0.25"/>
    <row r="719" s="9" customFormat="1" x14ac:dyDescent="0.25"/>
    <row r="720" s="9" customFormat="1" x14ac:dyDescent="0.25"/>
    <row r="721" s="9" customFormat="1" x14ac:dyDescent="0.25"/>
    <row r="722" s="9" customFormat="1" x14ac:dyDescent="0.25"/>
    <row r="723" s="9" customFormat="1" x14ac:dyDescent="0.25"/>
    <row r="724" s="9" customFormat="1" x14ac:dyDescent="0.25"/>
    <row r="725" s="9" customFormat="1" x14ac:dyDescent="0.25"/>
    <row r="726" s="9" customFormat="1" x14ac:dyDescent="0.25"/>
    <row r="727" s="9" customFormat="1" x14ac:dyDescent="0.25"/>
    <row r="728" s="9" customFormat="1" x14ac:dyDescent="0.25"/>
    <row r="729" s="9" customFormat="1" x14ac:dyDescent="0.25"/>
    <row r="730" s="9" customFormat="1" x14ac:dyDescent="0.25"/>
    <row r="731" s="9" customFormat="1" x14ac:dyDescent="0.25"/>
    <row r="732" s="9" customFormat="1" x14ac:dyDescent="0.25"/>
    <row r="733" s="9" customFormat="1" x14ac:dyDescent="0.25"/>
    <row r="734" s="9" customFormat="1" x14ac:dyDescent="0.25"/>
    <row r="735" s="9" customFormat="1" x14ac:dyDescent="0.25"/>
    <row r="736" s="9" customFormat="1" x14ac:dyDescent="0.25"/>
    <row r="737" s="9" customFormat="1" x14ac:dyDescent="0.25"/>
    <row r="738" s="9" customFormat="1" x14ac:dyDescent="0.25"/>
    <row r="739" s="9" customFormat="1" x14ac:dyDescent="0.25"/>
    <row r="740" s="9" customFormat="1" x14ac:dyDescent="0.25"/>
    <row r="741" s="9" customFormat="1" x14ac:dyDescent="0.25"/>
    <row r="742" s="9" customFormat="1" x14ac:dyDescent="0.25"/>
    <row r="743" s="9" customFormat="1" x14ac:dyDescent="0.25"/>
    <row r="744" s="9" customFormat="1" x14ac:dyDescent="0.25"/>
    <row r="745" s="9" customFormat="1" x14ac:dyDescent="0.25"/>
    <row r="746" s="9" customFormat="1" x14ac:dyDescent="0.25"/>
    <row r="747" s="9" customFormat="1" x14ac:dyDescent="0.25"/>
    <row r="748" s="9" customFormat="1" x14ac:dyDescent="0.25"/>
    <row r="749" s="9" customFormat="1" x14ac:dyDescent="0.25"/>
    <row r="750" s="9" customFormat="1" x14ac:dyDescent="0.25"/>
    <row r="751" s="9" customFormat="1" x14ac:dyDescent="0.25"/>
    <row r="752" s="9" customFormat="1" x14ac:dyDescent="0.25"/>
    <row r="753" s="9" customFormat="1" x14ac:dyDescent="0.25"/>
    <row r="754" s="9" customFormat="1" x14ac:dyDescent="0.25"/>
    <row r="755" s="9" customFormat="1" x14ac:dyDescent="0.25"/>
    <row r="756" s="9" customFormat="1" x14ac:dyDescent="0.25"/>
    <row r="757" s="9" customFormat="1" x14ac:dyDescent="0.25"/>
    <row r="758" s="9" customFormat="1" x14ac:dyDescent="0.25"/>
    <row r="759" s="9" customFormat="1" x14ac:dyDescent="0.25"/>
    <row r="760" s="9" customFormat="1" x14ac:dyDescent="0.25"/>
    <row r="761" s="9" customFormat="1" x14ac:dyDescent="0.25"/>
    <row r="762" s="9" customFormat="1" x14ac:dyDescent="0.25"/>
    <row r="763" s="9" customFormat="1" x14ac:dyDescent="0.25"/>
    <row r="764" s="9" customFormat="1" x14ac:dyDescent="0.25"/>
    <row r="765" s="9" customFormat="1" x14ac:dyDescent="0.25"/>
    <row r="766" s="9" customFormat="1" x14ac:dyDescent="0.25"/>
    <row r="767" s="9" customFormat="1" x14ac:dyDescent="0.25"/>
    <row r="768" s="9" customFormat="1" x14ac:dyDescent="0.25"/>
    <row r="769" s="9" customFormat="1" x14ac:dyDescent="0.25"/>
    <row r="770" s="9" customFormat="1" x14ac:dyDescent="0.25"/>
    <row r="771" s="9" customFormat="1" x14ac:dyDescent="0.25"/>
    <row r="772" s="9" customFormat="1" x14ac:dyDescent="0.25"/>
    <row r="773" s="9" customFormat="1" x14ac:dyDescent="0.25"/>
    <row r="774" s="9" customFormat="1" x14ac:dyDescent="0.25"/>
    <row r="775" s="9" customFormat="1" x14ac:dyDescent="0.25"/>
    <row r="776" s="9" customFormat="1" x14ac:dyDescent="0.25"/>
    <row r="777" s="9" customFormat="1" x14ac:dyDescent="0.25"/>
    <row r="778" s="9" customFormat="1" x14ac:dyDescent="0.25"/>
    <row r="779" s="9" customFormat="1" x14ac:dyDescent="0.25"/>
    <row r="780" s="9" customFormat="1" x14ac:dyDescent="0.25"/>
    <row r="781" s="9" customFormat="1" x14ac:dyDescent="0.25"/>
    <row r="782" s="9" customFormat="1" x14ac:dyDescent="0.25"/>
    <row r="783" s="9" customFormat="1" x14ac:dyDescent="0.25"/>
    <row r="784" s="9" customFormat="1" x14ac:dyDescent="0.25"/>
    <row r="785" s="9" customFormat="1" x14ac:dyDescent="0.25"/>
    <row r="786" s="9" customFormat="1" x14ac:dyDescent="0.25"/>
    <row r="787" s="9" customFormat="1" x14ac:dyDescent="0.25"/>
    <row r="788" s="9" customFormat="1" x14ac:dyDescent="0.25"/>
    <row r="789" s="9" customFormat="1" x14ac:dyDescent="0.25"/>
    <row r="790" s="9" customFormat="1" x14ac:dyDescent="0.25"/>
    <row r="791" s="9" customFormat="1" x14ac:dyDescent="0.25"/>
    <row r="792" s="9" customFormat="1" x14ac:dyDescent="0.25"/>
    <row r="793" s="9" customFormat="1" x14ac:dyDescent="0.25"/>
    <row r="794" s="9" customFormat="1" x14ac:dyDescent="0.25"/>
    <row r="795" s="9" customFormat="1" x14ac:dyDescent="0.25"/>
    <row r="796" s="9" customFormat="1" x14ac:dyDescent="0.25"/>
    <row r="797" s="9" customFormat="1" x14ac:dyDescent="0.25"/>
    <row r="798" s="9" customFormat="1" x14ac:dyDescent="0.25"/>
    <row r="799" s="9" customFormat="1" x14ac:dyDescent="0.25"/>
    <row r="800" s="9" customFormat="1" x14ac:dyDescent="0.25"/>
    <row r="801" s="9" customFormat="1" x14ac:dyDescent="0.25"/>
    <row r="802" s="9" customFormat="1" x14ac:dyDescent="0.25"/>
    <row r="803" s="9" customFormat="1" x14ac:dyDescent="0.25"/>
    <row r="804" s="9" customFormat="1" x14ac:dyDescent="0.25"/>
    <row r="805" s="9" customFormat="1" x14ac:dyDescent="0.25"/>
    <row r="806" s="9" customFormat="1" x14ac:dyDescent="0.25"/>
    <row r="807" s="9" customFormat="1" x14ac:dyDescent="0.25"/>
    <row r="808" s="9" customFormat="1" x14ac:dyDescent="0.25"/>
    <row r="809" s="9" customFormat="1" x14ac:dyDescent="0.25"/>
    <row r="810" s="9" customFormat="1" x14ac:dyDescent="0.25"/>
    <row r="811" s="9" customFormat="1" x14ac:dyDescent="0.25"/>
    <row r="812" s="9" customFormat="1" x14ac:dyDescent="0.25"/>
    <row r="813" s="9" customFormat="1" x14ac:dyDescent="0.25"/>
    <row r="814" s="9" customFormat="1" x14ac:dyDescent="0.25"/>
    <row r="815" s="9" customFormat="1" x14ac:dyDescent="0.25"/>
    <row r="816" s="9" customFormat="1" x14ac:dyDescent="0.25"/>
    <row r="817" s="9" customFormat="1" x14ac:dyDescent="0.25"/>
    <row r="818" s="9" customFormat="1" x14ac:dyDescent="0.25"/>
    <row r="819" s="9" customFormat="1" x14ac:dyDescent="0.25"/>
    <row r="820" s="9" customFormat="1" x14ac:dyDescent="0.25"/>
    <row r="821" s="9" customFormat="1" x14ac:dyDescent="0.25"/>
    <row r="822" s="9" customFormat="1" x14ac:dyDescent="0.25"/>
    <row r="823" s="9" customFormat="1" x14ac:dyDescent="0.25"/>
    <row r="824" s="9" customFormat="1" x14ac:dyDescent="0.25"/>
    <row r="825" s="9" customFormat="1" x14ac:dyDescent="0.25"/>
    <row r="826" s="9" customFormat="1" x14ac:dyDescent="0.25"/>
    <row r="827" s="9" customFormat="1" x14ac:dyDescent="0.25"/>
    <row r="828" s="9" customFormat="1" x14ac:dyDescent="0.25"/>
    <row r="829" s="9" customFormat="1" x14ac:dyDescent="0.25"/>
    <row r="830" s="9" customFormat="1" x14ac:dyDescent="0.25"/>
    <row r="831" s="9" customFormat="1" x14ac:dyDescent="0.25"/>
    <row r="832" s="9" customFormat="1" x14ac:dyDescent="0.25"/>
    <row r="833" s="9" customFormat="1" x14ac:dyDescent="0.25"/>
    <row r="834" s="9" customFormat="1" x14ac:dyDescent="0.25"/>
    <row r="835" s="9" customFormat="1" x14ac:dyDescent="0.25"/>
    <row r="836" s="9" customFormat="1" x14ac:dyDescent="0.25"/>
    <row r="837" s="9" customFormat="1" x14ac:dyDescent="0.25"/>
    <row r="838" s="9" customFormat="1" x14ac:dyDescent="0.25"/>
    <row r="839" s="9" customFormat="1" x14ac:dyDescent="0.25"/>
    <row r="840" s="9" customFormat="1" x14ac:dyDescent="0.25"/>
    <row r="841" s="9" customFormat="1" x14ac:dyDescent="0.25"/>
    <row r="842" s="9" customFormat="1" x14ac:dyDescent="0.25"/>
    <row r="843" s="9" customFormat="1" x14ac:dyDescent="0.25"/>
    <row r="844" s="9" customFormat="1" x14ac:dyDescent="0.25"/>
    <row r="845" s="9" customFormat="1" x14ac:dyDescent="0.25"/>
    <row r="846" s="9" customFormat="1" x14ac:dyDescent="0.25"/>
    <row r="847" s="9" customFormat="1" x14ac:dyDescent="0.25"/>
    <row r="848" s="9" customFormat="1" x14ac:dyDescent="0.25"/>
    <row r="849" s="9" customFormat="1" x14ac:dyDescent="0.25"/>
    <row r="850" s="9" customFormat="1" x14ac:dyDescent="0.25"/>
    <row r="851" s="9" customFormat="1" x14ac:dyDescent="0.25"/>
    <row r="852" s="9" customFormat="1" x14ac:dyDescent="0.25"/>
    <row r="853" s="9" customFormat="1" x14ac:dyDescent="0.25"/>
    <row r="854" s="9" customFormat="1" x14ac:dyDescent="0.25"/>
    <row r="855" s="9" customFormat="1" x14ac:dyDescent="0.25"/>
    <row r="856" s="9" customFormat="1" x14ac:dyDescent="0.25"/>
    <row r="857" s="9" customFormat="1" x14ac:dyDescent="0.25"/>
    <row r="858" s="9" customFormat="1" x14ac:dyDescent="0.25"/>
    <row r="859" s="9" customFormat="1" x14ac:dyDescent="0.25"/>
    <row r="860" s="9" customFormat="1" x14ac:dyDescent="0.25"/>
    <row r="861" s="9" customFormat="1" x14ac:dyDescent="0.25"/>
    <row r="862" s="9" customFormat="1" x14ac:dyDescent="0.25"/>
    <row r="863" s="9" customFormat="1" x14ac:dyDescent="0.25"/>
    <row r="864" s="9" customFormat="1" x14ac:dyDescent="0.25"/>
    <row r="865" s="9" customFormat="1" x14ac:dyDescent="0.25"/>
    <row r="866" s="9" customFormat="1" x14ac:dyDescent="0.25"/>
    <row r="867" s="9" customFormat="1" x14ac:dyDescent="0.25"/>
    <row r="868" s="9" customFormat="1" x14ac:dyDescent="0.25"/>
    <row r="869" s="9" customFormat="1" x14ac:dyDescent="0.25"/>
    <row r="870" s="9" customFormat="1" x14ac:dyDescent="0.25"/>
    <row r="871" s="9" customFormat="1" x14ac:dyDescent="0.25"/>
    <row r="872" s="9" customFormat="1" x14ac:dyDescent="0.25"/>
    <row r="873" s="9" customFormat="1" x14ac:dyDescent="0.25"/>
    <row r="874" s="9" customFormat="1" x14ac:dyDescent="0.25"/>
    <row r="875" s="9" customFormat="1" x14ac:dyDescent="0.25"/>
    <row r="876" s="9" customFormat="1" x14ac:dyDescent="0.25"/>
    <row r="877" s="9" customFormat="1" x14ac:dyDescent="0.25"/>
    <row r="878" s="9" customFormat="1" x14ac:dyDescent="0.25"/>
    <row r="879" s="9" customFormat="1" x14ac:dyDescent="0.25"/>
    <row r="880" s="9" customFormat="1" x14ac:dyDescent="0.25"/>
    <row r="881" s="9" customFormat="1" x14ac:dyDescent="0.25"/>
    <row r="882" s="9" customFormat="1" x14ac:dyDescent="0.25"/>
    <row r="883" s="9" customFormat="1" x14ac:dyDescent="0.25"/>
    <row r="884" s="9" customFormat="1" x14ac:dyDescent="0.25"/>
    <row r="885" s="9" customFormat="1" x14ac:dyDescent="0.25"/>
    <row r="886" s="9" customFormat="1" x14ac:dyDescent="0.25"/>
    <row r="887" s="9" customFormat="1" x14ac:dyDescent="0.25"/>
    <row r="888" s="9" customFormat="1" x14ac:dyDescent="0.25"/>
    <row r="889" s="9" customFormat="1" x14ac:dyDescent="0.25"/>
    <row r="890" s="9" customFormat="1" x14ac:dyDescent="0.25"/>
    <row r="891" s="9" customFormat="1" x14ac:dyDescent="0.25"/>
    <row r="892" s="9" customFormat="1" x14ac:dyDescent="0.25"/>
    <row r="893" s="9" customFormat="1" x14ac:dyDescent="0.25"/>
    <row r="894" s="9" customFormat="1" x14ac:dyDescent="0.25"/>
    <row r="895" s="9" customFormat="1" x14ac:dyDescent="0.25"/>
    <row r="896" s="9" customFormat="1" x14ac:dyDescent="0.25"/>
    <row r="897" s="9" customFormat="1" x14ac:dyDescent="0.25"/>
    <row r="898" s="9" customFormat="1" x14ac:dyDescent="0.25"/>
    <row r="899" s="9" customFormat="1" x14ac:dyDescent="0.25"/>
    <row r="900" s="9" customFormat="1" x14ac:dyDescent="0.25"/>
    <row r="901" s="9" customFormat="1" x14ac:dyDescent="0.25"/>
    <row r="902" s="9" customFormat="1" x14ac:dyDescent="0.25"/>
    <row r="903" s="9" customFormat="1" x14ac:dyDescent="0.25"/>
    <row r="904" s="9" customFormat="1" x14ac:dyDescent="0.25"/>
    <row r="905" s="9" customFormat="1" x14ac:dyDescent="0.25"/>
    <row r="906" s="9" customFormat="1" x14ac:dyDescent="0.25"/>
    <row r="907" s="9" customFormat="1" x14ac:dyDescent="0.25"/>
    <row r="908" s="9" customFormat="1" x14ac:dyDescent="0.25"/>
    <row r="909" s="9" customFormat="1" x14ac:dyDescent="0.25"/>
    <row r="910" s="9" customFormat="1" x14ac:dyDescent="0.25"/>
    <row r="911" s="9" customFormat="1" x14ac:dyDescent="0.25"/>
    <row r="912" s="9" customFormat="1" x14ac:dyDescent="0.25"/>
    <row r="913" s="9" customFormat="1" x14ac:dyDescent="0.25"/>
    <row r="914" s="9" customFormat="1" x14ac:dyDescent="0.25"/>
    <row r="915" s="9" customFormat="1" x14ac:dyDescent="0.25"/>
    <row r="916" s="9" customFormat="1" x14ac:dyDescent="0.25"/>
    <row r="917" s="9" customFormat="1" x14ac:dyDescent="0.25"/>
    <row r="918" s="9" customFormat="1" x14ac:dyDescent="0.25"/>
    <row r="919" s="9" customFormat="1" x14ac:dyDescent="0.25"/>
    <row r="920" s="9" customFormat="1" x14ac:dyDescent="0.25"/>
    <row r="921" s="9" customFormat="1" x14ac:dyDescent="0.25"/>
    <row r="922" s="9" customFormat="1" x14ac:dyDescent="0.25"/>
    <row r="923" s="9" customFormat="1" x14ac:dyDescent="0.25"/>
    <row r="924" s="9" customFormat="1" x14ac:dyDescent="0.25"/>
    <row r="925" s="9" customFormat="1" x14ac:dyDescent="0.25"/>
    <row r="926" s="9" customFormat="1" x14ac:dyDescent="0.25"/>
    <row r="927" s="9" customFormat="1" x14ac:dyDescent="0.25"/>
    <row r="928" s="9" customFormat="1" x14ac:dyDescent="0.25"/>
    <row r="929" s="9" customFormat="1" x14ac:dyDescent="0.25"/>
    <row r="930" s="9" customFormat="1" x14ac:dyDescent="0.25"/>
    <row r="931" s="9" customFormat="1" x14ac:dyDescent="0.25"/>
    <row r="932" s="9" customFormat="1" x14ac:dyDescent="0.25"/>
    <row r="933" s="9" customFormat="1" x14ac:dyDescent="0.25"/>
    <row r="934" s="9" customFormat="1" x14ac:dyDescent="0.25"/>
    <row r="935" s="9" customFormat="1" x14ac:dyDescent="0.25"/>
    <row r="936" s="9" customFormat="1" x14ac:dyDescent="0.25"/>
    <row r="937" s="9" customFormat="1" x14ac:dyDescent="0.25"/>
    <row r="938" s="9" customFormat="1" x14ac:dyDescent="0.25"/>
    <row r="939" s="9" customFormat="1" x14ac:dyDescent="0.25"/>
    <row r="940" s="9" customFormat="1" x14ac:dyDescent="0.25"/>
    <row r="941" s="9" customFormat="1" x14ac:dyDescent="0.25"/>
    <row r="942" s="9" customFormat="1" x14ac:dyDescent="0.25"/>
    <row r="943" s="9" customFormat="1" x14ac:dyDescent="0.25"/>
    <row r="944" s="9" customFormat="1" x14ac:dyDescent="0.25"/>
    <row r="945" s="9" customFormat="1" x14ac:dyDescent="0.25"/>
    <row r="946" s="9" customFormat="1" x14ac:dyDescent="0.25"/>
    <row r="947" s="9" customFormat="1" x14ac:dyDescent="0.25"/>
    <row r="948" s="9" customFormat="1" x14ac:dyDescent="0.25"/>
    <row r="949" s="9" customFormat="1" x14ac:dyDescent="0.25"/>
    <row r="950" s="9" customFormat="1" x14ac:dyDescent="0.25"/>
    <row r="951" s="9" customFormat="1" x14ac:dyDescent="0.25"/>
    <row r="952" s="9" customFormat="1" x14ac:dyDescent="0.25"/>
    <row r="953" s="9" customFormat="1" x14ac:dyDescent="0.25"/>
    <row r="954" s="9" customFormat="1" x14ac:dyDescent="0.25"/>
    <row r="955" s="9" customFormat="1" x14ac:dyDescent="0.25"/>
    <row r="956" s="9" customFormat="1" x14ac:dyDescent="0.25"/>
    <row r="957" s="9" customFormat="1" x14ac:dyDescent="0.25"/>
    <row r="958" s="9" customFormat="1" x14ac:dyDescent="0.25"/>
    <row r="959" s="9" customFormat="1" x14ac:dyDescent="0.25"/>
    <row r="960" s="9" customFormat="1" x14ac:dyDescent="0.25"/>
    <row r="961" s="9" customFormat="1" x14ac:dyDescent="0.25"/>
    <row r="962" s="9" customFormat="1" x14ac:dyDescent="0.25"/>
    <row r="963" s="9" customFormat="1" x14ac:dyDescent="0.25"/>
    <row r="964" s="9" customFormat="1" x14ac:dyDescent="0.25"/>
    <row r="965" s="9" customFormat="1" x14ac:dyDescent="0.25"/>
    <row r="966" s="9" customFormat="1" x14ac:dyDescent="0.25"/>
    <row r="967" s="9" customFormat="1" x14ac:dyDescent="0.25"/>
    <row r="968" s="9" customFormat="1" x14ac:dyDescent="0.25"/>
    <row r="969" s="9" customFormat="1" x14ac:dyDescent="0.25"/>
    <row r="970" s="9" customFormat="1" x14ac:dyDescent="0.25"/>
    <row r="971" s="9" customFormat="1" x14ac:dyDescent="0.25"/>
    <row r="972" s="9" customFormat="1" x14ac:dyDescent="0.25"/>
    <row r="973" s="9" customFormat="1" x14ac:dyDescent="0.25"/>
    <row r="974" s="9" customFormat="1" x14ac:dyDescent="0.25"/>
    <row r="975" s="9" customFormat="1" x14ac:dyDescent="0.25"/>
    <row r="976" s="9" customFormat="1" x14ac:dyDescent="0.25"/>
    <row r="977" s="9" customFormat="1" x14ac:dyDescent="0.25"/>
    <row r="978" s="9" customFormat="1" x14ac:dyDescent="0.25"/>
    <row r="979" s="9" customFormat="1" x14ac:dyDescent="0.25"/>
    <row r="980" s="9" customFormat="1" x14ac:dyDescent="0.25"/>
    <row r="981" s="9" customFormat="1" x14ac:dyDescent="0.25"/>
    <row r="982" s="9" customFormat="1" x14ac:dyDescent="0.25"/>
    <row r="983" s="9" customFormat="1" x14ac:dyDescent="0.25"/>
    <row r="984" s="9" customFormat="1" x14ac:dyDescent="0.25"/>
    <row r="985" s="9" customFormat="1" x14ac:dyDescent="0.25"/>
    <row r="986" s="9" customFormat="1" x14ac:dyDescent="0.25"/>
    <row r="987" s="9" customFormat="1" x14ac:dyDescent="0.25"/>
    <row r="988" s="9" customFormat="1" x14ac:dyDescent="0.25"/>
    <row r="989" s="9" customFormat="1" x14ac:dyDescent="0.25"/>
    <row r="990" s="9" customFormat="1" x14ac:dyDescent="0.25"/>
    <row r="991" s="9" customFormat="1" x14ac:dyDescent="0.25"/>
    <row r="992" s="9" customFormat="1" x14ac:dyDescent="0.25"/>
    <row r="993" s="9" customFormat="1" x14ac:dyDescent="0.25"/>
    <row r="994" s="9" customFormat="1" x14ac:dyDescent="0.25"/>
  </sheetData>
  <customSheetViews>
    <customSheetView guid="{0DC4A0F8-0DA2-43F8-8C4D-60ABCF78B482}" scale="80" showPageBreaks="1" printArea="1" view="pageBreakPreview" topLeftCell="A13">
      <selection activeCell="A4" sqref="A4"/>
      <pageMargins left="0.74803149606299213" right="0.15748031496062992" top="0.78740157480314965" bottom="0.98425196850393704" header="0.51181102362204722" footer="0.51181102362204722"/>
      <pageSetup paperSize="9" scale="95" orientation="portrait" r:id="rId1"/>
      <headerFooter alignWithMargins="0">
        <oddFooter>&amp;L&amp;F&amp;CPage &amp;P of &amp;N&amp;R&amp;A</oddFooter>
      </headerFooter>
    </customSheetView>
    <customSheetView guid="{511B5C14-79B0-490D-A5EF-AFEBF81AB83B}" scale="60" showPageBreaks="1" printArea="1" view="pageBreakPreview">
      <selection activeCell="L22" sqref="L22"/>
      <pageMargins left="0.74803149606299213" right="0.15748031496062992" top="0.78740157480314965" bottom="0.98425196850393704" header="0.51181102362204722" footer="0.51181102362204722"/>
      <pageSetup paperSize="9" scale="95" orientation="portrait" r:id="rId2"/>
      <headerFooter alignWithMargins="0">
        <oddFooter>&amp;L&amp;F&amp;CPage &amp;P of &amp;N&amp;R&amp;A</oddFooter>
      </headerFooter>
    </customSheetView>
    <customSheetView guid="{CACAFB77-A9C3-451B-9574-D112DE3116D2}" scale="60" showPageBreaks="1" printArea="1" view="pageBreakPreview">
      <selection activeCell="L22" sqref="L22"/>
      <pageMargins left="0.74803149606299213" right="0.15748031496062992" top="0.78740157480314965" bottom="0.98425196850393704" header="0.51181102362204722" footer="0.51181102362204722"/>
      <pageSetup paperSize="9" scale="95" orientation="portrait" r:id="rId3"/>
      <headerFooter alignWithMargins="0">
        <oddFooter>&amp;L&amp;F&amp;CPage &amp;P of &amp;N&amp;R&amp;A</oddFooter>
      </headerFooter>
    </customSheetView>
    <customSheetView guid="{19CB91D9-B2FE-4E1A-A4B3-4E2570A95E85}" scale="60" showPageBreaks="1" printArea="1" view="pageBreakPreview">
      <selection activeCell="L22" sqref="L22"/>
      <pageMargins left="0.74803149606299213" right="0.15748031496062992" top="0.78740157480314965" bottom="0.98425196850393704" header="0.51181102362204722" footer="0.51181102362204722"/>
      <pageSetup paperSize="9" scale="95" orientation="portrait" r:id="rId4"/>
      <headerFooter alignWithMargins="0">
        <oddFooter>&amp;L&amp;F&amp;CPage &amp;P of &amp;N&amp;R&amp;A</oddFooter>
      </headerFooter>
    </customSheetView>
    <customSheetView guid="{A95191F0-9154-407E-8D43-4FF0E22304A2}">
      <selection activeCell="J12" sqref="J12"/>
      <pageMargins left="0.74803149606299213" right="0.15748031496062992" top="0.78740157480314965" bottom="0.98425196850393704" header="0.51181102362204722" footer="0.51181102362204722"/>
      <pageSetup paperSize="9" scale="95" orientation="portrait" r:id="rId5"/>
      <headerFooter alignWithMargins="0">
        <oddFooter>&amp;L&amp;F&amp;CPage &amp;P of &amp;N&amp;R&amp;A</oddFooter>
      </headerFooter>
    </customSheetView>
    <customSheetView guid="{A14972A4-C0B5-4978-9223-76935458928C}" printArea="1">
      <selection activeCell="J12" sqref="J12"/>
      <pageMargins left="0.74803149606299213" right="0.15748031496062992" top="0.78740157480314965" bottom="0.98425196850393704" header="0.51181102362204722" footer="0.51181102362204722"/>
      <pageSetup paperSize="9" scale="95" orientation="portrait" r:id="rId6"/>
      <headerFooter alignWithMargins="0">
        <oddFooter>&amp;L&amp;F&amp;CPage &amp;P of &amp;N&amp;R&amp;A</oddFooter>
      </headerFooter>
    </customSheetView>
    <customSheetView guid="{8E87B443-9ECA-4E5B-8B30-5FFAF59E53BF}">
      <selection activeCell="R15" sqref="R15"/>
      <pageMargins left="0.74803149606299213" right="0.15748031496062992" top="0.78740157480314965" bottom="0.98425196850393704" header="0.51181102362204722" footer="0.51181102362204722"/>
      <pageSetup paperSize="9" scale="95" orientation="portrait" r:id="rId7"/>
      <headerFooter alignWithMargins="0">
        <oddFooter>&amp;L&amp;F&amp;CPage &amp;P of &amp;N&amp;R&amp;A</oddFooter>
      </headerFooter>
    </customSheetView>
    <customSheetView guid="{0721AF5F-91F7-4413-BD86-949A4DD3CF95}" showPageBreaks="1" printArea="1" topLeftCell="A7">
      <selection activeCell="R15" sqref="R15"/>
      <pageMargins left="0.74803149606299213" right="0.15748031496062992" top="0.78740157480314965" bottom="0.98425196850393704" header="0.51181102362204722" footer="0.51181102362204722"/>
      <pageSetup paperSize="9" scale="95" orientation="portrait" r:id="rId8"/>
      <headerFooter alignWithMargins="0">
        <oddFooter>&amp;L&amp;F&amp;CPage &amp;P of &amp;N&amp;R&amp;A</oddFooter>
      </headerFooter>
    </customSheetView>
    <customSheetView guid="{AA49714C-6F91-4DB7-B26A-33732E0FA33C}">
      <selection activeCell="J12" sqref="J12"/>
      <pageMargins left="0.74803149606299213" right="0.15748031496062992" top="0.78740157480314965" bottom="0.98425196850393704" header="0.51181102362204722" footer="0.51181102362204722"/>
      <pageSetup paperSize="9" scale="95" orientation="portrait" r:id="rId9"/>
      <headerFooter alignWithMargins="0">
        <oddFooter>&amp;L&amp;F&amp;CPage &amp;P of &amp;N&amp;R&amp;A</oddFooter>
      </headerFooter>
    </customSheetView>
    <customSheetView guid="{75B67C82-AF51-4EF4-946E-E9F2EB089D17}">
      <selection activeCell="J12" sqref="J12"/>
      <pageMargins left="0.74803149606299213" right="0.15748031496062992" top="0.78740157480314965" bottom="0.98425196850393704" header="0.51181102362204722" footer="0.51181102362204722"/>
      <pageSetup paperSize="9" scale="95" orientation="portrait" r:id="rId10"/>
      <headerFooter alignWithMargins="0">
        <oddFooter>&amp;L&amp;F&amp;CPage &amp;P of &amp;N&amp;R&amp;A</oddFooter>
      </headerFooter>
    </customSheetView>
    <customSheetView guid="{0BB2A382-E417-4BA9-86AB-ED80B243BA72}" showPageBreaks="1" printArea="1">
      <selection activeCell="J12" sqref="J12"/>
      <pageMargins left="0.74803149606299213" right="0.15748031496062992" top="0.78740157480314965" bottom="0.98425196850393704" header="0.51181102362204722" footer="0.51181102362204722"/>
      <pageSetup paperSize="9" scale="95" orientation="portrait" r:id="rId11"/>
      <headerFooter alignWithMargins="0">
        <oddFooter>&amp;L&amp;F&amp;CPage &amp;P of &amp;N&amp;R&amp;A</oddFooter>
      </headerFooter>
    </customSheetView>
    <customSheetView guid="{F3390224-4D9D-4BF8-BCFE-C097CE5C0689}" scale="60" showPageBreaks="1" printArea="1" view="pageBreakPreview">
      <selection activeCell="L22" sqref="L22"/>
      <pageMargins left="0.74803149606299213" right="0.15748031496062992" top="0.78740157480314965" bottom="0.98425196850393704" header="0.51181102362204722" footer="0.51181102362204722"/>
      <pageSetup paperSize="9" scale="95" orientation="portrait" r:id="rId12"/>
      <headerFooter alignWithMargins="0">
        <oddFooter>&amp;L&amp;F&amp;CPage &amp;P of &amp;N&amp;R&amp;A</oddFooter>
      </headerFooter>
    </customSheetView>
    <customSheetView guid="{72E10B6C-3E78-4A6E-B308-D0CBDB1DBC8A}" scale="60" showPageBreaks="1" printArea="1" view="pageBreakPreview">
      <selection activeCell="L22" sqref="L22"/>
      <pageMargins left="0.74803149606299213" right="0.15748031496062992" top="0.78740157480314965" bottom="0.98425196850393704" header="0.51181102362204722" footer="0.51181102362204722"/>
      <pageSetup paperSize="9" scale="95" orientation="portrait" r:id="rId13"/>
      <headerFooter alignWithMargins="0">
        <oddFooter>&amp;L&amp;F&amp;CPage &amp;P of &amp;N&amp;R&amp;A</oddFooter>
      </headerFooter>
    </customSheetView>
  </customSheetViews>
  <phoneticPr fontId="2" type="noConversion"/>
  <pageMargins left="0.74803149606299213" right="0.15748031496062992" top="0.78740157480314965" bottom="0.98425196850393704" header="0.51181102362204722" footer="0.51181102362204722"/>
  <pageSetup paperSize="9" scale="95" orientation="portrait" r:id="rId14"/>
  <headerFooter alignWithMargins="0">
    <oddFooter>&amp;L&amp;F&amp;CPage &amp;P of &amp;N&amp;R&amp;A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H6352"/>
  <sheetViews>
    <sheetView zoomScale="70" zoomScaleNormal="70" workbookViewId="0">
      <selection activeCell="I163" sqref="I163"/>
    </sheetView>
  </sheetViews>
  <sheetFormatPr defaultRowHeight="12.5" x14ac:dyDescent="0.25"/>
  <cols>
    <col min="1" max="1" width="5" customWidth="1"/>
    <col min="2" max="2" width="6.453125" customWidth="1"/>
    <col min="3" max="3" width="26.453125" style="8" customWidth="1"/>
    <col min="4" max="4" width="8" style="8" customWidth="1"/>
    <col min="5" max="5" width="55.1796875" customWidth="1"/>
    <col min="6" max="6" width="7.54296875" style="276" customWidth="1"/>
    <col min="7" max="7" width="22" customWidth="1"/>
    <col min="8" max="8" width="4.453125" customWidth="1"/>
    <col min="9" max="9" width="34.453125" customWidth="1"/>
    <col min="10" max="10" width="10.453125" style="267" customWidth="1"/>
    <col min="11" max="11" width="14.453125" style="267" customWidth="1"/>
    <col min="12" max="12" width="23.1796875" style="282" customWidth="1"/>
    <col min="13" max="14" width="13.7265625" style="282" customWidth="1"/>
    <col min="15" max="16" width="11.1796875" style="373" customWidth="1"/>
    <col min="17" max="17" width="16" style="374" customWidth="1"/>
    <col min="18" max="18" width="10.26953125" style="274" customWidth="1"/>
    <col min="19" max="19" width="15.54296875" customWidth="1"/>
    <col min="20" max="20" width="16.7265625" customWidth="1"/>
  </cols>
  <sheetData>
    <row r="1" spans="1:20" ht="12.75" customHeight="1" x14ac:dyDescent="0.25">
      <c r="A1" s="60">
        <f>'Cover Sheet'!A2</f>
        <v>0</v>
      </c>
      <c r="C1" s="265"/>
      <c r="D1" s="265"/>
      <c r="E1" s="252"/>
      <c r="F1" s="266"/>
      <c r="G1" s="252"/>
      <c r="K1" s="268">
        <v>1</v>
      </c>
      <c r="L1" s="269">
        <f>' 5.1.4.1 CPA Formula'!B9</f>
        <v>0</v>
      </c>
      <c r="M1" s="270" t="s">
        <v>154</v>
      </c>
      <c r="N1" s="271">
        <v>1</v>
      </c>
      <c r="O1" s="272" t="s">
        <v>204</v>
      </c>
      <c r="P1" s="395">
        <f>'5.1.3 Rate of Exchange table'!D18</f>
        <v>0</v>
      </c>
      <c r="Q1" s="273"/>
    </row>
    <row r="2" spans="1:20" ht="13" x14ac:dyDescent="0.3">
      <c r="A2" s="14" t="str">
        <f>'Cover Sheet'!A19</f>
        <v xml:space="preserve">ENQUIRY NUMBER </v>
      </c>
      <c r="C2" s="265"/>
      <c r="D2" s="265"/>
      <c r="E2" s="275"/>
      <c r="G2" s="277"/>
      <c r="H2" s="246" t="s">
        <v>178</v>
      </c>
      <c r="I2" s="254" t="s">
        <v>248</v>
      </c>
      <c r="J2" s="278" t="s">
        <v>277</v>
      </c>
      <c r="K2" s="268">
        <v>2</v>
      </c>
      <c r="L2" s="269" t="s">
        <v>374</v>
      </c>
      <c r="M2" s="270" t="s">
        <v>155</v>
      </c>
      <c r="N2" s="271">
        <v>2</v>
      </c>
      <c r="O2" s="272" t="s">
        <v>180</v>
      </c>
      <c r="P2" s="395">
        <f>'5.1.3 Rate of Exchange table'!D19</f>
        <v>0</v>
      </c>
      <c r="Q2" s="273"/>
    </row>
    <row r="3" spans="1:20" ht="12.75" customHeight="1" x14ac:dyDescent="0.25">
      <c r="A3" s="14" t="s">
        <v>129</v>
      </c>
      <c r="C3" s="265"/>
      <c r="D3" s="265">
        <v>0</v>
      </c>
      <c r="F3" s="279"/>
      <c r="G3" s="280"/>
      <c r="H3" s="247">
        <v>0</v>
      </c>
      <c r="I3" s="248" t="s">
        <v>225</v>
      </c>
      <c r="J3" s="281" t="s">
        <v>278</v>
      </c>
      <c r="K3" s="268">
        <v>3</v>
      </c>
      <c r="L3" s="269" t="s">
        <v>375</v>
      </c>
      <c r="N3" s="271">
        <v>3</v>
      </c>
      <c r="O3" s="272" t="s">
        <v>182</v>
      </c>
      <c r="P3" s="395">
        <f>'5.1.3 Rate of Exchange table'!D20</f>
        <v>0</v>
      </c>
      <c r="Q3" s="283"/>
    </row>
    <row r="4" spans="1:20" ht="12.75" customHeight="1" x14ac:dyDescent="0.25">
      <c r="A4" s="284" t="str">
        <f>'Cover Sheet'!A21</f>
        <v xml:space="preserve">Manufacture, Supply and delivery of Seventy Two (72) Low NOx Burners and Burners Spares for Three (3) Units at Tutuka Power Station </v>
      </c>
      <c r="C4" s="265"/>
      <c r="D4" s="265"/>
      <c r="F4" s="266"/>
      <c r="G4" s="285"/>
      <c r="H4" s="249">
        <v>10</v>
      </c>
      <c r="I4" s="250" t="s">
        <v>249</v>
      </c>
      <c r="J4" s="286" t="s">
        <v>279</v>
      </c>
      <c r="K4" s="268">
        <v>4</v>
      </c>
      <c r="L4" s="269" t="s">
        <v>376</v>
      </c>
      <c r="N4" s="271">
        <v>4</v>
      </c>
      <c r="O4" s="272" t="s">
        <v>184</v>
      </c>
      <c r="P4" s="395">
        <f>'5.1.3 Rate of Exchange table'!D21</f>
        <v>0</v>
      </c>
      <c r="Q4" s="283"/>
    </row>
    <row r="5" spans="1:20" ht="12.75" customHeight="1" x14ac:dyDescent="0.25">
      <c r="F5" s="266"/>
      <c r="G5" s="285"/>
      <c r="H5" s="249">
        <v>20</v>
      </c>
      <c r="I5" s="250" t="s">
        <v>250</v>
      </c>
      <c r="J5" s="286">
        <v>2</v>
      </c>
      <c r="K5" s="268">
        <v>5</v>
      </c>
      <c r="L5" s="269" t="s">
        <v>377</v>
      </c>
      <c r="M5" s="287"/>
      <c r="N5" s="271">
        <v>5</v>
      </c>
      <c r="O5" s="272" t="s">
        <v>186</v>
      </c>
      <c r="P5" s="395">
        <f>'5.1.3 Rate of Exchange table'!D22</f>
        <v>0</v>
      </c>
      <c r="Q5" s="283"/>
    </row>
    <row r="6" spans="1:20" ht="12.75" customHeight="1" x14ac:dyDescent="0.25">
      <c r="A6" s="288"/>
      <c r="F6" s="266"/>
      <c r="G6" s="285"/>
      <c r="H6" s="249">
        <v>30</v>
      </c>
      <c r="I6" s="250" t="s">
        <v>251</v>
      </c>
      <c r="J6" s="284"/>
      <c r="K6" s="268">
        <v>6</v>
      </c>
      <c r="L6" s="269" t="s">
        <v>378</v>
      </c>
      <c r="M6" s="287"/>
      <c r="N6" s="271">
        <v>6</v>
      </c>
      <c r="O6" s="272" t="s">
        <v>188</v>
      </c>
      <c r="P6" s="395">
        <f>'5.1.3 Rate of Exchange table'!D23</f>
        <v>0</v>
      </c>
      <c r="Q6" s="283"/>
    </row>
    <row r="7" spans="1:20" ht="12.75" customHeight="1" x14ac:dyDescent="0.25">
      <c r="F7" s="266"/>
      <c r="G7" s="285"/>
      <c r="H7" s="249">
        <v>40</v>
      </c>
      <c r="I7" s="250" t="s">
        <v>252</v>
      </c>
      <c r="J7" s="60"/>
      <c r="K7" s="268">
        <v>7</v>
      </c>
      <c r="L7" s="269" t="s">
        <v>379</v>
      </c>
      <c r="M7" s="289"/>
      <c r="N7" s="271">
        <v>7</v>
      </c>
      <c r="O7" s="272" t="s">
        <v>190</v>
      </c>
      <c r="P7" s="395">
        <f>'5.1.3 Rate of Exchange table'!D24</f>
        <v>0</v>
      </c>
      <c r="Q7" s="283"/>
    </row>
    <row r="8" spans="1:20" ht="12.75" customHeight="1" x14ac:dyDescent="0.25">
      <c r="F8" s="266"/>
      <c r="G8" s="285"/>
      <c r="H8" s="249">
        <v>50</v>
      </c>
      <c r="I8" s="250" t="s">
        <v>253</v>
      </c>
      <c r="J8" s="290"/>
      <c r="K8" s="268">
        <v>8</v>
      </c>
      <c r="L8" s="269" t="s">
        <v>380</v>
      </c>
      <c r="M8" s="291"/>
      <c r="N8" s="271">
        <v>8</v>
      </c>
      <c r="O8" s="272" t="s">
        <v>192</v>
      </c>
      <c r="P8" s="395">
        <f>'5.1.3 Rate of Exchange table'!D25</f>
        <v>0</v>
      </c>
      <c r="Q8" s="283"/>
    </row>
    <row r="9" spans="1:20" ht="12.75" customHeight="1" x14ac:dyDescent="0.25">
      <c r="A9" s="292"/>
      <c r="G9" s="293"/>
      <c r="H9" s="249">
        <v>60</v>
      </c>
      <c r="I9" s="250" t="s">
        <v>254</v>
      </c>
      <c r="J9" s="294"/>
      <c r="K9" s="268">
        <v>9</v>
      </c>
      <c r="L9" s="269" t="s">
        <v>381</v>
      </c>
      <c r="M9" s="295"/>
      <c r="N9" s="271">
        <v>9</v>
      </c>
      <c r="O9" s="272" t="s">
        <v>196</v>
      </c>
      <c r="P9" s="395">
        <f>'5.1.3 Rate of Exchange table'!D26</f>
        <v>0</v>
      </c>
      <c r="Q9" s="283"/>
    </row>
    <row r="10" spans="1:20" ht="12.75" customHeight="1" x14ac:dyDescent="0.25">
      <c r="A10" s="288"/>
      <c r="G10" s="293"/>
      <c r="H10" s="249">
        <v>70</v>
      </c>
      <c r="I10" s="250" t="s">
        <v>255</v>
      </c>
      <c r="K10" s="268">
        <v>10</v>
      </c>
      <c r="L10" s="269" t="s">
        <v>382</v>
      </c>
      <c r="M10" s="295"/>
      <c r="N10" s="271">
        <v>10</v>
      </c>
      <c r="O10" s="272" t="s">
        <v>194</v>
      </c>
      <c r="P10" s="395">
        <f>'5.1.3 Rate of Exchange table'!D27</f>
        <v>0</v>
      </c>
      <c r="Q10" s="283"/>
    </row>
    <row r="11" spans="1:20" ht="12.75" customHeight="1" x14ac:dyDescent="0.25">
      <c r="H11" s="249">
        <v>80</v>
      </c>
      <c r="I11" s="250" t="s">
        <v>256</v>
      </c>
      <c r="K11" s="268"/>
      <c r="L11" s="269"/>
      <c r="M11" s="295"/>
      <c r="N11" s="271">
        <v>11</v>
      </c>
      <c r="O11" s="272" t="s">
        <v>198</v>
      </c>
      <c r="P11" s="395">
        <f>'5.1.3 Rate of Exchange table'!D28</f>
        <v>0</v>
      </c>
      <c r="Q11" s="283"/>
    </row>
    <row r="12" spans="1:20" ht="12.75" customHeight="1" x14ac:dyDescent="0.25">
      <c r="H12" s="249">
        <v>90</v>
      </c>
      <c r="I12" s="250" t="s">
        <v>257</v>
      </c>
      <c r="K12" s="268"/>
      <c r="L12" s="269"/>
      <c r="M12" s="295"/>
      <c r="N12" s="271">
        <v>12</v>
      </c>
      <c r="O12" s="272" t="s">
        <v>200</v>
      </c>
      <c r="P12" s="395">
        <f>'5.1.3 Rate of Exchange table'!D29</f>
        <v>0</v>
      </c>
      <c r="Q12" s="283"/>
    </row>
    <row r="13" spans="1:20" s="5" customFormat="1" ht="12.75" customHeight="1" x14ac:dyDescent="0.25">
      <c r="A13" s="296"/>
      <c r="C13" s="8"/>
      <c r="D13" s="8"/>
      <c r="F13" s="276"/>
      <c r="H13" s="249">
        <v>100</v>
      </c>
      <c r="I13" s="250" t="s">
        <v>258</v>
      </c>
      <c r="J13" s="267"/>
      <c r="K13" s="268"/>
      <c r="L13" s="269"/>
      <c r="M13" s="295"/>
      <c r="N13" s="271">
        <v>13</v>
      </c>
      <c r="O13" s="272" t="s">
        <v>202</v>
      </c>
      <c r="P13" s="395">
        <f>'5.1.3 Rate of Exchange table'!D30</f>
        <v>0</v>
      </c>
      <c r="Q13" s="283"/>
      <c r="R13" s="297"/>
      <c r="S13" s="9"/>
      <c r="T13" s="9"/>
    </row>
    <row r="14" spans="1:20" s="5" customFormat="1" ht="12.75" customHeight="1" x14ac:dyDescent="0.25">
      <c r="C14" s="8"/>
      <c r="D14" s="8"/>
      <c r="F14" s="276"/>
      <c r="H14" s="249">
        <v>110</v>
      </c>
      <c r="I14" s="250" t="s">
        <v>259</v>
      </c>
      <c r="J14" s="267"/>
      <c r="K14" s="268"/>
      <c r="L14" s="269"/>
      <c r="M14" s="295"/>
      <c r="N14" s="271">
        <v>14</v>
      </c>
      <c r="O14" s="272"/>
      <c r="P14" s="395">
        <f>'5.1.3 Rate of Exchange table'!D31</f>
        <v>0</v>
      </c>
      <c r="Q14" s="283"/>
      <c r="R14" s="297"/>
      <c r="S14" s="9"/>
      <c r="T14" s="9"/>
    </row>
    <row r="15" spans="1:20" s="5" customFormat="1" ht="12.75" customHeight="1" x14ac:dyDescent="0.25">
      <c r="C15" s="8"/>
      <c r="D15" s="8"/>
      <c r="F15" s="276"/>
      <c r="H15" s="249">
        <v>120</v>
      </c>
      <c r="I15" s="250" t="s">
        <v>260</v>
      </c>
      <c r="J15" s="267"/>
      <c r="K15" s="267"/>
      <c r="L15" s="298"/>
      <c r="M15" s="298"/>
      <c r="N15" s="298"/>
      <c r="O15" s="299"/>
      <c r="P15" s="299"/>
      <c r="Q15" s="283"/>
      <c r="R15" s="297"/>
      <c r="S15" s="9"/>
      <c r="T15" s="9"/>
    </row>
    <row r="16" spans="1:20" s="5" customFormat="1" ht="12.75" customHeight="1" x14ac:dyDescent="0.25">
      <c r="C16" s="8"/>
      <c r="D16" s="8"/>
      <c r="F16" s="276"/>
      <c r="H16" s="249">
        <v>130</v>
      </c>
      <c r="I16" s="250" t="s">
        <v>261</v>
      </c>
      <c r="J16" s="300"/>
      <c r="K16" s="301" t="s">
        <v>280</v>
      </c>
      <c r="L16" s="302"/>
      <c r="M16" s="303"/>
      <c r="N16" s="303"/>
      <c r="O16" s="304"/>
      <c r="P16" s="305"/>
      <c r="Q16" s="306"/>
      <c r="R16" s="297"/>
      <c r="S16" s="9"/>
      <c r="T16" s="9"/>
    </row>
    <row r="17" spans="1:34" s="5" customFormat="1" ht="12.75" customHeight="1" x14ac:dyDescent="0.3">
      <c r="A17" s="307" t="s">
        <v>281</v>
      </c>
      <c r="B17" s="308"/>
      <c r="C17" s="309"/>
      <c r="D17" s="309"/>
      <c r="E17" s="308"/>
      <c r="F17" s="310"/>
      <c r="G17" s="308"/>
      <c r="H17" s="249">
        <v>140</v>
      </c>
      <c r="I17" s="250" t="s">
        <v>262</v>
      </c>
      <c r="J17" s="300"/>
      <c r="K17" s="311" t="s">
        <v>282</v>
      </c>
      <c r="L17" s="312"/>
      <c r="M17" s="313"/>
      <c r="N17" s="313"/>
      <c r="O17" s="314"/>
      <c r="P17" s="315"/>
      <c r="Q17" s="306"/>
      <c r="R17" s="316"/>
    </row>
    <row r="18" spans="1:34" s="5" customFormat="1" ht="12.75" customHeight="1" x14ac:dyDescent="0.3">
      <c r="A18" s="307" t="s">
        <v>283</v>
      </c>
      <c r="B18" s="308"/>
      <c r="C18" s="309"/>
      <c r="D18" s="309"/>
      <c r="E18" s="308"/>
      <c r="F18" s="310"/>
      <c r="G18" s="308"/>
      <c r="H18" s="249">
        <v>150</v>
      </c>
      <c r="I18" s="250" t="s">
        <v>263</v>
      </c>
      <c r="J18" s="317"/>
      <c r="K18" s="318" t="s">
        <v>284</v>
      </c>
      <c r="L18" s="319"/>
      <c r="M18" s="320"/>
      <c r="N18" s="320"/>
      <c r="O18" s="321"/>
      <c r="P18" s="322"/>
      <c r="Q18" s="306"/>
      <c r="R18" s="323"/>
      <c r="S18" s="324"/>
      <c r="T18" s="324"/>
    </row>
    <row r="19" spans="1:34" s="5" customFormat="1" ht="12.75" customHeight="1" x14ac:dyDescent="0.3">
      <c r="A19" s="307" t="s">
        <v>285</v>
      </c>
      <c r="C19" s="324"/>
      <c r="D19" s="324"/>
      <c r="E19" s="324"/>
      <c r="F19" s="325"/>
      <c r="G19" s="324"/>
      <c r="H19" s="324"/>
      <c r="I19" s="324"/>
      <c r="J19" s="326"/>
      <c r="K19" s="327" t="s">
        <v>286</v>
      </c>
      <c r="L19" s="328"/>
      <c r="M19" s="329" t="s">
        <v>287</v>
      </c>
      <c r="N19" s="330"/>
      <c r="O19" s="330"/>
      <c r="P19" s="331"/>
      <c r="Q19" s="306"/>
      <c r="R19" s="323"/>
      <c r="S19" s="324"/>
      <c r="T19" s="324"/>
    </row>
    <row r="20" spans="1:34" s="5" customFormat="1" ht="12.75" customHeight="1" x14ac:dyDescent="0.25">
      <c r="C20" s="324"/>
      <c r="D20" s="324"/>
      <c r="E20" s="324"/>
      <c r="F20" s="325"/>
      <c r="G20" s="324"/>
      <c r="H20" s="324"/>
      <c r="I20" s="324"/>
      <c r="J20" s="326"/>
      <c r="K20" s="332" t="s">
        <v>288</v>
      </c>
      <c r="L20" s="333"/>
      <c r="M20" s="334" t="s">
        <v>289</v>
      </c>
      <c r="N20" s="335"/>
      <c r="O20" s="335"/>
      <c r="P20" s="336"/>
      <c r="Q20" s="306"/>
      <c r="R20" s="323"/>
      <c r="S20" s="324"/>
      <c r="T20" s="324"/>
    </row>
    <row r="21" spans="1:34" s="276" customFormat="1" ht="59.25" customHeight="1" x14ac:dyDescent="0.3">
      <c r="A21" s="337" t="s">
        <v>290</v>
      </c>
      <c r="B21" s="338" t="s">
        <v>291</v>
      </c>
      <c r="C21" s="339" t="s">
        <v>292</v>
      </c>
      <c r="D21" s="340" t="s">
        <v>293</v>
      </c>
      <c r="E21" s="339" t="s">
        <v>241</v>
      </c>
      <c r="F21" s="341" t="s">
        <v>294</v>
      </c>
      <c r="G21" s="339" t="s">
        <v>295</v>
      </c>
      <c r="H21" s="339" t="s">
        <v>178</v>
      </c>
      <c r="I21" s="342" t="s">
        <v>130</v>
      </c>
      <c r="J21" s="343" t="s">
        <v>138</v>
      </c>
      <c r="K21" s="344" t="s">
        <v>284</v>
      </c>
      <c r="L21" s="345" t="s">
        <v>63</v>
      </c>
      <c r="M21" s="346" t="s">
        <v>62</v>
      </c>
      <c r="N21" s="347" t="s">
        <v>178</v>
      </c>
      <c r="O21" s="348" t="s">
        <v>296</v>
      </c>
      <c r="P21" s="348" t="s">
        <v>156</v>
      </c>
      <c r="Q21" s="349" t="s">
        <v>297</v>
      </c>
      <c r="R21" s="397" t="s">
        <v>357</v>
      </c>
      <c r="S21" s="350" t="s">
        <v>298</v>
      </c>
      <c r="T21" s="338" t="s">
        <v>299</v>
      </c>
    </row>
    <row r="22" spans="1:34" ht="12.75" customHeight="1" x14ac:dyDescent="0.3">
      <c r="A22" s="351">
        <v>1</v>
      </c>
      <c r="B22" s="49">
        <v>10</v>
      </c>
      <c r="C22" s="352" t="s">
        <v>300</v>
      </c>
      <c r="D22" s="49" t="s">
        <v>301</v>
      </c>
      <c r="E22" s="377"/>
      <c r="F22" s="353"/>
      <c r="G22" s="385"/>
      <c r="H22" s="62"/>
      <c r="I22" s="354"/>
      <c r="J22" s="355"/>
      <c r="K22" s="355">
        <v>1</v>
      </c>
      <c r="L22" s="357"/>
      <c r="M22" s="358" t="str">
        <f t="shared" ref="M22:M85" si="0">IF($O22=0,"Check",IF($O22="ZAR","Local","Foreign"))</f>
        <v>Local</v>
      </c>
      <c r="N22" s="350"/>
      <c r="O22" s="356" t="str">
        <f t="shared" ref="O22:O85" si="1">IF(N22="","ZAR",VLOOKUP(N22,$N$1:$P$14,2,FALSE))</f>
        <v>ZAR</v>
      </c>
      <c r="P22" s="356">
        <f t="shared" ref="P22:P85" si="2">IF(N22="",1,VLOOKUP(N22,$N$1:$P$14,3,FALSE))</f>
        <v>1</v>
      </c>
      <c r="Q22" s="350"/>
      <c r="R22" s="350"/>
      <c r="S22" s="350"/>
      <c r="T22" s="359">
        <f>R22*S22</f>
        <v>0</v>
      </c>
      <c r="U22" s="360"/>
      <c r="V22" s="360"/>
      <c r="W22" s="360"/>
      <c r="X22" s="360"/>
      <c r="Y22" s="360"/>
      <c r="Z22" s="360"/>
      <c r="AA22" s="361"/>
      <c r="AB22" s="361"/>
      <c r="AC22" s="361"/>
      <c r="AD22" s="361"/>
      <c r="AE22" s="361"/>
      <c r="AF22" s="361"/>
      <c r="AG22" s="361"/>
      <c r="AH22" s="361"/>
    </row>
    <row r="23" spans="1:34" ht="12.75" customHeight="1" x14ac:dyDescent="0.3">
      <c r="A23" s="351">
        <v>2</v>
      </c>
      <c r="B23" s="49">
        <v>10</v>
      </c>
      <c r="C23" s="352" t="s">
        <v>300</v>
      </c>
      <c r="D23" s="362" t="s">
        <v>301</v>
      </c>
      <c r="E23" s="378"/>
      <c r="F23" s="363"/>
      <c r="G23" s="385"/>
      <c r="H23" s="375">
        <v>0</v>
      </c>
      <c r="I23" s="354" t="str">
        <f t="shared" ref="I23:I86" si="3">IF(H23="","Allocation?",VLOOKUP(H23,$H$3:$I$14,2,FALSE))</f>
        <v>General</v>
      </c>
      <c r="J23" s="355"/>
      <c r="K23" s="355"/>
      <c r="L23" s="357"/>
      <c r="M23" s="358" t="str">
        <f t="shared" si="0"/>
        <v>Local</v>
      </c>
      <c r="N23" s="350"/>
      <c r="O23" s="356" t="str">
        <f t="shared" si="1"/>
        <v>ZAR</v>
      </c>
      <c r="P23" s="356">
        <f t="shared" si="2"/>
        <v>1</v>
      </c>
      <c r="Q23" s="350"/>
      <c r="R23" s="350"/>
      <c r="S23" s="350"/>
      <c r="T23" s="359">
        <f t="shared" ref="T23:T86" si="4">R23*S23</f>
        <v>0</v>
      </c>
      <c r="U23" s="360"/>
      <c r="V23" s="360"/>
      <c r="W23" s="360"/>
      <c r="X23" s="360"/>
      <c r="Y23" s="360"/>
      <c r="Z23" s="360"/>
      <c r="AA23" s="361"/>
      <c r="AB23" s="361"/>
      <c r="AC23" s="361"/>
      <c r="AD23" s="361"/>
      <c r="AE23" s="361"/>
      <c r="AF23" s="361"/>
      <c r="AG23" s="361"/>
      <c r="AH23" s="361"/>
    </row>
    <row r="24" spans="1:34" ht="12.75" customHeight="1" x14ac:dyDescent="0.3">
      <c r="A24" s="351">
        <v>3</v>
      </c>
      <c r="B24" s="49">
        <v>10</v>
      </c>
      <c r="C24" s="352" t="s">
        <v>300</v>
      </c>
      <c r="D24" s="362" t="s">
        <v>301</v>
      </c>
      <c r="E24" s="378"/>
      <c r="F24" s="363"/>
      <c r="G24" s="385"/>
      <c r="H24" s="376">
        <v>10</v>
      </c>
      <c r="I24" s="354" t="str">
        <f t="shared" si="3"/>
        <v>Management</v>
      </c>
      <c r="J24" s="355"/>
      <c r="K24" s="355"/>
      <c r="L24" s="357"/>
      <c r="M24" s="358" t="str">
        <f t="shared" si="0"/>
        <v>Local</v>
      </c>
      <c r="N24" s="350"/>
      <c r="O24" s="356" t="str">
        <f t="shared" si="1"/>
        <v>ZAR</v>
      </c>
      <c r="P24" s="356">
        <f t="shared" si="2"/>
        <v>1</v>
      </c>
      <c r="Q24" s="350"/>
      <c r="R24" s="350"/>
      <c r="S24" s="350"/>
      <c r="T24" s="359">
        <f>R24*S24</f>
        <v>0</v>
      </c>
      <c r="U24" s="360"/>
      <c r="V24" s="360"/>
      <c r="W24" s="360"/>
      <c r="X24" s="360"/>
      <c r="Y24" s="360"/>
      <c r="Z24" s="360"/>
      <c r="AA24" s="361"/>
      <c r="AB24" s="361"/>
      <c r="AC24" s="361"/>
      <c r="AD24" s="361"/>
      <c r="AE24" s="361"/>
      <c r="AF24" s="361"/>
      <c r="AG24" s="361"/>
      <c r="AH24" s="361"/>
    </row>
    <row r="25" spans="1:34" ht="12.75" customHeight="1" x14ac:dyDescent="0.3">
      <c r="A25" s="351">
        <v>4</v>
      </c>
      <c r="B25" s="49">
        <v>10</v>
      </c>
      <c r="C25" s="352" t="s">
        <v>300</v>
      </c>
      <c r="D25" s="362" t="s">
        <v>301</v>
      </c>
      <c r="E25" s="378"/>
      <c r="F25" s="363"/>
      <c r="G25" s="385"/>
      <c r="H25" s="376">
        <v>20</v>
      </c>
      <c r="I25" s="354" t="str">
        <f t="shared" si="3"/>
        <v>Design Management</v>
      </c>
      <c r="J25" s="355"/>
      <c r="K25" s="355"/>
      <c r="L25" s="357"/>
      <c r="M25" s="358" t="str">
        <f t="shared" si="0"/>
        <v>Local</v>
      </c>
      <c r="N25" s="350"/>
      <c r="O25" s="356" t="str">
        <f t="shared" si="1"/>
        <v>ZAR</v>
      </c>
      <c r="P25" s="356">
        <f t="shared" si="2"/>
        <v>1</v>
      </c>
      <c r="Q25" s="350"/>
      <c r="R25" s="350"/>
      <c r="S25" s="350"/>
      <c r="T25" s="359">
        <f t="shared" si="4"/>
        <v>0</v>
      </c>
      <c r="U25" s="360"/>
      <c r="V25" s="360"/>
      <c r="W25" s="360"/>
      <c r="X25" s="360"/>
      <c r="Y25" s="360"/>
      <c r="Z25" s="360"/>
      <c r="AA25" s="361"/>
      <c r="AB25" s="361"/>
      <c r="AC25" s="361"/>
      <c r="AD25" s="361"/>
      <c r="AE25" s="361"/>
      <c r="AF25" s="361"/>
      <c r="AG25" s="361"/>
      <c r="AH25" s="361"/>
    </row>
    <row r="26" spans="1:34" ht="12.75" customHeight="1" x14ac:dyDescent="0.3">
      <c r="A26" s="351">
        <v>5</v>
      </c>
      <c r="B26" s="49">
        <v>10</v>
      </c>
      <c r="C26" s="352" t="s">
        <v>300</v>
      </c>
      <c r="D26" s="362" t="s">
        <v>301</v>
      </c>
      <c r="E26" s="378"/>
      <c r="F26" s="363"/>
      <c r="G26" s="385"/>
      <c r="H26" s="376">
        <v>30</v>
      </c>
      <c r="I26" s="354" t="str">
        <f t="shared" si="3"/>
        <v>Procurement</v>
      </c>
      <c r="J26" s="355"/>
      <c r="K26" s="355"/>
      <c r="L26" s="357"/>
      <c r="M26" s="358" t="str">
        <f t="shared" si="0"/>
        <v>Local</v>
      </c>
      <c r="N26" s="350"/>
      <c r="O26" s="356" t="str">
        <f t="shared" si="1"/>
        <v>ZAR</v>
      </c>
      <c r="P26" s="356">
        <f t="shared" si="2"/>
        <v>1</v>
      </c>
      <c r="Q26" s="350"/>
      <c r="R26" s="350"/>
      <c r="S26" s="350"/>
      <c r="T26" s="359">
        <f t="shared" si="4"/>
        <v>0</v>
      </c>
      <c r="U26" s="360"/>
      <c r="V26" s="360"/>
      <c r="W26" s="360"/>
      <c r="X26" s="360"/>
      <c r="Y26" s="360"/>
      <c r="Z26" s="360"/>
      <c r="AA26" s="361"/>
      <c r="AB26" s="361"/>
      <c r="AC26" s="361"/>
      <c r="AD26" s="361"/>
      <c r="AE26" s="361"/>
      <c r="AF26" s="361"/>
      <c r="AG26" s="361"/>
      <c r="AH26" s="361"/>
    </row>
    <row r="27" spans="1:34" ht="12.75" customHeight="1" x14ac:dyDescent="0.3">
      <c r="A27" s="351">
        <v>6</v>
      </c>
      <c r="B27" s="49">
        <v>10</v>
      </c>
      <c r="C27" s="352" t="s">
        <v>300</v>
      </c>
      <c r="D27" s="362" t="s">
        <v>301</v>
      </c>
      <c r="E27" s="378"/>
      <c r="F27" s="363"/>
      <c r="G27" s="385"/>
      <c r="H27" s="376">
        <v>40</v>
      </c>
      <c r="I27" s="354" t="str">
        <f t="shared" si="3"/>
        <v>Plant and Material - Local</v>
      </c>
      <c r="J27" s="355"/>
      <c r="K27" s="355"/>
      <c r="L27" s="357"/>
      <c r="M27" s="358" t="str">
        <f t="shared" si="0"/>
        <v>Local</v>
      </c>
      <c r="N27" s="350"/>
      <c r="O27" s="356" t="str">
        <f t="shared" si="1"/>
        <v>ZAR</v>
      </c>
      <c r="P27" s="356">
        <f t="shared" si="2"/>
        <v>1</v>
      </c>
      <c r="Q27" s="350"/>
      <c r="R27" s="350"/>
      <c r="S27" s="350"/>
      <c r="T27" s="359">
        <f t="shared" si="4"/>
        <v>0</v>
      </c>
      <c r="U27" s="360"/>
      <c r="V27" s="360"/>
      <c r="W27" s="360"/>
      <c r="X27" s="360"/>
      <c r="Y27" s="360"/>
      <c r="Z27" s="360"/>
      <c r="AA27" s="361"/>
      <c r="AB27" s="361"/>
      <c r="AC27" s="361"/>
      <c r="AD27" s="361"/>
      <c r="AE27" s="361"/>
      <c r="AF27" s="361"/>
      <c r="AG27" s="361"/>
      <c r="AH27" s="361"/>
    </row>
    <row r="28" spans="1:34" ht="12.75" customHeight="1" x14ac:dyDescent="0.3">
      <c r="A28" s="351">
        <v>7</v>
      </c>
      <c r="B28" s="49">
        <v>10</v>
      </c>
      <c r="C28" s="352" t="s">
        <v>300</v>
      </c>
      <c r="D28" s="362" t="s">
        <v>301</v>
      </c>
      <c r="E28" s="378"/>
      <c r="F28" s="363"/>
      <c r="G28" s="385"/>
      <c r="H28" s="376">
        <v>50</v>
      </c>
      <c r="I28" s="354" t="str">
        <f t="shared" si="3"/>
        <v>Plant and Material - Foreign</v>
      </c>
      <c r="J28" s="355"/>
      <c r="K28" s="355"/>
      <c r="L28" s="357"/>
      <c r="M28" s="358" t="str">
        <f t="shared" si="0"/>
        <v>Foreign</v>
      </c>
      <c r="N28" s="350"/>
      <c r="O28" s="398" t="s">
        <v>188</v>
      </c>
      <c r="P28" s="356"/>
      <c r="Q28" s="350"/>
      <c r="R28" s="350"/>
      <c r="S28" s="350"/>
      <c r="T28" s="359">
        <f t="shared" si="4"/>
        <v>0</v>
      </c>
      <c r="U28" s="360"/>
      <c r="V28" s="360"/>
      <c r="W28" s="360"/>
      <c r="X28" s="360"/>
      <c r="Y28" s="360"/>
      <c r="Z28" s="360"/>
      <c r="AA28" s="361"/>
      <c r="AB28" s="361"/>
      <c r="AC28" s="361"/>
      <c r="AD28" s="361"/>
      <c r="AE28" s="361"/>
      <c r="AF28" s="361"/>
      <c r="AG28" s="361"/>
      <c r="AH28" s="361"/>
    </row>
    <row r="29" spans="1:34" ht="12.75" customHeight="1" x14ac:dyDescent="0.3">
      <c r="A29" s="351">
        <v>8</v>
      </c>
      <c r="B29" s="49">
        <v>10</v>
      </c>
      <c r="C29" s="352" t="s">
        <v>300</v>
      </c>
      <c r="D29" s="362" t="s">
        <v>301</v>
      </c>
      <c r="E29" s="378"/>
      <c r="F29" s="363"/>
      <c r="G29" s="385"/>
      <c r="H29" s="376">
        <v>60</v>
      </c>
      <c r="I29" s="354" t="str">
        <f t="shared" si="3"/>
        <v>Transport - Local</v>
      </c>
      <c r="J29" s="355"/>
      <c r="K29" s="355"/>
      <c r="L29" s="357"/>
      <c r="M29" s="358" t="str">
        <f t="shared" si="0"/>
        <v>Local</v>
      </c>
      <c r="N29" s="350"/>
      <c r="O29" s="356" t="str">
        <f t="shared" si="1"/>
        <v>ZAR</v>
      </c>
      <c r="P29" s="356">
        <f t="shared" si="2"/>
        <v>1</v>
      </c>
      <c r="Q29" s="350"/>
      <c r="R29" s="350"/>
      <c r="S29" s="350"/>
      <c r="T29" s="359">
        <f>R29*S29</f>
        <v>0</v>
      </c>
      <c r="U29" s="360"/>
      <c r="V29" s="360"/>
      <c r="W29" s="360"/>
      <c r="X29" s="360"/>
      <c r="Y29" s="360"/>
      <c r="Z29" s="360"/>
      <c r="AA29" s="361"/>
      <c r="AB29" s="361"/>
      <c r="AC29" s="361"/>
      <c r="AD29" s="361"/>
      <c r="AE29" s="361"/>
      <c r="AF29" s="361"/>
      <c r="AG29" s="361"/>
      <c r="AH29" s="361"/>
    </row>
    <row r="30" spans="1:34" ht="12.75" customHeight="1" x14ac:dyDescent="0.3">
      <c r="A30" s="351">
        <v>9</v>
      </c>
      <c r="B30" s="49">
        <v>10</v>
      </c>
      <c r="C30" s="352" t="s">
        <v>300</v>
      </c>
      <c r="D30" s="362" t="s">
        <v>301</v>
      </c>
      <c r="E30" s="378"/>
      <c r="F30" s="363"/>
      <c r="G30" s="385"/>
      <c r="H30" s="376">
        <v>70</v>
      </c>
      <c r="I30" s="354" t="str">
        <f t="shared" si="3"/>
        <v>Transport - Freight/Sea</v>
      </c>
      <c r="J30" s="355"/>
      <c r="K30" s="355"/>
      <c r="L30" s="357"/>
      <c r="M30" s="358" t="str">
        <f t="shared" si="0"/>
        <v>Local</v>
      </c>
      <c r="N30" s="350"/>
      <c r="O30" s="356" t="str">
        <f t="shared" si="1"/>
        <v>ZAR</v>
      </c>
      <c r="P30" s="356">
        <f t="shared" si="2"/>
        <v>1</v>
      </c>
      <c r="Q30" s="350"/>
      <c r="R30" s="350"/>
      <c r="S30" s="350"/>
      <c r="T30" s="359">
        <f t="shared" si="4"/>
        <v>0</v>
      </c>
      <c r="U30" s="360"/>
      <c r="V30" s="360"/>
      <c r="W30" s="360"/>
      <c r="X30" s="360"/>
      <c r="Y30" s="360"/>
      <c r="Z30" s="360"/>
      <c r="AA30" s="361"/>
      <c r="AB30" s="361"/>
      <c r="AC30" s="361"/>
      <c r="AD30" s="361"/>
      <c r="AE30" s="361"/>
      <c r="AF30" s="361"/>
      <c r="AG30" s="361"/>
      <c r="AH30" s="361"/>
    </row>
    <row r="31" spans="1:34" ht="12.75" customHeight="1" x14ac:dyDescent="0.3">
      <c r="A31" s="351">
        <v>10</v>
      </c>
      <c r="B31" s="49">
        <v>10</v>
      </c>
      <c r="C31" s="352" t="s">
        <v>300</v>
      </c>
      <c r="D31" s="362" t="s">
        <v>301</v>
      </c>
      <c r="E31" s="378"/>
      <c r="F31" s="363"/>
      <c r="G31" s="384"/>
      <c r="H31" s="376">
        <v>80</v>
      </c>
      <c r="I31" s="354" t="str">
        <f t="shared" si="3"/>
        <v>Construction, Erection &amp; Installation</v>
      </c>
      <c r="J31" s="355"/>
      <c r="K31" s="355"/>
      <c r="L31" s="357"/>
      <c r="M31" s="358" t="str">
        <f t="shared" si="0"/>
        <v>Local</v>
      </c>
      <c r="N31" s="350"/>
      <c r="O31" s="356" t="str">
        <f t="shared" si="1"/>
        <v>ZAR</v>
      </c>
      <c r="P31" s="356">
        <f t="shared" si="2"/>
        <v>1</v>
      </c>
      <c r="Q31" s="350"/>
      <c r="R31" s="350"/>
      <c r="S31" s="350"/>
      <c r="T31" s="359">
        <f t="shared" si="4"/>
        <v>0</v>
      </c>
      <c r="U31" s="360"/>
      <c r="V31" s="360"/>
      <c r="W31" s="360"/>
      <c r="X31" s="360"/>
      <c r="Y31" s="360"/>
      <c r="Z31" s="360"/>
      <c r="AA31" s="361"/>
      <c r="AB31" s="361"/>
      <c r="AC31" s="361"/>
      <c r="AD31" s="361"/>
      <c r="AE31" s="361"/>
      <c r="AF31" s="361"/>
      <c r="AG31" s="361"/>
      <c r="AH31" s="361"/>
    </row>
    <row r="32" spans="1:34" ht="12.75" customHeight="1" x14ac:dyDescent="0.3">
      <c r="A32" s="351">
        <v>11</v>
      </c>
      <c r="B32" s="49">
        <v>10</v>
      </c>
      <c r="C32" s="352" t="s">
        <v>300</v>
      </c>
      <c r="D32" s="362" t="s">
        <v>301</v>
      </c>
      <c r="E32" s="378"/>
      <c r="F32" s="363"/>
      <c r="G32" s="384"/>
      <c r="H32" s="376">
        <v>90</v>
      </c>
      <c r="I32" s="354" t="str">
        <f t="shared" si="3"/>
        <v>Commissioning and Testing</v>
      </c>
      <c r="J32" s="355"/>
      <c r="K32" s="355"/>
      <c r="L32" s="357"/>
      <c r="M32" s="358" t="str">
        <f t="shared" si="0"/>
        <v>Local</v>
      </c>
      <c r="N32" s="350"/>
      <c r="O32" s="356" t="str">
        <f t="shared" si="1"/>
        <v>ZAR</v>
      </c>
      <c r="P32" s="356">
        <f>IF(N32="",1,VLOOKUP(N32,$N$1:$P$14,3,FALSE))</f>
        <v>1</v>
      </c>
      <c r="Q32" s="350"/>
      <c r="R32" s="350"/>
      <c r="S32" s="350"/>
      <c r="T32" s="359">
        <f>R32*S32</f>
        <v>0</v>
      </c>
      <c r="U32" s="360"/>
      <c r="V32" s="360"/>
      <c r="W32" s="360"/>
      <c r="X32" s="360"/>
      <c r="Y32" s="360"/>
      <c r="Z32" s="360"/>
      <c r="AA32" s="361"/>
      <c r="AB32" s="361"/>
      <c r="AC32" s="361"/>
      <c r="AD32" s="361"/>
      <c r="AE32" s="361"/>
      <c r="AF32" s="361"/>
      <c r="AG32" s="361"/>
      <c r="AH32" s="361"/>
    </row>
    <row r="33" spans="1:34" ht="12.75" customHeight="1" x14ac:dyDescent="0.3">
      <c r="A33" s="351">
        <v>12</v>
      </c>
      <c r="B33" s="49">
        <v>10</v>
      </c>
      <c r="C33" s="352" t="s">
        <v>300</v>
      </c>
      <c r="D33" s="362" t="s">
        <v>301</v>
      </c>
      <c r="E33" s="378"/>
      <c r="F33" s="363"/>
      <c r="G33" s="384"/>
      <c r="H33" s="376">
        <v>100</v>
      </c>
      <c r="I33" s="354" t="str">
        <f t="shared" si="3"/>
        <v>Codification and Labelling</v>
      </c>
      <c r="J33" s="355"/>
      <c r="K33" s="355"/>
      <c r="L33" s="357"/>
      <c r="M33" s="358" t="str">
        <f t="shared" si="0"/>
        <v>Local</v>
      </c>
      <c r="N33" s="350"/>
      <c r="O33" s="356" t="str">
        <f t="shared" si="1"/>
        <v>ZAR</v>
      </c>
      <c r="P33" s="356">
        <f t="shared" si="2"/>
        <v>1</v>
      </c>
      <c r="Q33" s="350"/>
      <c r="R33" s="350"/>
      <c r="S33" s="350"/>
      <c r="T33" s="359">
        <f t="shared" si="4"/>
        <v>0</v>
      </c>
      <c r="U33" s="360"/>
      <c r="V33" s="360"/>
      <c r="W33" s="360"/>
      <c r="X33" s="360"/>
      <c r="Y33" s="360"/>
      <c r="Z33" s="360"/>
      <c r="AA33" s="361"/>
      <c r="AB33" s="361"/>
      <c r="AC33" s="361"/>
      <c r="AD33" s="361"/>
      <c r="AE33" s="361"/>
      <c r="AF33" s="361"/>
      <c r="AG33" s="361"/>
      <c r="AH33" s="361"/>
    </row>
    <row r="34" spans="1:34" ht="12.75" customHeight="1" x14ac:dyDescent="0.3">
      <c r="A34" s="351">
        <v>13</v>
      </c>
      <c r="B34" s="49">
        <v>10</v>
      </c>
      <c r="C34" s="352" t="s">
        <v>300</v>
      </c>
      <c r="D34" s="362" t="s">
        <v>301</v>
      </c>
      <c r="E34" s="378"/>
      <c r="F34" s="363"/>
      <c r="G34" s="384"/>
      <c r="H34" s="375">
        <v>0</v>
      </c>
      <c r="I34" s="354" t="str">
        <f t="shared" si="3"/>
        <v>General</v>
      </c>
      <c r="J34" s="355"/>
      <c r="K34" s="355"/>
      <c r="L34" s="357"/>
      <c r="M34" s="358" t="str">
        <f t="shared" si="0"/>
        <v>Local</v>
      </c>
      <c r="N34" s="350"/>
      <c r="O34" s="356" t="str">
        <f t="shared" si="1"/>
        <v>ZAR</v>
      </c>
      <c r="P34" s="356">
        <f t="shared" si="2"/>
        <v>1</v>
      </c>
      <c r="Q34" s="350"/>
      <c r="R34" s="350"/>
      <c r="S34" s="350"/>
      <c r="T34" s="359">
        <f>R34*S34</f>
        <v>0</v>
      </c>
      <c r="U34" s="360"/>
      <c r="V34" s="360"/>
      <c r="W34" s="360"/>
      <c r="X34" s="360"/>
      <c r="Y34" s="360"/>
      <c r="Z34" s="360"/>
      <c r="AA34" s="361"/>
      <c r="AB34" s="361"/>
      <c r="AC34" s="361"/>
      <c r="AD34" s="361"/>
      <c r="AE34" s="361"/>
      <c r="AF34" s="361"/>
      <c r="AG34" s="361"/>
      <c r="AH34" s="361"/>
    </row>
    <row r="35" spans="1:34" ht="12.75" customHeight="1" x14ac:dyDescent="0.3">
      <c r="A35" s="351">
        <v>14</v>
      </c>
      <c r="B35" s="49">
        <v>10</v>
      </c>
      <c r="C35" s="352" t="s">
        <v>300</v>
      </c>
      <c r="D35" s="362" t="s">
        <v>301</v>
      </c>
      <c r="E35" s="378"/>
      <c r="F35" s="363"/>
      <c r="G35" s="384"/>
      <c r="H35" s="376">
        <v>10</v>
      </c>
      <c r="I35" s="354" t="str">
        <f t="shared" si="3"/>
        <v>Management</v>
      </c>
      <c r="J35" s="355"/>
      <c r="K35" s="355"/>
      <c r="L35" s="357"/>
      <c r="M35" s="358" t="str">
        <f t="shared" si="0"/>
        <v>Local</v>
      </c>
      <c r="N35" s="350"/>
      <c r="O35" s="356" t="str">
        <f t="shared" si="1"/>
        <v>ZAR</v>
      </c>
      <c r="P35" s="356">
        <f t="shared" si="2"/>
        <v>1</v>
      </c>
      <c r="Q35" s="350"/>
      <c r="R35" s="350"/>
      <c r="S35" s="350"/>
      <c r="T35" s="359">
        <f t="shared" si="4"/>
        <v>0</v>
      </c>
      <c r="U35" s="360"/>
      <c r="V35" s="360"/>
      <c r="W35" s="360"/>
      <c r="X35" s="360"/>
      <c r="Y35" s="360"/>
      <c r="Z35" s="360"/>
      <c r="AA35" s="361"/>
      <c r="AB35" s="361"/>
      <c r="AC35" s="361"/>
      <c r="AD35" s="361"/>
      <c r="AE35" s="361"/>
      <c r="AF35" s="361"/>
      <c r="AG35" s="361"/>
      <c r="AH35" s="361"/>
    </row>
    <row r="36" spans="1:34" ht="12.75" customHeight="1" x14ac:dyDescent="0.3">
      <c r="A36" s="351">
        <v>15</v>
      </c>
      <c r="B36" s="49">
        <v>10</v>
      </c>
      <c r="C36" s="352" t="s">
        <v>300</v>
      </c>
      <c r="D36" s="362" t="s">
        <v>301</v>
      </c>
      <c r="E36" s="378"/>
      <c r="F36" s="363"/>
      <c r="G36" s="384"/>
      <c r="H36" s="376">
        <v>20</v>
      </c>
      <c r="I36" s="354" t="str">
        <f t="shared" si="3"/>
        <v>Design Management</v>
      </c>
      <c r="J36" s="355"/>
      <c r="K36" s="355"/>
      <c r="L36" s="357"/>
      <c r="M36" s="358" t="str">
        <f t="shared" si="0"/>
        <v>Local</v>
      </c>
      <c r="N36" s="350"/>
      <c r="O36" s="356" t="str">
        <f t="shared" si="1"/>
        <v>ZAR</v>
      </c>
      <c r="P36" s="356">
        <f t="shared" si="2"/>
        <v>1</v>
      </c>
      <c r="Q36" s="350"/>
      <c r="R36" s="350"/>
      <c r="S36" s="350"/>
      <c r="T36" s="359">
        <f t="shared" si="4"/>
        <v>0</v>
      </c>
      <c r="U36" s="360"/>
      <c r="V36" s="360"/>
      <c r="W36" s="360"/>
      <c r="X36" s="360"/>
      <c r="Y36" s="360"/>
      <c r="Z36" s="360"/>
      <c r="AA36" s="361"/>
      <c r="AB36" s="361"/>
      <c r="AC36" s="361"/>
      <c r="AD36" s="361"/>
      <c r="AE36" s="361"/>
      <c r="AF36" s="361"/>
      <c r="AG36" s="361"/>
      <c r="AH36" s="361"/>
    </row>
    <row r="37" spans="1:34" ht="12.75" customHeight="1" x14ac:dyDescent="0.3">
      <c r="A37" s="351">
        <v>16</v>
      </c>
      <c r="B37" s="49">
        <v>10</v>
      </c>
      <c r="C37" s="352" t="s">
        <v>300</v>
      </c>
      <c r="D37" s="362" t="s">
        <v>301</v>
      </c>
      <c r="E37" s="379"/>
      <c r="F37" s="363"/>
      <c r="G37" s="384"/>
      <c r="H37" s="376">
        <v>30</v>
      </c>
      <c r="I37" s="354" t="str">
        <f t="shared" si="3"/>
        <v>Procurement</v>
      </c>
      <c r="J37" s="355"/>
      <c r="K37" s="355"/>
      <c r="L37" s="357"/>
      <c r="M37" s="358" t="str">
        <f t="shared" si="0"/>
        <v>Local</v>
      </c>
      <c r="N37" s="350"/>
      <c r="O37" s="356" t="str">
        <f t="shared" si="1"/>
        <v>ZAR</v>
      </c>
      <c r="P37" s="356">
        <f t="shared" si="2"/>
        <v>1</v>
      </c>
      <c r="Q37" s="350"/>
      <c r="R37" s="350"/>
      <c r="S37" s="350"/>
      <c r="T37" s="359">
        <f t="shared" si="4"/>
        <v>0</v>
      </c>
      <c r="U37" s="360"/>
      <c r="V37" s="360"/>
      <c r="W37" s="360"/>
      <c r="X37" s="360"/>
      <c r="Y37" s="360"/>
      <c r="Z37" s="360"/>
      <c r="AA37" s="361"/>
      <c r="AB37" s="361"/>
      <c r="AC37" s="361"/>
      <c r="AD37" s="361"/>
      <c r="AE37" s="361"/>
      <c r="AF37" s="361"/>
      <c r="AG37" s="361"/>
      <c r="AH37" s="361"/>
    </row>
    <row r="38" spans="1:34" ht="12.75" customHeight="1" x14ac:dyDescent="0.3">
      <c r="A38" s="351">
        <v>17</v>
      </c>
      <c r="B38" s="49">
        <v>10</v>
      </c>
      <c r="C38" s="352" t="s">
        <v>300</v>
      </c>
      <c r="D38" s="362" t="s">
        <v>301</v>
      </c>
      <c r="E38" s="379"/>
      <c r="F38" s="363"/>
      <c r="G38" s="384"/>
      <c r="H38" s="376">
        <v>40</v>
      </c>
      <c r="I38" s="354" t="str">
        <f t="shared" si="3"/>
        <v>Plant and Material - Local</v>
      </c>
      <c r="J38" s="355"/>
      <c r="K38" s="355"/>
      <c r="L38" s="357"/>
      <c r="M38" s="358" t="str">
        <f t="shared" si="0"/>
        <v>Local</v>
      </c>
      <c r="N38" s="350"/>
      <c r="O38" s="356" t="str">
        <f t="shared" si="1"/>
        <v>ZAR</v>
      </c>
      <c r="P38" s="356">
        <f t="shared" si="2"/>
        <v>1</v>
      </c>
      <c r="Q38" s="350"/>
      <c r="R38" s="350"/>
      <c r="S38" s="350"/>
      <c r="T38" s="359">
        <f t="shared" si="4"/>
        <v>0</v>
      </c>
      <c r="U38" s="360"/>
      <c r="V38" s="360"/>
      <c r="W38" s="360"/>
      <c r="X38" s="360"/>
      <c r="Y38" s="360"/>
      <c r="Z38" s="360"/>
      <c r="AA38" s="361"/>
      <c r="AB38" s="361"/>
      <c r="AC38" s="361"/>
      <c r="AD38" s="361"/>
      <c r="AE38" s="361"/>
      <c r="AF38" s="361"/>
      <c r="AG38" s="361"/>
      <c r="AH38" s="361"/>
    </row>
    <row r="39" spans="1:34" ht="12.75" customHeight="1" x14ac:dyDescent="0.3">
      <c r="A39" s="351">
        <v>18</v>
      </c>
      <c r="B39" s="49">
        <v>10</v>
      </c>
      <c r="C39" s="352" t="s">
        <v>300</v>
      </c>
      <c r="D39" s="362" t="s">
        <v>301</v>
      </c>
      <c r="E39" s="379"/>
      <c r="F39" s="363"/>
      <c r="G39" s="384"/>
      <c r="H39" s="376">
        <v>50</v>
      </c>
      <c r="I39" s="354" t="str">
        <f t="shared" si="3"/>
        <v>Plant and Material - Foreign</v>
      </c>
      <c r="J39" s="355"/>
      <c r="K39" s="355"/>
      <c r="L39" s="357"/>
      <c r="M39" s="358" t="str">
        <f t="shared" si="0"/>
        <v>Foreign</v>
      </c>
      <c r="N39" s="350"/>
      <c r="O39" s="398" t="s">
        <v>188</v>
      </c>
      <c r="P39" s="356"/>
      <c r="Q39" s="350"/>
      <c r="R39" s="350"/>
      <c r="S39" s="350"/>
      <c r="T39" s="359">
        <f t="shared" si="4"/>
        <v>0</v>
      </c>
      <c r="U39" s="360"/>
      <c r="V39" s="360"/>
      <c r="W39" s="360"/>
      <c r="X39" s="360"/>
      <c r="Y39" s="360"/>
      <c r="Z39" s="360"/>
      <c r="AA39" s="361"/>
      <c r="AB39" s="361"/>
      <c r="AC39" s="361"/>
      <c r="AD39" s="361"/>
      <c r="AE39" s="361"/>
      <c r="AF39" s="361"/>
      <c r="AG39" s="361"/>
      <c r="AH39" s="361"/>
    </row>
    <row r="40" spans="1:34" ht="12.75" customHeight="1" x14ac:dyDescent="0.3">
      <c r="A40" s="351">
        <v>19</v>
      </c>
      <c r="B40" s="49">
        <v>10</v>
      </c>
      <c r="C40" s="352" t="s">
        <v>300</v>
      </c>
      <c r="D40" s="362" t="s">
        <v>301</v>
      </c>
      <c r="E40" s="379"/>
      <c r="F40" s="363"/>
      <c r="G40" s="382"/>
      <c r="H40" s="376">
        <v>60</v>
      </c>
      <c r="I40" s="354" t="str">
        <f t="shared" si="3"/>
        <v>Transport - Local</v>
      </c>
      <c r="J40" s="355"/>
      <c r="K40" s="355"/>
      <c r="L40" s="357"/>
      <c r="M40" s="358" t="str">
        <f t="shared" si="0"/>
        <v>Local</v>
      </c>
      <c r="N40" s="350"/>
      <c r="O40" s="356" t="str">
        <f t="shared" si="1"/>
        <v>ZAR</v>
      </c>
      <c r="P40" s="356">
        <f t="shared" si="2"/>
        <v>1</v>
      </c>
      <c r="Q40" s="350"/>
      <c r="R40" s="350"/>
      <c r="S40" s="350"/>
      <c r="T40" s="359">
        <f t="shared" si="4"/>
        <v>0</v>
      </c>
      <c r="U40" s="360"/>
      <c r="V40" s="360"/>
      <c r="W40" s="360"/>
      <c r="X40" s="360"/>
      <c r="Y40" s="360"/>
      <c r="Z40" s="360"/>
      <c r="AA40" s="361"/>
      <c r="AB40" s="361"/>
      <c r="AC40" s="361"/>
      <c r="AD40" s="361"/>
      <c r="AE40" s="361"/>
      <c r="AF40" s="361"/>
      <c r="AG40" s="361"/>
      <c r="AH40" s="361"/>
    </row>
    <row r="41" spans="1:34" ht="12.75" customHeight="1" x14ac:dyDescent="0.3">
      <c r="A41" s="351">
        <v>20</v>
      </c>
      <c r="B41" s="49">
        <v>10</v>
      </c>
      <c r="C41" s="352" t="s">
        <v>300</v>
      </c>
      <c r="D41" s="362" t="s">
        <v>301</v>
      </c>
      <c r="E41" s="379"/>
      <c r="F41" s="363"/>
      <c r="G41" s="382"/>
      <c r="H41" s="376">
        <v>70</v>
      </c>
      <c r="I41" s="354" t="str">
        <f t="shared" si="3"/>
        <v>Transport - Freight/Sea</v>
      </c>
      <c r="J41" s="355"/>
      <c r="K41" s="355"/>
      <c r="L41" s="357"/>
      <c r="M41" s="358" t="str">
        <f t="shared" si="0"/>
        <v>Local</v>
      </c>
      <c r="N41" s="350"/>
      <c r="O41" s="356" t="str">
        <f t="shared" si="1"/>
        <v>ZAR</v>
      </c>
      <c r="P41" s="356">
        <f>IF(N41="",1,VLOOKUP(N41,$N$1:$P$14,3,FALSE))</f>
        <v>1</v>
      </c>
      <c r="Q41" s="350"/>
      <c r="R41" s="350"/>
      <c r="S41" s="350"/>
      <c r="T41" s="359">
        <f>R41*S41</f>
        <v>0</v>
      </c>
      <c r="U41" s="360"/>
      <c r="V41" s="360"/>
      <c r="W41" s="360"/>
      <c r="X41" s="360"/>
      <c r="Y41" s="360"/>
      <c r="Z41" s="360"/>
      <c r="AA41" s="361"/>
      <c r="AB41" s="361"/>
      <c r="AC41" s="361"/>
      <c r="AD41" s="361"/>
      <c r="AE41" s="361"/>
      <c r="AF41" s="361"/>
      <c r="AG41" s="361"/>
      <c r="AH41" s="361"/>
    </row>
    <row r="42" spans="1:34" ht="12.75" customHeight="1" x14ac:dyDescent="0.3">
      <c r="A42" s="351">
        <v>21</v>
      </c>
      <c r="B42" s="49">
        <v>10</v>
      </c>
      <c r="C42" s="352" t="s">
        <v>300</v>
      </c>
      <c r="D42" s="362" t="s">
        <v>301</v>
      </c>
      <c r="E42" s="379"/>
      <c r="F42" s="363"/>
      <c r="G42" s="382"/>
      <c r="H42" s="376">
        <v>80</v>
      </c>
      <c r="I42" s="354" t="str">
        <f t="shared" si="3"/>
        <v>Construction, Erection &amp; Installation</v>
      </c>
      <c r="J42" s="355"/>
      <c r="K42" s="355"/>
      <c r="L42" s="357"/>
      <c r="M42" s="358" t="str">
        <f t="shared" si="0"/>
        <v>Local</v>
      </c>
      <c r="N42" s="350"/>
      <c r="O42" s="356" t="str">
        <f t="shared" si="1"/>
        <v>ZAR</v>
      </c>
      <c r="P42" s="356">
        <f t="shared" si="2"/>
        <v>1</v>
      </c>
      <c r="Q42" s="350"/>
      <c r="R42" s="350"/>
      <c r="S42" s="350"/>
      <c r="T42" s="359">
        <f t="shared" si="4"/>
        <v>0</v>
      </c>
      <c r="U42" s="360"/>
      <c r="V42" s="360"/>
      <c r="W42" s="360"/>
      <c r="X42" s="360"/>
      <c r="Y42" s="360"/>
      <c r="Z42" s="360"/>
      <c r="AA42" s="361"/>
      <c r="AB42" s="361"/>
      <c r="AC42" s="361"/>
      <c r="AD42" s="361"/>
      <c r="AE42" s="361"/>
      <c r="AF42" s="361"/>
      <c r="AG42" s="361"/>
      <c r="AH42" s="361"/>
    </row>
    <row r="43" spans="1:34" ht="12.75" customHeight="1" x14ac:dyDescent="0.3">
      <c r="A43" s="351">
        <v>22</v>
      </c>
      <c r="B43" s="49">
        <v>10</v>
      </c>
      <c r="C43" s="352" t="s">
        <v>300</v>
      </c>
      <c r="D43" s="362" t="s">
        <v>301</v>
      </c>
      <c r="E43" s="379"/>
      <c r="F43" s="363"/>
      <c r="G43" s="382"/>
      <c r="H43" s="376">
        <v>90</v>
      </c>
      <c r="I43" s="354" t="str">
        <f t="shared" si="3"/>
        <v>Commissioning and Testing</v>
      </c>
      <c r="J43" s="355"/>
      <c r="K43" s="355"/>
      <c r="L43" s="357"/>
      <c r="M43" s="358" t="str">
        <f t="shared" si="0"/>
        <v>Local</v>
      </c>
      <c r="N43" s="350"/>
      <c r="O43" s="356" t="str">
        <f t="shared" si="1"/>
        <v>ZAR</v>
      </c>
      <c r="P43" s="356">
        <f t="shared" si="2"/>
        <v>1</v>
      </c>
      <c r="Q43" s="350"/>
      <c r="R43" s="350"/>
      <c r="S43" s="350"/>
      <c r="T43" s="359">
        <f t="shared" si="4"/>
        <v>0</v>
      </c>
      <c r="U43" s="360"/>
      <c r="V43" s="360"/>
      <c r="W43" s="360"/>
      <c r="X43" s="360"/>
      <c r="Y43" s="360"/>
      <c r="Z43" s="360"/>
      <c r="AA43" s="361"/>
      <c r="AB43" s="361"/>
      <c r="AC43" s="361"/>
      <c r="AD43" s="361"/>
      <c r="AE43" s="361"/>
      <c r="AF43" s="361"/>
      <c r="AG43" s="361"/>
      <c r="AH43" s="361"/>
    </row>
    <row r="44" spans="1:34" ht="12.75" customHeight="1" x14ac:dyDescent="0.3">
      <c r="A44" s="351">
        <v>23</v>
      </c>
      <c r="B44" s="49">
        <v>10</v>
      </c>
      <c r="C44" s="352" t="s">
        <v>300</v>
      </c>
      <c r="D44" s="362" t="s">
        <v>301</v>
      </c>
      <c r="E44" s="379"/>
      <c r="F44" s="363"/>
      <c r="G44" s="382"/>
      <c r="H44" s="376">
        <v>100</v>
      </c>
      <c r="I44" s="354" t="str">
        <f t="shared" si="3"/>
        <v>Codification and Labelling</v>
      </c>
      <c r="J44" s="355"/>
      <c r="K44" s="355"/>
      <c r="L44" s="357"/>
      <c r="M44" s="358" t="str">
        <f t="shared" si="0"/>
        <v>Local</v>
      </c>
      <c r="N44" s="350"/>
      <c r="O44" s="356" t="str">
        <f t="shared" si="1"/>
        <v>ZAR</v>
      </c>
      <c r="P44" s="356">
        <f t="shared" si="2"/>
        <v>1</v>
      </c>
      <c r="Q44" s="350"/>
      <c r="R44" s="350"/>
      <c r="S44" s="350"/>
      <c r="T44" s="359">
        <f t="shared" si="4"/>
        <v>0</v>
      </c>
      <c r="U44" s="360"/>
      <c r="V44" s="360"/>
      <c r="W44" s="360"/>
      <c r="X44" s="360"/>
      <c r="Y44" s="360"/>
      <c r="Z44" s="360"/>
      <c r="AA44" s="361"/>
      <c r="AB44" s="361"/>
      <c r="AC44" s="361"/>
      <c r="AD44" s="361"/>
      <c r="AE44" s="361"/>
      <c r="AF44" s="361"/>
      <c r="AG44" s="361"/>
      <c r="AH44" s="361"/>
    </row>
    <row r="45" spans="1:34" ht="12.75" customHeight="1" x14ac:dyDescent="0.3">
      <c r="A45" s="351">
        <v>24</v>
      </c>
      <c r="B45" s="49">
        <v>10</v>
      </c>
      <c r="C45" s="352" t="s">
        <v>300</v>
      </c>
      <c r="D45" s="362" t="s">
        <v>301</v>
      </c>
      <c r="E45" s="379"/>
      <c r="F45" s="363"/>
      <c r="G45" s="382"/>
      <c r="H45" s="375">
        <v>0</v>
      </c>
      <c r="I45" s="354" t="str">
        <f t="shared" si="3"/>
        <v>General</v>
      </c>
      <c r="J45" s="355"/>
      <c r="K45" s="355"/>
      <c r="L45" s="357"/>
      <c r="M45" s="358" t="str">
        <f t="shared" si="0"/>
        <v>Local</v>
      </c>
      <c r="N45" s="350"/>
      <c r="O45" s="356" t="str">
        <f t="shared" si="1"/>
        <v>ZAR</v>
      </c>
      <c r="P45" s="356">
        <f t="shared" si="2"/>
        <v>1</v>
      </c>
      <c r="Q45" s="350"/>
      <c r="R45" s="350"/>
      <c r="S45" s="350"/>
      <c r="T45" s="359">
        <f t="shared" si="4"/>
        <v>0</v>
      </c>
      <c r="U45" s="360"/>
      <c r="V45" s="360"/>
      <c r="W45" s="360"/>
      <c r="X45" s="360"/>
      <c r="Y45" s="360"/>
      <c r="Z45" s="360"/>
      <c r="AA45" s="361"/>
      <c r="AB45" s="361"/>
      <c r="AC45" s="361"/>
      <c r="AD45" s="361"/>
      <c r="AE45" s="361"/>
      <c r="AF45" s="361"/>
      <c r="AG45" s="361"/>
      <c r="AH45" s="361"/>
    </row>
    <row r="46" spans="1:34" ht="12.75" customHeight="1" x14ac:dyDescent="0.3">
      <c r="A46" s="351">
        <v>25</v>
      </c>
      <c r="B46" s="49">
        <v>10</v>
      </c>
      <c r="C46" s="352" t="s">
        <v>300</v>
      </c>
      <c r="D46" s="362" t="s">
        <v>301</v>
      </c>
      <c r="E46" s="379"/>
      <c r="F46" s="363"/>
      <c r="G46" s="382"/>
      <c r="H46" s="376">
        <v>10</v>
      </c>
      <c r="I46" s="354" t="str">
        <f t="shared" si="3"/>
        <v>Management</v>
      </c>
      <c r="J46" s="355"/>
      <c r="K46" s="355"/>
      <c r="L46" s="357"/>
      <c r="M46" s="358" t="str">
        <f t="shared" si="0"/>
        <v>Local</v>
      </c>
      <c r="N46" s="350"/>
      <c r="O46" s="356" t="str">
        <f t="shared" si="1"/>
        <v>ZAR</v>
      </c>
      <c r="P46" s="356">
        <f t="shared" si="2"/>
        <v>1</v>
      </c>
      <c r="Q46" s="350"/>
      <c r="R46" s="350"/>
      <c r="S46" s="350"/>
      <c r="T46" s="359">
        <f t="shared" si="4"/>
        <v>0</v>
      </c>
      <c r="U46" s="360"/>
      <c r="V46" s="360"/>
      <c r="W46" s="360"/>
      <c r="X46" s="360"/>
      <c r="Y46" s="360"/>
      <c r="Z46" s="360"/>
      <c r="AA46" s="361"/>
      <c r="AB46" s="361"/>
      <c r="AC46" s="361"/>
      <c r="AD46" s="361"/>
      <c r="AE46" s="361"/>
      <c r="AF46" s="361"/>
      <c r="AG46" s="361"/>
      <c r="AH46" s="361"/>
    </row>
    <row r="47" spans="1:34" ht="12.75" customHeight="1" x14ac:dyDescent="0.3">
      <c r="A47" s="351">
        <v>26</v>
      </c>
      <c r="B47" s="49">
        <v>10</v>
      </c>
      <c r="C47" s="352" t="s">
        <v>300</v>
      </c>
      <c r="D47" s="362" t="s">
        <v>301</v>
      </c>
      <c r="E47" s="379"/>
      <c r="F47" s="365"/>
      <c r="G47" s="382"/>
      <c r="H47" s="376">
        <v>20</v>
      </c>
      <c r="I47" s="354" t="str">
        <f t="shared" si="3"/>
        <v>Design Management</v>
      </c>
      <c r="J47" s="355"/>
      <c r="K47" s="355"/>
      <c r="L47" s="357"/>
      <c r="M47" s="358" t="str">
        <f t="shared" si="0"/>
        <v>Local</v>
      </c>
      <c r="N47" s="350"/>
      <c r="O47" s="356" t="str">
        <f t="shared" si="1"/>
        <v>ZAR</v>
      </c>
      <c r="P47" s="356">
        <f t="shared" si="2"/>
        <v>1</v>
      </c>
      <c r="Q47" s="350"/>
      <c r="R47" s="350"/>
      <c r="S47" s="350"/>
      <c r="T47" s="359">
        <f t="shared" si="4"/>
        <v>0</v>
      </c>
      <c r="U47" s="360"/>
      <c r="V47" s="360"/>
      <c r="W47" s="360"/>
      <c r="X47" s="360"/>
      <c r="Y47" s="360"/>
      <c r="Z47" s="360"/>
      <c r="AA47" s="361"/>
      <c r="AB47" s="361"/>
      <c r="AC47" s="361"/>
      <c r="AD47" s="361"/>
      <c r="AE47" s="361"/>
      <c r="AF47" s="361"/>
      <c r="AG47" s="361"/>
      <c r="AH47" s="361"/>
    </row>
    <row r="48" spans="1:34" ht="12.75" customHeight="1" x14ac:dyDescent="0.3">
      <c r="A48" s="351">
        <v>27</v>
      </c>
      <c r="B48" s="49">
        <v>10</v>
      </c>
      <c r="C48" s="352" t="s">
        <v>300</v>
      </c>
      <c r="D48" s="362" t="s">
        <v>301</v>
      </c>
      <c r="E48" s="379"/>
      <c r="F48" s="365"/>
      <c r="G48" s="382"/>
      <c r="H48" s="376">
        <v>30</v>
      </c>
      <c r="I48" s="354" t="str">
        <f t="shared" si="3"/>
        <v>Procurement</v>
      </c>
      <c r="J48" s="355"/>
      <c r="K48" s="355"/>
      <c r="L48" s="357"/>
      <c r="M48" s="358" t="str">
        <f t="shared" si="0"/>
        <v>Local</v>
      </c>
      <c r="N48" s="350"/>
      <c r="O48" s="356" t="str">
        <f t="shared" si="1"/>
        <v>ZAR</v>
      </c>
      <c r="P48" s="356">
        <f t="shared" si="2"/>
        <v>1</v>
      </c>
      <c r="Q48" s="350"/>
      <c r="R48" s="350"/>
      <c r="S48" s="350"/>
      <c r="T48" s="359">
        <f>R48*S48</f>
        <v>0</v>
      </c>
      <c r="U48" s="360"/>
      <c r="V48" s="360"/>
      <c r="W48" s="360"/>
      <c r="X48" s="360"/>
      <c r="Y48" s="360"/>
      <c r="Z48" s="360"/>
      <c r="AA48" s="361"/>
      <c r="AB48" s="361"/>
      <c r="AC48" s="361"/>
      <c r="AD48" s="361"/>
      <c r="AE48" s="361"/>
      <c r="AF48" s="361"/>
      <c r="AG48" s="361"/>
      <c r="AH48" s="361"/>
    </row>
    <row r="49" spans="1:34" ht="12.75" customHeight="1" x14ac:dyDescent="0.3">
      <c r="A49" s="351">
        <v>28</v>
      </c>
      <c r="B49" s="49">
        <v>10</v>
      </c>
      <c r="C49" s="352" t="s">
        <v>300</v>
      </c>
      <c r="D49" s="362" t="s">
        <v>301</v>
      </c>
      <c r="E49" s="379"/>
      <c r="F49" s="365"/>
      <c r="G49" s="382"/>
      <c r="H49" s="376">
        <v>40</v>
      </c>
      <c r="I49" s="354" t="str">
        <f t="shared" si="3"/>
        <v>Plant and Material - Local</v>
      </c>
      <c r="J49" s="355"/>
      <c r="K49" s="355"/>
      <c r="L49" s="357"/>
      <c r="M49" s="358" t="str">
        <f t="shared" si="0"/>
        <v>Local</v>
      </c>
      <c r="N49" s="350"/>
      <c r="O49" s="356" t="str">
        <f t="shared" si="1"/>
        <v>ZAR</v>
      </c>
      <c r="P49" s="356">
        <f t="shared" si="2"/>
        <v>1</v>
      </c>
      <c r="Q49" s="350"/>
      <c r="R49" s="350"/>
      <c r="S49" s="350"/>
      <c r="T49" s="359">
        <f t="shared" si="4"/>
        <v>0</v>
      </c>
      <c r="U49" s="360"/>
      <c r="V49" s="360"/>
      <c r="W49" s="360"/>
      <c r="X49" s="360"/>
      <c r="Y49" s="360"/>
      <c r="Z49" s="360"/>
      <c r="AA49" s="361"/>
      <c r="AB49" s="361"/>
      <c r="AC49" s="361"/>
      <c r="AD49" s="361"/>
      <c r="AE49" s="361"/>
      <c r="AF49" s="361"/>
      <c r="AG49" s="361"/>
      <c r="AH49" s="361"/>
    </row>
    <row r="50" spans="1:34" ht="12.75" customHeight="1" x14ac:dyDescent="0.3">
      <c r="A50" s="351">
        <v>29</v>
      </c>
      <c r="B50" s="49">
        <v>10</v>
      </c>
      <c r="C50" s="352" t="s">
        <v>300</v>
      </c>
      <c r="D50" s="362" t="s">
        <v>301</v>
      </c>
      <c r="E50" s="379"/>
      <c r="F50" s="365"/>
      <c r="G50" s="382"/>
      <c r="H50" s="376">
        <v>50</v>
      </c>
      <c r="I50" s="354" t="str">
        <f t="shared" si="3"/>
        <v>Plant and Material - Foreign</v>
      </c>
      <c r="J50" s="355"/>
      <c r="K50" s="355"/>
      <c r="L50" s="357"/>
      <c r="M50" s="358" t="str">
        <f t="shared" si="0"/>
        <v>Foreign</v>
      </c>
      <c r="N50" s="350"/>
      <c r="O50" s="398" t="s">
        <v>188</v>
      </c>
      <c r="P50" s="356"/>
      <c r="Q50" s="350"/>
      <c r="R50" s="350"/>
      <c r="S50" s="350"/>
      <c r="T50" s="359">
        <f t="shared" si="4"/>
        <v>0</v>
      </c>
      <c r="U50" s="360"/>
      <c r="V50" s="360"/>
      <c r="W50" s="360"/>
      <c r="X50" s="360"/>
      <c r="Y50" s="360"/>
      <c r="Z50" s="360"/>
      <c r="AA50" s="361"/>
      <c r="AB50" s="361"/>
      <c r="AC50" s="361"/>
      <c r="AD50" s="361"/>
      <c r="AE50" s="361"/>
      <c r="AF50" s="361"/>
      <c r="AG50" s="361"/>
      <c r="AH50" s="361"/>
    </row>
    <row r="51" spans="1:34" ht="12.75" customHeight="1" x14ac:dyDescent="0.3">
      <c r="A51" s="351">
        <v>30</v>
      </c>
      <c r="B51" s="49">
        <v>10</v>
      </c>
      <c r="C51" s="352" t="s">
        <v>300</v>
      </c>
      <c r="D51" s="362" t="s">
        <v>301</v>
      </c>
      <c r="E51" s="379"/>
      <c r="F51" s="365"/>
      <c r="G51" s="382"/>
      <c r="H51" s="376">
        <v>60</v>
      </c>
      <c r="I51" s="354" t="str">
        <f t="shared" si="3"/>
        <v>Transport - Local</v>
      </c>
      <c r="J51" s="355"/>
      <c r="K51" s="355"/>
      <c r="L51" s="357"/>
      <c r="M51" s="358" t="str">
        <f t="shared" si="0"/>
        <v>Local</v>
      </c>
      <c r="N51" s="350"/>
      <c r="O51" s="356" t="str">
        <f t="shared" si="1"/>
        <v>ZAR</v>
      </c>
      <c r="P51" s="356">
        <f t="shared" si="2"/>
        <v>1</v>
      </c>
      <c r="Q51" s="350"/>
      <c r="R51" s="350"/>
      <c r="S51" s="350"/>
      <c r="T51" s="359">
        <f t="shared" si="4"/>
        <v>0</v>
      </c>
      <c r="U51" s="360"/>
      <c r="V51" s="360"/>
      <c r="W51" s="360"/>
      <c r="X51" s="360"/>
      <c r="Y51" s="360"/>
      <c r="Z51" s="360"/>
      <c r="AA51" s="361"/>
      <c r="AB51" s="361"/>
      <c r="AC51" s="361"/>
      <c r="AD51" s="361"/>
      <c r="AE51" s="361"/>
      <c r="AF51" s="361"/>
      <c r="AG51" s="361"/>
      <c r="AH51" s="361"/>
    </row>
    <row r="52" spans="1:34" ht="12.75" customHeight="1" x14ac:dyDescent="0.3">
      <c r="A52" s="351">
        <v>31</v>
      </c>
      <c r="B52" s="49">
        <v>10</v>
      </c>
      <c r="C52" s="352" t="s">
        <v>300</v>
      </c>
      <c r="D52" s="362" t="s">
        <v>301</v>
      </c>
      <c r="E52" s="379"/>
      <c r="F52" s="365"/>
      <c r="G52" s="382"/>
      <c r="H52" s="376">
        <v>70</v>
      </c>
      <c r="I52" s="354" t="str">
        <f t="shared" si="3"/>
        <v>Transport - Freight/Sea</v>
      </c>
      <c r="J52" s="355"/>
      <c r="K52" s="355"/>
      <c r="L52" s="357"/>
      <c r="M52" s="358" t="str">
        <f t="shared" si="0"/>
        <v>Local</v>
      </c>
      <c r="N52" s="350"/>
      <c r="O52" s="356" t="str">
        <f t="shared" si="1"/>
        <v>ZAR</v>
      </c>
      <c r="P52" s="356">
        <f t="shared" si="2"/>
        <v>1</v>
      </c>
      <c r="Q52" s="350"/>
      <c r="R52" s="350"/>
      <c r="S52" s="350"/>
      <c r="T52" s="359">
        <f t="shared" si="4"/>
        <v>0</v>
      </c>
      <c r="U52" s="360"/>
      <c r="V52" s="360"/>
      <c r="W52" s="360"/>
      <c r="X52" s="360"/>
      <c r="Y52" s="360"/>
      <c r="Z52" s="360"/>
      <c r="AA52" s="361"/>
      <c r="AB52" s="361"/>
      <c r="AC52" s="361"/>
      <c r="AD52" s="361"/>
      <c r="AE52" s="361"/>
      <c r="AF52" s="361"/>
      <c r="AG52" s="361"/>
      <c r="AH52" s="361"/>
    </row>
    <row r="53" spans="1:34" ht="12.75" customHeight="1" x14ac:dyDescent="0.3">
      <c r="A53" s="351">
        <v>32</v>
      </c>
      <c r="B53" s="49">
        <v>10</v>
      </c>
      <c r="C53" s="352" t="s">
        <v>300</v>
      </c>
      <c r="D53" s="362" t="s">
        <v>301</v>
      </c>
      <c r="E53" s="379"/>
      <c r="F53" s="365"/>
      <c r="G53" s="382"/>
      <c r="H53" s="376">
        <v>80</v>
      </c>
      <c r="I53" s="354" t="str">
        <f t="shared" si="3"/>
        <v>Construction, Erection &amp; Installation</v>
      </c>
      <c r="J53" s="355"/>
      <c r="K53" s="355"/>
      <c r="L53" s="357"/>
      <c r="M53" s="358" t="str">
        <f t="shared" si="0"/>
        <v>Local</v>
      </c>
      <c r="N53" s="350"/>
      <c r="O53" s="356" t="str">
        <f t="shared" si="1"/>
        <v>ZAR</v>
      </c>
      <c r="P53" s="356">
        <f t="shared" si="2"/>
        <v>1</v>
      </c>
      <c r="Q53" s="350"/>
      <c r="R53" s="350"/>
      <c r="S53" s="350"/>
      <c r="T53" s="359">
        <f t="shared" si="4"/>
        <v>0</v>
      </c>
      <c r="U53" s="360"/>
      <c r="V53" s="360"/>
      <c r="W53" s="360"/>
      <c r="X53" s="360"/>
      <c r="Y53" s="360"/>
      <c r="Z53" s="360"/>
      <c r="AA53" s="361"/>
      <c r="AB53" s="361"/>
      <c r="AC53" s="361"/>
      <c r="AD53" s="361"/>
      <c r="AE53" s="361"/>
      <c r="AF53" s="361"/>
      <c r="AG53" s="361"/>
      <c r="AH53" s="361"/>
    </row>
    <row r="54" spans="1:34" ht="12.75" customHeight="1" x14ac:dyDescent="0.3">
      <c r="A54" s="351">
        <v>33</v>
      </c>
      <c r="B54" s="49">
        <v>10</v>
      </c>
      <c r="C54" s="352" t="s">
        <v>300</v>
      </c>
      <c r="D54" s="362" t="s">
        <v>301</v>
      </c>
      <c r="E54" s="379"/>
      <c r="F54" s="365"/>
      <c r="G54" s="382"/>
      <c r="H54" s="376">
        <v>90</v>
      </c>
      <c r="I54" s="354" t="str">
        <f t="shared" si="3"/>
        <v>Commissioning and Testing</v>
      </c>
      <c r="J54" s="355"/>
      <c r="K54" s="355"/>
      <c r="L54" s="357"/>
      <c r="M54" s="358" t="str">
        <f t="shared" si="0"/>
        <v>Local</v>
      </c>
      <c r="N54" s="350"/>
      <c r="O54" s="356" t="str">
        <f t="shared" si="1"/>
        <v>ZAR</v>
      </c>
      <c r="P54" s="356">
        <f t="shared" si="2"/>
        <v>1</v>
      </c>
      <c r="Q54" s="350"/>
      <c r="R54" s="350"/>
      <c r="S54" s="350"/>
      <c r="T54" s="359">
        <f t="shared" si="4"/>
        <v>0</v>
      </c>
      <c r="U54" s="360"/>
      <c r="V54" s="360"/>
      <c r="W54" s="360"/>
      <c r="X54" s="360"/>
      <c r="Y54" s="360"/>
      <c r="Z54" s="360"/>
      <c r="AA54" s="361"/>
      <c r="AB54" s="361"/>
      <c r="AC54" s="361"/>
      <c r="AD54" s="361"/>
      <c r="AE54" s="361"/>
      <c r="AF54" s="361"/>
      <c r="AG54" s="361"/>
      <c r="AH54" s="361"/>
    </row>
    <row r="55" spans="1:34" ht="12.75" customHeight="1" x14ac:dyDescent="0.3">
      <c r="A55" s="351">
        <v>34</v>
      </c>
      <c r="B55" s="49">
        <v>10</v>
      </c>
      <c r="C55" s="352" t="s">
        <v>300</v>
      </c>
      <c r="D55" s="362" t="s">
        <v>301</v>
      </c>
      <c r="E55" s="379"/>
      <c r="F55" s="365"/>
      <c r="G55" s="382"/>
      <c r="H55" s="376">
        <v>100</v>
      </c>
      <c r="I55" s="354" t="str">
        <f t="shared" si="3"/>
        <v>Codification and Labelling</v>
      </c>
      <c r="J55" s="355"/>
      <c r="K55" s="355"/>
      <c r="L55" s="357"/>
      <c r="M55" s="358" t="str">
        <f t="shared" si="0"/>
        <v>Local</v>
      </c>
      <c r="N55" s="350"/>
      <c r="O55" s="356" t="str">
        <f t="shared" si="1"/>
        <v>ZAR</v>
      </c>
      <c r="P55" s="356">
        <f t="shared" si="2"/>
        <v>1</v>
      </c>
      <c r="Q55" s="350"/>
      <c r="R55" s="350"/>
      <c r="S55" s="350"/>
      <c r="T55" s="359">
        <f t="shared" si="4"/>
        <v>0</v>
      </c>
      <c r="U55" s="360"/>
      <c r="V55" s="360"/>
      <c r="W55" s="360"/>
      <c r="X55" s="360"/>
      <c r="Y55" s="360"/>
      <c r="Z55" s="360"/>
      <c r="AA55" s="361"/>
      <c r="AB55" s="361"/>
      <c r="AC55" s="361"/>
      <c r="AD55" s="361"/>
      <c r="AE55" s="361"/>
      <c r="AF55" s="361"/>
      <c r="AG55" s="361"/>
      <c r="AH55" s="361"/>
    </row>
    <row r="56" spans="1:34" ht="12.75" customHeight="1" x14ac:dyDescent="0.3">
      <c r="A56" s="351">
        <v>35</v>
      </c>
      <c r="B56" s="49">
        <v>10</v>
      </c>
      <c r="C56" s="352" t="s">
        <v>300</v>
      </c>
      <c r="D56" s="362" t="s">
        <v>301</v>
      </c>
      <c r="E56" s="379"/>
      <c r="F56" s="365"/>
      <c r="G56" s="382"/>
      <c r="H56" s="375">
        <v>0</v>
      </c>
      <c r="I56" s="354" t="str">
        <f t="shared" si="3"/>
        <v>General</v>
      </c>
      <c r="J56" s="355"/>
      <c r="K56" s="355"/>
      <c r="L56" s="357"/>
      <c r="M56" s="358" t="str">
        <f t="shared" si="0"/>
        <v>Local</v>
      </c>
      <c r="N56" s="350"/>
      <c r="O56" s="356" t="str">
        <f t="shared" si="1"/>
        <v>ZAR</v>
      </c>
      <c r="P56" s="356">
        <f t="shared" si="2"/>
        <v>1</v>
      </c>
      <c r="Q56" s="350"/>
      <c r="R56" s="350"/>
      <c r="S56" s="350"/>
      <c r="T56" s="359">
        <f t="shared" si="4"/>
        <v>0</v>
      </c>
      <c r="U56" s="360"/>
      <c r="V56" s="360"/>
      <c r="W56" s="360"/>
      <c r="X56" s="360"/>
      <c r="Y56" s="360"/>
      <c r="Z56" s="360"/>
      <c r="AA56" s="361"/>
      <c r="AB56" s="361"/>
      <c r="AC56" s="361"/>
      <c r="AD56" s="361"/>
      <c r="AE56" s="361"/>
      <c r="AF56" s="361"/>
      <c r="AG56" s="361"/>
      <c r="AH56" s="361"/>
    </row>
    <row r="57" spans="1:34" ht="12.75" customHeight="1" x14ac:dyDescent="0.3">
      <c r="A57" s="351">
        <v>36</v>
      </c>
      <c r="B57" s="49">
        <v>10</v>
      </c>
      <c r="C57" s="352" t="s">
        <v>300</v>
      </c>
      <c r="D57" s="362" t="s">
        <v>301</v>
      </c>
      <c r="E57" s="379"/>
      <c r="F57" s="365"/>
      <c r="G57" s="382"/>
      <c r="H57" s="376">
        <v>10</v>
      </c>
      <c r="I57" s="354" t="str">
        <f t="shared" si="3"/>
        <v>Management</v>
      </c>
      <c r="J57" s="355"/>
      <c r="K57" s="355"/>
      <c r="L57" s="357"/>
      <c r="M57" s="358" t="str">
        <f t="shared" si="0"/>
        <v>Local</v>
      </c>
      <c r="N57" s="350"/>
      <c r="O57" s="356" t="str">
        <f t="shared" si="1"/>
        <v>ZAR</v>
      </c>
      <c r="P57" s="356">
        <f t="shared" si="2"/>
        <v>1</v>
      </c>
      <c r="Q57" s="350"/>
      <c r="R57" s="350"/>
      <c r="S57" s="350"/>
      <c r="T57" s="359">
        <f>R57*S57</f>
        <v>0</v>
      </c>
      <c r="U57" s="360"/>
      <c r="V57" s="360"/>
      <c r="W57" s="360"/>
      <c r="X57" s="360"/>
      <c r="Y57" s="360"/>
      <c r="Z57" s="360"/>
      <c r="AA57" s="361"/>
      <c r="AB57" s="361"/>
      <c r="AC57" s="361"/>
      <c r="AD57" s="361"/>
      <c r="AE57" s="361"/>
      <c r="AF57" s="361"/>
      <c r="AG57" s="361"/>
      <c r="AH57" s="361"/>
    </row>
    <row r="58" spans="1:34" ht="12.75" customHeight="1" x14ac:dyDescent="0.3">
      <c r="A58" s="351">
        <v>37</v>
      </c>
      <c r="B58" s="49">
        <v>10</v>
      </c>
      <c r="C58" s="352" t="s">
        <v>300</v>
      </c>
      <c r="D58" s="362" t="s">
        <v>301</v>
      </c>
      <c r="E58" s="379"/>
      <c r="F58" s="365"/>
      <c r="G58" s="382"/>
      <c r="H58" s="376">
        <v>20</v>
      </c>
      <c r="I58" s="354" t="str">
        <f t="shared" si="3"/>
        <v>Design Management</v>
      </c>
      <c r="J58" s="355"/>
      <c r="K58" s="355"/>
      <c r="L58" s="357"/>
      <c r="M58" s="358" t="str">
        <f t="shared" si="0"/>
        <v>Local</v>
      </c>
      <c r="N58" s="350"/>
      <c r="O58" s="356" t="str">
        <f t="shared" si="1"/>
        <v>ZAR</v>
      </c>
      <c r="P58" s="356">
        <f t="shared" si="2"/>
        <v>1</v>
      </c>
      <c r="Q58" s="350"/>
      <c r="R58" s="350"/>
      <c r="S58" s="350"/>
      <c r="T58" s="359">
        <f t="shared" si="4"/>
        <v>0</v>
      </c>
      <c r="U58" s="360"/>
      <c r="V58" s="360"/>
      <c r="W58" s="360"/>
      <c r="X58" s="360"/>
      <c r="Y58" s="360"/>
      <c r="Z58" s="360"/>
      <c r="AA58" s="361"/>
      <c r="AB58" s="361"/>
      <c r="AC58" s="361"/>
      <c r="AD58" s="361"/>
      <c r="AE58" s="361"/>
      <c r="AF58" s="361"/>
      <c r="AG58" s="361"/>
      <c r="AH58" s="361"/>
    </row>
    <row r="59" spans="1:34" ht="12.75" customHeight="1" x14ac:dyDescent="0.3">
      <c r="A59" s="351">
        <v>38</v>
      </c>
      <c r="B59" s="49">
        <v>10</v>
      </c>
      <c r="C59" s="352" t="s">
        <v>300</v>
      </c>
      <c r="D59" s="362" t="s">
        <v>301</v>
      </c>
      <c r="E59" s="379"/>
      <c r="F59" s="365"/>
      <c r="G59" s="382"/>
      <c r="H59" s="376">
        <v>30</v>
      </c>
      <c r="I59" s="354" t="str">
        <f t="shared" si="3"/>
        <v>Procurement</v>
      </c>
      <c r="J59" s="355"/>
      <c r="K59" s="355"/>
      <c r="L59" s="357"/>
      <c r="M59" s="358" t="str">
        <f t="shared" si="0"/>
        <v>Local</v>
      </c>
      <c r="N59" s="350"/>
      <c r="O59" s="356" t="str">
        <f t="shared" si="1"/>
        <v>ZAR</v>
      </c>
      <c r="P59" s="356">
        <f t="shared" si="2"/>
        <v>1</v>
      </c>
      <c r="Q59" s="350"/>
      <c r="R59" s="350"/>
      <c r="S59" s="350"/>
      <c r="T59" s="359">
        <f t="shared" si="4"/>
        <v>0</v>
      </c>
      <c r="U59" s="360"/>
      <c r="V59" s="360"/>
      <c r="W59" s="360"/>
      <c r="X59" s="360"/>
      <c r="Y59" s="360"/>
      <c r="Z59" s="360"/>
      <c r="AA59" s="361"/>
      <c r="AB59" s="361"/>
      <c r="AC59" s="361"/>
      <c r="AD59" s="361"/>
      <c r="AE59" s="361"/>
      <c r="AF59" s="361"/>
      <c r="AG59" s="361"/>
      <c r="AH59" s="361"/>
    </row>
    <row r="60" spans="1:34" ht="12.75" customHeight="1" x14ac:dyDescent="0.3">
      <c r="A60" s="351">
        <v>39</v>
      </c>
      <c r="B60" s="49">
        <v>10</v>
      </c>
      <c r="C60" s="352" t="s">
        <v>300</v>
      </c>
      <c r="D60" s="362" t="s">
        <v>301</v>
      </c>
      <c r="E60" s="379"/>
      <c r="F60" s="365"/>
      <c r="G60" s="382"/>
      <c r="H60" s="376">
        <v>40</v>
      </c>
      <c r="I60" s="354" t="str">
        <f t="shared" si="3"/>
        <v>Plant and Material - Local</v>
      </c>
      <c r="J60" s="355"/>
      <c r="K60" s="355"/>
      <c r="L60" s="357"/>
      <c r="M60" s="358" t="str">
        <f t="shared" si="0"/>
        <v>Local</v>
      </c>
      <c r="N60" s="350"/>
      <c r="O60" s="356" t="str">
        <f t="shared" si="1"/>
        <v>ZAR</v>
      </c>
      <c r="P60" s="356">
        <f t="shared" si="2"/>
        <v>1</v>
      </c>
      <c r="Q60" s="350"/>
      <c r="R60" s="350"/>
      <c r="S60" s="350"/>
      <c r="T60" s="359">
        <f t="shared" si="4"/>
        <v>0</v>
      </c>
      <c r="U60" s="360"/>
      <c r="V60" s="360"/>
      <c r="W60" s="360"/>
      <c r="X60" s="360"/>
      <c r="Y60" s="360"/>
      <c r="Z60" s="360"/>
      <c r="AA60" s="361"/>
      <c r="AB60" s="361"/>
      <c r="AC60" s="361"/>
      <c r="AD60" s="361"/>
      <c r="AE60" s="361"/>
      <c r="AF60" s="361"/>
      <c r="AG60" s="361"/>
      <c r="AH60" s="361"/>
    </row>
    <row r="61" spans="1:34" ht="12.75" customHeight="1" x14ac:dyDescent="0.3">
      <c r="A61" s="351">
        <v>40</v>
      </c>
      <c r="B61" s="49">
        <v>10</v>
      </c>
      <c r="C61" s="352" t="s">
        <v>300</v>
      </c>
      <c r="D61" s="362" t="s">
        <v>301</v>
      </c>
      <c r="E61" s="379"/>
      <c r="F61" s="365"/>
      <c r="G61" s="382"/>
      <c r="H61" s="376">
        <v>50</v>
      </c>
      <c r="I61" s="354" t="str">
        <f t="shared" si="3"/>
        <v>Plant and Material - Foreign</v>
      </c>
      <c r="J61" s="355"/>
      <c r="K61" s="355"/>
      <c r="L61" s="357"/>
      <c r="M61" s="358" t="str">
        <f t="shared" si="0"/>
        <v>Foreign</v>
      </c>
      <c r="N61" s="350"/>
      <c r="O61" s="398" t="s">
        <v>188</v>
      </c>
      <c r="P61" s="356"/>
      <c r="Q61" s="350"/>
      <c r="R61" s="350"/>
      <c r="S61" s="350"/>
      <c r="T61" s="359">
        <f t="shared" si="4"/>
        <v>0</v>
      </c>
      <c r="U61" s="360"/>
      <c r="V61" s="360"/>
      <c r="W61" s="360"/>
      <c r="X61" s="360"/>
      <c r="Y61" s="360"/>
      <c r="Z61" s="360"/>
      <c r="AA61" s="361"/>
      <c r="AB61" s="361"/>
      <c r="AC61" s="361"/>
      <c r="AD61" s="361"/>
      <c r="AE61" s="361"/>
      <c r="AF61" s="361"/>
      <c r="AG61" s="361"/>
      <c r="AH61" s="361"/>
    </row>
    <row r="62" spans="1:34" ht="12.75" customHeight="1" x14ac:dyDescent="0.3">
      <c r="A62" s="351">
        <v>41</v>
      </c>
      <c r="B62" s="49">
        <v>10</v>
      </c>
      <c r="C62" s="352" t="s">
        <v>300</v>
      </c>
      <c r="D62" s="362" t="s">
        <v>301</v>
      </c>
      <c r="E62" s="379"/>
      <c r="F62" s="365"/>
      <c r="G62" s="382"/>
      <c r="H62" s="376">
        <v>60</v>
      </c>
      <c r="I62" s="354" t="str">
        <f t="shared" si="3"/>
        <v>Transport - Local</v>
      </c>
      <c r="J62" s="355"/>
      <c r="K62" s="355"/>
      <c r="L62" s="357"/>
      <c r="M62" s="358" t="str">
        <f t="shared" si="0"/>
        <v>Local</v>
      </c>
      <c r="N62" s="350"/>
      <c r="O62" s="356" t="str">
        <f t="shared" si="1"/>
        <v>ZAR</v>
      </c>
      <c r="P62" s="356">
        <f t="shared" si="2"/>
        <v>1</v>
      </c>
      <c r="Q62" s="350"/>
      <c r="R62" s="350"/>
      <c r="S62" s="350"/>
      <c r="T62" s="359">
        <f t="shared" si="4"/>
        <v>0</v>
      </c>
      <c r="U62" s="360"/>
      <c r="V62" s="360"/>
      <c r="W62" s="360"/>
      <c r="X62" s="360"/>
      <c r="Y62" s="360"/>
      <c r="Z62" s="360"/>
      <c r="AA62" s="361"/>
      <c r="AB62" s="361"/>
      <c r="AC62" s="361"/>
      <c r="AD62" s="361"/>
      <c r="AE62" s="361"/>
      <c r="AF62" s="361"/>
      <c r="AG62" s="361"/>
      <c r="AH62" s="361"/>
    </row>
    <row r="63" spans="1:34" ht="12.75" customHeight="1" x14ac:dyDescent="0.3">
      <c r="A63" s="351">
        <v>42</v>
      </c>
      <c r="B63" s="49">
        <v>10</v>
      </c>
      <c r="C63" s="352" t="s">
        <v>300</v>
      </c>
      <c r="D63" s="362" t="s">
        <v>301</v>
      </c>
      <c r="E63" s="379"/>
      <c r="F63" s="365"/>
      <c r="G63" s="382"/>
      <c r="H63" s="376">
        <v>70</v>
      </c>
      <c r="I63" s="354" t="str">
        <f t="shared" si="3"/>
        <v>Transport - Freight/Sea</v>
      </c>
      <c r="J63" s="355"/>
      <c r="K63" s="355"/>
      <c r="L63" s="357"/>
      <c r="M63" s="358" t="str">
        <f t="shared" si="0"/>
        <v>Local</v>
      </c>
      <c r="N63" s="350"/>
      <c r="O63" s="356" t="str">
        <f t="shared" si="1"/>
        <v>ZAR</v>
      </c>
      <c r="P63" s="356">
        <f t="shared" si="2"/>
        <v>1</v>
      </c>
      <c r="Q63" s="350"/>
      <c r="R63" s="350"/>
      <c r="S63" s="350"/>
      <c r="T63" s="359">
        <f t="shared" si="4"/>
        <v>0</v>
      </c>
      <c r="U63" s="360"/>
      <c r="V63" s="360"/>
      <c r="W63" s="360"/>
      <c r="X63" s="360"/>
      <c r="Y63" s="360"/>
      <c r="Z63" s="360"/>
      <c r="AA63" s="361"/>
      <c r="AB63" s="361"/>
      <c r="AC63" s="361"/>
      <c r="AD63" s="361"/>
      <c r="AE63" s="361"/>
      <c r="AF63" s="361"/>
      <c r="AG63" s="361"/>
      <c r="AH63" s="361"/>
    </row>
    <row r="64" spans="1:34" ht="12.75" customHeight="1" x14ac:dyDescent="0.3">
      <c r="A64" s="351">
        <v>43</v>
      </c>
      <c r="B64" s="49">
        <v>10</v>
      </c>
      <c r="C64" s="352" t="s">
        <v>300</v>
      </c>
      <c r="D64" s="362" t="s">
        <v>301</v>
      </c>
      <c r="E64" s="379"/>
      <c r="F64" s="365"/>
      <c r="G64" s="382"/>
      <c r="H64" s="376">
        <v>80</v>
      </c>
      <c r="I64" s="354" t="str">
        <f t="shared" si="3"/>
        <v>Construction, Erection &amp; Installation</v>
      </c>
      <c r="J64" s="355"/>
      <c r="K64" s="355"/>
      <c r="L64" s="357"/>
      <c r="M64" s="358" t="str">
        <f t="shared" si="0"/>
        <v>Local</v>
      </c>
      <c r="N64" s="350"/>
      <c r="O64" s="356" t="str">
        <f t="shared" si="1"/>
        <v>ZAR</v>
      </c>
      <c r="P64" s="356">
        <f t="shared" si="2"/>
        <v>1</v>
      </c>
      <c r="Q64" s="350"/>
      <c r="R64" s="350"/>
      <c r="S64" s="350"/>
      <c r="T64" s="359">
        <f t="shared" si="4"/>
        <v>0</v>
      </c>
      <c r="U64" s="360"/>
      <c r="V64" s="360"/>
      <c r="W64" s="360"/>
      <c r="X64" s="360"/>
      <c r="Y64" s="360"/>
      <c r="Z64" s="360"/>
      <c r="AA64" s="361"/>
      <c r="AB64" s="361"/>
      <c r="AC64" s="361"/>
      <c r="AD64" s="361"/>
      <c r="AE64" s="361"/>
      <c r="AF64" s="361"/>
      <c r="AG64" s="361"/>
      <c r="AH64" s="361"/>
    </row>
    <row r="65" spans="1:34" ht="12.75" customHeight="1" x14ac:dyDescent="0.3">
      <c r="A65" s="351">
        <v>44</v>
      </c>
      <c r="B65" s="49">
        <v>10</v>
      </c>
      <c r="C65" s="352" t="s">
        <v>300</v>
      </c>
      <c r="D65" s="362" t="s">
        <v>301</v>
      </c>
      <c r="E65" s="379"/>
      <c r="F65" s="365"/>
      <c r="G65" s="382"/>
      <c r="H65" s="376">
        <v>90</v>
      </c>
      <c r="I65" s="354" t="str">
        <f t="shared" si="3"/>
        <v>Commissioning and Testing</v>
      </c>
      <c r="J65" s="355"/>
      <c r="K65" s="355"/>
      <c r="L65" s="357"/>
      <c r="M65" s="358" t="str">
        <f t="shared" si="0"/>
        <v>Local</v>
      </c>
      <c r="N65" s="350"/>
      <c r="O65" s="356" t="str">
        <f t="shared" si="1"/>
        <v>ZAR</v>
      </c>
      <c r="P65" s="356">
        <f>IF(N65="",1,VLOOKUP(N65,$N$1:$P$14,3,FALSE))</f>
        <v>1</v>
      </c>
      <c r="Q65" s="350"/>
      <c r="R65" s="350"/>
      <c r="S65" s="350"/>
      <c r="T65" s="359">
        <f>R65*S65</f>
        <v>0</v>
      </c>
      <c r="U65" s="360"/>
      <c r="V65" s="360"/>
      <c r="W65" s="360"/>
      <c r="X65" s="360"/>
      <c r="Y65" s="360"/>
      <c r="Z65" s="360"/>
      <c r="AA65" s="361"/>
      <c r="AB65" s="361"/>
      <c r="AC65" s="361"/>
      <c r="AD65" s="361"/>
      <c r="AE65" s="361"/>
      <c r="AF65" s="361"/>
      <c r="AG65" s="361"/>
      <c r="AH65" s="361"/>
    </row>
    <row r="66" spans="1:34" ht="12.75" customHeight="1" x14ac:dyDescent="0.3">
      <c r="A66" s="351">
        <v>45</v>
      </c>
      <c r="B66" s="49">
        <v>10</v>
      </c>
      <c r="C66" s="352" t="s">
        <v>300</v>
      </c>
      <c r="D66" s="362" t="s">
        <v>301</v>
      </c>
      <c r="E66" s="379"/>
      <c r="F66" s="365"/>
      <c r="G66" s="382"/>
      <c r="H66" s="376">
        <v>100</v>
      </c>
      <c r="I66" s="354" t="str">
        <f t="shared" si="3"/>
        <v>Codification and Labelling</v>
      </c>
      <c r="J66" s="355"/>
      <c r="K66" s="355"/>
      <c r="L66" s="357"/>
      <c r="M66" s="358" t="str">
        <f t="shared" si="0"/>
        <v>Local</v>
      </c>
      <c r="N66" s="350"/>
      <c r="O66" s="356" t="str">
        <f t="shared" si="1"/>
        <v>ZAR</v>
      </c>
      <c r="P66" s="356">
        <f t="shared" si="2"/>
        <v>1</v>
      </c>
      <c r="Q66" s="350"/>
      <c r="R66" s="350"/>
      <c r="S66" s="350"/>
      <c r="T66" s="359">
        <f t="shared" si="4"/>
        <v>0</v>
      </c>
      <c r="U66" s="360"/>
      <c r="V66" s="360"/>
      <c r="W66" s="360"/>
      <c r="X66" s="360"/>
      <c r="Y66" s="360"/>
      <c r="Z66" s="360"/>
      <c r="AA66" s="361"/>
      <c r="AB66" s="361"/>
      <c r="AC66" s="361"/>
      <c r="AD66" s="361"/>
      <c r="AE66" s="361"/>
      <c r="AF66" s="361"/>
      <c r="AG66" s="361"/>
      <c r="AH66" s="361"/>
    </row>
    <row r="67" spans="1:34" ht="12.75" customHeight="1" x14ac:dyDescent="0.3">
      <c r="A67" s="351">
        <v>46</v>
      </c>
      <c r="B67" s="49">
        <v>10</v>
      </c>
      <c r="C67" s="352" t="s">
        <v>300</v>
      </c>
      <c r="D67" s="362" t="s">
        <v>301</v>
      </c>
      <c r="E67" s="379"/>
      <c r="F67" s="365"/>
      <c r="G67" s="382"/>
      <c r="H67" s="375">
        <v>0</v>
      </c>
      <c r="I67" s="354" t="str">
        <f t="shared" si="3"/>
        <v>General</v>
      </c>
      <c r="J67" s="355"/>
      <c r="K67" s="355"/>
      <c r="L67" s="357"/>
      <c r="M67" s="358" t="str">
        <f t="shared" si="0"/>
        <v>Local</v>
      </c>
      <c r="N67" s="350"/>
      <c r="O67" s="356" t="str">
        <f t="shared" si="1"/>
        <v>ZAR</v>
      </c>
      <c r="P67" s="356">
        <f t="shared" si="2"/>
        <v>1</v>
      </c>
      <c r="Q67" s="350"/>
      <c r="R67" s="350"/>
      <c r="S67" s="350"/>
      <c r="T67" s="359">
        <f t="shared" si="4"/>
        <v>0</v>
      </c>
      <c r="U67" s="360"/>
      <c r="V67" s="360"/>
      <c r="W67" s="360"/>
      <c r="X67" s="360"/>
      <c r="Y67" s="360"/>
      <c r="Z67" s="360"/>
      <c r="AA67" s="361"/>
      <c r="AB67" s="361"/>
      <c r="AC67" s="361"/>
      <c r="AD67" s="361"/>
      <c r="AE67" s="361"/>
      <c r="AF67" s="361"/>
      <c r="AG67" s="361"/>
      <c r="AH67" s="361"/>
    </row>
    <row r="68" spans="1:34" ht="12.75" customHeight="1" x14ac:dyDescent="0.3">
      <c r="A68" s="351">
        <v>47</v>
      </c>
      <c r="B68" s="49">
        <v>10</v>
      </c>
      <c r="C68" s="352" t="s">
        <v>300</v>
      </c>
      <c r="D68" s="362" t="s">
        <v>301</v>
      </c>
      <c r="E68" s="379"/>
      <c r="F68" s="365"/>
      <c r="G68" s="382"/>
      <c r="H68" s="376">
        <v>10</v>
      </c>
      <c r="I68" s="354" t="str">
        <f t="shared" si="3"/>
        <v>Management</v>
      </c>
      <c r="J68" s="355"/>
      <c r="K68" s="355"/>
      <c r="L68" s="357"/>
      <c r="M68" s="358" t="str">
        <f t="shared" si="0"/>
        <v>Local</v>
      </c>
      <c r="N68" s="350"/>
      <c r="O68" s="356" t="str">
        <f t="shared" si="1"/>
        <v>ZAR</v>
      </c>
      <c r="P68" s="356">
        <f t="shared" si="2"/>
        <v>1</v>
      </c>
      <c r="Q68" s="350"/>
      <c r="R68" s="350"/>
      <c r="S68" s="350"/>
      <c r="T68" s="359">
        <f t="shared" si="4"/>
        <v>0</v>
      </c>
      <c r="U68" s="360"/>
      <c r="V68" s="360"/>
      <c r="W68" s="360"/>
      <c r="X68" s="360"/>
      <c r="Y68" s="360"/>
      <c r="Z68" s="360"/>
      <c r="AA68" s="361"/>
      <c r="AB68" s="361"/>
      <c r="AC68" s="361"/>
      <c r="AD68" s="361"/>
      <c r="AE68" s="361"/>
      <c r="AF68" s="361"/>
      <c r="AG68" s="361"/>
      <c r="AH68" s="361"/>
    </row>
    <row r="69" spans="1:34" ht="12.75" customHeight="1" x14ac:dyDescent="0.3">
      <c r="A69" s="351">
        <v>48</v>
      </c>
      <c r="B69" s="49">
        <v>10</v>
      </c>
      <c r="C69" s="352" t="s">
        <v>300</v>
      </c>
      <c r="D69" s="362" t="s">
        <v>301</v>
      </c>
      <c r="E69" s="379"/>
      <c r="F69" s="365"/>
      <c r="G69" s="382"/>
      <c r="H69" s="376">
        <v>20</v>
      </c>
      <c r="I69" s="354" t="str">
        <f t="shared" si="3"/>
        <v>Design Management</v>
      </c>
      <c r="J69" s="355"/>
      <c r="K69" s="355"/>
      <c r="L69" s="357"/>
      <c r="M69" s="358" t="str">
        <f t="shared" si="0"/>
        <v>Local</v>
      </c>
      <c r="N69" s="350"/>
      <c r="O69" s="356" t="str">
        <f t="shared" si="1"/>
        <v>ZAR</v>
      </c>
      <c r="P69" s="356">
        <f t="shared" si="2"/>
        <v>1</v>
      </c>
      <c r="Q69" s="350"/>
      <c r="R69" s="350"/>
      <c r="S69" s="350"/>
      <c r="T69" s="359">
        <f t="shared" si="4"/>
        <v>0</v>
      </c>
      <c r="U69" s="360"/>
      <c r="V69" s="360"/>
      <c r="W69" s="360"/>
      <c r="X69" s="360"/>
      <c r="Y69" s="360"/>
      <c r="Z69" s="360"/>
      <c r="AA69" s="361"/>
      <c r="AB69" s="361"/>
      <c r="AC69" s="361"/>
      <c r="AD69" s="361"/>
      <c r="AE69" s="361"/>
      <c r="AF69" s="361"/>
      <c r="AG69" s="361"/>
      <c r="AH69" s="361"/>
    </row>
    <row r="70" spans="1:34" ht="12.75" customHeight="1" x14ac:dyDescent="0.3">
      <c r="A70" s="351">
        <v>49</v>
      </c>
      <c r="B70" s="49">
        <v>10</v>
      </c>
      <c r="C70" s="352" t="s">
        <v>300</v>
      </c>
      <c r="D70" s="362" t="s">
        <v>301</v>
      </c>
      <c r="E70" s="379"/>
      <c r="F70" s="365"/>
      <c r="G70" s="382"/>
      <c r="H70" s="376">
        <v>30</v>
      </c>
      <c r="I70" s="354" t="str">
        <f t="shared" si="3"/>
        <v>Procurement</v>
      </c>
      <c r="J70" s="355"/>
      <c r="K70" s="355"/>
      <c r="L70" s="357"/>
      <c r="M70" s="358" t="str">
        <f t="shared" si="0"/>
        <v>Local</v>
      </c>
      <c r="N70" s="350"/>
      <c r="O70" s="356" t="str">
        <f t="shared" si="1"/>
        <v>ZAR</v>
      </c>
      <c r="P70" s="356">
        <f t="shared" si="2"/>
        <v>1</v>
      </c>
      <c r="Q70" s="350"/>
      <c r="R70" s="350"/>
      <c r="S70" s="350"/>
      <c r="T70" s="359">
        <f t="shared" si="4"/>
        <v>0</v>
      </c>
      <c r="U70" s="360"/>
      <c r="V70" s="360"/>
      <c r="W70" s="360"/>
      <c r="X70" s="360"/>
      <c r="Y70" s="360"/>
      <c r="Z70" s="360"/>
      <c r="AA70" s="361"/>
      <c r="AB70" s="361"/>
      <c r="AC70" s="361"/>
      <c r="AD70" s="361"/>
      <c r="AE70" s="361"/>
      <c r="AF70" s="361"/>
      <c r="AG70" s="361"/>
      <c r="AH70" s="361"/>
    </row>
    <row r="71" spans="1:34" ht="12.75" customHeight="1" x14ac:dyDescent="0.3">
      <c r="A71" s="351">
        <v>50</v>
      </c>
      <c r="B71" s="49">
        <v>10</v>
      </c>
      <c r="C71" s="352" t="s">
        <v>300</v>
      </c>
      <c r="D71" s="362" t="s">
        <v>301</v>
      </c>
      <c r="E71" s="379"/>
      <c r="F71" s="365"/>
      <c r="G71" s="382"/>
      <c r="H71" s="376">
        <v>40</v>
      </c>
      <c r="I71" s="354" t="str">
        <f t="shared" si="3"/>
        <v>Plant and Material - Local</v>
      </c>
      <c r="J71" s="355"/>
      <c r="K71" s="355"/>
      <c r="L71" s="357"/>
      <c r="M71" s="358" t="str">
        <f t="shared" si="0"/>
        <v>Local</v>
      </c>
      <c r="N71" s="350"/>
      <c r="O71" s="356" t="str">
        <f t="shared" si="1"/>
        <v>ZAR</v>
      </c>
      <c r="P71" s="356">
        <f t="shared" si="2"/>
        <v>1</v>
      </c>
      <c r="Q71" s="350"/>
      <c r="R71" s="350"/>
      <c r="S71" s="350"/>
      <c r="T71" s="359">
        <f t="shared" si="4"/>
        <v>0</v>
      </c>
      <c r="U71" s="360"/>
      <c r="V71" s="360"/>
      <c r="W71" s="360"/>
      <c r="X71" s="360"/>
      <c r="Y71" s="360"/>
      <c r="Z71" s="360"/>
      <c r="AA71" s="361"/>
      <c r="AB71" s="361"/>
      <c r="AC71" s="361"/>
      <c r="AD71" s="361"/>
      <c r="AE71" s="361"/>
      <c r="AF71" s="361"/>
      <c r="AG71" s="361"/>
      <c r="AH71" s="361"/>
    </row>
    <row r="72" spans="1:34" ht="12.75" customHeight="1" x14ac:dyDescent="0.3">
      <c r="A72" s="351">
        <v>51</v>
      </c>
      <c r="B72" s="49">
        <v>10</v>
      </c>
      <c r="C72" s="352" t="s">
        <v>300</v>
      </c>
      <c r="D72" s="362" t="s">
        <v>301</v>
      </c>
      <c r="E72" s="379"/>
      <c r="F72" s="365"/>
      <c r="G72" s="382"/>
      <c r="H72" s="376">
        <v>50</v>
      </c>
      <c r="I72" s="354" t="str">
        <f t="shared" si="3"/>
        <v>Plant and Material - Foreign</v>
      </c>
      <c r="J72" s="355"/>
      <c r="K72" s="355"/>
      <c r="L72" s="357"/>
      <c r="M72" s="358" t="str">
        <f t="shared" si="0"/>
        <v>Foreign</v>
      </c>
      <c r="N72" s="350"/>
      <c r="O72" s="398" t="s">
        <v>188</v>
      </c>
      <c r="P72" s="356"/>
      <c r="Q72" s="350"/>
      <c r="R72" s="350"/>
      <c r="S72" s="350"/>
      <c r="T72" s="359">
        <f t="shared" si="4"/>
        <v>0</v>
      </c>
      <c r="U72" s="360"/>
      <c r="V72" s="360"/>
      <c r="W72" s="360"/>
      <c r="X72" s="360"/>
      <c r="Y72" s="360"/>
      <c r="Z72" s="360"/>
      <c r="AA72" s="361"/>
      <c r="AB72" s="361"/>
      <c r="AC72" s="361"/>
      <c r="AD72" s="361"/>
      <c r="AE72" s="361"/>
      <c r="AF72" s="361"/>
      <c r="AG72" s="361"/>
      <c r="AH72" s="361"/>
    </row>
    <row r="73" spans="1:34" ht="12.75" customHeight="1" x14ac:dyDescent="0.3">
      <c r="A73" s="351">
        <v>52</v>
      </c>
      <c r="B73" s="49">
        <v>10</v>
      </c>
      <c r="C73" s="352" t="s">
        <v>300</v>
      </c>
      <c r="D73" s="362" t="s">
        <v>301</v>
      </c>
      <c r="E73" s="379"/>
      <c r="F73" s="365"/>
      <c r="G73" s="382"/>
      <c r="H73" s="376">
        <v>60</v>
      </c>
      <c r="I73" s="354" t="str">
        <f t="shared" si="3"/>
        <v>Transport - Local</v>
      </c>
      <c r="J73" s="355"/>
      <c r="K73" s="355"/>
      <c r="L73" s="357"/>
      <c r="M73" s="358" t="str">
        <f t="shared" si="0"/>
        <v>Local</v>
      </c>
      <c r="N73" s="350"/>
      <c r="O73" s="356" t="str">
        <f t="shared" si="1"/>
        <v>ZAR</v>
      </c>
      <c r="P73" s="356">
        <f>IF(N73="",1,VLOOKUP(N73,$N$1:$P$14,3,FALSE))</f>
        <v>1</v>
      </c>
      <c r="Q73" s="350"/>
      <c r="R73" s="350"/>
      <c r="S73" s="350"/>
      <c r="T73" s="359">
        <f>R73*S73</f>
        <v>0</v>
      </c>
      <c r="U73" s="360"/>
      <c r="V73" s="360"/>
      <c r="W73" s="360"/>
      <c r="X73" s="360"/>
      <c r="Y73" s="360"/>
      <c r="Z73" s="360"/>
      <c r="AA73" s="361"/>
      <c r="AB73" s="361"/>
      <c r="AC73" s="361"/>
      <c r="AD73" s="361"/>
      <c r="AE73" s="361"/>
      <c r="AF73" s="361"/>
      <c r="AG73" s="361"/>
      <c r="AH73" s="361"/>
    </row>
    <row r="74" spans="1:34" ht="12.75" customHeight="1" x14ac:dyDescent="0.3">
      <c r="A74" s="351">
        <v>53</v>
      </c>
      <c r="B74" s="49">
        <v>10</v>
      </c>
      <c r="C74" s="352" t="s">
        <v>300</v>
      </c>
      <c r="D74" s="362" t="s">
        <v>301</v>
      </c>
      <c r="E74" s="379"/>
      <c r="F74" s="365"/>
      <c r="G74" s="382"/>
      <c r="H74" s="376">
        <v>70</v>
      </c>
      <c r="I74" s="354" t="str">
        <f t="shared" si="3"/>
        <v>Transport - Freight/Sea</v>
      </c>
      <c r="J74" s="355"/>
      <c r="K74" s="355"/>
      <c r="L74" s="357"/>
      <c r="M74" s="358" t="str">
        <f t="shared" si="0"/>
        <v>Local</v>
      </c>
      <c r="N74" s="350"/>
      <c r="O74" s="356" t="str">
        <f t="shared" si="1"/>
        <v>ZAR</v>
      </c>
      <c r="P74" s="356">
        <f t="shared" si="2"/>
        <v>1</v>
      </c>
      <c r="Q74" s="350"/>
      <c r="R74" s="350"/>
      <c r="S74" s="350"/>
      <c r="T74" s="359">
        <f t="shared" si="4"/>
        <v>0</v>
      </c>
      <c r="U74" s="360"/>
      <c r="V74" s="360"/>
      <c r="W74" s="360"/>
      <c r="X74" s="360"/>
      <c r="Y74" s="360"/>
      <c r="Z74" s="360"/>
      <c r="AA74" s="361"/>
      <c r="AB74" s="361"/>
      <c r="AC74" s="361"/>
      <c r="AD74" s="361"/>
      <c r="AE74" s="361"/>
      <c r="AF74" s="361"/>
      <c r="AG74" s="361"/>
      <c r="AH74" s="361"/>
    </row>
    <row r="75" spans="1:34" ht="12.75" customHeight="1" x14ac:dyDescent="0.3">
      <c r="A75" s="351">
        <v>54</v>
      </c>
      <c r="B75" s="49">
        <v>10</v>
      </c>
      <c r="C75" s="352" t="s">
        <v>300</v>
      </c>
      <c r="D75" s="362" t="s">
        <v>301</v>
      </c>
      <c r="E75" s="379"/>
      <c r="F75" s="365"/>
      <c r="G75" s="382"/>
      <c r="H75" s="376">
        <v>80</v>
      </c>
      <c r="I75" s="354" t="str">
        <f t="shared" si="3"/>
        <v>Construction, Erection &amp; Installation</v>
      </c>
      <c r="J75" s="355"/>
      <c r="K75" s="355"/>
      <c r="L75" s="357"/>
      <c r="M75" s="358" t="str">
        <f t="shared" si="0"/>
        <v>Local</v>
      </c>
      <c r="N75" s="350"/>
      <c r="O75" s="356" t="str">
        <f t="shared" si="1"/>
        <v>ZAR</v>
      </c>
      <c r="P75" s="356">
        <f t="shared" si="2"/>
        <v>1</v>
      </c>
      <c r="Q75" s="350"/>
      <c r="R75" s="350"/>
      <c r="S75" s="350"/>
      <c r="T75" s="359">
        <f t="shared" si="4"/>
        <v>0</v>
      </c>
      <c r="U75" s="360"/>
      <c r="V75" s="360"/>
      <c r="W75" s="360"/>
      <c r="X75" s="360"/>
      <c r="Y75" s="360"/>
      <c r="Z75" s="360"/>
      <c r="AA75" s="361"/>
      <c r="AB75" s="361"/>
      <c r="AC75" s="361"/>
      <c r="AD75" s="361"/>
      <c r="AE75" s="361"/>
      <c r="AF75" s="361"/>
      <c r="AG75" s="361"/>
      <c r="AH75" s="361"/>
    </row>
    <row r="76" spans="1:34" ht="12.75" customHeight="1" x14ac:dyDescent="0.3">
      <c r="A76" s="351">
        <v>55</v>
      </c>
      <c r="B76" s="49">
        <v>10</v>
      </c>
      <c r="C76" s="352" t="s">
        <v>300</v>
      </c>
      <c r="D76" s="362" t="s">
        <v>301</v>
      </c>
      <c r="E76" s="379"/>
      <c r="F76" s="365"/>
      <c r="G76" s="382"/>
      <c r="H76" s="376">
        <v>90</v>
      </c>
      <c r="I76" s="354" t="str">
        <f t="shared" si="3"/>
        <v>Commissioning and Testing</v>
      </c>
      <c r="J76" s="355"/>
      <c r="K76" s="355"/>
      <c r="L76" s="357"/>
      <c r="M76" s="358" t="str">
        <f t="shared" si="0"/>
        <v>Local</v>
      </c>
      <c r="N76" s="350"/>
      <c r="O76" s="356" t="str">
        <f t="shared" si="1"/>
        <v>ZAR</v>
      </c>
      <c r="P76" s="356">
        <f t="shared" si="2"/>
        <v>1</v>
      </c>
      <c r="Q76" s="350"/>
      <c r="R76" s="350"/>
      <c r="S76" s="350"/>
      <c r="T76" s="359">
        <f t="shared" si="4"/>
        <v>0</v>
      </c>
      <c r="U76" s="360"/>
      <c r="V76" s="360"/>
      <c r="W76" s="360"/>
      <c r="X76" s="360"/>
      <c r="Y76" s="360"/>
      <c r="Z76" s="360"/>
      <c r="AA76" s="361"/>
      <c r="AB76" s="361"/>
      <c r="AC76" s="361"/>
      <c r="AD76" s="361"/>
      <c r="AE76" s="361"/>
      <c r="AF76" s="361"/>
      <c r="AG76" s="361"/>
      <c r="AH76" s="361"/>
    </row>
    <row r="77" spans="1:34" ht="12.75" customHeight="1" x14ac:dyDescent="0.3">
      <c r="A77" s="351">
        <v>56</v>
      </c>
      <c r="B77" s="49">
        <v>10</v>
      </c>
      <c r="C77" s="352" t="s">
        <v>300</v>
      </c>
      <c r="D77" s="362" t="s">
        <v>301</v>
      </c>
      <c r="E77" s="379"/>
      <c r="F77" s="365"/>
      <c r="G77" s="382"/>
      <c r="H77" s="376">
        <v>100</v>
      </c>
      <c r="I77" s="354" t="str">
        <f t="shared" si="3"/>
        <v>Codification and Labelling</v>
      </c>
      <c r="J77" s="355"/>
      <c r="K77" s="355"/>
      <c r="L77" s="357"/>
      <c r="M77" s="358" t="str">
        <f t="shared" si="0"/>
        <v>Local</v>
      </c>
      <c r="N77" s="350"/>
      <c r="O77" s="356" t="str">
        <f t="shared" si="1"/>
        <v>ZAR</v>
      </c>
      <c r="P77" s="356">
        <f t="shared" si="2"/>
        <v>1</v>
      </c>
      <c r="Q77" s="350"/>
      <c r="R77" s="350"/>
      <c r="S77" s="350"/>
      <c r="T77" s="359">
        <f t="shared" si="4"/>
        <v>0</v>
      </c>
      <c r="U77" s="360"/>
      <c r="V77" s="360"/>
      <c r="W77" s="360"/>
      <c r="X77" s="360"/>
      <c r="Y77" s="360"/>
      <c r="Z77" s="360"/>
      <c r="AA77" s="361"/>
      <c r="AB77" s="361"/>
      <c r="AC77" s="361"/>
      <c r="AD77" s="361"/>
      <c r="AE77" s="361"/>
      <c r="AF77" s="361"/>
      <c r="AG77" s="361"/>
      <c r="AH77" s="361"/>
    </row>
    <row r="78" spans="1:34" ht="12.75" customHeight="1" x14ac:dyDescent="0.3">
      <c r="A78" s="351">
        <v>57</v>
      </c>
      <c r="B78" s="49">
        <v>10</v>
      </c>
      <c r="C78" s="352" t="s">
        <v>300</v>
      </c>
      <c r="D78" s="362" t="s">
        <v>301</v>
      </c>
      <c r="E78" s="379"/>
      <c r="F78" s="365"/>
      <c r="G78" s="382"/>
      <c r="H78" s="375">
        <v>0</v>
      </c>
      <c r="I78" s="354" t="str">
        <f t="shared" si="3"/>
        <v>General</v>
      </c>
      <c r="J78" s="355"/>
      <c r="K78" s="355"/>
      <c r="L78" s="357"/>
      <c r="M78" s="358" t="str">
        <f t="shared" si="0"/>
        <v>Local</v>
      </c>
      <c r="N78" s="350"/>
      <c r="O78" s="356" t="str">
        <f t="shared" si="1"/>
        <v>ZAR</v>
      </c>
      <c r="P78" s="356">
        <f t="shared" si="2"/>
        <v>1</v>
      </c>
      <c r="Q78" s="350"/>
      <c r="R78" s="350"/>
      <c r="S78" s="350"/>
      <c r="T78" s="359">
        <f t="shared" si="4"/>
        <v>0</v>
      </c>
      <c r="U78" s="360"/>
      <c r="V78" s="360"/>
      <c r="W78" s="360"/>
      <c r="X78" s="360"/>
      <c r="Y78" s="360"/>
      <c r="Z78" s="360"/>
      <c r="AA78" s="361"/>
      <c r="AB78" s="361"/>
      <c r="AC78" s="361"/>
      <c r="AD78" s="361"/>
      <c r="AE78" s="361"/>
      <c r="AF78" s="361"/>
      <c r="AG78" s="361"/>
      <c r="AH78" s="361"/>
    </row>
    <row r="79" spans="1:34" ht="12.75" customHeight="1" x14ac:dyDescent="0.3">
      <c r="A79" s="351">
        <v>58</v>
      </c>
      <c r="B79" s="49">
        <v>10</v>
      </c>
      <c r="C79" s="352" t="s">
        <v>300</v>
      </c>
      <c r="D79" s="362" t="s">
        <v>301</v>
      </c>
      <c r="E79" s="379"/>
      <c r="F79" s="365"/>
      <c r="G79" s="382"/>
      <c r="H79" s="376">
        <v>10</v>
      </c>
      <c r="I79" s="354" t="str">
        <f t="shared" si="3"/>
        <v>Management</v>
      </c>
      <c r="J79" s="355"/>
      <c r="K79" s="355"/>
      <c r="L79" s="357"/>
      <c r="M79" s="358" t="str">
        <f t="shared" si="0"/>
        <v>Local</v>
      </c>
      <c r="N79" s="350"/>
      <c r="O79" s="356" t="str">
        <f t="shared" si="1"/>
        <v>ZAR</v>
      </c>
      <c r="P79" s="356">
        <f t="shared" si="2"/>
        <v>1</v>
      </c>
      <c r="Q79" s="350"/>
      <c r="R79" s="350"/>
      <c r="S79" s="350"/>
      <c r="T79" s="359">
        <f t="shared" si="4"/>
        <v>0</v>
      </c>
      <c r="U79" s="360"/>
      <c r="V79" s="360"/>
      <c r="W79" s="360"/>
      <c r="X79" s="360"/>
      <c r="Y79" s="360"/>
      <c r="Z79" s="360"/>
      <c r="AA79" s="361"/>
      <c r="AB79" s="361"/>
      <c r="AC79" s="361"/>
      <c r="AD79" s="361"/>
      <c r="AE79" s="361"/>
      <c r="AF79" s="361"/>
      <c r="AG79" s="361"/>
      <c r="AH79" s="361"/>
    </row>
    <row r="80" spans="1:34" ht="12.75" customHeight="1" x14ac:dyDescent="0.3">
      <c r="A80" s="351">
        <v>59</v>
      </c>
      <c r="B80" s="49">
        <v>10</v>
      </c>
      <c r="C80" s="352" t="s">
        <v>300</v>
      </c>
      <c r="D80" s="362" t="s">
        <v>301</v>
      </c>
      <c r="E80" s="379"/>
      <c r="F80" s="365"/>
      <c r="G80" s="382"/>
      <c r="H80" s="376">
        <v>20</v>
      </c>
      <c r="I80" s="354" t="str">
        <f t="shared" si="3"/>
        <v>Design Management</v>
      </c>
      <c r="J80" s="355"/>
      <c r="K80" s="355"/>
      <c r="L80" s="357"/>
      <c r="M80" s="358" t="str">
        <f t="shared" si="0"/>
        <v>Local</v>
      </c>
      <c r="N80" s="350"/>
      <c r="O80" s="356" t="str">
        <f t="shared" si="1"/>
        <v>ZAR</v>
      </c>
      <c r="P80" s="356">
        <f t="shared" si="2"/>
        <v>1</v>
      </c>
      <c r="Q80" s="350"/>
      <c r="R80" s="350"/>
      <c r="S80" s="350"/>
      <c r="T80" s="359">
        <f t="shared" si="4"/>
        <v>0</v>
      </c>
      <c r="U80" s="360"/>
      <c r="V80" s="360"/>
      <c r="W80" s="360"/>
      <c r="X80" s="360"/>
      <c r="Y80" s="360"/>
      <c r="Z80" s="360"/>
      <c r="AA80" s="361"/>
      <c r="AB80" s="361"/>
      <c r="AC80" s="361"/>
      <c r="AD80" s="361"/>
      <c r="AE80" s="361"/>
      <c r="AF80" s="361"/>
      <c r="AG80" s="361"/>
      <c r="AH80" s="361"/>
    </row>
    <row r="81" spans="1:34" ht="12.75" customHeight="1" x14ac:dyDescent="0.3">
      <c r="A81" s="351">
        <v>60</v>
      </c>
      <c r="B81" s="49">
        <v>10</v>
      </c>
      <c r="C81" s="352" t="s">
        <v>300</v>
      </c>
      <c r="D81" s="362" t="s">
        <v>301</v>
      </c>
      <c r="E81" s="379"/>
      <c r="F81" s="365"/>
      <c r="G81" s="382"/>
      <c r="H81" s="376">
        <v>30</v>
      </c>
      <c r="I81" s="354" t="str">
        <f t="shared" si="3"/>
        <v>Procurement</v>
      </c>
      <c r="J81" s="355"/>
      <c r="K81" s="355"/>
      <c r="L81" s="357"/>
      <c r="M81" s="358" t="s">
        <v>154</v>
      </c>
      <c r="N81" s="350"/>
      <c r="O81" s="398" t="s">
        <v>188</v>
      </c>
      <c r="P81" s="356"/>
      <c r="Q81" s="350"/>
      <c r="R81" s="350"/>
      <c r="S81" s="350"/>
      <c r="T81" s="359">
        <f>R81*S81</f>
        <v>0</v>
      </c>
      <c r="U81" s="360"/>
      <c r="V81" s="360"/>
      <c r="W81" s="360"/>
      <c r="X81" s="360"/>
      <c r="Y81" s="360"/>
      <c r="Z81" s="360"/>
      <c r="AA81" s="361"/>
      <c r="AB81" s="361"/>
      <c r="AC81" s="361"/>
      <c r="AD81" s="361"/>
      <c r="AE81" s="361"/>
      <c r="AF81" s="361"/>
      <c r="AG81" s="361"/>
      <c r="AH81" s="361"/>
    </row>
    <row r="82" spans="1:34" ht="12.75" customHeight="1" x14ac:dyDescent="0.3">
      <c r="A82" s="351">
        <v>61</v>
      </c>
      <c r="B82" s="49">
        <v>10</v>
      </c>
      <c r="C82" s="352" t="s">
        <v>300</v>
      </c>
      <c r="D82" s="362" t="s">
        <v>301</v>
      </c>
      <c r="E82" s="379"/>
      <c r="F82" s="365"/>
      <c r="G82" s="382"/>
      <c r="H82" s="376">
        <v>40</v>
      </c>
      <c r="I82" s="354" t="str">
        <f t="shared" si="3"/>
        <v>Plant and Material - Local</v>
      </c>
      <c r="J82" s="355"/>
      <c r="K82" s="355"/>
      <c r="L82" s="357"/>
      <c r="M82" s="358" t="str">
        <f t="shared" si="0"/>
        <v>Local</v>
      </c>
      <c r="N82" s="350"/>
      <c r="O82" s="356" t="str">
        <f t="shared" si="1"/>
        <v>ZAR</v>
      </c>
      <c r="P82" s="356">
        <f t="shared" si="2"/>
        <v>1</v>
      </c>
      <c r="Q82" s="350"/>
      <c r="R82" s="350"/>
      <c r="S82" s="350"/>
      <c r="T82" s="359">
        <f t="shared" si="4"/>
        <v>0</v>
      </c>
      <c r="U82" s="360"/>
      <c r="V82" s="360"/>
      <c r="W82" s="360"/>
      <c r="X82" s="360"/>
      <c r="Y82" s="360"/>
      <c r="Z82" s="360"/>
      <c r="AA82" s="361"/>
      <c r="AB82" s="361"/>
      <c r="AC82" s="361"/>
      <c r="AD82" s="361"/>
      <c r="AE82" s="361"/>
      <c r="AF82" s="361"/>
      <c r="AG82" s="361"/>
      <c r="AH82" s="361"/>
    </row>
    <row r="83" spans="1:34" ht="12.75" customHeight="1" x14ac:dyDescent="0.3">
      <c r="A83" s="351">
        <v>62</v>
      </c>
      <c r="B83" s="49">
        <v>10</v>
      </c>
      <c r="C83" s="352" t="s">
        <v>300</v>
      </c>
      <c r="D83" s="362" t="s">
        <v>301</v>
      </c>
      <c r="E83" s="379"/>
      <c r="F83" s="365"/>
      <c r="G83" s="382"/>
      <c r="H83" s="376">
        <v>50</v>
      </c>
      <c r="I83" s="354" t="str">
        <f t="shared" si="3"/>
        <v>Plant and Material - Foreign</v>
      </c>
      <c r="J83" s="355"/>
      <c r="K83" s="355"/>
      <c r="L83" s="357"/>
      <c r="M83" s="358" t="str">
        <f t="shared" si="0"/>
        <v>Local</v>
      </c>
      <c r="N83" s="350"/>
      <c r="O83" s="356" t="str">
        <f t="shared" si="1"/>
        <v>ZAR</v>
      </c>
      <c r="P83" s="356">
        <f t="shared" si="2"/>
        <v>1</v>
      </c>
      <c r="Q83" s="350"/>
      <c r="R83" s="350"/>
      <c r="S83" s="350"/>
      <c r="T83" s="359">
        <f t="shared" si="4"/>
        <v>0</v>
      </c>
      <c r="U83" s="360"/>
      <c r="V83" s="360"/>
      <c r="W83" s="360"/>
      <c r="X83" s="360"/>
      <c r="Y83" s="360"/>
      <c r="Z83" s="360"/>
      <c r="AA83" s="361"/>
      <c r="AB83" s="361"/>
      <c r="AC83" s="361"/>
      <c r="AD83" s="361"/>
      <c r="AE83" s="361"/>
      <c r="AF83" s="361"/>
      <c r="AG83" s="361"/>
      <c r="AH83" s="361"/>
    </row>
    <row r="84" spans="1:34" ht="12.75" customHeight="1" x14ac:dyDescent="0.3">
      <c r="A84" s="351">
        <v>63</v>
      </c>
      <c r="B84" s="49">
        <v>10</v>
      </c>
      <c r="C84" s="352" t="s">
        <v>300</v>
      </c>
      <c r="D84" s="362" t="s">
        <v>301</v>
      </c>
      <c r="E84" s="379"/>
      <c r="F84" s="365"/>
      <c r="G84" s="382"/>
      <c r="H84" s="376">
        <v>60</v>
      </c>
      <c r="I84" s="354" t="str">
        <f t="shared" si="3"/>
        <v>Transport - Local</v>
      </c>
      <c r="J84" s="355"/>
      <c r="K84" s="355"/>
      <c r="L84" s="357"/>
      <c r="M84" s="358" t="str">
        <f t="shared" si="0"/>
        <v>Local</v>
      </c>
      <c r="N84" s="350"/>
      <c r="O84" s="356" t="str">
        <f t="shared" si="1"/>
        <v>ZAR</v>
      </c>
      <c r="P84" s="356">
        <f t="shared" si="2"/>
        <v>1</v>
      </c>
      <c r="Q84" s="350"/>
      <c r="R84" s="350"/>
      <c r="S84" s="350"/>
      <c r="T84" s="359">
        <f t="shared" si="4"/>
        <v>0</v>
      </c>
      <c r="U84" s="360"/>
      <c r="V84" s="360"/>
      <c r="W84" s="360"/>
      <c r="X84" s="360"/>
      <c r="Y84" s="360"/>
      <c r="Z84" s="360"/>
      <c r="AA84" s="361"/>
      <c r="AB84" s="361"/>
      <c r="AC84" s="361"/>
      <c r="AD84" s="361"/>
      <c r="AE84" s="361"/>
      <c r="AF84" s="361"/>
      <c r="AG84" s="361"/>
      <c r="AH84" s="361"/>
    </row>
    <row r="85" spans="1:34" ht="12.75" customHeight="1" x14ac:dyDescent="0.3">
      <c r="A85" s="351">
        <v>64</v>
      </c>
      <c r="B85" s="49">
        <v>10</v>
      </c>
      <c r="C85" s="352" t="s">
        <v>300</v>
      </c>
      <c r="D85" s="362" t="s">
        <v>301</v>
      </c>
      <c r="E85" s="379"/>
      <c r="F85" s="365"/>
      <c r="G85" s="382"/>
      <c r="H85" s="376">
        <v>70</v>
      </c>
      <c r="I85" s="354" t="str">
        <f t="shared" si="3"/>
        <v>Transport - Freight/Sea</v>
      </c>
      <c r="J85" s="355"/>
      <c r="K85" s="355"/>
      <c r="L85" s="357"/>
      <c r="M85" s="358" t="str">
        <f t="shared" si="0"/>
        <v>Local</v>
      </c>
      <c r="N85" s="350"/>
      <c r="O85" s="356" t="str">
        <f t="shared" si="1"/>
        <v>ZAR</v>
      </c>
      <c r="P85" s="356">
        <f t="shared" si="2"/>
        <v>1</v>
      </c>
      <c r="Q85" s="350"/>
      <c r="R85" s="350"/>
      <c r="S85" s="350"/>
      <c r="T85" s="359">
        <f t="shared" si="4"/>
        <v>0</v>
      </c>
      <c r="U85" s="360"/>
      <c r="V85" s="360"/>
      <c r="W85" s="360"/>
      <c r="X85" s="360"/>
      <c r="Y85" s="360"/>
      <c r="Z85" s="360"/>
      <c r="AA85" s="361"/>
      <c r="AB85" s="361"/>
      <c r="AC85" s="361"/>
      <c r="AD85" s="361"/>
      <c r="AE85" s="361"/>
      <c r="AF85" s="361"/>
      <c r="AG85" s="361"/>
      <c r="AH85" s="361"/>
    </row>
    <row r="86" spans="1:34" ht="12.75" customHeight="1" x14ac:dyDescent="0.3">
      <c r="A86" s="351">
        <v>65</v>
      </c>
      <c r="B86" s="49">
        <v>10</v>
      </c>
      <c r="C86" s="352" t="s">
        <v>300</v>
      </c>
      <c r="D86" s="362" t="s">
        <v>301</v>
      </c>
      <c r="E86" s="379"/>
      <c r="F86" s="365"/>
      <c r="G86" s="382"/>
      <c r="H86" s="376">
        <v>80</v>
      </c>
      <c r="I86" s="354" t="str">
        <f t="shared" si="3"/>
        <v>Construction, Erection &amp; Installation</v>
      </c>
      <c r="J86" s="355"/>
      <c r="K86" s="355"/>
      <c r="L86" s="357"/>
      <c r="M86" s="358" t="str">
        <f t="shared" ref="M86:M155" si="5">IF($O86=0,"Check",IF($O86="ZAR","Local","Foreign"))</f>
        <v>Local</v>
      </c>
      <c r="N86" s="350"/>
      <c r="O86" s="356" t="str">
        <f t="shared" ref="O86:O149" si="6">IF(N86="","ZAR",VLOOKUP(N86,$N$1:$P$14,2,FALSE))</f>
        <v>ZAR</v>
      </c>
      <c r="P86" s="356">
        <f t="shared" ref="P86:P149" si="7">IF(N86="",1,VLOOKUP(N86,$N$1:$P$14,3,FALSE))</f>
        <v>1</v>
      </c>
      <c r="Q86" s="350"/>
      <c r="R86" s="350"/>
      <c r="S86" s="350"/>
      <c r="T86" s="359">
        <f t="shared" si="4"/>
        <v>0</v>
      </c>
      <c r="U86" s="360"/>
      <c r="V86" s="360"/>
      <c r="W86" s="360"/>
      <c r="X86" s="360"/>
      <c r="Y86" s="360"/>
      <c r="Z86" s="360"/>
      <c r="AA86" s="361"/>
      <c r="AB86" s="361"/>
      <c r="AC86" s="361"/>
      <c r="AD86" s="361"/>
      <c r="AE86" s="361"/>
      <c r="AF86" s="361"/>
      <c r="AG86" s="361"/>
      <c r="AH86" s="361"/>
    </row>
    <row r="87" spans="1:34" ht="12.75" customHeight="1" x14ac:dyDescent="0.3">
      <c r="A87" s="351">
        <v>66</v>
      </c>
      <c r="B87" s="49">
        <v>10</v>
      </c>
      <c r="C87" s="352" t="s">
        <v>300</v>
      </c>
      <c r="D87" s="362" t="s">
        <v>301</v>
      </c>
      <c r="E87" s="379"/>
      <c r="F87" s="365"/>
      <c r="G87" s="382"/>
      <c r="H87" s="376">
        <v>90</v>
      </c>
      <c r="I87" s="354" t="str">
        <f t="shared" ref="I87:I150" si="8">IF(H87="","Allocation?",VLOOKUP(H87,$H$3:$I$14,2,FALSE))</f>
        <v>Commissioning and Testing</v>
      </c>
      <c r="J87" s="355"/>
      <c r="K87" s="355"/>
      <c r="L87" s="357"/>
      <c r="M87" s="358" t="str">
        <f t="shared" si="5"/>
        <v>Local</v>
      </c>
      <c r="N87" s="350"/>
      <c r="O87" s="356" t="str">
        <f t="shared" si="6"/>
        <v>ZAR</v>
      </c>
      <c r="P87" s="356">
        <f t="shared" si="7"/>
        <v>1</v>
      </c>
      <c r="Q87" s="350"/>
      <c r="R87" s="350"/>
      <c r="S87" s="350"/>
      <c r="T87" s="359">
        <f t="shared" ref="T87:T96" si="9">R87*S87</f>
        <v>0</v>
      </c>
      <c r="U87" s="360"/>
      <c r="V87" s="360"/>
      <c r="W87" s="360"/>
      <c r="X87" s="360"/>
      <c r="Y87" s="360"/>
      <c r="Z87" s="360"/>
      <c r="AA87" s="361"/>
      <c r="AB87" s="361"/>
      <c r="AC87" s="361"/>
      <c r="AD87" s="361"/>
      <c r="AE87" s="361"/>
      <c r="AF87" s="361"/>
      <c r="AG87" s="361"/>
      <c r="AH87" s="361"/>
    </row>
    <row r="88" spans="1:34" ht="12.75" customHeight="1" x14ac:dyDescent="0.3">
      <c r="A88" s="351">
        <v>67</v>
      </c>
      <c r="B88" s="49">
        <v>10</v>
      </c>
      <c r="C88" s="352" t="s">
        <v>300</v>
      </c>
      <c r="D88" s="362" t="s">
        <v>301</v>
      </c>
      <c r="E88" s="379"/>
      <c r="F88" s="365"/>
      <c r="G88" s="382"/>
      <c r="H88" s="376">
        <v>100</v>
      </c>
      <c r="I88" s="354" t="str">
        <f t="shared" si="8"/>
        <v>Codification and Labelling</v>
      </c>
      <c r="J88" s="355"/>
      <c r="K88" s="355"/>
      <c r="L88" s="357"/>
      <c r="M88" s="358" t="str">
        <f t="shared" si="5"/>
        <v>Local</v>
      </c>
      <c r="N88" s="350"/>
      <c r="O88" s="356" t="str">
        <f t="shared" si="6"/>
        <v>ZAR</v>
      </c>
      <c r="P88" s="356">
        <f t="shared" si="7"/>
        <v>1</v>
      </c>
      <c r="Q88" s="350"/>
      <c r="R88" s="350"/>
      <c r="S88" s="350"/>
      <c r="T88" s="359">
        <f t="shared" si="9"/>
        <v>0</v>
      </c>
      <c r="U88" s="360"/>
      <c r="V88" s="360"/>
      <c r="W88" s="360"/>
      <c r="X88" s="360"/>
      <c r="Y88" s="360"/>
      <c r="Z88" s="360"/>
      <c r="AA88" s="361"/>
      <c r="AB88" s="361"/>
      <c r="AC88" s="361"/>
      <c r="AD88" s="361"/>
      <c r="AE88" s="361"/>
      <c r="AF88" s="361"/>
      <c r="AG88" s="361"/>
      <c r="AH88" s="361"/>
    </row>
    <row r="89" spans="1:34" ht="12.75" customHeight="1" x14ac:dyDescent="0.3">
      <c r="A89" s="351">
        <v>68</v>
      </c>
      <c r="B89" s="49">
        <v>10</v>
      </c>
      <c r="C89" s="352" t="s">
        <v>300</v>
      </c>
      <c r="D89" s="362" t="s">
        <v>301</v>
      </c>
      <c r="E89" s="379"/>
      <c r="F89" s="365"/>
      <c r="G89" s="382"/>
      <c r="H89" s="375">
        <v>0</v>
      </c>
      <c r="I89" s="354" t="str">
        <f t="shared" si="8"/>
        <v>General</v>
      </c>
      <c r="J89" s="355"/>
      <c r="K89" s="355"/>
      <c r="L89" s="357"/>
      <c r="M89" s="358" t="s">
        <v>155</v>
      </c>
      <c r="N89" s="350"/>
      <c r="O89" s="356" t="str">
        <f t="shared" si="6"/>
        <v>ZAR</v>
      </c>
      <c r="P89" s="356">
        <f>IF(N89="",1,VLOOKUP(N89,$N$1:$P$14,3,FALSE))</f>
        <v>1</v>
      </c>
      <c r="Q89" s="350"/>
      <c r="R89" s="350"/>
      <c r="S89" s="350"/>
      <c r="T89" s="359">
        <f>R89*S89</f>
        <v>0</v>
      </c>
      <c r="U89" s="360"/>
      <c r="V89" s="360"/>
      <c r="W89" s="360"/>
      <c r="X89" s="360"/>
      <c r="Y89" s="360"/>
      <c r="Z89" s="360"/>
      <c r="AA89" s="361"/>
      <c r="AB89" s="361"/>
      <c r="AC89" s="361"/>
      <c r="AD89" s="361"/>
      <c r="AE89" s="361"/>
      <c r="AF89" s="361"/>
      <c r="AG89" s="361"/>
      <c r="AH89" s="361"/>
    </row>
    <row r="90" spans="1:34" ht="12.75" customHeight="1" x14ac:dyDescent="0.3">
      <c r="A90" s="351">
        <v>69</v>
      </c>
      <c r="B90" s="49">
        <v>10</v>
      </c>
      <c r="C90" s="352" t="s">
        <v>300</v>
      </c>
      <c r="D90" s="362" t="s">
        <v>301</v>
      </c>
      <c r="E90" s="379"/>
      <c r="F90" s="365"/>
      <c r="G90" s="382"/>
      <c r="H90" s="376">
        <v>10</v>
      </c>
      <c r="I90" s="354" t="str">
        <f t="shared" si="8"/>
        <v>Management</v>
      </c>
      <c r="J90" s="355"/>
      <c r="K90" s="355"/>
      <c r="L90" s="357"/>
      <c r="M90" s="358" t="str">
        <f t="shared" si="5"/>
        <v>Local</v>
      </c>
      <c r="N90" s="350"/>
      <c r="O90" s="356" t="str">
        <f t="shared" si="6"/>
        <v>ZAR</v>
      </c>
      <c r="P90" s="356">
        <f t="shared" si="7"/>
        <v>1</v>
      </c>
      <c r="Q90" s="350"/>
      <c r="R90" s="350"/>
      <c r="S90" s="350"/>
      <c r="T90" s="359">
        <f t="shared" si="9"/>
        <v>0</v>
      </c>
      <c r="U90" s="360"/>
      <c r="V90" s="360"/>
      <c r="W90" s="360"/>
      <c r="X90" s="360"/>
      <c r="Y90" s="360"/>
      <c r="Z90" s="360"/>
      <c r="AA90" s="361"/>
      <c r="AB90" s="361"/>
      <c r="AC90" s="361"/>
      <c r="AD90" s="361"/>
      <c r="AE90" s="361"/>
      <c r="AF90" s="361"/>
      <c r="AG90" s="361"/>
      <c r="AH90" s="361"/>
    </row>
    <row r="91" spans="1:34" ht="12.75" customHeight="1" x14ac:dyDescent="0.3">
      <c r="A91" s="351">
        <v>70</v>
      </c>
      <c r="B91" s="49">
        <v>10</v>
      </c>
      <c r="C91" s="352" t="s">
        <v>300</v>
      </c>
      <c r="D91" s="362" t="s">
        <v>301</v>
      </c>
      <c r="E91" s="379"/>
      <c r="F91" s="365"/>
      <c r="G91" s="382"/>
      <c r="H91" s="376">
        <v>20</v>
      </c>
      <c r="I91" s="354" t="str">
        <f t="shared" si="8"/>
        <v>Design Management</v>
      </c>
      <c r="J91" s="355"/>
      <c r="K91" s="355"/>
      <c r="L91" s="357"/>
      <c r="M91" s="358" t="str">
        <f t="shared" si="5"/>
        <v>Local</v>
      </c>
      <c r="N91" s="350"/>
      <c r="O91" s="356" t="str">
        <f t="shared" si="6"/>
        <v>ZAR</v>
      </c>
      <c r="P91" s="356">
        <f t="shared" si="7"/>
        <v>1</v>
      </c>
      <c r="Q91" s="350"/>
      <c r="R91" s="350"/>
      <c r="S91" s="350"/>
      <c r="T91" s="359">
        <f t="shared" si="9"/>
        <v>0</v>
      </c>
      <c r="U91" s="360"/>
      <c r="V91" s="360"/>
      <c r="W91" s="360"/>
      <c r="X91" s="360"/>
      <c r="Y91" s="360"/>
      <c r="Z91" s="360"/>
      <c r="AA91" s="361"/>
      <c r="AB91" s="361"/>
      <c r="AC91" s="361"/>
      <c r="AD91" s="361"/>
      <c r="AE91" s="361"/>
      <c r="AF91" s="361"/>
      <c r="AG91" s="361"/>
      <c r="AH91" s="361"/>
    </row>
    <row r="92" spans="1:34" ht="12.75" customHeight="1" x14ac:dyDescent="0.3">
      <c r="A92" s="351">
        <v>71</v>
      </c>
      <c r="B92" s="49">
        <v>10</v>
      </c>
      <c r="C92" s="352" t="s">
        <v>300</v>
      </c>
      <c r="D92" s="362" t="s">
        <v>301</v>
      </c>
      <c r="E92" s="379"/>
      <c r="F92" s="365"/>
      <c r="G92" s="382"/>
      <c r="H92" s="376">
        <v>30</v>
      </c>
      <c r="I92" s="354" t="str">
        <f t="shared" si="8"/>
        <v>Procurement</v>
      </c>
      <c r="J92" s="355"/>
      <c r="K92" s="355"/>
      <c r="L92" s="357"/>
      <c r="M92" s="358" t="str">
        <f t="shared" si="5"/>
        <v>Local</v>
      </c>
      <c r="N92" s="350"/>
      <c r="O92" s="356" t="str">
        <f t="shared" si="6"/>
        <v>ZAR</v>
      </c>
      <c r="P92" s="356">
        <f t="shared" si="7"/>
        <v>1</v>
      </c>
      <c r="Q92" s="350"/>
      <c r="R92" s="350"/>
      <c r="S92" s="350"/>
      <c r="T92" s="359">
        <f t="shared" si="9"/>
        <v>0</v>
      </c>
      <c r="U92" s="360"/>
      <c r="V92" s="360"/>
      <c r="W92" s="360"/>
      <c r="X92" s="360"/>
      <c r="Y92" s="360"/>
      <c r="Z92" s="360"/>
      <c r="AA92" s="361"/>
      <c r="AB92" s="361"/>
      <c r="AC92" s="361"/>
      <c r="AD92" s="361"/>
      <c r="AE92" s="361"/>
      <c r="AF92" s="361"/>
      <c r="AG92" s="361"/>
      <c r="AH92" s="361"/>
    </row>
    <row r="93" spans="1:34" ht="12.75" customHeight="1" x14ac:dyDescent="0.3">
      <c r="A93" s="351">
        <v>72</v>
      </c>
      <c r="B93" s="49">
        <v>10</v>
      </c>
      <c r="C93" s="352" t="s">
        <v>300</v>
      </c>
      <c r="D93" s="362" t="s">
        <v>301</v>
      </c>
      <c r="E93" s="379"/>
      <c r="F93" s="365"/>
      <c r="G93" s="382"/>
      <c r="H93" s="376">
        <v>40</v>
      </c>
      <c r="I93" s="354" t="str">
        <f t="shared" si="8"/>
        <v>Plant and Material - Local</v>
      </c>
      <c r="J93" s="355"/>
      <c r="K93" s="355"/>
      <c r="L93" s="357"/>
      <c r="M93" s="358" t="str">
        <f t="shared" si="5"/>
        <v>Local</v>
      </c>
      <c r="N93" s="350"/>
      <c r="O93" s="356" t="str">
        <f t="shared" si="6"/>
        <v>ZAR</v>
      </c>
      <c r="P93" s="356">
        <f t="shared" si="7"/>
        <v>1</v>
      </c>
      <c r="Q93" s="350"/>
      <c r="R93" s="350"/>
      <c r="S93" s="350"/>
      <c r="T93" s="359">
        <f t="shared" si="9"/>
        <v>0</v>
      </c>
      <c r="U93" s="360"/>
      <c r="V93" s="360"/>
      <c r="W93" s="360"/>
      <c r="X93" s="360"/>
      <c r="Y93" s="360"/>
      <c r="Z93" s="360"/>
      <c r="AA93" s="361"/>
      <c r="AB93" s="361"/>
      <c r="AC93" s="361"/>
      <c r="AD93" s="361"/>
      <c r="AE93" s="361"/>
      <c r="AF93" s="361"/>
      <c r="AG93" s="361"/>
      <c r="AH93" s="361"/>
    </row>
    <row r="94" spans="1:34" ht="12.75" customHeight="1" x14ac:dyDescent="0.3">
      <c r="A94" s="351">
        <v>73</v>
      </c>
      <c r="B94" s="49">
        <v>10</v>
      </c>
      <c r="C94" s="352" t="s">
        <v>300</v>
      </c>
      <c r="D94" s="362" t="s">
        <v>301</v>
      </c>
      <c r="E94" s="379"/>
      <c r="F94" s="365"/>
      <c r="G94" s="382"/>
      <c r="H94" s="376">
        <v>50</v>
      </c>
      <c r="I94" s="354" t="str">
        <f t="shared" si="8"/>
        <v>Plant and Material - Foreign</v>
      </c>
      <c r="J94" s="355"/>
      <c r="K94" s="355"/>
      <c r="L94" s="357"/>
      <c r="M94" s="358" t="s">
        <v>154</v>
      </c>
      <c r="N94" s="350"/>
      <c r="O94" s="398" t="s">
        <v>188</v>
      </c>
      <c r="P94" s="356"/>
      <c r="Q94" s="350"/>
      <c r="R94" s="350"/>
      <c r="S94" s="350"/>
      <c r="T94" s="359">
        <f t="shared" si="9"/>
        <v>0</v>
      </c>
      <c r="U94" s="360"/>
      <c r="V94" s="360"/>
      <c r="W94" s="360"/>
      <c r="X94" s="360"/>
      <c r="Y94" s="360"/>
      <c r="Z94" s="360"/>
      <c r="AA94" s="361"/>
      <c r="AB94" s="361"/>
      <c r="AC94" s="361"/>
      <c r="AD94" s="361"/>
      <c r="AE94" s="361"/>
      <c r="AF94" s="361"/>
      <c r="AG94" s="361"/>
      <c r="AH94" s="361"/>
    </row>
    <row r="95" spans="1:34" ht="12.75" customHeight="1" x14ac:dyDescent="0.3">
      <c r="A95" s="351">
        <v>74</v>
      </c>
      <c r="B95" s="366">
        <v>10</v>
      </c>
      <c r="C95" s="352" t="s">
        <v>300</v>
      </c>
      <c r="D95" s="362" t="s">
        <v>301</v>
      </c>
      <c r="E95" s="379"/>
      <c r="F95" s="367"/>
      <c r="G95" s="382"/>
      <c r="H95" s="376">
        <v>60</v>
      </c>
      <c r="I95" s="354" t="str">
        <f t="shared" si="8"/>
        <v>Transport - Local</v>
      </c>
      <c r="J95" s="355"/>
      <c r="K95" s="355"/>
      <c r="L95" s="357"/>
      <c r="M95" s="358" t="str">
        <f t="shared" si="5"/>
        <v>Local</v>
      </c>
      <c r="N95" s="350"/>
      <c r="O95" s="356" t="str">
        <f t="shared" si="6"/>
        <v>ZAR</v>
      </c>
      <c r="P95" s="356">
        <f t="shared" si="7"/>
        <v>1</v>
      </c>
      <c r="Q95" s="350"/>
      <c r="R95" s="350"/>
      <c r="S95" s="350"/>
      <c r="T95" s="359">
        <f t="shared" si="9"/>
        <v>0</v>
      </c>
      <c r="U95" s="360"/>
      <c r="V95" s="360"/>
      <c r="W95" s="360"/>
      <c r="X95" s="360"/>
      <c r="Y95" s="360"/>
      <c r="Z95" s="360"/>
      <c r="AA95" s="361"/>
      <c r="AB95" s="361"/>
      <c r="AC95" s="361"/>
      <c r="AD95" s="361"/>
      <c r="AE95" s="361"/>
      <c r="AF95" s="361"/>
      <c r="AG95" s="361"/>
      <c r="AH95" s="361"/>
    </row>
    <row r="96" spans="1:34" ht="12.75" customHeight="1" x14ac:dyDescent="0.3">
      <c r="A96" s="351">
        <v>75</v>
      </c>
      <c r="B96" s="366">
        <v>10</v>
      </c>
      <c r="C96" s="352" t="s">
        <v>300</v>
      </c>
      <c r="D96" s="362" t="s">
        <v>301</v>
      </c>
      <c r="E96" s="379"/>
      <c r="F96" s="367"/>
      <c r="G96" s="382"/>
      <c r="H96" s="376">
        <v>70</v>
      </c>
      <c r="I96" s="354" t="str">
        <f t="shared" si="8"/>
        <v>Transport - Freight/Sea</v>
      </c>
      <c r="J96" s="355"/>
      <c r="K96" s="355"/>
      <c r="L96" s="357"/>
      <c r="M96" s="358" t="str">
        <f t="shared" si="5"/>
        <v>Local</v>
      </c>
      <c r="N96" s="350"/>
      <c r="O96" s="356" t="str">
        <f t="shared" si="6"/>
        <v>ZAR</v>
      </c>
      <c r="P96" s="356">
        <f t="shared" si="7"/>
        <v>1</v>
      </c>
      <c r="Q96" s="350"/>
      <c r="R96" s="350"/>
      <c r="S96" s="350"/>
      <c r="T96" s="359">
        <f t="shared" si="9"/>
        <v>0</v>
      </c>
      <c r="U96" s="360"/>
      <c r="V96" s="360"/>
      <c r="W96" s="360"/>
      <c r="X96" s="360"/>
      <c r="Y96" s="360"/>
      <c r="Z96" s="360"/>
      <c r="AA96" s="361"/>
      <c r="AB96" s="361"/>
      <c r="AC96" s="361"/>
      <c r="AD96" s="361"/>
      <c r="AE96" s="361"/>
      <c r="AF96" s="361"/>
      <c r="AG96" s="361"/>
      <c r="AH96" s="361"/>
    </row>
    <row r="97" spans="1:34" ht="12.75" customHeight="1" x14ac:dyDescent="0.3">
      <c r="A97" s="351">
        <v>76</v>
      </c>
      <c r="B97" s="366">
        <v>10</v>
      </c>
      <c r="C97" s="352" t="s">
        <v>300</v>
      </c>
      <c r="D97" s="362" t="s">
        <v>301</v>
      </c>
      <c r="E97" s="379"/>
      <c r="F97" s="367"/>
      <c r="G97" s="382"/>
      <c r="H97" s="376">
        <v>80</v>
      </c>
      <c r="I97" s="354" t="str">
        <f t="shared" si="8"/>
        <v>Construction, Erection &amp; Installation</v>
      </c>
      <c r="J97" s="355"/>
      <c r="K97" s="355"/>
      <c r="L97" s="357"/>
      <c r="M97" s="358" t="s">
        <v>155</v>
      </c>
      <c r="N97" s="350"/>
      <c r="O97" s="356" t="str">
        <f t="shared" si="6"/>
        <v>ZAR</v>
      </c>
      <c r="P97" s="356">
        <f t="shared" si="7"/>
        <v>1</v>
      </c>
      <c r="Q97" s="350"/>
      <c r="R97" s="350"/>
      <c r="S97" s="350"/>
      <c r="T97" s="359">
        <f>R97*S97</f>
        <v>0</v>
      </c>
      <c r="U97" s="360"/>
      <c r="V97" s="360"/>
      <c r="W97" s="360"/>
      <c r="X97" s="360"/>
      <c r="Y97" s="360"/>
      <c r="Z97" s="360"/>
      <c r="AA97" s="361"/>
      <c r="AB97" s="361"/>
      <c r="AC97" s="361"/>
      <c r="AD97" s="361"/>
      <c r="AE97" s="361"/>
      <c r="AF97" s="361"/>
      <c r="AG97" s="361"/>
      <c r="AH97" s="361"/>
    </row>
    <row r="98" spans="1:34" ht="12.75" customHeight="1" x14ac:dyDescent="0.3">
      <c r="A98" s="351">
        <v>77</v>
      </c>
      <c r="B98" s="366">
        <v>10</v>
      </c>
      <c r="C98" s="352" t="s">
        <v>300</v>
      </c>
      <c r="D98" s="362" t="s">
        <v>301</v>
      </c>
      <c r="E98" s="379"/>
      <c r="F98" s="367"/>
      <c r="G98" s="382"/>
      <c r="H98" s="376">
        <v>90</v>
      </c>
      <c r="I98" s="354" t="str">
        <f t="shared" si="8"/>
        <v>Commissioning and Testing</v>
      </c>
      <c r="J98" s="355"/>
      <c r="K98" s="355"/>
      <c r="L98" s="357"/>
      <c r="M98" s="358" t="str">
        <f t="shared" si="5"/>
        <v>Local</v>
      </c>
      <c r="N98" s="350"/>
      <c r="O98" s="356" t="str">
        <f t="shared" si="6"/>
        <v>ZAR</v>
      </c>
      <c r="P98" s="356">
        <f t="shared" si="7"/>
        <v>1</v>
      </c>
      <c r="Q98" s="350"/>
      <c r="R98" s="350"/>
      <c r="S98" s="350"/>
      <c r="T98" s="359">
        <f t="shared" ref="T98:T157" si="10">R98*S98</f>
        <v>0</v>
      </c>
      <c r="U98" s="360"/>
      <c r="V98" s="360"/>
      <c r="W98" s="360"/>
      <c r="X98" s="360"/>
      <c r="Y98" s="360"/>
      <c r="Z98" s="360"/>
      <c r="AA98" s="361"/>
      <c r="AB98" s="361"/>
      <c r="AC98" s="361"/>
      <c r="AD98" s="361"/>
      <c r="AE98" s="361"/>
      <c r="AF98" s="361"/>
      <c r="AG98" s="361"/>
      <c r="AH98" s="361"/>
    </row>
    <row r="99" spans="1:34" ht="12.75" customHeight="1" x14ac:dyDescent="0.3">
      <c r="A99" s="351">
        <v>78</v>
      </c>
      <c r="B99" s="366">
        <v>10</v>
      </c>
      <c r="C99" s="352" t="s">
        <v>300</v>
      </c>
      <c r="D99" s="362" t="s">
        <v>301</v>
      </c>
      <c r="E99" s="379"/>
      <c r="F99" s="367"/>
      <c r="G99" s="382"/>
      <c r="H99" s="376">
        <v>100</v>
      </c>
      <c r="I99" s="354" t="str">
        <f t="shared" si="8"/>
        <v>Codification and Labelling</v>
      </c>
      <c r="J99" s="355"/>
      <c r="K99" s="355"/>
      <c r="L99" s="357"/>
      <c r="M99" s="358" t="str">
        <f t="shared" si="5"/>
        <v>Local</v>
      </c>
      <c r="N99" s="350"/>
      <c r="O99" s="356" t="str">
        <f t="shared" si="6"/>
        <v>ZAR</v>
      </c>
      <c r="P99" s="356">
        <f t="shared" si="7"/>
        <v>1</v>
      </c>
      <c r="Q99" s="350"/>
      <c r="R99" s="350"/>
      <c r="S99" s="350"/>
      <c r="T99" s="359">
        <f t="shared" si="10"/>
        <v>0</v>
      </c>
      <c r="U99" s="360"/>
      <c r="V99" s="360"/>
      <c r="W99" s="360"/>
      <c r="X99" s="360"/>
      <c r="Y99" s="360"/>
      <c r="Z99" s="360"/>
      <c r="AA99" s="361"/>
      <c r="AB99" s="361"/>
      <c r="AC99" s="361"/>
      <c r="AD99" s="361"/>
      <c r="AE99" s="361"/>
      <c r="AF99" s="361"/>
      <c r="AG99" s="361"/>
      <c r="AH99" s="361"/>
    </row>
    <row r="100" spans="1:34" ht="12.75" customHeight="1" x14ac:dyDescent="0.3">
      <c r="A100" s="351">
        <v>79</v>
      </c>
      <c r="B100" s="366">
        <v>10</v>
      </c>
      <c r="C100" s="352" t="s">
        <v>300</v>
      </c>
      <c r="D100" s="362" t="s">
        <v>301</v>
      </c>
      <c r="E100" s="379"/>
      <c r="F100" s="367"/>
      <c r="G100" s="382"/>
      <c r="H100" s="375">
        <v>0</v>
      </c>
      <c r="I100" s="354" t="str">
        <f t="shared" si="8"/>
        <v>General</v>
      </c>
      <c r="J100" s="355"/>
      <c r="K100" s="355"/>
      <c r="L100" s="357"/>
      <c r="M100" s="358" t="str">
        <f t="shared" si="5"/>
        <v>Local</v>
      </c>
      <c r="N100" s="350"/>
      <c r="O100" s="356" t="str">
        <f t="shared" si="6"/>
        <v>ZAR</v>
      </c>
      <c r="P100" s="356">
        <f t="shared" si="7"/>
        <v>1</v>
      </c>
      <c r="Q100" s="350"/>
      <c r="R100" s="350"/>
      <c r="S100" s="350"/>
      <c r="T100" s="359">
        <f t="shared" si="10"/>
        <v>0</v>
      </c>
      <c r="U100" s="360"/>
      <c r="V100" s="360"/>
      <c r="W100" s="360"/>
      <c r="X100" s="360"/>
      <c r="Y100" s="360"/>
      <c r="Z100" s="360"/>
      <c r="AA100" s="361"/>
      <c r="AB100" s="361"/>
      <c r="AC100" s="361"/>
      <c r="AD100" s="361"/>
      <c r="AE100" s="361"/>
      <c r="AF100" s="361"/>
      <c r="AG100" s="361"/>
      <c r="AH100" s="361"/>
    </row>
    <row r="101" spans="1:34" ht="12.75" customHeight="1" x14ac:dyDescent="0.3">
      <c r="A101" s="351">
        <v>80</v>
      </c>
      <c r="B101" s="366">
        <v>10</v>
      </c>
      <c r="C101" s="352" t="s">
        <v>300</v>
      </c>
      <c r="D101" s="362" t="s">
        <v>301</v>
      </c>
      <c r="E101" s="379"/>
      <c r="F101" s="367"/>
      <c r="G101" s="382"/>
      <c r="H101" s="376">
        <v>10</v>
      </c>
      <c r="I101" s="354" t="str">
        <f t="shared" si="8"/>
        <v>Management</v>
      </c>
      <c r="J101" s="355"/>
      <c r="K101" s="355"/>
      <c r="L101" s="357"/>
      <c r="M101" s="358" t="str">
        <f t="shared" si="5"/>
        <v>Local</v>
      </c>
      <c r="N101" s="350"/>
      <c r="O101" s="356" t="str">
        <f t="shared" si="6"/>
        <v>ZAR</v>
      </c>
      <c r="P101" s="356">
        <f t="shared" si="7"/>
        <v>1</v>
      </c>
      <c r="Q101" s="350"/>
      <c r="R101" s="350"/>
      <c r="S101" s="350"/>
      <c r="T101" s="359">
        <f t="shared" si="10"/>
        <v>0</v>
      </c>
      <c r="U101" s="360"/>
      <c r="V101" s="360"/>
      <c r="W101" s="360"/>
      <c r="X101" s="360"/>
      <c r="Y101" s="360"/>
      <c r="Z101" s="360"/>
      <c r="AA101" s="361"/>
      <c r="AB101" s="361"/>
      <c r="AC101" s="361"/>
      <c r="AD101" s="361"/>
      <c r="AE101" s="361"/>
      <c r="AF101" s="361"/>
      <c r="AG101" s="361"/>
      <c r="AH101" s="361"/>
    </row>
    <row r="102" spans="1:34" ht="12.75" customHeight="1" x14ac:dyDescent="0.3">
      <c r="A102" s="351">
        <v>81</v>
      </c>
      <c r="B102" s="366">
        <v>10</v>
      </c>
      <c r="C102" s="352" t="s">
        <v>300</v>
      </c>
      <c r="D102" s="362" t="s">
        <v>301</v>
      </c>
      <c r="E102" s="379"/>
      <c r="F102" s="367"/>
      <c r="G102" s="382"/>
      <c r="H102" s="376">
        <v>20</v>
      </c>
      <c r="I102" s="354" t="str">
        <f t="shared" si="8"/>
        <v>Design Management</v>
      </c>
      <c r="J102" s="355"/>
      <c r="K102" s="355"/>
      <c r="L102" s="357"/>
      <c r="M102" s="358" t="str">
        <f t="shared" si="5"/>
        <v>Local</v>
      </c>
      <c r="N102" s="350"/>
      <c r="O102" s="356" t="str">
        <f t="shared" si="6"/>
        <v>ZAR</v>
      </c>
      <c r="P102" s="356">
        <f t="shared" si="7"/>
        <v>1</v>
      </c>
      <c r="Q102" s="350"/>
      <c r="R102" s="350"/>
      <c r="S102" s="350"/>
      <c r="T102" s="359">
        <f t="shared" si="10"/>
        <v>0</v>
      </c>
      <c r="U102" s="360"/>
      <c r="V102" s="360"/>
      <c r="W102" s="360"/>
      <c r="X102" s="360"/>
      <c r="Y102" s="360"/>
      <c r="Z102" s="360"/>
      <c r="AA102" s="361"/>
      <c r="AB102" s="361"/>
      <c r="AC102" s="361"/>
      <c r="AD102" s="361"/>
      <c r="AE102" s="361"/>
      <c r="AF102" s="361"/>
      <c r="AG102" s="361"/>
      <c r="AH102" s="361"/>
    </row>
    <row r="103" spans="1:34" ht="12.75" customHeight="1" x14ac:dyDescent="0.3">
      <c r="A103" s="351">
        <v>82</v>
      </c>
      <c r="B103" s="366">
        <v>10</v>
      </c>
      <c r="C103" s="352" t="s">
        <v>300</v>
      </c>
      <c r="D103" s="362" t="s">
        <v>301</v>
      </c>
      <c r="E103" s="379"/>
      <c r="F103" s="367"/>
      <c r="G103" s="382"/>
      <c r="H103" s="376">
        <v>30</v>
      </c>
      <c r="I103" s="354" t="str">
        <f t="shared" si="8"/>
        <v>Procurement</v>
      </c>
      <c r="J103" s="355"/>
      <c r="K103" s="355"/>
      <c r="L103" s="357"/>
      <c r="M103" s="358" t="str">
        <f t="shared" si="5"/>
        <v>Local</v>
      </c>
      <c r="N103" s="350"/>
      <c r="O103" s="356" t="str">
        <f t="shared" si="6"/>
        <v>ZAR</v>
      </c>
      <c r="P103" s="356">
        <f t="shared" si="7"/>
        <v>1</v>
      </c>
      <c r="Q103" s="350"/>
      <c r="R103" s="350"/>
      <c r="S103" s="350"/>
      <c r="T103" s="359">
        <f t="shared" si="10"/>
        <v>0</v>
      </c>
      <c r="U103" s="360"/>
      <c r="V103" s="360"/>
      <c r="W103" s="360"/>
      <c r="X103" s="360"/>
      <c r="Y103" s="360"/>
      <c r="Z103" s="360"/>
      <c r="AA103" s="361"/>
      <c r="AB103" s="361"/>
      <c r="AC103" s="361"/>
      <c r="AD103" s="361"/>
      <c r="AE103" s="361"/>
      <c r="AF103" s="361"/>
      <c r="AG103" s="361"/>
      <c r="AH103" s="361"/>
    </row>
    <row r="104" spans="1:34" ht="12.75" customHeight="1" x14ac:dyDescent="0.3">
      <c r="A104" s="351">
        <v>83</v>
      </c>
      <c r="B104" s="366">
        <v>10</v>
      </c>
      <c r="C104" s="352" t="s">
        <v>300</v>
      </c>
      <c r="D104" s="362" t="s">
        <v>301</v>
      </c>
      <c r="E104" s="379"/>
      <c r="F104" s="367"/>
      <c r="G104" s="382"/>
      <c r="H104" s="376">
        <v>40</v>
      </c>
      <c r="I104" s="354" t="str">
        <f t="shared" si="8"/>
        <v>Plant and Material - Local</v>
      </c>
      <c r="J104" s="355"/>
      <c r="K104" s="355"/>
      <c r="L104" s="357"/>
      <c r="M104" s="358" t="str">
        <f t="shared" si="5"/>
        <v>Local</v>
      </c>
      <c r="N104" s="350"/>
      <c r="O104" s="356" t="str">
        <f t="shared" si="6"/>
        <v>ZAR</v>
      </c>
      <c r="P104" s="356">
        <f t="shared" si="7"/>
        <v>1</v>
      </c>
      <c r="Q104" s="350"/>
      <c r="R104" s="350"/>
      <c r="S104" s="350"/>
      <c r="T104" s="359">
        <f t="shared" si="10"/>
        <v>0</v>
      </c>
      <c r="U104" s="360"/>
      <c r="V104" s="360"/>
      <c r="W104" s="360"/>
      <c r="X104" s="360"/>
      <c r="Y104" s="360"/>
      <c r="Z104" s="360"/>
      <c r="AA104" s="361"/>
      <c r="AB104" s="361"/>
      <c r="AC104" s="361"/>
      <c r="AD104" s="361"/>
      <c r="AE104" s="361"/>
      <c r="AF104" s="361"/>
      <c r="AG104" s="361"/>
      <c r="AH104" s="361"/>
    </row>
    <row r="105" spans="1:34" ht="12.75" customHeight="1" x14ac:dyDescent="0.3">
      <c r="A105" s="351">
        <v>84</v>
      </c>
      <c r="B105" s="366">
        <v>10</v>
      </c>
      <c r="C105" s="352" t="s">
        <v>300</v>
      </c>
      <c r="D105" s="362" t="s">
        <v>301</v>
      </c>
      <c r="E105" s="379"/>
      <c r="F105" s="367"/>
      <c r="G105" s="382"/>
      <c r="H105" s="376">
        <v>50</v>
      </c>
      <c r="I105" s="354" t="str">
        <f t="shared" si="8"/>
        <v>Plant and Material - Foreign</v>
      </c>
      <c r="J105" s="355"/>
      <c r="K105" s="355"/>
      <c r="L105" s="357"/>
      <c r="M105" s="358" t="s">
        <v>154</v>
      </c>
      <c r="N105" s="350"/>
      <c r="O105" s="398" t="s">
        <v>188</v>
      </c>
      <c r="P105" s="356"/>
      <c r="Q105" s="350"/>
      <c r="R105" s="350"/>
      <c r="S105" s="350"/>
      <c r="T105" s="359">
        <f>R105*S105</f>
        <v>0</v>
      </c>
      <c r="U105" s="360"/>
      <c r="V105" s="360"/>
      <c r="W105" s="360"/>
      <c r="X105" s="360"/>
      <c r="Y105" s="360"/>
      <c r="Z105" s="360"/>
      <c r="AA105" s="361"/>
      <c r="AB105" s="361"/>
      <c r="AC105" s="361"/>
      <c r="AD105" s="361"/>
      <c r="AE105" s="361"/>
      <c r="AF105" s="361"/>
      <c r="AG105" s="361"/>
      <c r="AH105" s="361"/>
    </row>
    <row r="106" spans="1:34" ht="12.75" customHeight="1" x14ac:dyDescent="0.3">
      <c r="A106" s="351">
        <v>85</v>
      </c>
      <c r="B106" s="366">
        <v>10</v>
      </c>
      <c r="C106" s="352" t="s">
        <v>300</v>
      </c>
      <c r="D106" s="362" t="s">
        <v>301</v>
      </c>
      <c r="E106" s="379"/>
      <c r="F106" s="367"/>
      <c r="G106" s="382"/>
      <c r="H106" s="376">
        <v>60</v>
      </c>
      <c r="I106" s="354" t="str">
        <f t="shared" si="8"/>
        <v>Transport - Local</v>
      </c>
      <c r="J106" s="355"/>
      <c r="K106" s="355"/>
      <c r="L106" s="357"/>
      <c r="M106" s="358" t="str">
        <f t="shared" si="5"/>
        <v>Local</v>
      </c>
      <c r="N106" s="350"/>
      <c r="O106" s="356" t="str">
        <f t="shared" si="6"/>
        <v>ZAR</v>
      </c>
      <c r="P106" s="356">
        <f t="shared" si="7"/>
        <v>1</v>
      </c>
      <c r="Q106" s="350"/>
      <c r="R106" s="350"/>
      <c r="S106" s="350"/>
      <c r="T106" s="359">
        <f t="shared" si="10"/>
        <v>0</v>
      </c>
      <c r="U106" s="360"/>
      <c r="V106" s="360"/>
      <c r="W106" s="360"/>
      <c r="X106" s="360"/>
      <c r="Y106" s="360"/>
      <c r="Z106" s="360"/>
      <c r="AA106" s="361"/>
      <c r="AB106" s="361"/>
      <c r="AC106" s="361"/>
      <c r="AD106" s="361"/>
      <c r="AE106" s="361"/>
      <c r="AF106" s="361"/>
      <c r="AG106" s="361"/>
      <c r="AH106" s="361"/>
    </row>
    <row r="107" spans="1:34" ht="12.75" customHeight="1" x14ac:dyDescent="0.3">
      <c r="A107" s="351">
        <v>86</v>
      </c>
      <c r="B107" s="366">
        <v>10</v>
      </c>
      <c r="C107" s="352" t="s">
        <v>300</v>
      </c>
      <c r="D107" s="362" t="s">
        <v>301</v>
      </c>
      <c r="E107" s="379"/>
      <c r="F107" s="367"/>
      <c r="G107" s="382"/>
      <c r="H107" s="376">
        <v>70</v>
      </c>
      <c r="I107" s="354" t="str">
        <f t="shared" si="8"/>
        <v>Transport - Freight/Sea</v>
      </c>
      <c r="J107" s="355"/>
      <c r="K107" s="355"/>
      <c r="L107" s="357"/>
      <c r="M107" s="358" t="str">
        <f t="shared" si="5"/>
        <v>Local</v>
      </c>
      <c r="N107" s="350"/>
      <c r="O107" s="356" t="str">
        <f t="shared" si="6"/>
        <v>ZAR</v>
      </c>
      <c r="P107" s="356">
        <f t="shared" si="7"/>
        <v>1</v>
      </c>
      <c r="Q107" s="350"/>
      <c r="R107" s="350"/>
      <c r="S107" s="350"/>
      <c r="T107" s="359">
        <f t="shared" si="10"/>
        <v>0</v>
      </c>
      <c r="U107" s="360"/>
      <c r="V107" s="360"/>
      <c r="W107" s="360"/>
      <c r="X107" s="360"/>
      <c r="Y107" s="360"/>
      <c r="Z107" s="360"/>
      <c r="AA107" s="361"/>
      <c r="AB107" s="361"/>
      <c r="AC107" s="361"/>
      <c r="AD107" s="361"/>
      <c r="AE107" s="361"/>
      <c r="AF107" s="361"/>
      <c r="AG107" s="361"/>
      <c r="AH107" s="361"/>
    </row>
    <row r="108" spans="1:34" ht="12.75" customHeight="1" x14ac:dyDescent="0.3">
      <c r="A108" s="351">
        <v>87</v>
      </c>
      <c r="B108" s="366">
        <v>10</v>
      </c>
      <c r="C108" s="352" t="s">
        <v>300</v>
      </c>
      <c r="D108" s="362" t="s">
        <v>301</v>
      </c>
      <c r="E108" s="379"/>
      <c r="F108" s="367"/>
      <c r="G108" s="382"/>
      <c r="H108" s="376">
        <v>80</v>
      </c>
      <c r="I108" s="354" t="str">
        <f t="shared" si="8"/>
        <v>Construction, Erection &amp; Installation</v>
      </c>
      <c r="J108" s="355"/>
      <c r="K108" s="355"/>
      <c r="L108" s="357"/>
      <c r="M108" s="358" t="str">
        <f t="shared" si="5"/>
        <v>Local</v>
      </c>
      <c r="N108" s="350"/>
      <c r="O108" s="356" t="str">
        <f t="shared" si="6"/>
        <v>ZAR</v>
      </c>
      <c r="P108" s="356">
        <f t="shared" si="7"/>
        <v>1</v>
      </c>
      <c r="Q108" s="350"/>
      <c r="R108" s="350"/>
      <c r="S108" s="350"/>
      <c r="T108" s="359">
        <f t="shared" si="10"/>
        <v>0</v>
      </c>
      <c r="U108" s="360"/>
      <c r="V108" s="360"/>
      <c r="W108" s="360"/>
      <c r="X108" s="360"/>
      <c r="Y108" s="360"/>
      <c r="Z108" s="360"/>
      <c r="AA108" s="361"/>
      <c r="AB108" s="361"/>
      <c r="AC108" s="361"/>
      <c r="AD108" s="361"/>
      <c r="AE108" s="361"/>
      <c r="AF108" s="361"/>
      <c r="AG108" s="361"/>
      <c r="AH108" s="361"/>
    </row>
    <row r="109" spans="1:34" ht="12.75" customHeight="1" x14ac:dyDescent="0.3">
      <c r="A109" s="351">
        <v>88</v>
      </c>
      <c r="B109" s="366">
        <v>10</v>
      </c>
      <c r="C109" s="352" t="s">
        <v>300</v>
      </c>
      <c r="D109" s="362" t="s">
        <v>301</v>
      </c>
      <c r="E109" s="379"/>
      <c r="F109" s="367"/>
      <c r="G109" s="382"/>
      <c r="H109" s="376">
        <v>90</v>
      </c>
      <c r="I109" s="354" t="str">
        <f t="shared" si="8"/>
        <v>Commissioning and Testing</v>
      </c>
      <c r="J109" s="355"/>
      <c r="K109" s="355"/>
      <c r="L109" s="357"/>
      <c r="M109" s="358" t="str">
        <f t="shared" si="5"/>
        <v>Local</v>
      </c>
      <c r="N109" s="350"/>
      <c r="O109" s="356" t="str">
        <f t="shared" si="6"/>
        <v>ZAR</v>
      </c>
      <c r="P109" s="356">
        <f t="shared" si="7"/>
        <v>1</v>
      </c>
      <c r="Q109" s="350"/>
      <c r="R109" s="350"/>
      <c r="S109" s="350"/>
      <c r="T109" s="359">
        <f t="shared" si="10"/>
        <v>0</v>
      </c>
      <c r="U109" s="360"/>
      <c r="V109" s="360"/>
      <c r="W109" s="360"/>
      <c r="X109" s="360"/>
      <c r="Y109" s="360"/>
      <c r="Z109" s="360"/>
      <c r="AA109" s="361"/>
      <c r="AB109" s="361"/>
      <c r="AC109" s="361"/>
      <c r="AD109" s="361"/>
      <c r="AE109" s="361"/>
      <c r="AF109" s="361"/>
      <c r="AG109" s="361"/>
      <c r="AH109" s="361"/>
    </row>
    <row r="110" spans="1:34" ht="12.75" customHeight="1" x14ac:dyDescent="0.3">
      <c r="A110" s="351">
        <v>89</v>
      </c>
      <c r="B110" s="366">
        <v>10</v>
      </c>
      <c r="C110" s="352" t="s">
        <v>300</v>
      </c>
      <c r="D110" s="362" t="s">
        <v>301</v>
      </c>
      <c r="E110" s="379"/>
      <c r="F110" s="367"/>
      <c r="G110" s="382"/>
      <c r="H110" s="376">
        <v>100</v>
      </c>
      <c r="I110" s="354" t="str">
        <f t="shared" si="8"/>
        <v>Codification and Labelling</v>
      </c>
      <c r="J110" s="355"/>
      <c r="K110" s="355"/>
      <c r="L110" s="357"/>
      <c r="M110" s="358" t="str">
        <f t="shared" si="5"/>
        <v>Local</v>
      </c>
      <c r="N110" s="350"/>
      <c r="O110" s="356" t="str">
        <f t="shared" si="6"/>
        <v>ZAR</v>
      </c>
      <c r="P110" s="356">
        <f t="shared" si="7"/>
        <v>1</v>
      </c>
      <c r="Q110" s="350"/>
      <c r="R110" s="350"/>
      <c r="S110" s="350"/>
      <c r="T110" s="359">
        <f t="shared" si="10"/>
        <v>0</v>
      </c>
      <c r="U110" s="360"/>
      <c r="V110" s="360"/>
      <c r="W110" s="360"/>
      <c r="X110" s="360"/>
      <c r="Y110" s="360"/>
      <c r="Z110" s="360"/>
      <c r="AA110" s="361"/>
      <c r="AB110" s="361"/>
      <c r="AC110" s="361"/>
      <c r="AD110" s="361"/>
      <c r="AE110" s="361"/>
      <c r="AF110" s="361"/>
      <c r="AG110" s="361"/>
      <c r="AH110" s="361"/>
    </row>
    <row r="111" spans="1:34" ht="12.75" customHeight="1" x14ac:dyDescent="0.3">
      <c r="A111" s="351">
        <v>90</v>
      </c>
      <c r="B111" s="49">
        <v>10</v>
      </c>
      <c r="C111" s="352" t="s">
        <v>300</v>
      </c>
      <c r="D111" s="368" t="s">
        <v>302</v>
      </c>
      <c r="E111" s="380"/>
      <c r="F111" s="367"/>
      <c r="G111" s="382"/>
      <c r="H111" s="364"/>
      <c r="I111" s="354"/>
      <c r="J111" s="355"/>
      <c r="K111" s="355"/>
      <c r="L111" s="357"/>
      <c r="M111" s="358" t="str">
        <f t="shared" si="5"/>
        <v>Local</v>
      </c>
      <c r="N111" s="350"/>
      <c r="O111" s="356" t="str">
        <f t="shared" si="6"/>
        <v>ZAR</v>
      </c>
      <c r="P111" s="356">
        <f t="shared" si="7"/>
        <v>1</v>
      </c>
      <c r="Q111" s="350"/>
      <c r="R111" s="350"/>
      <c r="S111" s="350"/>
      <c r="T111" s="359">
        <f t="shared" si="10"/>
        <v>0</v>
      </c>
      <c r="U111" s="360"/>
      <c r="V111" s="360"/>
      <c r="W111" s="360"/>
      <c r="X111" s="360"/>
      <c r="Y111" s="360"/>
      <c r="Z111" s="360"/>
      <c r="AA111" s="361"/>
      <c r="AB111" s="361"/>
      <c r="AC111" s="361"/>
      <c r="AD111" s="361"/>
      <c r="AE111" s="361"/>
      <c r="AF111" s="361"/>
      <c r="AG111" s="361"/>
      <c r="AH111" s="361"/>
    </row>
    <row r="112" spans="1:34" ht="12.75" customHeight="1" x14ac:dyDescent="0.3">
      <c r="A112" s="351">
        <v>91</v>
      </c>
      <c r="B112" s="49">
        <v>10</v>
      </c>
      <c r="C112" s="352" t="s">
        <v>300</v>
      </c>
      <c r="D112" s="369" t="s">
        <v>302</v>
      </c>
      <c r="E112" s="379"/>
      <c r="F112" s="367"/>
      <c r="G112" s="382"/>
      <c r="H112" s="375">
        <v>0</v>
      </c>
      <c r="I112" s="354" t="str">
        <f t="shared" si="8"/>
        <v>General</v>
      </c>
      <c r="J112" s="355"/>
      <c r="K112" s="355"/>
      <c r="L112" s="357"/>
      <c r="M112" s="358" t="str">
        <f t="shared" si="5"/>
        <v>Local</v>
      </c>
      <c r="N112" s="350"/>
      <c r="O112" s="356" t="str">
        <f t="shared" si="6"/>
        <v>ZAR</v>
      </c>
      <c r="P112" s="356">
        <f t="shared" si="7"/>
        <v>1</v>
      </c>
      <c r="Q112" s="350"/>
      <c r="R112" s="350"/>
      <c r="S112" s="350"/>
      <c r="T112" s="359">
        <f t="shared" si="10"/>
        <v>0</v>
      </c>
      <c r="U112" s="360"/>
      <c r="V112" s="360"/>
      <c r="W112" s="360"/>
      <c r="X112" s="360"/>
      <c r="Y112" s="360"/>
      <c r="Z112" s="360"/>
      <c r="AA112" s="361"/>
      <c r="AB112" s="361"/>
      <c r="AC112" s="361"/>
      <c r="AD112" s="361"/>
      <c r="AE112" s="361"/>
      <c r="AF112" s="361"/>
      <c r="AG112" s="361"/>
      <c r="AH112" s="361"/>
    </row>
    <row r="113" spans="1:34" ht="12.75" customHeight="1" x14ac:dyDescent="0.3">
      <c r="A113" s="351">
        <v>92</v>
      </c>
      <c r="B113" s="49">
        <v>10</v>
      </c>
      <c r="C113" s="352" t="s">
        <v>300</v>
      </c>
      <c r="D113" s="369" t="s">
        <v>302</v>
      </c>
      <c r="E113" s="379"/>
      <c r="F113" s="367"/>
      <c r="G113" s="382"/>
      <c r="H113" s="376">
        <v>10</v>
      </c>
      <c r="I113" s="354" t="str">
        <f t="shared" si="8"/>
        <v>Management</v>
      </c>
      <c r="J113" s="355"/>
      <c r="K113" s="355"/>
      <c r="L113" s="357"/>
      <c r="M113" s="358" t="s">
        <v>155</v>
      </c>
      <c r="N113" s="350"/>
      <c r="O113" s="356" t="str">
        <f t="shared" si="6"/>
        <v>ZAR</v>
      </c>
      <c r="P113" s="356">
        <f t="shared" si="7"/>
        <v>1</v>
      </c>
      <c r="Q113" s="350"/>
      <c r="R113" s="350"/>
      <c r="S113" s="350"/>
      <c r="T113" s="359">
        <f>R113*S113</f>
        <v>0</v>
      </c>
      <c r="U113" s="360"/>
      <c r="V113" s="360"/>
      <c r="W113" s="360"/>
      <c r="X113" s="360"/>
      <c r="Y113" s="360"/>
      <c r="Z113" s="360"/>
      <c r="AA113" s="361"/>
      <c r="AB113" s="361"/>
      <c r="AC113" s="361"/>
      <c r="AD113" s="361"/>
      <c r="AE113" s="361"/>
      <c r="AF113" s="361"/>
      <c r="AG113" s="361"/>
      <c r="AH113" s="361"/>
    </row>
    <row r="114" spans="1:34" ht="12.75" customHeight="1" x14ac:dyDescent="0.3">
      <c r="A114" s="351">
        <v>93</v>
      </c>
      <c r="B114" s="49">
        <v>10</v>
      </c>
      <c r="C114" s="352" t="s">
        <v>300</v>
      </c>
      <c r="D114" s="369" t="s">
        <v>302</v>
      </c>
      <c r="E114" s="379"/>
      <c r="F114" s="367"/>
      <c r="G114" s="382"/>
      <c r="H114" s="376">
        <v>20</v>
      </c>
      <c r="I114" s="354" t="str">
        <f t="shared" si="8"/>
        <v>Design Management</v>
      </c>
      <c r="J114" s="355"/>
      <c r="K114" s="355"/>
      <c r="L114" s="357"/>
      <c r="M114" s="358" t="str">
        <f t="shared" si="5"/>
        <v>Local</v>
      </c>
      <c r="N114" s="350"/>
      <c r="O114" s="356" t="str">
        <f t="shared" si="6"/>
        <v>ZAR</v>
      </c>
      <c r="P114" s="356">
        <f t="shared" si="7"/>
        <v>1</v>
      </c>
      <c r="Q114" s="350"/>
      <c r="R114" s="350"/>
      <c r="S114" s="350"/>
      <c r="T114" s="359">
        <f t="shared" si="10"/>
        <v>0</v>
      </c>
      <c r="U114" s="360"/>
      <c r="V114" s="360"/>
      <c r="W114" s="360"/>
      <c r="X114" s="360"/>
      <c r="Y114" s="360"/>
      <c r="Z114" s="360"/>
      <c r="AA114" s="361"/>
      <c r="AB114" s="361"/>
      <c r="AC114" s="361"/>
      <c r="AD114" s="361"/>
      <c r="AE114" s="361"/>
      <c r="AF114" s="361"/>
      <c r="AG114" s="361"/>
      <c r="AH114" s="361"/>
    </row>
    <row r="115" spans="1:34" ht="12.75" customHeight="1" x14ac:dyDescent="0.3">
      <c r="A115" s="351">
        <v>94</v>
      </c>
      <c r="B115" s="49">
        <v>10</v>
      </c>
      <c r="C115" s="352" t="s">
        <v>300</v>
      </c>
      <c r="D115" s="369" t="s">
        <v>302</v>
      </c>
      <c r="E115" s="379"/>
      <c r="F115" s="367"/>
      <c r="G115" s="382"/>
      <c r="H115" s="376">
        <v>30</v>
      </c>
      <c r="I115" s="354" t="str">
        <f t="shared" si="8"/>
        <v>Procurement</v>
      </c>
      <c r="J115" s="355"/>
      <c r="K115" s="355"/>
      <c r="L115" s="357"/>
      <c r="M115" s="358" t="str">
        <f t="shared" si="5"/>
        <v>Local</v>
      </c>
      <c r="N115" s="350"/>
      <c r="O115" s="356" t="str">
        <f t="shared" si="6"/>
        <v>ZAR</v>
      </c>
      <c r="P115" s="356">
        <f t="shared" si="7"/>
        <v>1</v>
      </c>
      <c r="Q115" s="350"/>
      <c r="R115" s="350"/>
      <c r="S115" s="350"/>
      <c r="T115" s="359">
        <f t="shared" si="10"/>
        <v>0</v>
      </c>
      <c r="U115" s="360"/>
      <c r="V115" s="360"/>
      <c r="W115" s="360"/>
      <c r="X115" s="360"/>
      <c r="Y115" s="360"/>
      <c r="Z115" s="360"/>
      <c r="AA115" s="361"/>
      <c r="AB115" s="361"/>
      <c r="AC115" s="361"/>
      <c r="AD115" s="361"/>
      <c r="AE115" s="361"/>
      <c r="AF115" s="361"/>
      <c r="AG115" s="361"/>
      <c r="AH115" s="361"/>
    </row>
    <row r="116" spans="1:34" ht="12.75" customHeight="1" x14ac:dyDescent="0.3">
      <c r="A116" s="351">
        <v>95</v>
      </c>
      <c r="B116" s="49">
        <v>10</v>
      </c>
      <c r="C116" s="352" t="s">
        <v>300</v>
      </c>
      <c r="D116" s="369" t="s">
        <v>302</v>
      </c>
      <c r="E116" s="379"/>
      <c r="F116" s="367"/>
      <c r="G116" s="382"/>
      <c r="H116" s="376">
        <v>40</v>
      </c>
      <c r="I116" s="354" t="str">
        <f t="shared" si="8"/>
        <v>Plant and Material - Local</v>
      </c>
      <c r="J116" s="355"/>
      <c r="K116" s="355"/>
      <c r="L116" s="357"/>
      <c r="M116" s="358" t="str">
        <f t="shared" si="5"/>
        <v>Local</v>
      </c>
      <c r="N116" s="350"/>
      <c r="O116" s="356" t="str">
        <f t="shared" si="6"/>
        <v>ZAR</v>
      </c>
      <c r="P116" s="356">
        <f t="shared" si="7"/>
        <v>1</v>
      </c>
      <c r="Q116" s="350"/>
      <c r="R116" s="350"/>
      <c r="S116" s="350"/>
      <c r="T116" s="359">
        <f t="shared" si="10"/>
        <v>0</v>
      </c>
      <c r="U116" s="360"/>
      <c r="V116" s="360"/>
      <c r="W116" s="360"/>
      <c r="X116" s="360"/>
      <c r="Y116" s="360"/>
      <c r="Z116" s="360"/>
      <c r="AA116" s="361"/>
      <c r="AB116" s="361"/>
      <c r="AC116" s="361"/>
      <c r="AD116" s="361"/>
      <c r="AE116" s="361"/>
      <c r="AF116" s="361"/>
      <c r="AG116" s="361"/>
      <c r="AH116" s="361"/>
    </row>
    <row r="117" spans="1:34" ht="12.75" customHeight="1" x14ac:dyDescent="0.3">
      <c r="A117" s="351">
        <v>96</v>
      </c>
      <c r="B117" s="49">
        <v>10</v>
      </c>
      <c r="C117" s="352" t="s">
        <v>300</v>
      </c>
      <c r="D117" s="369" t="s">
        <v>302</v>
      </c>
      <c r="E117" s="379"/>
      <c r="F117" s="367"/>
      <c r="G117" s="382"/>
      <c r="H117" s="376">
        <v>50</v>
      </c>
      <c r="I117" s="354" t="str">
        <f t="shared" si="8"/>
        <v>Plant and Material - Foreign</v>
      </c>
      <c r="J117" s="355"/>
      <c r="K117" s="355"/>
      <c r="L117" s="357"/>
      <c r="M117" s="358" t="s">
        <v>154</v>
      </c>
      <c r="N117" s="350"/>
      <c r="O117" s="398" t="s">
        <v>188</v>
      </c>
      <c r="P117" s="356"/>
      <c r="Q117" s="350"/>
      <c r="R117" s="350"/>
      <c r="S117" s="350"/>
      <c r="T117" s="359">
        <f t="shared" si="10"/>
        <v>0</v>
      </c>
      <c r="U117" s="360"/>
      <c r="V117" s="360"/>
      <c r="W117" s="360"/>
      <c r="X117" s="360"/>
      <c r="Y117" s="360"/>
      <c r="Z117" s="360"/>
      <c r="AA117" s="361"/>
      <c r="AB117" s="361"/>
      <c r="AC117" s="361"/>
      <c r="AD117" s="361"/>
      <c r="AE117" s="361"/>
      <c r="AF117" s="361"/>
      <c r="AG117" s="361"/>
      <c r="AH117" s="361"/>
    </row>
    <row r="118" spans="1:34" ht="12.75" customHeight="1" x14ac:dyDescent="0.3">
      <c r="A118" s="351">
        <v>97</v>
      </c>
      <c r="B118" s="49">
        <v>10</v>
      </c>
      <c r="C118" s="352" t="s">
        <v>300</v>
      </c>
      <c r="D118" s="369" t="s">
        <v>302</v>
      </c>
      <c r="E118" s="379"/>
      <c r="F118" s="367"/>
      <c r="G118" s="382"/>
      <c r="H118" s="376">
        <v>60</v>
      </c>
      <c r="I118" s="354" t="str">
        <f t="shared" si="8"/>
        <v>Transport - Local</v>
      </c>
      <c r="J118" s="355"/>
      <c r="K118" s="355"/>
      <c r="L118" s="357"/>
      <c r="M118" s="358" t="str">
        <f t="shared" si="5"/>
        <v>Local</v>
      </c>
      <c r="N118" s="350"/>
      <c r="O118" s="356" t="str">
        <f t="shared" si="6"/>
        <v>ZAR</v>
      </c>
      <c r="P118" s="356">
        <f>IF(N118="",1,VLOOKUP(N118,$N$1:$P$14,3,FALSE))</f>
        <v>1</v>
      </c>
      <c r="Q118" s="350"/>
      <c r="R118" s="350"/>
      <c r="S118" s="350"/>
      <c r="T118" s="359">
        <f>R118*S118</f>
        <v>0</v>
      </c>
      <c r="U118" s="360"/>
      <c r="V118" s="360"/>
      <c r="W118" s="360"/>
      <c r="X118" s="360"/>
      <c r="Y118" s="360"/>
      <c r="Z118" s="360"/>
      <c r="AA118" s="361"/>
      <c r="AB118" s="361"/>
      <c r="AC118" s="361"/>
      <c r="AD118" s="361"/>
      <c r="AE118" s="361"/>
      <c r="AF118" s="361"/>
      <c r="AG118" s="361"/>
      <c r="AH118" s="361"/>
    </row>
    <row r="119" spans="1:34" ht="12.75" customHeight="1" x14ac:dyDescent="0.3">
      <c r="A119" s="351">
        <v>98</v>
      </c>
      <c r="B119" s="49">
        <v>10</v>
      </c>
      <c r="C119" s="352" t="s">
        <v>300</v>
      </c>
      <c r="D119" s="369" t="s">
        <v>302</v>
      </c>
      <c r="E119" s="379"/>
      <c r="F119" s="367"/>
      <c r="G119" s="382"/>
      <c r="H119" s="376">
        <v>70</v>
      </c>
      <c r="I119" s="354" t="str">
        <f t="shared" si="8"/>
        <v>Transport - Freight/Sea</v>
      </c>
      <c r="J119" s="355"/>
      <c r="K119" s="355"/>
      <c r="L119" s="357"/>
      <c r="M119" s="358" t="str">
        <f t="shared" si="5"/>
        <v>Local</v>
      </c>
      <c r="N119" s="350"/>
      <c r="O119" s="356" t="str">
        <f t="shared" si="6"/>
        <v>ZAR</v>
      </c>
      <c r="P119" s="356">
        <f t="shared" si="7"/>
        <v>1</v>
      </c>
      <c r="Q119" s="350"/>
      <c r="R119" s="350"/>
      <c r="S119" s="350"/>
      <c r="T119" s="359">
        <f t="shared" si="10"/>
        <v>0</v>
      </c>
      <c r="U119" s="360"/>
      <c r="V119" s="360"/>
      <c r="W119" s="360"/>
      <c r="X119" s="360"/>
      <c r="Y119" s="360"/>
      <c r="Z119" s="360"/>
      <c r="AA119" s="361"/>
      <c r="AB119" s="361"/>
      <c r="AC119" s="361"/>
      <c r="AD119" s="361"/>
      <c r="AE119" s="361"/>
      <c r="AF119" s="361"/>
      <c r="AG119" s="361"/>
      <c r="AH119" s="361"/>
    </row>
    <row r="120" spans="1:34" ht="12.75" customHeight="1" x14ac:dyDescent="0.3">
      <c r="A120" s="351">
        <v>99</v>
      </c>
      <c r="B120" s="49">
        <v>10</v>
      </c>
      <c r="C120" s="352" t="s">
        <v>300</v>
      </c>
      <c r="D120" s="369" t="s">
        <v>302</v>
      </c>
      <c r="E120" s="379"/>
      <c r="F120" s="367"/>
      <c r="G120" s="384"/>
      <c r="H120" s="376">
        <v>80</v>
      </c>
      <c r="I120" s="354" t="str">
        <f t="shared" si="8"/>
        <v>Construction, Erection &amp; Installation</v>
      </c>
      <c r="J120" s="355"/>
      <c r="K120" s="355"/>
      <c r="L120" s="357"/>
      <c r="M120" s="358" t="str">
        <f t="shared" si="5"/>
        <v>Local</v>
      </c>
      <c r="N120" s="350"/>
      <c r="O120" s="356" t="str">
        <f t="shared" si="6"/>
        <v>ZAR</v>
      </c>
      <c r="P120" s="356">
        <f t="shared" si="7"/>
        <v>1</v>
      </c>
      <c r="Q120" s="350"/>
      <c r="R120" s="350"/>
      <c r="S120" s="350"/>
      <c r="T120" s="359">
        <f t="shared" si="10"/>
        <v>0</v>
      </c>
      <c r="U120" s="360"/>
      <c r="V120" s="360"/>
      <c r="W120" s="360"/>
      <c r="X120" s="360"/>
      <c r="Y120" s="360"/>
      <c r="Z120" s="360"/>
      <c r="AA120" s="361"/>
      <c r="AB120" s="361"/>
      <c r="AC120" s="361"/>
      <c r="AD120" s="361"/>
      <c r="AE120" s="361"/>
      <c r="AF120" s="361"/>
      <c r="AG120" s="361"/>
      <c r="AH120" s="361"/>
    </row>
    <row r="121" spans="1:34" ht="12.75" customHeight="1" x14ac:dyDescent="0.3">
      <c r="A121" s="351">
        <v>100</v>
      </c>
      <c r="B121" s="49">
        <v>10</v>
      </c>
      <c r="C121" s="352" t="s">
        <v>300</v>
      </c>
      <c r="D121" s="369" t="s">
        <v>302</v>
      </c>
      <c r="E121" s="379"/>
      <c r="F121" s="367"/>
      <c r="G121" s="384"/>
      <c r="H121" s="376">
        <v>90</v>
      </c>
      <c r="I121" s="354" t="str">
        <f t="shared" si="8"/>
        <v>Commissioning and Testing</v>
      </c>
      <c r="J121" s="355"/>
      <c r="K121" s="355"/>
      <c r="L121" s="357"/>
      <c r="M121" s="358" t="str">
        <f t="shared" si="5"/>
        <v>Local</v>
      </c>
      <c r="N121" s="350"/>
      <c r="O121" s="356" t="str">
        <f t="shared" si="6"/>
        <v>ZAR</v>
      </c>
      <c r="P121" s="356">
        <f t="shared" si="7"/>
        <v>1</v>
      </c>
      <c r="Q121" s="350"/>
      <c r="R121" s="350"/>
      <c r="S121" s="350"/>
      <c r="T121" s="359">
        <f>R121*S121</f>
        <v>0</v>
      </c>
      <c r="U121" s="360"/>
      <c r="V121" s="360"/>
      <c r="W121" s="360"/>
      <c r="X121" s="360"/>
      <c r="Y121" s="360"/>
      <c r="Z121" s="360"/>
      <c r="AA121" s="361"/>
      <c r="AB121" s="361"/>
      <c r="AC121" s="361"/>
      <c r="AD121" s="361"/>
      <c r="AE121" s="361"/>
      <c r="AF121" s="361"/>
      <c r="AG121" s="361"/>
      <c r="AH121" s="361"/>
    </row>
    <row r="122" spans="1:34" ht="12.75" customHeight="1" x14ac:dyDescent="0.3">
      <c r="A122" s="351">
        <v>101</v>
      </c>
      <c r="B122" s="49">
        <v>10</v>
      </c>
      <c r="C122" s="352" t="s">
        <v>300</v>
      </c>
      <c r="D122" s="369" t="s">
        <v>302</v>
      </c>
      <c r="E122" s="379"/>
      <c r="F122" s="367"/>
      <c r="G122" s="384"/>
      <c r="H122" s="376">
        <v>100</v>
      </c>
      <c r="I122" s="354" t="str">
        <f t="shared" si="8"/>
        <v>Codification and Labelling</v>
      </c>
      <c r="J122" s="355"/>
      <c r="K122" s="355"/>
      <c r="L122" s="357"/>
      <c r="M122" s="358" t="s">
        <v>155</v>
      </c>
      <c r="N122" s="350"/>
      <c r="O122" s="356" t="str">
        <f t="shared" si="6"/>
        <v>ZAR</v>
      </c>
      <c r="P122" s="356">
        <f t="shared" si="7"/>
        <v>1</v>
      </c>
      <c r="Q122" s="350"/>
      <c r="R122" s="350"/>
      <c r="S122" s="350"/>
      <c r="T122" s="359">
        <f t="shared" si="10"/>
        <v>0</v>
      </c>
      <c r="U122" s="360"/>
      <c r="V122" s="360"/>
      <c r="W122" s="360"/>
      <c r="X122" s="360"/>
      <c r="Y122" s="360"/>
      <c r="Z122" s="360"/>
      <c r="AA122" s="361"/>
      <c r="AB122" s="361"/>
      <c r="AC122" s="361"/>
      <c r="AD122" s="361"/>
      <c r="AE122" s="361"/>
      <c r="AF122" s="361"/>
      <c r="AG122" s="361"/>
      <c r="AH122" s="361"/>
    </row>
    <row r="123" spans="1:34" ht="12.75" customHeight="1" x14ac:dyDescent="0.3">
      <c r="A123" s="351">
        <v>102</v>
      </c>
      <c r="B123" s="49">
        <v>10</v>
      </c>
      <c r="C123" s="352" t="s">
        <v>300</v>
      </c>
      <c r="D123" s="369" t="s">
        <v>302</v>
      </c>
      <c r="E123" s="379"/>
      <c r="F123" s="367"/>
      <c r="G123" s="384"/>
      <c r="H123" s="375">
        <v>0</v>
      </c>
      <c r="I123" s="354" t="str">
        <f t="shared" si="8"/>
        <v>General</v>
      </c>
      <c r="J123" s="355"/>
      <c r="K123" s="355"/>
      <c r="L123" s="357"/>
      <c r="M123" s="358" t="str">
        <f t="shared" si="5"/>
        <v>Local</v>
      </c>
      <c r="N123" s="350"/>
      <c r="O123" s="356" t="str">
        <f t="shared" si="6"/>
        <v>ZAR</v>
      </c>
      <c r="P123" s="356">
        <f t="shared" si="7"/>
        <v>1</v>
      </c>
      <c r="Q123" s="350"/>
      <c r="R123" s="350"/>
      <c r="S123" s="350"/>
      <c r="T123" s="359">
        <f t="shared" si="10"/>
        <v>0</v>
      </c>
      <c r="U123" s="360"/>
      <c r="V123" s="360"/>
      <c r="W123" s="360"/>
      <c r="X123" s="360"/>
      <c r="Y123" s="360"/>
      <c r="Z123" s="360"/>
      <c r="AA123" s="361"/>
      <c r="AB123" s="361"/>
      <c r="AC123" s="361"/>
      <c r="AD123" s="361"/>
      <c r="AE123" s="361"/>
      <c r="AF123" s="361"/>
      <c r="AG123" s="361"/>
      <c r="AH123" s="361"/>
    </row>
    <row r="124" spans="1:34" ht="12.75" customHeight="1" x14ac:dyDescent="0.3">
      <c r="A124" s="351">
        <v>103</v>
      </c>
      <c r="B124" s="49">
        <v>10</v>
      </c>
      <c r="C124" s="352" t="s">
        <v>300</v>
      </c>
      <c r="D124" s="369" t="s">
        <v>302</v>
      </c>
      <c r="E124" s="379"/>
      <c r="F124" s="367"/>
      <c r="G124" s="384"/>
      <c r="H124" s="376">
        <v>10</v>
      </c>
      <c r="I124" s="354" t="str">
        <f t="shared" si="8"/>
        <v>Management</v>
      </c>
      <c r="J124" s="355"/>
      <c r="K124" s="355"/>
      <c r="L124" s="357"/>
      <c r="M124" s="358" t="str">
        <f t="shared" si="5"/>
        <v>Local</v>
      </c>
      <c r="N124" s="350"/>
      <c r="O124" s="356" t="str">
        <f t="shared" si="6"/>
        <v>ZAR</v>
      </c>
      <c r="P124" s="356">
        <f t="shared" si="7"/>
        <v>1</v>
      </c>
      <c r="Q124" s="350"/>
      <c r="R124" s="350"/>
      <c r="S124" s="350"/>
      <c r="T124" s="359">
        <f t="shared" si="10"/>
        <v>0</v>
      </c>
      <c r="U124" s="360"/>
      <c r="V124" s="360"/>
      <c r="W124" s="360"/>
      <c r="X124" s="360"/>
      <c r="Y124" s="360"/>
      <c r="Z124" s="360"/>
      <c r="AA124" s="361"/>
      <c r="AB124" s="361"/>
      <c r="AC124" s="361"/>
      <c r="AD124" s="361"/>
      <c r="AE124" s="361"/>
      <c r="AF124" s="361"/>
      <c r="AG124" s="361"/>
      <c r="AH124" s="361"/>
    </row>
    <row r="125" spans="1:34" ht="12.75" customHeight="1" x14ac:dyDescent="0.3">
      <c r="A125" s="351">
        <v>104</v>
      </c>
      <c r="B125" s="49">
        <v>10</v>
      </c>
      <c r="C125" s="352" t="s">
        <v>300</v>
      </c>
      <c r="D125" s="369" t="s">
        <v>302</v>
      </c>
      <c r="E125" s="379"/>
      <c r="F125" s="367"/>
      <c r="G125" s="384"/>
      <c r="H125" s="376">
        <v>20</v>
      </c>
      <c r="I125" s="354" t="str">
        <f t="shared" si="8"/>
        <v>Design Management</v>
      </c>
      <c r="J125" s="355"/>
      <c r="K125" s="355"/>
      <c r="L125" s="357"/>
      <c r="M125" s="358" t="str">
        <f t="shared" si="5"/>
        <v>Local</v>
      </c>
      <c r="N125" s="350"/>
      <c r="O125" s="356" t="str">
        <f t="shared" si="6"/>
        <v>ZAR</v>
      </c>
      <c r="P125" s="356">
        <f t="shared" si="7"/>
        <v>1</v>
      </c>
      <c r="Q125" s="350"/>
      <c r="R125" s="350"/>
      <c r="S125" s="350"/>
      <c r="T125" s="359">
        <f t="shared" si="10"/>
        <v>0</v>
      </c>
      <c r="U125" s="360"/>
      <c r="V125" s="360"/>
      <c r="W125" s="360"/>
      <c r="X125" s="360"/>
      <c r="Y125" s="360"/>
      <c r="Z125" s="360"/>
      <c r="AA125" s="361"/>
      <c r="AB125" s="361"/>
      <c r="AC125" s="361"/>
      <c r="AD125" s="361"/>
      <c r="AE125" s="361"/>
      <c r="AF125" s="361"/>
      <c r="AG125" s="361"/>
      <c r="AH125" s="361"/>
    </row>
    <row r="126" spans="1:34" ht="12.75" customHeight="1" x14ac:dyDescent="0.3">
      <c r="A126" s="351">
        <v>105</v>
      </c>
      <c r="B126" s="49">
        <v>10</v>
      </c>
      <c r="C126" s="352" t="s">
        <v>300</v>
      </c>
      <c r="D126" s="369" t="s">
        <v>302</v>
      </c>
      <c r="E126" s="379"/>
      <c r="F126" s="367"/>
      <c r="G126" s="384"/>
      <c r="H126" s="376">
        <v>30</v>
      </c>
      <c r="I126" s="354" t="str">
        <f t="shared" si="8"/>
        <v>Procurement</v>
      </c>
      <c r="J126" s="355"/>
      <c r="K126" s="355"/>
      <c r="L126" s="357"/>
      <c r="M126" s="358" t="str">
        <f t="shared" si="5"/>
        <v>Local</v>
      </c>
      <c r="N126" s="350"/>
      <c r="O126" s="356" t="str">
        <f t="shared" si="6"/>
        <v>ZAR</v>
      </c>
      <c r="P126" s="356">
        <f t="shared" si="7"/>
        <v>1</v>
      </c>
      <c r="Q126" s="350"/>
      <c r="R126" s="350"/>
      <c r="S126" s="350"/>
      <c r="T126" s="359">
        <f t="shared" si="10"/>
        <v>0</v>
      </c>
      <c r="U126" s="360"/>
      <c r="V126" s="360"/>
      <c r="W126" s="360"/>
      <c r="X126" s="360"/>
      <c r="Y126" s="360"/>
      <c r="Z126" s="360"/>
      <c r="AA126" s="361"/>
      <c r="AB126" s="361"/>
      <c r="AC126" s="361"/>
      <c r="AD126" s="361"/>
      <c r="AE126" s="361"/>
      <c r="AF126" s="361"/>
      <c r="AG126" s="361"/>
      <c r="AH126" s="361"/>
    </row>
    <row r="127" spans="1:34" ht="12.75" customHeight="1" x14ac:dyDescent="0.3">
      <c r="A127" s="351">
        <v>106</v>
      </c>
      <c r="B127" s="49">
        <v>10</v>
      </c>
      <c r="C127" s="352" t="s">
        <v>300</v>
      </c>
      <c r="D127" s="369" t="s">
        <v>302</v>
      </c>
      <c r="E127" s="379"/>
      <c r="F127" s="367"/>
      <c r="G127" s="384"/>
      <c r="H127" s="376">
        <v>40</v>
      </c>
      <c r="I127" s="354" t="str">
        <f t="shared" si="8"/>
        <v>Plant and Material - Local</v>
      </c>
      <c r="J127" s="355"/>
      <c r="K127" s="355"/>
      <c r="L127" s="357"/>
      <c r="M127" s="358" t="str">
        <f t="shared" si="5"/>
        <v>Local</v>
      </c>
      <c r="N127" s="350"/>
      <c r="O127" s="356" t="str">
        <f t="shared" si="6"/>
        <v>ZAR</v>
      </c>
      <c r="P127" s="356">
        <f t="shared" si="7"/>
        <v>1</v>
      </c>
      <c r="Q127" s="350"/>
      <c r="R127" s="350"/>
      <c r="S127" s="350"/>
      <c r="T127" s="359">
        <f t="shared" si="10"/>
        <v>0</v>
      </c>
      <c r="U127" s="360"/>
      <c r="V127" s="360"/>
      <c r="W127" s="360"/>
      <c r="X127" s="360"/>
      <c r="Y127" s="360"/>
      <c r="Z127" s="360"/>
      <c r="AA127" s="361"/>
      <c r="AB127" s="361"/>
      <c r="AC127" s="361"/>
      <c r="AD127" s="361"/>
      <c r="AE127" s="361"/>
      <c r="AF127" s="361"/>
      <c r="AG127" s="361"/>
      <c r="AH127" s="361"/>
    </row>
    <row r="128" spans="1:34" ht="12.75" customHeight="1" x14ac:dyDescent="0.3">
      <c r="A128" s="351">
        <v>107</v>
      </c>
      <c r="B128" s="49">
        <v>10</v>
      </c>
      <c r="C128" s="352" t="s">
        <v>300</v>
      </c>
      <c r="D128" s="369" t="s">
        <v>302</v>
      </c>
      <c r="E128" s="379"/>
      <c r="F128" s="367"/>
      <c r="G128" s="382"/>
      <c r="H128" s="376">
        <v>50</v>
      </c>
      <c r="I128" s="354" t="str">
        <f t="shared" si="8"/>
        <v>Plant and Material - Foreign</v>
      </c>
      <c r="J128" s="355"/>
      <c r="K128" s="355"/>
      <c r="L128" s="357"/>
      <c r="M128" s="358" t="s">
        <v>154</v>
      </c>
      <c r="N128" s="350"/>
      <c r="O128" s="398" t="s">
        <v>188</v>
      </c>
      <c r="P128" s="356"/>
      <c r="Q128" s="350"/>
      <c r="R128" s="350"/>
      <c r="S128" s="350"/>
      <c r="T128" s="359">
        <f t="shared" si="10"/>
        <v>0</v>
      </c>
      <c r="U128" s="360"/>
      <c r="V128" s="360"/>
      <c r="W128" s="360"/>
      <c r="X128" s="360"/>
      <c r="Y128" s="360"/>
      <c r="Z128" s="360"/>
      <c r="AA128" s="361"/>
      <c r="AB128" s="361"/>
      <c r="AC128" s="361"/>
      <c r="AD128" s="361"/>
      <c r="AE128" s="361"/>
      <c r="AF128" s="361"/>
      <c r="AG128" s="361"/>
      <c r="AH128" s="361"/>
    </row>
    <row r="129" spans="1:34" ht="12.75" customHeight="1" x14ac:dyDescent="0.3">
      <c r="A129" s="351">
        <v>108</v>
      </c>
      <c r="B129" s="49">
        <v>10</v>
      </c>
      <c r="C129" s="352" t="s">
        <v>300</v>
      </c>
      <c r="D129" s="369" t="s">
        <v>302</v>
      </c>
      <c r="E129" s="379"/>
      <c r="F129" s="367"/>
      <c r="G129" s="382"/>
      <c r="H129" s="376">
        <v>60</v>
      </c>
      <c r="I129" s="354" t="str">
        <f t="shared" si="8"/>
        <v>Transport - Local</v>
      </c>
      <c r="J129" s="355"/>
      <c r="K129" s="355"/>
      <c r="L129" s="357"/>
      <c r="M129" s="358" t="str">
        <f t="shared" si="5"/>
        <v>Local</v>
      </c>
      <c r="N129" s="350"/>
      <c r="O129" s="356" t="str">
        <f t="shared" si="6"/>
        <v>ZAR</v>
      </c>
      <c r="P129" s="356">
        <f t="shared" si="7"/>
        <v>1</v>
      </c>
      <c r="Q129" s="350"/>
      <c r="R129" s="350"/>
      <c r="S129" s="350"/>
      <c r="T129" s="359">
        <f t="shared" si="10"/>
        <v>0</v>
      </c>
      <c r="U129" s="360"/>
      <c r="V129" s="360"/>
      <c r="W129" s="360"/>
      <c r="X129" s="360"/>
      <c r="Y129" s="360"/>
      <c r="Z129" s="360"/>
      <c r="AA129" s="361"/>
      <c r="AB129" s="361"/>
      <c r="AC129" s="361"/>
      <c r="AD129" s="361"/>
      <c r="AE129" s="361"/>
      <c r="AF129" s="361"/>
      <c r="AG129" s="361"/>
      <c r="AH129" s="361"/>
    </row>
    <row r="130" spans="1:34" ht="12.75" customHeight="1" x14ac:dyDescent="0.3">
      <c r="A130" s="351">
        <v>109</v>
      </c>
      <c r="B130" s="49">
        <v>10</v>
      </c>
      <c r="C130" s="352" t="s">
        <v>300</v>
      </c>
      <c r="D130" s="369" t="s">
        <v>302</v>
      </c>
      <c r="E130" s="379"/>
      <c r="F130" s="367"/>
      <c r="G130" s="382"/>
      <c r="H130" s="376">
        <v>70</v>
      </c>
      <c r="I130" s="354" t="str">
        <f t="shared" si="8"/>
        <v>Transport - Freight/Sea</v>
      </c>
      <c r="J130" s="355"/>
      <c r="K130" s="355"/>
      <c r="L130" s="357"/>
      <c r="M130" s="358" t="str">
        <f t="shared" si="5"/>
        <v>Local</v>
      </c>
      <c r="N130" s="350"/>
      <c r="O130" s="356" t="str">
        <f t="shared" si="6"/>
        <v>ZAR</v>
      </c>
      <c r="P130" s="356">
        <f t="shared" si="7"/>
        <v>1</v>
      </c>
      <c r="Q130" s="350"/>
      <c r="R130" s="350"/>
      <c r="S130" s="350"/>
      <c r="T130" s="359">
        <f>R130*S130</f>
        <v>0</v>
      </c>
      <c r="U130" s="360"/>
      <c r="V130" s="360"/>
      <c r="W130" s="360"/>
      <c r="X130" s="360"/>
      <c r="Y130" s="360"/>
      <c r="Z130" s="360"/>
      <c r="AA130" s="361"/>
      <c r="AB130" s="361"/>
      <c r="AC130" s="361"/>
      <c r="AD130" s="361"/>
      <c r="AE130" s="361"/>
      <c r="AF130" s="361"/>
      <c r="AG130" s="361"/>
      <c r="AH130" s="361"/>
    </row>
    <row r="131" spans="1:34" ht="12.75" customHeight="1" x14ac:dyDescent="0.3">
      <c r="A131" s="351">
        <v>110</v>
      </c>
      <c r="B131" s="49">
        <v>10</v>
      </c>
      <c r="C131" s="352" t="s">
        <v>300</v>
      </c>
      <c r="D131" s="369" t="s">
        <v>302</v>
      </c>
      <c r="E131" s="379"/>
      <c r="F131" s="367"/>
      <c r="G131" s="382"/>
      <c r="H131" s="376">
        <v>80</v>
      </c>
      <c r="I131" s="354" t="str">
        <f t="shared" si="8"/>
        <v>Construction, Erection &amp; Installation</v>
      </c>
      <c r="J131" s="355"/>
      <c r="K131" s="355"/>
      <c r="L131" s="357"/>
      <c r="M131" s="358" t="str">
        <f t="shared" si="5"/>
        <v>Local</v>
      </c>
      <c r="N131" s="350"/>
      <c r="O131" s="356" t="str">
        <f t="shared" si="6"/>
        <v>ZAR</v>
      </c>
      <c r="P131" s="356">
        <f t="shared" si="7"/>
        <v>1</v>
      </c>
      <c r="Q131" s="350"/>
      <c r="R131" s="350"/>
      <c r="S131" s="350"/>
      <c r="T131" s="359">
        <f t="shared" si="10"/>
        <v>0</v>
      </c>
      <c r="U131" s="360"/>
      <c r="V131" s="360"/>
      <c r="W131" s="360"/>
      <c r="X131" s="360"/>
      <c r="Y131" s="360"/>
      <c r="Z131" s="360"/>
      <c r="AA131" s="361"/>
      <c r="AB131" s="361"/>
      <c r="AC131" s="361"/>
      <c r="AD131" s="361"/>
      <c r="AE131" s="361"/>
      <c r="AF131" s="361"/>
      <c r="AG131" s="361"/>
      <c r="AH131" s="361"/>
    </row>
    <row r="132" spans="1:34" ht="12.75" customHeight="1" x14ac:dyDescent="0.3">
      <c r="A132" s="351">
        <v>111</v>
      </c>
      <c r="B132" s="49">
        <v>10</v>
      </c>
      <c r="C132" s="352" t="s">
        <v>300</v>
      </c>
      <c r="D132" s="369" t="s">
        <v>302</v>
      </c>
      <c r="E132" s="379"/>
      <c r="F132" s="367"/>
      <c r="G132" s="382"/>
      <c r="H132" s="376">
        <v>90</v>
      </c>
      <c r="I132" s="354" t="str">
        <f t="shared" si="8"/>
        <v>Commissioning and Testing</v>
      </c>
      <c r="J132" s="355"/>
      <c r="K132" s="355"/>
      <c r="L132" s="357"/>
      <c r="M132" s="358" t="str">
        <f t="shared" si="5"/>
        <v>Local</v>
      </c>
      <c r="N132" s="350"/>
      <c r="O132" s="356" t="str">
        <f t="shared" si="6"/>
        <v>ZAR</v>
      </c>
      <c r="P132" s="356">
        <f t="shared" si="7"/>
        <v>1</v>
      </c>
      <c r="Q132" s="350"/>
      <c r="R132" s="350"/>
      <c r="S132" s="350"/>
      <c r="T132" s="359">
        <f t="shared" si="10"/>
        <v>0</v>
      </c>
      <c r="U132" s="360"/>
      <c r="V132" s="360"/>
      <c r="W132" s="360"/>
      <c r="X132" s="360"/>
      <c r="Y132" s="360"/>
      <c r="Z132" s="360"/>
      <c r="AA132" s="361"/>
      <c r="AB132" s="361"/>
      <c r="AC132" s="361"/>
      <c r="AD132" s="361"/>
      <c r="AE132" s="361"/>
      <c r="AF132" s="361"/>
      <c r="AG132" s="361"/>
      <c r="AH132" s="361"/>
    </row>
    <row r="133" spans="1:34" ht="12.75" customHeight="1" x14ac:dyDescent="0.3">
      <c r="A133" s="351">
        <v>112</v>
      </c>
      <c r="B133" s="49">
        <v>10</v>
      </c>
      <c r="C133" s="352" t="s">
        <v>300</v>
      </c>
      <c r="D133" s="369" t="s">
        <v>302</v>
      </c>
      <c r="E133" s="379"/>
      <c r="F133" s="367"/>
      <c r="G133" s="382"/>
      <c r="H133" s="376">
        <v>100</v>
      </c>
      <c r="I133" s="354" t="str">
        <f t="shared" si="8"/>
        <v>Codification and Labelling</v>
      </c>
      <c r="J133" s="355"/>
      <c r="K133" s="355"/>
      <c r="L133" s="357"/>
      <c r="M133" s="358" t="str">
        <f t="shared" si="5"/>
        <v>Local</v>
      </c>
      <c r="N133" s="350"/>
      <c r="O133" s="356" t="str">
        <f t="shared" si="6"/>
        <v>ZAR</v>
      </c>
      <c r="P133" s="356">
        <f t="shared" si="7"/>
        <v>1</v>
      </c>
      <c r="Q133" s="350"/>
      <c r="R133" s="350"/>
      <c r="S133" s="350"/>
      <c r="T133" s="359">
        <f t="shared" si="10"/>
        <v>0</v>
      </c>
      <c r="U133" s="360"/>
      <c r="V133" s="360"/>
      <c r="W133" s="360"/>
      <c r="X133" s="360"/>
      <c r="Y133" s="360"/>
      <c r="Z133" s="360"/>
      <c r="AA133" s="361"/>
      <c r="AB133" s="361"/>
      <c r="AC133" s="361"/>
      <c r="AD133" s="361"/>
      <c r="AE133" s="361"/>
      <c r="AF133" s="361"/>
      <c r="AG133" s="361"/>
      <c r="AH133" s="361"/>
    </row>
    <row r="134" spans="1:34" ht="12.75" customHeight="1" x14ac:dyDescent="0.3">
      <c r="A134" s="351">
        <v>113</v>
      </c>
      <c r="B134" s="49">
        <v>10</v>
      </c>
      <c r="C134" s="352" t="s">
        <v>300</v>
      </c>
      <c r="D134" s="369" t="s">
        <v>302</v>
      </c>
      <c r="E134" s="379"/>
      <c r="F134" s="367"/>
      <c r="G134" s="382"/>
      <c r="H134" s="375">
        <v>0</v>
      </c>
      <c r="I134" s="354" t="str">
        <f t="shared" si="8"/>
        <v>General</v>
      </c>
      <c r="J134" s="355"/>
      <c r="K134" s="355"/>
      <c r="L134" s="357"/>
      <c r="M134" s="358" t="str">
        <f t="shared" si="5"/>
        <v>Local</v>
      </c>
      <c r="N134" s="350"/>
      <c r="O134" s="356" t="str">
        <f t="shared" si="6"/>
        <v>ZAR</v>
      </c>
      <c r="P134" s="356">
        <f t="shared" si="7"/>
        <v>1</v>
      </c>
      <c r="Q134" s="350"/>
      <c r="R134" s="350"/>
      <c r="S134" s="350"/>
      <c r="T134" s="359">
        <f t="shared" si="10"/>
        <v>0</v>
      </c>
      <c r="U134" s="360"/>
      <c r="V134" s="360"/>
      <c r="W134" s="360"/>
      <c r="X134" s="360"/>
      <c r="Y134" s="360"/>
      <c r="Z134" s="360"/>
      <c r="AA134" s="361"/>
      <c r="AB134" s="361"/>
      <c r="AC134" s="361"/>
      <c r="AD134" s="361"/>
      <c r="AE134" s="361"/>
      <c r="AF134" s="361"/>
      <c r="AG134" s="361"/>
      <c r="AH134" s="361"/>
    </row>
    <row r="135" spans="1:34" ht="12.75" customHeight="1" x14ac:dyDescent="0.3">
      <c r="A135" s="351">
        <v>114</v>
      </c>
      <c r="B135" s="49">
        <v>10</v>
      </c>
      <c r="C135" s="352" t="s">
        <v>300</v>
      </c>
      <c r="D135" s="369" t="s">
        <v>302</v>
      </c>
      <c r="E135" s="379"/>
      <c r="F135" s="367"/>
      <c r="G135" s="382"/>
      <c r="H135" s="376">
        <v>10</v>
      </c>
      <c r="I135" s="354" t="str">
        <f t="shared" si="8"/>
        <v>Management</v>
      </c>
      <c r="J135" s="355"/>
      <c r="K135" s="355"/>
      <c r="L135" s="357"/>
      <c r="M135" s="358" t="str">
        <f t="shared" si="5"/>
        <v>Local</v>
      </c>
      <c r="N135" s="350"/>
      <c r="O135" s="356" t="str">
        <f t="shared" si="6"/>
        <v>ZAR</v>
      </c>
      <c r="P135" s="356">
        <f t="shared" si="7"/>
        <v>1</v>
      </c>
      <c r="Q135" s="350"/>
      <c r="R135" s="350"/>
      <c r="S135" s="350"/>
      <c r="T135" s="359">
        <f t="shared" si="10"/>
        <v>0</v>
      </c>
      <c r="U135" s="360"/>
      <c r="V135" s="360"/>
      <c r="W135" s="360"/>
      <c r="X135" s="360"/>
      <c r="Y135" s="360"/>
      <c r="Z135" s="360"/>
      <c r="AA135" s="361"/>
      <c r="AB135" s="361"/>
      <c r="AC135" s="361"/>
      <c r="AD135" s="361"/>
      <c r="AE135" s="361"/>
      <c r="AF135" s="361"/>
      <c r="AG135" s="361"/>
      <c r="AH135" s="361"/>
    </row>
    <row r="136" spans="1:34" ht="12.75" customHeight="1" x14ac:dyDescent="0.3">
      <c r="A136" s="351">
        <v>115</v>
      </c>
      <c r="B136" s="49">
        <v>10</v>
      </c>
      <c r="C136" s="352" t="s">
        <v>300</v>
      </c>
      <c r="D136" s="369" t="s">
        <v>302</v>
      </c>
      <c r="E136" s="379"/>
      <c r="F136" s="367"/>
      <c r="G136" s="382"/>
      <c r="H136" s="376">
        <v>20</v>
      </c>
      <c r="I136" s="354" t="str">
        <f t="shared" si="8"/>
        <v>Design Management</v>
      </c>
      <c r="J136" s="355"/>
      <c r="K136" s="355"/>
      <c r="L136" s="357"/>
      <c r="M136" s="358" t="str">
        <f t="shared" si="5"/>
        <v>Local</v>
      </c>
      <c r="N136" s="350"/>
      <c r="O136" s="356" t="str">
        <f t="shared" si="6"/>
        <v>ZAR</v>
      </c>
      <c r="P136" s="356">
        <f t="shared" si="7"/>
        <v>1</v>
      </c>
      <c r="Q136" s="350"/>
      <c r="R136" s="350"/>
      <c r="S136" s="350"/>
      <c r="T136" s="359">
        <f t="shared" si="10"/>
        <v>0</v>
      </c>
      <c r="U136" s="360"/>
      <c r="V136" s="360"/>
      <c r="W136" s="360"/>
      <c r="X136" s="360"/>
      <c r="Y136" s="360"/>
      <c r="Z136" s="360"/>
      <c r="AA136" s="361"/>
      <c r="AB136" s="361"/>
      <c r="AC136" s="361"/>
      <c r="AD136" s="361"/>
      <c r="AE136" s="361"/>
      <c r="AF136" s="361"/>
      <c r="AG136" s="361"/>
      <c r="AH136" s="361"/>
    </row>
    <row r="137" spans="1:34" ht="12.75" customHeight="1" x14ac:dyDescent="0.3">
      <c r="A137" s="351">
        <v>116</v>
      </c>
      <c r="B137" s="49">
        <v>10</v>
      </c>
      <c r="C137" s="352" t="s">
        <v>300</v>
      </c>
      <c r="D137" s="369" t="s">
        <v>302</v>
      </c>
      <c r="E137" s="379"/>
      <c r="F137" s="367"/>
      <c r="G137" s="382"/>
      <c r="H137" s="376">
        <v>30</v>
      </c>
      <c r="I137" s="354" t="str">
        <f t="shared" si="8"/>
        <v>Procurement</v>
      </c>
      <c r="J137" s="355"/>
      <c r="K137" s="355"/>
      <c r="L137" s="357"/>
      <c r="M137" s="358" t="str">
        <f t="shared" si="5"/>
        <v>Local</v>
      </c>
      <c r="N137" s="350"/>
      <c r="O137" s="356" t="str">
        <f t="shared" si="6"/>
        <v>ZAR</v>
      </c>
      <c r="P137" s="356">
        <f t="shared" si="7"/>
        <v>1</v>
      </c>
      <c r="Q137" s="350"/>
      <c r="R137" s="350"/>
      <c r="S137" s="350"/>
      <c r="T137" s="359">
        <f t="shared" si="10"/>
        <v>0</v>
      </c>
      <c r="U137" s="360"/>
      <c r="V137" s="360"/>
      <c r="W137" s="360"/>
      <c r="X137" s="360"/>
      <c r="Y137" s="360"/>
      <c r="Z137" s="360"/>
      <c r="AA137" s="361"/>
      <c r="AB137" s="361"/>
      <c r="AC137" s="361"/>
      <c r="AD137" s="361"/>
      <c r="AE137" s="361"/>
      <c r="AF137" s="361"/>
      <c r="AG137" s="361"/>
      <c r="AH137" s="361"/>
    </row>
    <row r="138" spans="1:34" ht="12.75" customHeight="1" x14ac:dyDescent="0.3">
      <c r="A138" s="351">
        <v>117</v>
      </c>
      <c r="B138" s="49">
        <v>10</v>
      </c>
      <c r="C138" s="352" t="s">
        <v>300</v>
      </c>
      <c r="D138" s="369" t="s">
        <v>302</v>
      </c>
      <c r="E138" s="379"/>
      <c r="F138" s="367"/>
      <c r="G138" s="382"/>
      <c r="H138" s="376">
        <v>40</v>
      </c>
      <c r="I138" s="354" t="str">
        <f t="shared" si="8"/>
        <v>Plant and Material - Local</v>
      </c>
      <c r="J138" s="355"/>
      <c r="K138" s="355"/>
      <c r="L138" s="357"/>
      <c r="M138" s="358" t="s">
        <v>155</v>
      </c>
      <c r="N138" s="350"/>
      <c r="O138" s="356" t="str">
        <f t="shared" si="6"/>
        <v>ZAR</v>
      </c>
      <c r="P138" s="356">
        <f t="shared" si="7"/>
        <v>1</v>
      </c>
      <c r="Q138" s="350"/>
      <c r="R138" s="350"/>
      <c r="S138" s="350"/>
      <c r="T138" s="359">
        <f>R138*S138</f>
        <v>0</v>
      </c>
      <c r="U138" s="360"/>
      <c r="V138" s="360"/>
      <c r="W138" s="360"/>
      <c r="X138" s="360"/>
      <c r="Y138" s="360"/>
      <c r="Z138" s="360"/>
      <c r="AA138" s="361"/>
      <c r="AB138" s="361"/>
      <c r="AC138" s="361"/>
      <c r="AD138" s="361"/>
      <c r="AE138" s="361"/>
      <c r="AF138" s="361"/>
      <c r="AG138" s="361"/>
      <c r="AH138" s="361"/>
    </row>
    <row r="139" spans="1:34" ht="12.75" customHeight="1" x14ac:dyDescent="0.3">
      <c r="A139" s="351">
        <v>118</v>
      </c>
      <c r="B139" s="49">
        <v>10</v>
      </c>
      <c r="C139" s="352" t="s">
        <v>300</v>
      </c>
      <c r="D139" s="369" t="s">
        <v>302</v>
      </c>
      <c r="E139" s="379"/>
      <c r="F139" s="367"/>
      <c r="G139" s="382"/>
      <c r="H139" s="376">
        <v>50</v>
      </c>
      <c r="I139" s="354" t="str">
        <f t="shared" si="8"/>
        <v>Plant and Material - Foreign</v>
      </c>
      <c r="J139" s="355"/>
      <c r="K139" s="355"/>
      <c r="L139" s="357"/>
      <c r="M139" s="358" t="s">
        <v>154</v>
      </c>
      <c r="N139" s="350"/>
      <c r="O139" s="398" t="s">
        <v>188</v>
      </c>
      <c r="P139" s="356"/>
      <c r="Q139" s="350"/>
      <c r="R139" s="350"/>
      <c r="S139" s="350"/>
      <c r="T139" s="359">
        <f t="shared" si="10"/>
        <v>0</v>
      </c>
      <c r="U139" s="360"/>
      <c r="V139" s="360"/>
      <c r="W139" s="360"/>
      <c r="X139" s="360"/>
      <c r="Y139" s="360"/>
      <c r="Z139" s="360"/>
      <c r="AA139" s="361"/>
      <c r="AB139" s="361"/>
      <c r="AC139" s="361"/>
      <c r="AD139" s="361"/>
      <c r="AE139" s="361"/>
      <c r="AF139" s="361"/>
      <c r="AG139" s="361"/>
      <c r="AH139" s="361"/>
    </row>
    <row r="140" spans="1:34" ht="12.75" customHeight="1" x14ac:dyDescent="0.3">
      <c r="A140" s="351">
        <v>119</v>
      </c>
      <c r="B140" s="49">
        <v>10</v>
      </c>
      <c r="C140" s="352" t="s">
        <v>300</v>
      </c>
      <c r="D140" s="369" t="s">
        <v>302</v>
      </c>
      <c r="E140" s="379"/>
      <c r="F140" s="367"/>
      <c r="G140" s="382"/>
      <c r="H140" s="376">
        <v>60</v>
      </c>
      <c r="I140" s="354" t="str">
        <f t="shared" si="8"/>
        <v>Transport - Local</v>
      </c>
      <c r="J140" s="355"/>
      <c r="K140" s="355"/>
      <c r="L140" s="357"/>
      <c r="M140" s="358" t="str">
        <f t="shared" si="5"/>
        <v>Local</v>
      </c>
      <c r="N140" s="350"/>
      <c r="O140" s="356" t="str">
        <f t="shared" si="6"/>
        <v>ZAR</v>
      </c>
      <c r="P140" s="356">
        <f t="shared" si="7"/>
        <v>1</v>
      </c>
      <c r="Q140" s="350"/>
      <c r="R140" s="350"/>
      <c r="S140" s="350"/>
      <c r="T140" s="359">
        <f t="shared" si="10"/>
        <v>0</v>
      </c>
      <c r="U140" s="360"/>
      <c r="V140" s="360"/>
      <c r="W140" s="360"/>
      <c r="X140" s="360"/>
      <c r="Y140" s="360"/>
      <c r="Z140" s="360"/>
      <c r="AA140" s="361"/>
      <c r="AB140" s="361"/>
      <c r="AC140" s="361"/>
      <c r="AD140" s="361"/>
      <c r="AE140" s="361"/>
      <c r="AF140" s="361"/>
      <c r="AG140" s="361"/>
      <c r="AH140" s="361"/>
    </row>
    <row r="141" spans="1:34" ht="12.75" customHeight="1" x14ac:dyDescent="0.3">
      <c r="A141" s="351">
        <v>120</v>
      </c>
      <c r="B141" s="49">
        <v>10</v>
      </c>
      <c r="C141" s="352" t="s">
        <v>300</v>
      </c>
      <c r="D141" s="369" t="s">
        <v>302</v>
      </c>
      <c r="E141" s="379"/>
      <c r="F141" s="367"/>
      <c r="G141" s="382"/>
      <c r="H141" s="376">
        <v>70</v>
      </c>
      <c r="I141" s="354" t="str">
        <f t="shared" si="8"/>
        <v>Transport - Freight/Sea</v>
      </c>
      <c r="J141" s="355"/>
      <c r="K141" s="355"/>
      <c r="L141" s="357"/>
      <c r="M141" s="358" t="str">
        <f t="shared" si="5"/>
        <v>Local</v>
      </c>
      <c r="N141" s="350"/>
      <c r="O141" s="356" t="str">
        <f t="shared" si="6"/>
        <v>ZAR</v>
      </c>
      <c r="P141" s="356">
        <f t="shared" si="7"/>
        <v>1</v>
      </c>
      <c r="Q141" s="350"/>
      <c r="R141" s="350"/>
      <c r="S141" s="350"/>
      <c r="T141" s="359">
        <f t="shared" si="10"/>
        <v>0</v>
      </c>
      <c r="U141" s="360"/>
      <c r="V141" s="360"/>
      <c r="W141" s="360"/>
      <c r="X141" s="360"/>
      <c r="Y141" s="360"/>
      <c r="Z141" s="360"/>
      <c r="AA141" s="361"/>
      <c r="AB141" s="361"/>
      <c r="AC141" s="361"/>
      <c r="AD141" s="361"/>
      <c r="AE141" s="361"/>
      <c r="AF141" s="361"/>
      <c r="AG141" s="361"/>
      <c r="AH141" s="361"/>
    </row>
    <row r="142" spans="1:34" ht="12.75" customHeight="1" x14ac:dyDescent="0.3">
      <c r="A142" s="351">
        <v>121</v>
      </c>
      <c r="B142" s="49">
        <v>10</v>
      </c>
      <c r="C142" s="352" t="s">
        <v>300</v>
      </c>
      <c r="D142" s="369" t="s">
        <v>302</v>
      </c>
      <c r="E142" s="379"/>
      <c r="F142" s="367"/>
      <c r="G142" s="382"/>
      <c r="H142" s="376">
        <v>80</v>
      </c>
      <c r="I142" s="354" t="str">
        <f t="shared" si="8"/>
        <v>Construction, Erection &amp; Installation</v>
      </c>
      <c r="J142" s="355"/>
      <c r="K142" s="355"/>
      <c r="L142" s="357"/>
      <c r="M142" s="358" t="str">
        <f t="shared" si="5"/>
        <v>Local</v>
      </c>
      <c r="N142" s="350"/>
      <c r="O142" s="356" t="str">
        <f t="shared" si="6"/>
        <v>ZAR</v>
      </c>
      <c r="P142" s="356">
        <f t="shared" si="7"/>
        <v>1</v>
      </c>
      <c r="Q142" s="350"/>
      <c r="R142" s="350"/>
      <c r="S142" s="350"/>
      <c r="T142" s="359">
        <f t="shared" si="10"/>
        <v>0</v>
      </c>
      <c r="U142" s="360"/>
      <c r="V142" s="360"/>
      <c r="W142" s="360"/>
      <c r="X142" s="360"/>
      <c r="Y142" s="360"/>
      <c r="Z142" s="360"/>
      <c r="AA142" s="361"/>
      <c r="AB142" s="361"/>
      <c r="AC142" s="361"/>
      <c r="AD142" s="361"/>
      <c r="AE142" s="361"/>
      <c r="AF142" s="361"/>
      <c r="AG142" s="361"/>
      <c r="AH142" s="361"/>
    </row>
    <row r="143" spans="1:34" ht="12.75" customHeight="1" x14ac:dyDescent="0.3">
      <c r="A143" s="351">
        <v>122</v>
      </c>
      <c r="B143" s="49">
        <v>10</v>
      </c>
      <c r="C143" s="352" t="s">
        <v>300</v>
      </c>
      <c r="D143" s="369" t="s">
        <v>302</v>
      </c>
      <c r="E143" s="379"/>
      <c r="F143" s="367"/>
      <c r="G143" s="382"/>
      <c r="H143" s="376">
        <v>90</v>
      </c>
      <c r="I143" s="354" t="str">
        <f t="shared" si="8"/>
        <v>Commissioning and Testing</v>
      </c>
      <c r="J143" s="355"/>
      <c r="K143" s="355"/>
      <c r="L143" s="357"/>
      <c r="M143" s="358" t="str">
        <f>IF($O143=0,"Check",IF($O143="ZAR","Local","Foreign"))</f>
        <v>Local</v>
      </c>
      <c r="N143" s="350"/>
      <c r="O143" s="356" t="str">
        <f>IF(N143="","ZAR",VLOOKUP(N143,$N$1:$P$14,2,FALSE))</f>
        <v>ZAR</v>
      </c>
      <c r="P143" s="356">
        <f t="shared" si="7"/>
        <v>1</v>
      </c>
      <c r="Q143" s="350"/>
      <c r="R143" s="350"/>
      <c r="S143" s="350"/>
      <c r="T143" s="359">
        <f t="shared" si="10"/>
        <v>0</v>
      </c>
      <c r="U143" s="360"/>
      <c r="V143" s="360"/>
      <c r="W143" s="360"/>
      <c r="X143" s="360"/>
      <c r="Y143" s="360"/>
      <c r="Z143" s="360"/>
      <c r="AA143" s="361"/>
      <c r="AB143" s="361"/>
      <c r="AC143" s="361"/>
      <c r="AD143" s="361"/>
      <c r="AE143" s="361"/>
      <c r="AF143" s="361"/>
      <c r="AG143" s="361"/>
      <c r="AH143" s="361"/>
    </row>
    <row r="144" spans="1:34" ht="12.75" customHeight="1" x14ac:dyDescent="0.3">
      <c r="A144" s="351">
        <v>123</v>
      </c>
      <c r="B144" s="49">
        <v>10</v>
      </c>
      <c r="C144" s="352" t="s">
        <v>300</v>
      </c>
      <c r="D144" s="369" t="s">
        <v>302</v>
      </c>
      <c r="E144" s="379"/>
      <c r="F144" s="367"/>
      <c r="G144" s="382"/>
      <c r="H144" s="376">
        <v>100</v>
      </c>
      <c r="I144" s="354" t="str">
        <f t="shared" si="8"/>
        <v>Codification and Labelling</v>
      </c>
      <c r="J144" s="355"/>
      <c r="K144" s="355"/>
      <c r="L144" s="357"/>
      <c r="M144" s="358" t="str">
        <f t="shared" si="5"/>
        <v>Local</v>
      </c>
      <c r="N144" s="350"/>
      <c r="O144" s="356" t="str">
        <f t="shared" si="6"/>
        <v>ZAR</v>
      </c>
      <c r="P144" s="356">
        <f t="shared" si="7"/>
        <v>1</v>
      </c>
      <c r="Q144" s="350"/>
      <c r="R144" s="350"/>
      <c r="S144" s="350"/>
      <c r="T144" s="359">
        <f t="shared" si="10"/>
        <v>0</v>
      </c>
      <c r="U144" s="360"/>
      <c r="V144" s="360"/>
      <c r="W144" s="360"/>
      <c r="X144" s="360"/>
      <c r="Y144" s="360"/>
      <c r="Z144" s="360"/>
      <c r="AA144" s="361"/>
      <c r="AB144" s="361"/>
      <c r="AC144" s="361"/>
      <c r="AD144" s="361"/>
      <c r="AE144" s="361"/>
      <c r="AF144" s="361"/>
      <c r="AG144" s="361"/>
      <c r="AH144" s="361"/>
    </row>
    <row r="145" spans="1:34" ht="12.75" customHeight="1" x14ac:dyDescent="0.3">
      <c r="A145" s="351">
        <v>124</v>
      </c>
      <c r="B145" s="49">
        <v>10</v>
      </c>
      <c r="C145" s="352" t="s">
        <v>300</v>
      </c>
      <c r="D145" s="369" t="s">
        <v>302</v>
      </c>
      <c r="E145" s="379"/>
      <c r="F145" s="367"/>
      <c r="G145" s="382"/>
      <c r="H145" s="375">
        <v>0</v>
      </c>
      <c r="I145" s="354" t="str">
        <f t="shared" si="8"/>
        <v>General</v>
      </c>
      <c r="J145" s="355"/>
      <c r="K145" s="355"/>
      <c r="L145" s="357"/>
      <c r="M145" s="358" t="str">
        <f t="shared" si="5"/>
        <v>Local</v>
      </c>
      <c r="N145" s="350"/>
      <c r="O145" s="356" t="str">
        <f t="shared" si="6"/>
        <v>ZAR</v>
      </c>
      <c r="P145" s="356">
        <f t="shared" si="7"/>
        <v>1</v>
      </c>
      <c r="Q145" s="350"/>
      <c r="R145" s="350"/>
      <c r="S145" s="350"/>
      <c r="T145" s="359">
        <f t="shared" si="10"/>
        <v>0</v>
      </c>
      <c r="U145" s="360"/>
      <c r="V145" s="360"/>
      <c r="W145" s="360"/>
      <c r="X145" s="360"/>
      <c r="Y145" s="360"/>
      <c r="Z145" s="360"/>
      <c r="AA145" s="361"/>
      <c r="AB145" s="361"/>
      <c r="AC145" s="361"/>
      <c r="AD145" s="361"/>
      <c r="AE145" s="361"/>
      <c r="AF145" s="361"/>
      <c r="AG145" s="361"/>
      <c r="AH145" s="361"/>
    </row>
    <row r="146" spans="1:34" ht="12.75" customHeight="1" x14ac:dyDescent="0.3">
      <c r="A146" s="351">
        <v>125</v>
      </c>
      <c r="B146" s="49">
        <v>10</v>
      </c>
      <c r="C146" s="352" t="s">
        <v>300</v>
      </c>
      <c r="D146" s="369" t="s">
        <v>302</v>
      </c>
      <c r="E146" s="379"/>
      <c r="F146" s="367"/>
      <c r="G146" s="382"/>
      <c r="H146" s="376">
        <v>10</v>
      </c>
      <c r="I146" s="354" t="str">
        <f t="shared" si="8"/>
        <v>Management</v>
      </c>
      <c r="J146" s="355"/>
      <c r="K146" s="355"/>
      <c r="L146" s="357"/>
      <c r="M146" s="358" t="s">
        <v>154</v>
      </c>
      <c r="N146" s="350"/>
      <c r="O146" s="356" t="str">
        <f t="shared" si="6"/>
        <v>ZAR</v>
      </c>
      <c r="P146" s="356">
        <f t="shared" si="7"/>
        <v>1</v>
      </c>
      <c r="Q146" s="350"/>
      <c r="R146" s="350"/>
      <c r="S146" s="350"/>
      <c r="T146" s="359">
        <f>R146*S146</f>
        <v>0</v>
      </c>
      <c r="U146" s="360"/>
      <c r="V146" s="360"/>
      <c r="W146" s="360"/>
      <c r="X146" s="360"/>
      <c r="Y146" s="360"/>
      <c r="Z146" s="360"/>
      <c r="AA146" s="361"/>
      <c r="AB146" s="361"/>
      <c r="AC146" s="361"/>
      <c r="AD146" s="361"/>
      <c r="AE146" s="361"/>
      <c r="AF146" s="361"/>
      <c r="AG146" s="361"/>
      <c r="AH146" s="361"/>
    </row>
    <row r="147" spans="1:34" ht="12.75" customHeight="1" x14ac:dyDescent="0.3">
      <c r="A147" s="351">
        <v>126</v>
      </c>
      <c r="B147" s="49">
        <v>10</v>
      </c>
      <c r="C147" s="352" t="s">
        <v>300</v>
      </c>
      <c r="D147" s="369" t="s">
        <v>302</v>
      </c>
      <c r="E147" s="379"/>
      <c r="F147" s="367"/>
      <c r="G147" s="382"/>
      <c r="H147" s="376">
        <v>20</v>
      </c>
      <c r="I147" s="354" t="str">
        <f t="shared" si="8"/>
        <v>Design Management</v>
      </c>
      <c r="J147" s="355"/>
      <c r="K147" s="355"/>
      <c r="L147" s="357"/>
      <c r="M147" s="358" t="str">
        <f t="shared" si="5"/>
        <v>Local</v>
      </c>
      <c r="N147" s="350"/>
      <c r="O147" s="356" t="str">
        <f t="shared" si="6"/>
        <v>ZAR</v>
      </c>
      <c r="P147" s="356">
        <f t="shared" si="7"/>
        <v>1</v>
      </c>
      <c r="Q147" s="350"/>
      <c r="R147" s="350"/>
      <c r="S147" s="350"/>
      <c r="T147" s="359">
        <f t="shared" si="10"/>
        <v>0</v>
      </c>
      <c r="U147" s="360"/>
      <c r="V147" s="360"/>
      <c r="W147" s="360"/>
      <c r="X147" s="360"/>
      <c r="Y147" s="360"/>
      <c r="Z147" s="360"/>
      <c r="AA147" s="361"/>
      <c r="AB147" s="361"/>
      <c r="AC147" s="361"/>
      <c r="AD147" s="361"/>
      <c r="AE147" s="361"/>
      <c r="AF147" s="361"/>
      <c r="AG147" s="361"/>
      <c r="AH147" s="361"/>
    </row>
    <row r="148" spans="1:34" ht="12.75" customHeight="1" x14ac:dyDescent="0.3">
      <c r="A148" s="351">
        <v>127</v>
      </c>
      <c r="B148" s="49">
        <v>10</v>
      </c>
      <c r="C148" s="352" t="s">
        <v>300</v>
      </c>
      <c r="D148" s="369" t="s">
        <v>302</v>
      </c>
      <c r="E148" s="379"/>
      <c r="F148" s="367"/>
      <c r="G148" s="382"/>
      <c r="H148" s="376">
        <v>30</v>
      </c>
      <c r="I148" s="354" t="str">
        <f t="shared" si="8"/>
        <v>Procurement</v>
      </c>
      <c r="J148" s="355"/>
      <c r="K148" s="355"/>
      <c r="L148" s="357"/>
      <c r="M148" s="358" t="str">
        <f t="shared" si="5"/>
        <v>Local</v>
      </c>
      <c r="N148" s="350"/>
      <c r="O148" s="356" t="str">
        <f t="shared" si="6"/>
        <v>ZAR</v>
      </c>
      <c r="P148" s="356">
        <f t="shared" si="7"/>
        <v>1</v>
      </c>
      <c r="Q148" s="350"/>
      <c r="R148" s="350"/>
      <c r="S148" s="350"/>
      <c r="T148" s="359">
        <f t="shared" si="10"/>
        <v>0</v>
      </c>
      <c r="U148" s="360"/>
      <c r="V148" s="360"/>
      <c r="W148" s="360"/>
      <c r="X148" s="360"/>
      <c r="Y148" s="360"/>
      <c r="Z148" s="360"/>
      <c r="AA148" s="361"/>
      <c r="AB148" s="361"/>
      <c r="AC148" s="361"/>
      <c r="AD148" s="361"/>
      <c r="AE148" s="361"/>
      <c r="AF148" s="361"/>
      <c r="AG148" s="361"/>
      <c r="AH148" s="361"/>
    </row>
    <row r="149" spans="1:34" ht="12.75" customHeight="1" x14ac:dyDescent="0.3">
      <c r="A149" s="351">
        <v>128</v>
      </c>
      <c r="B149" s="49">
        <v>10</v>
      </c>
      <c r="C149" s="352" t="s">
        <v>300</v>
      </c>
      <c r="D149" s="369" t="s">
        <v>302</v>
      </c>
      <c r="E149" s="379"/>
      <c r="F149" s="367"/>
      <c r="G149" s="382"/>
      <c r="H149" s="376">
        <v>40</v>
      </c>
      <c r="I149" s="354" t="str">
        <f t="shared" si="8"/>
        <v>Plant and Material - Local</v>
      </c>
      <c r="J149" s="355"/>
      <c r="K149" s="355"/>
      <c r="L149" s="357"/>
      <c r="M149" s="358" t="str">
        <f t="shared" si="5"/>
        <v>Local</v>
      </c>
      <c r="N149" s="350"/>
      <c r="O149" s="356" t="str">
        <f t="shared" si="6"/>
        <v>ZAR</v>
      </c>
      <c r="P149" s="356">
        <f t="shared" si="7"/>
        <v>1</v>
      </c>
      <c r="Q149" s="350"/>
      <c r="R149" s="350"/>
      <c r="S149" s="350"/>
      <c r="T149" s="359">
        <f t="shared" si="10"/>
        <v>0</v>
      </c>
      <c r="U149" s="360"/>
      <c r="V149" s="360"/>
      <c r="W149" s="360"/>
      <c r="X149" s="360"/>
      <c r="Y149" s="360"/>
      <c r="Z149" s="360"/>
      <c r="AA149" s="361"/>
      <c r="AB149" s="361"/>
      <c r="AC149" s="361"/>
      <c r="AD149" s="361"/>
      <c r="AE149" s="361"/>
      <c r="AF149" s="361"/>
      <c r="AG149" s="361"/>
      <c r="AH149" s="361"/>
    </row>
    <row r="150" spans="1:34" ht="12.75" customHeight="1" x14ac:dyDescent="0.3">
      <c r="A150" s="351">
        <v>129</v>
      </c>
      <c r="B150" s="49">
        <v>10</v>
      </c>
      <c r="C150" s="352" t="s">
        <v>300</v>
      </c>
      <c r="D150" s="369" t="s">
        <v>302</v>
      </c>
      <c r="E150" s="379"/>
      <c r="F150" s="367"/>
      <c r="G150" s="382"/>
      <c r="H150" s="376">
        <v>50</v>
      </c>
      <c r="I150" s="354" t="str">
        <f t="shared" si="8"/>
        <v>Plant and Material - Foreign</v>
      </c>
      <c r="J150" s="355"/>
      <c r="K150" s="355"/>
      <c r="L150" s="357"/>
      <c r="M150" s="358" t="s">
        <v>154</v>
      </c>
      <c r="N150" s="350"/>
      <c r="O150" s="398" t="s">
        <v>188</v>
      </c>
      <c r="P150" s="356"/>
      <c r="Q150" s="350"/>
      <c r="R150" s="350"/>
      <c r="S150" s="350"/>
      <c r="T150" s="359">
        <f t="shared" si="10"/>
        <v>0</v>
      </c>
      <c r="U150" s="360"/>
      <c r="V150" s="360"/>
      <c r="W150" s="360"/>
      <c r="X150" s="360"/>
      <c r="Y150" s="360"/>
      <c r="Z150" s="360"/>
      <c r="AA150" s="361"/>
      <c r="AB150" s="361"/>
      <c r="AC150" s="361"/>
      <c r="AD150" s="361"/>
      <c r="AE150" s="361"/>
      <c r="AF150" s="361"/>
      <c r="AG150" s="361"/>
      <c r="AH150" s="361"/>
    </row>
    <row r="151" spans="1:34" ht="12.75" customHeight="1" x14ac:dyDescent="0.3">
      <c r="A151" s="351">
        <v>130</v>
      </c>
      <c r="B151" s="49">
        <v>10</v>
      </c>
      <c r="C151" s="352" t="s">
        <v>300</v>
      </c>
      <c r="D151" s="369" t="s">
        <v>302</v>
      </c>
      <c r="E151" s="379"/>
      <c r="F151" s="367"/>
      <c r="G151" s="382"/>
      <c r="H151" s="376">
        <v>60</v>
      </c>
      <c r="I151" s="354" t="str">
        <f t="shared" ref="I151:I206" si="11">IF(H151="","Allocation?",VLOOKUP(H151,$H$3:$I$14,2,FALSE))</f>
        <v>Transport - Local</v>
      </c>
      <c r="J151" s="355"/>
      <c r="K151" s="355"/>
      <c r="L151" s="357"/>
      <c r="M151" s="358" t="str">
        <f>IF($O151=0,"Check",IF($O151="ZAR","Local","Foreign"))</f>
        <v>Local</v>
      </c>
      <c r="N151" s="350"/>
      <c r="O151" s="356" t="str">
        <f>IF(N151="","ZAR",VLOOKUP(N151,$N$1:$P$14,2,FALSE))</f>
        <v>ZAR</v>
      </c>
      <c r="P151" s="356">
        <f t="shared" ref="P151:P200" si="12">IF(N151="",1,VLOOKUP(N151,$N$1:$P$14,3,FALSE))</f>
        <v>1</v>
      </c>
      <c r="Q151" s="350"/>
      <c r="R151" s="350"/>
      <c r="S151" s="350"/>
      <c r="T151" s="359">
        <f t="shared" si="10"/>
        <v>0</v>
      </c>
      <c r="U151" s="360"/>
      <c r="V151" s="360"/>
      <c r="W151" s="360"/>
      <c r="X151" s="360"/>
      <c r="Y151" s="360"/>
      <c r="Z151" s="360"/>
      <c r="AA151" s="361"/>
      <c r="AB151" s="361"/>
      <c r="AC151" s="361"/>
      <c r="AD151" s="361"/>
      <c r="AE151" s="361"/>
      <c r="AF151" s="361"/>
      <c r="AG151" s="361"/>
      <c r="AH151" s="361"/>
    </row>
    <row r="152" spans="1:34" ht="12.75" customHeight="1" x14ac:dyDescent="0.3">
      <c r="A152" s="351">
        <v>131</v>
      </c>
      <c r="B152" s="49">
        <v>10</v>
      </c>
      <c r="C152" s="352" t="s">
        <v>300</v>
      </c>
      <c r="D152" s="369" t="s">
        <v>302</v>
      </c>
      <c r="E152" s="379"/>
      <c r="F152" s="367"/>
      <c r="G152" s="382"/>
      <c r="H152" s="376">
        <v>70</v>
      </c>
      <c r="I152" s="354" t="str">
        <f t="shared" si="11"/>
        <v>Transport - Freight/Sea</v>
      </c>
      <c r="J152" s="355"/>
      <c r="K152" s="355"/>
      <c r="L152" s="357"/>
      <c r="M152" s="358" t="str">
        <f t="shared" si="5"/>
        <v>Local</v>
      </c>
      <c r="N152" s="350"/>
      <c r="O152" s="356" t="str">
        <f>IF(N152="","ZAR",VLOOKUP(N152,$N$1:$P$14,2,FALSE))</f>
        <v>ZAR</v>
      </c>
      <c r="P152" s="356">
        <f t="shared" si="12"/>
        <v>1</v>
      </c>
      <c r="Q152" s="350"/>
      <c r="R152" s="350"/>
      <c r="S152" s="350"/>
      <c r="T152" s="359">
        <f t="shared" si="10"/>
        <v>0</v>
      </c>
      <c r="U152" s="360"/>
      <c r="V152" s="360"/>
      <c r="W152" s="360"/>
      <c r="X152" s="360"/>
      <c r="Y152" s="360"/>
      <c r="Z152" s="360"/>
      <c r="AA152" s="361"/>
      <c r="AB152" s="361"/>
      <c r="AC152" s="361"/>
      <c r="AD152" s="361"/>
      <c r="AE152" s="361"/>
      <c r="AF152" s="361"/>
      <c r="AG152" s="361"/>
      <c r="AH152" s="361"/>
    </row>
    <row r="153" spans="1:34" ht="12.75" customHeight="1" x14ac:dyDescent="0.3">
      <c r="A153" s="351">
        <v>132</v>
      </c>
      <c r="B153" s="49">
        <v>10</v>
      </c>
      <c r="C153" s="352" t="s">
        <v>300</v>
      </c>
      <c r="D153" s="369" t="s">
        <v>302</v>
      </c>
      <c r="E153" s="379"/>
      <c r="F153" s="367"/>
      <c r="G153" s="382"/>
      <c r="H153" s="376">
        <v>80</v>
      </c>
      <c r="I153" s="354" t="str">
        <f t="shared" si="11"/>
        <v>Construction, Erection &amp; Installation</v>
      </c>
      <c r="J153" s="355"/>
      <c r="K153" s="355"/>
      <c r="L153" s="357"/>
      <c r="M153" s="358" t="str">
        <f t="shared" si="5"/>
        <v>Local</v>
      </c>
      <c r="N153" s="350"/>
      <c r="O153" s="356" t="str">
        <f>IF(N153="","ZAR",VLOOKUP(N153,$N$1:$P$14,2,FALSE))</f>
        <v>ZAR</v>
      </c>
      <c r="P153" s="356">
        <f t="shared" si="12"/>
        <v>1</v>
      </c>
      <c r="Q153" s="350"/>
      <c r="R153" s="350"/>
      <c r="S153" s="350"/>
      <c r="T153" s="359">
        <f t="shared" si="10"/>
        <v>0</v>
      </c>
      <c r="U153" s="360"/>
      <c r="V153" s="360"/>
      <c r="W153" s="360"/>
      <c r="X153" s="360"/>
      <c r="Y153" s="360"/>
      <c r="Z153" s="360"/>
      <c r="AA153" s="361"/>
      <c r="AB153" s="361"/>
      <c r="AC153" s="361"/>
      <c r="AD153" s="361"/>
      <c r="AE153" s="361"/>
      <c r="AF153" s="361"/>
      <c r="AG153" s="361"/>
      <c r="AH153" s="361"/>
    </row>
    <row r="154" spans="1:34" ht="12.75" customHeight="1" x14ac:dyDescent="0.3">
      <c r="A154" s="351">
        <v>133</v>
      </c>
      <c r="B154" s="49">
        <v>10</v>
      </c>
      <c r="C154" s="352" t="s">
        <v>300</v>
      </c>
      <c r="D154" s="369" t="s">
        <v>302</v>
      </c>
      <c r="E154" s="379"/>
      <c r="F154" s="367"/>
      <c r="G154" s="382"/>
      <c r="H154" s="376">
        <v>90</v>
      </c>
      <c r="I154" s="354" t="str">
        <f t="shared" si="11"/>
        <v>Commissioning and Testing</v>
      </c>
      <c r="J154" s="355"/>
      <c r="K154" s="355"/>
      <c r="L154" s="357"/>
      <c r="M154" s="358" t="s">
        <v>155</v>
      </c>
      <c r="N154" s="350"/>
      <c r="O154" s="356" t="str">
        <f>IF(N154="","ZAR",VLOOKUP(N154,$N$1:$P$14,2,FALSE))</f>
        <v>ZAR</v>
      </c>
      <c r="P154" s="356">
        <f t="shared" si="12"/>
        <v>1</v>
      </c>
      <c r="Q154" s="350"/>
      <c r="R154" s="350"/>
      <c r="S154" s="350"/>
      <c r="T154" s="359">
        <f>R154*S154</f>
        <v>0</v>
      </c>
      <c r="U154" s="360"/>
      <c r="V154" s="360"/>
      <c r="W154" s="360"/>
      <c r="X154" s="360"/>
      <c r="Y154" s="360"/>
      <c r="Z154" s="360"/>
      <c r="AA154" s="361"/>
      <c r="AB154" s="361"/>
      <c r="AC154" s="361"/>
      <c r="AD154" s="361"/>
      <c r="AE154" s="361"/>
      <c r="AF154" s="361"/>
      <c r="AG154" s="361"/>
      <c r="AH154" s="361"/>
    </row>
    <row r="155" spans="1:34" ht="12.75" customHeight="1" x14ac:dyDescent="0.3">
      <c r="A155" s="351">
        <v>134</v>
      </c>
      <c r="B155" s="49">
        <v>10</v>
      </c>
      <c r="C155" s="352" t="s">
        <v>300</v>
      </c>
      <c r="D155" s="369" t="s">
        <v>302</v>
      </c>
      <c r="E155" s="379"/>
      <c r="F155" s="367"/>
      <c r="G155" s="382"/>
      <c r="H155" s="376">
        <v>100</v>
      </c>
      <c r="I155" s="354" t="str">
        <f t="shared" si="11"/>
        <v>Codification and Labelling</v>
      </c>
      <c r="J155" s="355"/>
      <c r="K155" s="355"/>
      <c r="L155" s="357"/>
      <c r="M155" s="358" t="str">
        <f t="shared" si="5"/>
        <v>Local</v>
      </c>
      <c r="N155" s="350"/>
      <c r="O155" s="356" t="str">
        <f>IF(N155="","ZAR",VLOOKUP(N155,$N$1:$P$14,2,FALSE))</f>
        <v>ZAR</v>
      </c>
      <c r="P155" s="356">
        <f t="shared" si="12"/>
        <v>1</v>
      </c>
      <c r="Q155" s="350"/>
      <c r="R155" s="350"/>
      <c r="S155" s="350"/>
      <c r="T155" s="359">
        <f t="shared" si="10"/>
        <v>0</v>
      </c>
      <c r="U155" s="360"/>
      <c r="V155" s="360"/>
      <c r="W155" s="360"/>
      <c r="X155" s="360"/>
      <c r="Y155" s="360"/>
      <c r="Z155" s="360"/>
      <c r="AA155" s="361"/>
      <c r="AB155" s="361"/>
      <c r="AC155" s="361"/>
      <c r="AD155" s="361"/>
      <c r="AE155" s="361"/>
      <c r="AF155" s="361"/>
      <c r="AG155" s="361"/>
      <c r="AH155" s="361"/>
    </row>
    <row r="156" spans="1:34" ht="12.75" customHeight="1" x14ac:dyDescent="0.3">
      <c r="A156" s="351">
        <v>139</v>
      </c>
      <c r="B156" s="49">
        <v>10</v>
      </c>
      <c r="C156" s="352" t="s">
        <v>300</v>
      </c>
      <c r="D156" s="370" t="s">
        <v>303</v>
      </c>
      <c r="E156" s="380"/>
      <c r="F156" s="371"/>
      <c r="G156" s="382"/>
      <c r="H156" s="364"/>
      <c r="I156" s="354" t="str">
        <f t="shared" si="11"/>
        <v>Allocation?</v>
      </c>
      <c r="J156" s="355"/>
      <c r="K156" s="355"/>
      <c r="L156" s="357"/>
      <c r="M156" s="358" t="str">
        <f t="shared" ref="M156:M200" si="13">IF($O156=0,"Check",IF($O156="ZAR","Local","Foreign"))</f>
        <v>Local</v>
      </c>
      <c r="N156" s="350"/>
      <c r="O156" s="356" t="str">
        <f t="shared" ref="O156:O200" si="14">IF(N156="","ZAR",VLOOKUP(N156,$N$1:$P$14,2,FALSE))</f>
        <v>ZAR</v>
      </c>
      <c r="P156" s="356">
        <f t="shared" si="12"/>
        <v>1</v>
      </c>
      <c r="Q156" s="350"/>
      <c r="R156" s="350"/>
      <c r="S156" s="350"/>
      <c r="T156" s="359">
        <f t="shared" si="10"/>
        <v>0</v>
      </c>
      <c r="U156" s="360"/>
      <c r="V156" s="360"/>
      <c r="W156" s="360"/>
      <c r="X156" s="360"/>
      <c r="Y156" s="360"/>
      <c r="Z156" s="360"/>
      <c r="AA156" s="361"/>
      <c r="AB156" s="361"/>
      <c r="AC156" s="361"/>
      <c r="AD156" s="361"/>
      <c r="AE156" s="361"/>
      <c r="AF156" s="361"/>
      <c r="AG156" s="361"/>
      <c r="AH156" s="361"/>
    </row>
    <row r="157" spans="1:34" ht="12.75" customHeight="1" x14ac:dyDescent="0.3">
      <c r="A157" s="351">
        <v>140</v>
      </c>
      <c r="B157" s="49">
        <v>10</v>
      </c>
      <c r="C157" s="352" t="s">
        <v>300</v>
      </c>
      <c r="D157" s="364" t="s">
        <v>303</v>
      </c>
      <c r="E157" s="378"/>
      <c r="F157" s="371"/>
      <c r="G157" s="382"/>
      <c r="H157" s="375">
        <v>0</v>
      </c>
      <c r="I157" s="354" t="str">
        <f t="shared" si="11"/>
        <v>General</v>
      </c>
      <c r="J157" s="355"/>
      <c r="K157" s="355"/>
      <c r="L157" s="357"/>
      <c r="M157" s="358" t="str">
        <f t="shared" si="13"/>
        <v>Local</v>
      </c>
      <c r="N157" s="350"/>
      <c r="O157" s="356" t="str">
        <f t="shared" si="14"/>
        <v>ZAR</v>
      </c>
      <c r="P157" s="356">
        <f t="shared" si="12"/>
        <v>1</v>
      </c>
      <c r="Q157" s="350"/>
      <c r="R157" s="350"/>
      <c r="S157" s="350"/>
      <c r="T157" s="359">
        <f t="shared" si="10"/>
        <v>0</v>
      </c>
      <c r="U157" s="360"/>
      <c r="V157" s="360"/>
      <c r="W157" s="360"/>
      <c r="X157" s="360"/>
      <c r="Y157" s="360"/>
      <c r="Z157" s="360"/>
      <c r="AA157" s="361"/>
      <c r="AB157" s="361"/>
      <c r="AC157" s="361"/>
      <c r="AD157" s="361"/>
      <c r="AE157" s="361"/>
      <c r="AF157" s="361"/>
      <c r="AG157" s="361"/>
      <c r="AH157" s="361"/>
    </row>
    <row r="158" spans="1:34" ht="12.75" customHeight="1" x14ac:dyDescent="0.3">
      <c r="A158" s="351">
        <v>141</v>
      </c>
      <c r="B158" s="49">
        <v>10</v>
      </c>
      <c r="C158" s="352" t="s">
        <v>300</v>
      </c>
      <c r="D158" s="364" t="s">
        <v>303</v>
      </c>
      <c r="E158" s="378"/>
      <c r="F158" s="371"/>
      <c r="G158" s="382"/>
      <c r="H158" s="376">
        <v>10</v>
      </c>
      <c r="I158" s="354" t="str">
        <f t="shared" si="11"/>
        <v>Management</v>
      </c>
      <c r="J158" s="355"/>
      <c r="K158" s="355"/>
      <c r="L158" s="357"/>
      <c r="M158" s="358" t="s">
        <v>155</v>
      </c>
      <c r="N158" s="350"/>
      <c r="O158" s="356" t="str">
        <f t="shared" si="14"/>
        <v>ZAR</v>
      </c>
      <c r="P158" s="356">
        <f t="shared" si="12"/>
        <v>1</v>
      </c>
      <c r="Q158" s="350"/>
      <c r="R158" s="350"/>
      <c r="S158" s="350"/>
      <c r="T158" s="359">
        <f>R158*S158</f>
        <v>0</v>
      </c>
      <c r="U158" s="360"/>
      <c r="V158" s="360"/>
      <c r="W158" s="360"/>
      <c r="X158" s="360"/>
      <c r="Y158" s="360"/>
      <c r="Z158" s="360"/>
      <c r="AA158" s="361"/>
      <c r="AB158" s="361"/>
      <c r="AC158" s="361"/>
      <c r="AD158" s="361"/>
      <c r="AE158" s="361"/>
      <c r="AF158" s="361"/>
      <c r="AG158" s="361"/>
      <c r="AH158" s="361"/>
    </row>
    <row r="159" spans="1:34" ht="12.75" customHeight="1" x14ac:dyDescent="0.3">
      <c r="A159" s="351">
        <v>142</v>
      </c>
      <c r="B159" s="49">
        <v>10</v>
      </c>
      <c r="C159" s="352" t="s">
        <v>300</v>
      </c>
      <c r="D159" s="364" t="s">
        <v>303</v>
      </c>
      <c r="E159" s="378"/>
      <c r="F159" s="371"/>
      <c r="G159" s="382"/>
      <c r="H159" s="376">
        <v>20</v>
      </c>
      <c r="I159" s="354" t="str">
        <f t="shared" si="11"/>
        <v>Design Management</v>
      </c>
      <c r="J159" s="355"/>
      <c r="K159" s="355"/>
      <c r="L159" s="357"/>
      <c r="M159" s="358" t="str">
        <f t="shared" si="13"/>
        <v>Local</v>
      </c>
      <c r="N159" s="350"/>
      <c r="O159" s="356" t="str">
        <f t="shared" si="14"/>
        <v>ZAR</v>
      </c>
      <c r="P159" s="356">
        <f t="shared" si="12"/>
        <v>1</v>
      </c>
      <c r="Q159" s="350"/>
      <c r="R159" s="350"/>
      <c r="S159" s="350"/>
      <c r="T159" s="359">
        <f t="shared" ref="T159:T166" si="15">R159*S159</f>
        <v>0</v>
      </c>
      <c r="U159" s="360"/>
      <c r="V159" s="360"/>
      <c r="W159" s="360"/>
      <c r="X159" s="360"/>
      <c r="Y159" s="360"/>
      <c r="Z159" s="360"/>
      <c r="AA159" s="361"/>
      <c r="AB159" s="361"/>
      <c r="AC159" s="361"/>
      <c r="AD159" s="361"/>
      <c r="AE159" s="361"/>
      <c r="AF159" s="361"/>
      <c r="AG159" s="361"/>
      <c r="AH159" s="361"/>
    </row>
    <row r="160" spans="1:34" ht="12.75" customHeight="1" x14ac:dyDescent="0.3">
      <c r="A160" s="351">
        <v>143</v>
      </c>
      <c r="B160" s="49">
        <v>10</v>
      </c>
      <c r="C160" s="352" t="s">
        <v>300</v>
      </c>
      <c r="D160" s="364" t="s">
        <v>303</v>
      </c>
      <c r="E160" s="378"/>
      <c r="F160" s="371"/>
      <c r="G160" s="382"/>
      <c r="H160" s="376">
        <v>30</v>
      </c>
      <c r="I160" s="354" t="str">
        <f t="shared" si="11"/>
        <v>Procurement</v>
      </c>
      <c r="J160" s="355"/>
      <c r="K160" s="355"/>
      <c r="L160" s="357"/>
      <c r="M160" s="358" t="str">
        <f t="shared" si="13"/>
        <v>Local</v>
      </c>
      <c r="N160" s="350"/>
      <c r="O160" s="356" t="str">
        <f t="shared" si="14"/>
        <v>ZAR</v>
      </c>
      <c r="P160" s="356">
        <f t="shared" si="12"/>
        <v>1</v>
      </c>
      <c r="Q160" s="350"/>
      <c r="R160" s="350"/>
      <c r="S160" s="350"/>
      <c r="T160" s="359">
        <f t="shared" si="15"/>
        <v>0</v>
      </c>
      <c r="U160" s="360"/>
      <c r="V160" s="360"/>
      <c r="W160" s="360"/>
      <c r="X160" s="360"/>
      <c r="Y160" s="360"/>
      <c r="Z160" s="360"/>
      <c r="AA160" s="361"/>
      <c r="AB160" s="361"/>
      <c r="AC160" s="361"/>
      <c r="AD160" s="361"/>
      <c r="AE160" s="361"/>
      <c r="AF160" s="361"/>
      <c r="AG160" s="361"/>
      <c r="AH160" s="361"/>
    </row>
    <row r="161" spans="1:34" ht="12.75" customHeight="1" x14ac:dyDescent="0.3">
      <c r="A161" s="351">
        <v>144</v>
      </c>
      <c r="B161" s="49">
        <v>10</v>
      </c>
      <c r="C161" s="352" t="s">
        <v>300</v>
      </c>
      <c r="D161" s="364" t="s">
        <v>303</v>
      </c>
      <c r="E161" s="378"/>
      <c r="F161" s="371"/>
      <c r="G161" s="382"/>
      <c r="H161" s="376">
        <v>40</v>
      </c>
      <c r="I161" s="354" t="str">
        <f t="shared" si="11"/>
        <v>Plant and Material - Local</v>
      </c>
      <c r="J161" s="355"/>
      <c r="K161" s="355"/>
      <c r="L161" s="357"/>
      <c r="M161" s="358" t="str">
        <f t="shared" si="13"/>
        <v>Local</v>
      </c>
      <c r="N161" s="350"/>
      <c r="O161" s="356" t="str">
        <f t="shared" si="14"/>
        <v>ZAR</v>
      </c>
      <c r="P161" s="356">
        <f t="shared" si="12"/>
        <v>1</v>
      </c>
      <c r="Q161" s="350"/>
      <c r="R161" s="350"/>
      <c r="S161" s="350"/>
      <c r="T161" s="359">
        <f t="shared" si="15"/>
        <v>0</v>
      </c>
      <c r="U161" s="360"/>
      <c r="V161" s="360"/>
      <c r="W161" s="360"/>
      <c r="X161" s="360"/>
      <c r="Y161" s="360"/>
      <c r="Z161" s="360"/>
      <c r="AA161" s="361"/>
      <c r="AB161" s="361"/>
      <c r="AC161" s="361"/>
      <c r="AD161" s="361"/>
      <c r="AE161" s="361"/>
      <c r="AF161" s="361"/>
      <c r="AG161" s="361"/>
      <c r="AH161" s="361"/>
    </row>
    <row r="162" spans="1:34" ht="12.75" customHeight="1" x14ac:dyDescent="0.3">
      <c r="A162" s="351">
        <v>145</v>
      </c>
      <c r="B162" s="49">
        <v>10</v>
      </c>
      <c r="C162" s="352" t="s">
        <v>300</v>
      </c>
      <c r="D162" s="364" t="s">
        <v>303</v>
      </c>
      <c r="E162" s="378"/>
      <c r="F162" s="371"/>
      <c r="G162" s="382"/>
      <c r="H162" s="376">
        <v>50</v>
      </c>
      <c r="I162" s="354" t="str">
        <f t="shared" si="11"/>
        <v>Plant and Material - Foreign</v>
      </c>
      <c r="J162" s="355"/>
      <c r="K162" s="355"/>
      <c r="L162" s="357"/>
      <c r="M162" s="358" t="s">
        <v>154</v>
      </c>
      <c r="N162" s="350"/>
      <c r="O162" s="398" t="s">
        <v>188</v>
      </c>
      <c r="P162" s="356"/>
      <c r="Q162" s="350"/>
      <c r="R162" s="350"/>
      <c r="S162" s="350"/>
      <c r="T162" s="359">
        <f>R162*S162</f>
        <v>0</v>
      </c>
      <c r="U162" s="360"/>
      <c r="V162" s="360"/>
      <c r="W162" s="360"/>
      <c r="X162" s="360"/>
      <c r="Y162" s="360"/>
      <c r="Z162" s="360"/>
      <c r="AA162" s="361"/>
      <c r="AB162" s="361"/>
      <c r="AC162" s="361"/>
      <c r="AD162" s="361"/>
      <c r="AE162" s="361"/>
      <c r="AF162" s="361"/>
      <c r="AG162" s="361"/>
      <c r="AH162" s="361"/>
    </row>
    <row r="163" spans="1:34" ht="12.75" customHeight="1" x14ac:dyDescent="0.3">
      <c r="A163" s="351">
        <v>146</v>
      </c>
      <c r="B163" s="49">
        <v>10</v>
      </c>
      <c r="C163" s="352" t="s">
        <v>300</v>
      </c>
      <c r="D163" s="364" t="s">
        <v>303</v>
      </c>
      <c r="E163" s="378"/>
      <c r="F163" s="371"/>
      <c r="G163" s="382"/>
      <c r="H163" s="376">
        <v>60</v>
      </c>
      <c r="I163" s="354" t="str">
        <f t="shared" si="11"/>
        <v>Transport - Local</v>
      </c>
      <c r="J163" s="355"/>
      <c r="K163" s="355"/>
      <c r="L163" s="357"/>
      <c r="M163" s="358" t="str">
        <f t="shared" si="13"/>
        <v>Local</v>
      </c>
      <c r="N163" s="350"/>
      <c r="O163" s="356" t="str">
        <f t="shared" si="14"/>
        <v>ZAR</v>
      </c>
      <c r="P163" s="356">
        <f t="shared" si="12"/>
        <v>1</v>
      </c>
      <c r="Q163" s="350"/>
      <c r="R163" s="350"/>
      <c r="S163" s="350"/>
      <c r="T163" s="359">
        <f t="shared" si="15"/>
        <v>0</v>
      </c>
      <c r="U163" s="360"/>
      <c r="V163" s="360"/>
      <c r="W163" s="360"/>
      <c r="X163" s="360"/>
      <c r="Y163" s="360"/>
      <c r="Z163" s="360"/>
      <c r="AA163" s="361"/>
      <c r="AB163" s="361"/>
      <c r="AC163" s="361"/>
      <c r="AD163" s="361"/>
      <c r="AE163" s="361"/>
      <c r="AF163" s="361"/>
      <c r="AG163" s="361"/>
      <c r="AH163" s="361"/>
    </row>
    <row r="164" spans="1:34" ht="12.75" customHeight="1" x14ac:dyDescent="0.3">
      <c r="A164" s="351">
        <v>147</v>
      </c>
      <c r="B164" s="49">
        <v>10</v>
      </c>
      <c r="C164" s="352" t="s">
        <v>300</v>
      </c>
      <c r="D164" s="364" t="s">
        <v>303</v>
      </c>
      <c r="E164" s="378"/>
      <c r="F164" s="371"/>
      <c r="G164" s="382"/>
      <c r="H164" s="376">
        <v>70</v>
      </c>
      <c r="I164" s="354" t="str">
        <f t="shared" si="11"/>
        <v>Transport - Freight/Sea</v>
      </c>
      <c r="J164" s="355"/>
      <c r="K164" s="355"/>
      <c r="L164" s="357"/>
      <c r="M164" s="358" t="str">
        <f t="shared" si="13"/>
        <v>Local</v>
      </c>
      <c r="N164" s="350"/>
      <c r="O164" s="356" t="str">
        <f t="shared" si="14"/>
        <v>ZAR</v>
      </c>
      <c r="P164" s="356">
        <f t="shared" si="12"/>
        <v>1</v>
      </c>
      <c r="Q164" s="350"/>
      <c r="R164" s="350"/>
      <c r="S164" s="350"/>
      <c r="T164" s="359">
        <f t="shared" si="15"/>
        <v>0</v>
      </c>
      <c r="U164" s="360"/>
      <c r="V164" s="360"/>
      <c r="W164" s="360"/>
      <c r="X164" s="360"/>
      <c r="Y164" s="360"/>
      <c r="Z164" s="360"/>
      <c r="AA164" s="361"/>
      <c r="AB164" s="361"/>
      <c r="AC164" s="361"/>
      <c r="AD164" s="361"/>
      <c r="AE164" s="361"/>
      <c r="AF164" s="361"/>
      <c r="AG164" s="361"/>
      <c r="AH164" s="361"/>
    </row>
    <row r="165" spans="1:34" ht="12.75" customHeight="1" x14ac:dyDescent="0.3">
      <c r="A165" s="351">
        <v>148</v>
      </c>
      <c r="B165" s="49">
        <v>10</v>
      </c>
      <c r="C165" s="352" t="s">
        <v>300</v>
      </c>
      <c r="D165" s="364" t="s">
        <v>303</v>
      </c>
      <c r="E165" s="379"/>
      <c r="F165" s="371"/>
      <c r="G165" s="384"/>
      <c r="H165" s="376">
        <v>80</v>
      </c>
      <c r="I165" s="354" t="str">
        <f t="shared" si="11"/>
        <v>Construction, Erection &amp; Installation</v>
      </c>
      <c r="J165" s="355"/>
      <c r="K165" s="355"/>
      <c r="L165" s="357"/>
      <c r="M165" s="358" t="str">
        <f t="shared" si="13"/>
        <v>Local</v>
      </c>
      <c r="N165" s="350"/>
      <c r="O165" s="356" t="str">
        <f t="shared" si="14"/>
        <v>ZAR</v>
      </c>
      <c r="P165" s="356">
        <f t="shared" si="12"/>
        <v>1</v>
      </c>
      <c r="Q165" s="350"/>
      <c r="R165" s="350"/>
      <c r="S165" s="350"/>
      <c r="T165" s="359">
        <f t="shared" si="15"/>
        <v>0</v>
      </c>
      <c r="U165" s="360"/>
      <c r="V165" s="360"/>
      <c r="W165" s="360"/>
      <c r="X165" s="360"/>
      <c r="Y165" s="360"/>
      <c r="Z165" s="360"/>
      <c r="AA165" s="361"/>
      <c r="AB165" s="361"/>
      <c r="AC165" s="361"/>
      <c r="AD165" s="361"/>
      <c r="AE165" s="361"/>
      <c r="AF165" s="361"/>
      <c r="AG165" s="361"/>
      <c r="AH165" s="361"/>
    </row>
    <row r="166" spans="1:34" ht="12.75" customHeight="1" x14ac:dyDescent="0.3">
      <c r="A166" s="351">
        <v>149</v>
      </c>
      <c r="B166" s="49">
        <v>10</v>
      </c>
      <c r="C166" s="352" t="s">
        <v>300</v>
      </c>
      <c r="D166" s="364" t="s">
        <v>303</v>
      </c>
      <c r="E166" s="379"/>
      <c r="F166" s="371"/>
      <c r="G166" s="384"/>
      <c r="H166" s="376">
        <v>90</v>
      </c>
      <c r="I166" s="354" t="str">
        <f t="shared" si="11"/>
        <v>Commissioning and Testing</v>
      </c>
      <c r="J166" s="355"/>
      <c r="K166" s="355"/>
      <c r="L166" s="357"/>
      <c r="M166" s="358" t="str">
        <f t="shared" si="13"/>
        <v>Local</v>
      </c>
      <c r="N166" s="350"/>
      <c r="O166" s="356" t="str">
        <f t="shared" si="14"/>
        <v>ZAR</v>
      </c>
      <c r="P166" s="356">
        <f t="shared" si="12"/>
        <v>1</v>
      </c>
      <c r="Q166" s="350"/>
      <c r="R166" s="350"/>
      <c r="S166" s="350"/>
      <c r="T166" s="359">
        <f t="shared" si="15"/>
        <v>0</v>
      </c>
      <c r="U166" s="360"/>
      <c r="V166" s="360"/>
      <c r="W166" s="360"/>
      <c r="X166" s="360"/>
      <c r="Y166" s="360"/>
      <c r="Z166" s="360"/>
      <c r="AA166" s="361"/>
      <c r="AB166" s="361"/>
      <c r="AC166" s="361"/>
      <c r="AD166" s="361"/>
      <c r="AE166" s="361"/>
      <c r="AF166" s="361"/>
      <c r="AG166" s="361"/>
      <c r="AH166" s="361"/>
    </row>
    <row r="167" spans="1:34" ht="12.75" customHeight="1" x14ac:dyDescent="0.3">
      <c r="A167" s="351">
        <v>150</v>
      </c>
      <c r="B167" s="49">
        <v>10</v>
      </c>
      <c r="C167" s="352" t="s">
        <v>300</v>
      </c>
      <c r="D167" s="364" t="s">
        <v>303</v>
      </c>
      <c r="E167" s="379"/>
      <c r="F167" s="371"/>
      <c r="G167" s="384"/>
      <c r="H167" s="376">
        <v>100</v>
      </c>
      <c r="I167" s="354" t="str">
        <f t="shared" si="11"/>
        <v>Codification and Labelling</v>
      </c>
      <c r="J167" s="355"/>
      <c r="K167" s="355"/>
      <c r="L167" s="357"/>
      <c r="M167" s="358" t="s">
        <v>155</v>
      </c>
      <c r="N167" s="350"/>
      <c r="O167" s="356" t="str">
        <f t="shared" si="14"/>
        <v>ZAR</v>
      </c>
      <c r="P167" s="356">
        <f t="shared" si="12"/>
        <v>1</v>
      </c>
      <c r="Q167" s="350"/>
      <c r="R167" s="350"/>
      <c r="S167" s="350"/>
      <c r="T167" s="359">
        <f>R167*S167</f>
        <v>0</v>
      </c>
      <c r="U167" s="360"/>
      <c r="V167" s="360"/>
      <c r="W167" s="360"/>
      <c r="X167" s="360"/>
      <c r="Y167" s="360"/>
      <c r="Z167" s="360"/>
      <c r="AA167" s="361"/>
      <c r="AB167" s="361"/>
      <c r="AC167" s="361"/>
      <c r="AD167" s="361"/>
      <c r="AE167" s="361"/>
      <c r="AF167" s="361"/>
      <c r="AG167" s="361"/>
      <c r="AH167" s="361"/>
    </row>
    <row r="168" spans="1:34" ht="12.75" customHeight="1" x14ac:dyDescent="0.3">
      <c r="A168" s="351">
        <v>151</v>
      </c>
      <c r="B168" s="49">
        <v>10</v>
      </c>
      <c r="C168" s="352" t="s">
        <v>300</v>
      </c>
      <c r="D168" s="364" t="s">
        <v>303</v>
      </c>
      <c r="E168" s="379"/>
      <c r="F168" s="371"/>
      <c r="G168" s="384"/>
      <c r="H168" s="375">
        <v>0</v>
      </c>
      <c r="I168" s="354" t="str">
        <f t="shared" si="11"/>
        <v>General</v>
      </c>
      <c r="J168" s="355"/>
      <c r="K168" s="355"/>
      <c r="L168" s="357"/>
      <c r="M168" s="358" t="str">
        <f t="shared" si="13"/>
        <v>Local</v>
      </c>
      <c r="N168" s="350"/>
      <c r="O168" s="356" t="str">
        <f t="shared" si="14"/>
        <v>ZAR</v>
      </c>
      <c r="P168" s="356">
        <f t="shared" si="12"/>
        <v>1</v>
      </c>
      <c r="Q168" s="350"/>
      <c r="R168" s="350"/>
      <c r="S168" s="350"/>
      <c r="T168" s="359">
        <f t="shared" ref="T168:T190" si="16">R168*S168</f>
        <v>0</v>
      </c>
      <c r="U168" s="360"/>
      <c r="V168" s="360"/>
      <c r="W168" s="360"/>
      <c r="X168" s="360"/>
      <c r="Y168" s="360"/>
      <c r="Z168" s="360"/>
      <c r="AA168" s="361"/>
      <c r="AB168" s="361"/>
      <c r="AC168" s="361"/>
      <c r="AD168" s="361"/>
      <c r="AE168" s="361"/>
      <c r="AF168" s="361"/>
      <c r="AG168" s="361"/>
      <c r="AH168" s="361"/>
    </row>
    <row r="169" spans="1:34" ht="12.75" customHeight="1" x14ac:dyDescent="0.3">
      <c r="A169" s="351">
        <v>152</v>
      </c>
      <c r="B169" s="49">
        <v>10</v>
      </c>
      <c r="C169" s="352" t="s">
        <v>300</v>
      </c>
      <c r="D169" s="364" t="s">
        <v>303</v>
      </c>
      <c r="E169" s="379"/>
      <c r="F169" s="371"/>
      <c r="G169" s="384"/>
      <c r="H169" s="376">
        <v>10</v>
      </c>
      <c r="I169" s="354" t="str">
        <f t="shared" si="11"/>
        <v>Management</v>
      </c>
      <c r="J169" s="355"/>
      <c r="K169" s="355"/>
      <c r="L169" s="357"/>
      <c r="M169" s="358" t="str">
        <f t="shared" si="13"/>
        <v>Local</v>
      </c>
      <c r="N169" s="350"/>
      <c r="O169" s="356" t="str">
        <f t="shared" si="14"/>
        <v>ZAR</v>
      </c>
      <c r="P169" s="356">
        <f t="shared" si="12"/>
        <v>1</v>
      </c>
      <c r="Q169" s="350"/>
      <c r="R169" s="350"/>
      <c r="S169" s="350"/>
      <c r="T169" s="359">
        <f t="shared" si="16"/>
        <v>0</v>
      </c>
      <c r="U169" s="360"/>
      <c r="V169" s="360"/>
      <c r="W169" s="360"/>
      <c r="X169" s="360"/>
      <c r="Y169" s="360"/>
      <c r="Z169" s="360"/>
      <c r="AA169" s="361"/>
      <c r="AB169" s="361"/>
      <c r="AC169" s="361"/>
      <c r="AD169" s="361"/>
      <c r="AE169" s="361"/>
      <c r="AF169" s="361"/>
      <c r="AG169" s="361"/>
      <c r="AH169" s="361"/>
    </row>
    <row r="170" spans="1:34" ht="12.75" customHeight="1" x14ac:dyDescent="0.3">
      <c r="A170" s="351">
        <v>153</v>
      </c>
      <c r="B170" s="49">
        <v>10</v>
      </c>
      <c r="C170" s="352" t="s">
        <v>300</v>
      </c>
      <c r="D170" s="364" t="s">
        <v>303</v>
      </c>
      <c r="E170" s="379"/>
      <c r="F170" s="371"/>
      <c r="G170" s="384"/>
      <c r="H170" s="376">
        <v>20</v>
      </c>
      <c r="I170" s="354" t="str">
        <f t="shared" si="11"/>
        <v>Design Management</v>
      </c>
      <c r="J170" s="355"/>
      <c r="K170" s="355"/>
      <c r="L170" s="357"/>
      <c r="M170" s="358" t="str">
        <f t="shared" si="13"/>
        <v>Local</v>
      </c>
      <c r="N170" s="350"/>
      <c r="O170" s="356" t="str">
        <f t="shared" si="14"/>
        <v>ZAR</v>
      </c>
      <c r="P170" s="356">
        <f t="shared" si="12"/>
        <v>1</v>
      </c>
      <c r="Q170" s="350"/>
      <c r="R170" s="350"/>
      <c r="S170" s="350"/>
      <c r="T170" s="359">
        <f t="shared" si="16"/>
        <v>0</v>
      </c>
      <c r="U170" s="360"/>
      <c r="V170" s="360"/>
      <c r="W170" s="360"/>
      <c r="X170" s="360"/>
      <c r="Y170" s="360"/>
      <c r="Z170" s="360"/>
      <c r="AA170" s="361"/>
      <c r="AB170" s="361"/>
      <c r="AC170" s="361"/>
      <c r="AD170" s="361"/>
      <c r="AE170" s="361"/>
      <c r="AF170" s="361"/>
      <c r="AG170" s="361"/>
      <c r="AH170" s="361"/>
    </row>
    <row r="171" spans="1:34" ht="12.75" customHeight="1" x14ac:dyDescent="0.3">
      <c r="A171" s="351">
        <v>154</v>
      </c>
      <c r="B171" s="49">
        <v>10</v>
      </c>
      <c r="C171" s="352" t="s">
        <v>300</v>
      </c>
      <c r="D171" s="364" t="s">
        <v>303</v>
      </c>
      <c r="E171" s="379"/>
      <c r="F171" s="371"/>
      <c r="G171" s="384"/>
      <c r="H171" s="376">
        <v>30</v>
      </c>
      <c r="I171" s="354" t="str">
        <f t="shared" si="11"/>
        <v>Procurement</v>
      </c>
      <c r="J171" s="355"/>
      <c r="K171" s="355"/>
      <c r="L171" s="357"/>
      <c r="M171" s="358" t="str">
        <f t="shared" si="13"/>
        <v>Local</v>
      </c>
      <c r="N171" s="350"/>
      <c r="O171" s="356" t="str">
        <f t="shared" si="14"/>
        <v>ZAR</v>
      </c>
      <c r="P171" s="356">
        <f t="shared" si="12"/>
        <v>1</v>
      </c>
      <c r="Q171" s="350"/>
      <c r="R171" s="350"/>
      <c r="S171" s="350"/>
      <c r="T171" s="359">
        <f t="shared" si="16"/>
        <v>0</v>
      </c>
      <c r="U171" s="360"/>
      <c r="V171" s="360"/>
      <c r="W171" s="360"/>
      <c r="X171" s="360"/>
      <c r="Y171" s="360"/>
      <c r="Z171" s="360"/>
      <c r="AA171" s="361"/>
      <c r="AB171" s="361"/>
      <c r="AC171" s="361"/>
      <c r="AD171" s="361"/>
      <c r="AE171" s="361"/>
      <c r="AF171" s="361"/>
      <c r="AG171" s="361"/>
      <c r="AH171" s="361"/>
    </row>
    <row r="172" spans="1:34" ht="12.75" customHeight="1" x14ac:dyDescent="0.3">
      <c r="A172" s="351">
        <v>155</v>
      </c>
      <c r="B172" s="49">
        <v>10</v>
      </c>
      <c r="C172" s="352" t="s">
        <v>300</v>
      </c>
      <c r="D172" s="364" t="s">
        <v>303</v>
      </c>
      <c r="E172" s="379"/>
      <c r="F172" s="371"/>
      <c r="G172" s="384"/>
      <c r="H172" s="376">
        <v>40</v>
      </c>
      <c r="I172" s="354" t="str">
        <f t="shared" si="11"/>
        <v>Plant and Material - Local</v>
      </c>
      <c r="J172" s="355"/>
      <c r="K172" s="355"/>
      <c r="L172" s="357"/>
      <c r="M172" s="358" t="str">
        <f t="shared" si="13"/>
        <v>Local</v>
      </c>
      <c r="N172" s="350"/>
      <c r="O172" s="356" t="str">
        <f t="shared" si="14"/>
        <v>ZAR</v>
      </c>
      <c r="P172" s="356">
        <f t="shared" si="12"/>
        <v>1</v>
      </c>
      <c r="Q172" s="350"/>
      <c r="R172" s="350"/>
      <c r="S172" s="350"/>
      <c r="T172" s="359">
        <f t="shared" si="16"/>
        <v>0</v>
      </c>
      <c r="U172" s="360"/>
      <c r="V172" s="360"/>
      <c r="W172" s="360"/>
      <c r="X172" s="360"/>
      <c r="Y172" s="360"/>
      <c r="Z172" s="360"/>
      <c r="AA172" s="361"/>
      <c r="AB172" s="361"/>
      <c r="AC172" s="361"/>
      <c r="AD172" s="361"/>
      <c r="AE172" s="361"/>
      <c r="AF172" s="361"/>
      <c r="AG172" s="361"/>
      <c r="AH172" s="361"/>
    </row>
    <row r="173" spans="1:34" ht="12.75" customHeight="1" x14ac:dyDescent="0.3">
      <c r="A173" s="351">
        <v>156</v>
      </c>
      <c r="B173" s="49">
        <v>10</v>
      </c>
      <c r="C173" s="352" t="s">
        <v>300</v>
      </c>
      <c r="D173" s="364" t="s">
        <v>303</v>
      </c>
      <c r="E173" s="379"/>
      <c r="F173" s="371"/>
      <c r="G173" s="384"/>
      <c r="H173" s="376">
        <v>50</v>
      </c>
      <c r="I173" s="354" t="str">
        <f t="shared" si="11"/>
        <v>Plant and Material - Foreign</v>
      </c>
      <c r="J173" s="355"/>
      <c r="K173" s="355"/>
      <c r="L173" s="357"/>
      <c r="M173" s="358" t="s">
        <v>154</v>
      </c>
      <c r="N173" s="350"/>
      <c r="O173" s="398" t="s">
        <v>188</v>
      </c>
      <c r="P173" s="356"/>
      <c r="Q173" s="350"/>
      <c r="R173" s="350"/>
      <c r="S173" s="350"/>
      <c r="T173" s="359">
        <f t="shared" si="16"/>
        <v>0</v>
      </c>
      <c r="U173" s="360"/>
      <c r="V173" s="360"/>
      <c r="W173" s="360"/>
      <c r="X173" s="360"/>
      <c r="Y173" s="360"/>
      <c r="Z173" s="360"/>
      <c r="AA173" s="361"/>
      <c r="AB173" s="361"/>
      <c r="AC173" s="361"/>
      <c r="AD173" s="361"/>
      <c r="AE173" s="361"/>
      <c r="AF173" s="361"/>
      <c r="AG173" s="361"/>
      <c r="AH173" s="361"/>
    </row>
    <row r="174" spans="1:34" ht="12.75" customHeight="1" x14ac:dyDescent="0.3">
      <c r="A174" s="351">
        <v>157</v>
      </c>
      <c r="B174" s="49">
        <v>10</v>
      </c>
      <c r="C174" s="352" t="s">
        <v>300</v>
      </c>
      <c r="D174" s="364" t="s">
        <v>303</v>
      </c>
      <c r="E174" s="379"/>
      <c r="F174" s="371"/>
      <c r="G174" s="384"/>
      <c r="H174" s="376">
        <v>60</v>
      </c>
      <c r="I174" s="354" t="str">
        <f t="shared" si="11"/>
        <v>Transport - Local</v>
      </c>
      <c r="J174" s="355"/>
      <c r="K174" s="355"/>
      <c r="L174" s="357"/>
      <c r="M174" s="358" t="str">
        <f t="shared" si="13"/>
        <v>Local</v>
      </c>
      <c r="N174" s="350"/>
      <c r="O174" s="356" t="str">
        <f t="shared" si="14"/>
        <v>ZAR</v>
      </c>
      <c r="P174" s="356">
        <f t="shared" si="12"/>
        <v>1</v>
      </c>
      <c r="Q174" s="350"/>
      <c r="R174" s="350"/>
      <c r="S174" s="350"/>
      <c r="T174" s="359">
        <f t="shared" si="16"/>
        <v>0</v>
      </c>
      <c r="U174" s="360"/>
      <c r="V174" s="360"/>
      <c r="W174" s="360"/>
      <c r="X174" s="360"/>
      <c r="Y174" s="360"/>
      <c r="Z174" s="360"/>
      <c r="AA174" s="361"/>
      <c r="AB174" s="361"/>
      <c r="AC174" s="361"/>
      <c r="AD174" s="361"/>
      <c r="AE174" s="361"/>
      <c r="AF174" s="361"/>
      <c r="AG174" s="361"/>
      <c r="AH174" s="361"/>
    </row>
    <row r="175" spans="1:34" ht="12.75" customHeight="1" x14ac:dyDescent="0.3">
      <c r="A175" s="351">
        <v>158</v>
      </c>
      <c r="B175" s="49">
        <v>10</v>
      </c>
      <c r="C175" s="352" t="s">
        <v>300</v>
      </c>
      <c r="D175" s="364" t="s">
        <v>303</v>
      </c>
      <c r="E175" s="379"/>
      <c r="F175" s="371"/>
      <c r="G175" s="384"/>
      <c r="H175" s="376">
        <v>70</v>
      </c>
      <c r="I175" s="354" t="str">
        <f t="shared" si="11"/>
        <v>Transport - Freight/Sea</v>
      </c>
      <c r="J175" s="355"/>
      <c r="K175" s="355"/>
      <c r="L175" s="357"/>
      <c r="M175" s="358" t="str">
        <f t="shared" si="13"/>
        <v>Local</v>
      </c>
      <c r="N175" s="350"/>
      <c r="O175" s="356" t="str">
        <f t="shared" si="14"/>
        <v>ZAR</v>
      </c>
      <c r="P175" s="356">
        <f t="shared" si="12"/>
        <v>1</v>
      </c>
      <c r="Q175" s="350"/>
      <c r="R175" s="350"/>
      <c r="S175" s="350"/>
      <c r="T175" s="359">
        <f t="shared" si="16"/>
        <v>0</v>
      </c>
      <c r="U175" s="360"/>
      <c r="V175" s="360"/>
      <c r="W175" s="360"/>
      <c r="X175" s="360"/>
      <c r="Y175" s="360"/>
      <c r="Z175" s="360"/>
      <c r="AA175" s="361"/>
      <c r="AB175" s="361"/>
      <c r="AC175" s="361"/>
      <c r="AD175" s="361"/>
      <c r="AE175" s="361"/>
      <c r="AF175" s="361"/>
      <c r="AG175" s="361"/>
      <c r="AH175" s="361"/>
    </row>
    <row r="176" spans="1:34" ht="12.75" customHeight="1" x14ac:dyDescent="0.3">
      <c r="A176" s="351">
        <v>159</v>
      </c>
      <c r="B176" s="49">
        <v>10</v>
      </c>
      <c r="C176" s="352" t="s">
        <v>300</v>
      </c>
      <c r="D176" s="364" t="s">
        <v>303</v>
      </c>
      <c r="E176" s="379"/>
      <c r="F176" s="371"/>
      <c r="G176" s="384"/>
      <c r="H176" s="376">
        <v>80</v>
      </c>
      <c r="I176" s="354" t="str">
        <f t="shared" si="11"/>
        <v>Construction, Erection &amp; Installation</v>
      </c>
      <c r="J176" s="355"/>
      <c r="K176" s="355"/>
      <c r="L176" s="357"/>
      <c r="M176" s="358" t="str">
        <f t="shared" si="13"/>
        <v>Local</v>
      </c>
      <c r="N176" s="350"/>
      <c r="O176" s="356" t="str">
        <f t="shared" si="14"/>
        <v>ZAR</v>
      </c>
      <c r="P176" s="356">
        <f t="shared" si="12"/>
        <v>1</v>
      </c>
      <c r="Q176" s="350"/>
      <c r="R176" s="350"/>
      <c r="S176" s="350"/>
      <c r="T176" s="359">
        <f t="shared" si="16"/>
        <v>0</v>
      </c>
      <c r="U176" s="360"/>
      <c r="V176" s="360"/>
      <c r="W176" s="360"/>
      <c r="X176" s="360"/>
      <c r="Y176" s="360"/>
      <c r="Z176" s="360"/>
      <c r="AA176" s="361"/>
      <c r="AB176" s="361"/>
      <c r="AC176" s="361"/>
      <c r="AD176" s="361"/>
      <c r="AE176" s="361"/>
      <c r="AF176" s="361"/>
      <c r="AG176" s="361"/>
      <c r="AH176" s="361"/>
    </row>
    <row r="177" spans="1:34" ht="12.75" customHeight="1" x14ac:dyDescent="0.3">
      <c r="A177" s="351">
        <v>160</v>
      </c>
      <c r="B177" s="49">
        <v>10</v>
      </c>
      <c r="C177" s="352" t="s">
        <v>300</v>
      </c>
      <c r="D177" s="364" t="s">
        <v>303</v>
      </c>
      <c r="E177" s="379"/>
      <c r="F177" s="371"/>
      <c r="G177" s="384"/>
      <c r="H177" s="376">
        <v>90</v>
      </c>
      <c r="I177" s="354" t="str">
        <f t="shared" si="11"/>
        <v>Commissioning and Testing</v>
      </c>
      <c r="J177" s="355"/>
      <c r="K177" s="355"/>
      <c r="L177" s="357"/>
      <c r="M177" s="358" t="str">
        <f t="shared" si="13"/>
        <v>Local</v>
      </c>
      <c r="N177" s="350"/>
      <c r="O177" s="356" t="str">
        <f t="shared" si="14"/>
        <v>ZAR</v>
      </c>
      <c r="P177" s="356">
        <f t="shared" si="12"/>
        <v>1</v>
      </c>
      <c r="Q177" s="350"/>
      <c r="R177" s="350"/>
      <c r="S177" s="350"/>
      <c r="T177" s="359">
        <f t="shared" si="16"/>
        <v>0</v>
      </c>
      <c r="U177" s="360"/>
      <c r="V177" s="360"/>
      <c r="W177" s="360"/>
      <c r="X177" s="360"/>
      <c r="Y177" s="360"/>
      <c r="Z177" s="360"/>
      <c r="AA177" s="361"/>
      <c r="AB177" s="361"/>
      <c r="AC177" s="361"/>
      <c r="AD177" s="361"/>
      <c r="AE177" s="361"/>
      <c r="AF177" s="361"/>
      <c r="AG177" s="361"/>
      <c r="AH177" s="361"/>
    </row>
    <row r="178" spans="1:34" ht="12.75" customHeight="1" x14ac:dyDescent="0.3">
      <c r="A178" s="351">
        <v>161</v>
      </c>
      <c r="B178" s="49">
        <v>10</v>
      </c>
      <c r="C178" s="352" t="s">
        <v>300</v>
      </c>
      <c r="D178" s="364" t="s">
        <v>303</v>
      </c>
      <c r="E178" s="379"/>
      <c r="F178" s="371"/>
      <c r="G178" s="384"/>
      <c r="H178" s="376">
        <v>100</v>
      </c>
      <c r="I178" s="354" t="str">
        <f t="shared" si="11"/>
        <v>Codification and Labelling</v>
      </c>
      <c r="J178" s="355"/>
      <c r="K178" s="355"/>
      <c r="L178" s="357"/>
      <c r="M178" s="358" t="str">
        <f t="shared" si="13"/>
        <v>Local</v>
      </c>
      <c r="N178" s="350"/>
      <c r="O178" s="356" t="str">
        <f t="shared" si="14"/>
        <v>ZAR</v>
      </c>
      <c r="P178" s="356">
        <f>IF(N178="",1,VLOOKUP(N178,$N$1:$P$14,3,FALSE))</f>
        <v>1</v>
      </c>
      <c r="Q178" s="350"/>
      <c r="R178" s="350"/>
      <c r="S178" s="350"/>
      <c r="T178" s="359">
        <f>R178*S178</f>
        <v>0</v>
      </c>
      <c r="U178" s="360"/>
      <c r="V178" s="360"/>
      <c r="W178" s="360"/>
      <c r="X178" s="360"/>
      <c r="Y178" s="360"/>
      <c r="Z178" s="360"/>
      <c r="AA178" s="361"/>
      <c r="AB178" s="361"/>
      <c r="AC178" s="361"/>
      <c r="AD178" s="361"/>
      <c r="AE178" s="361"/>
      <c r="AF178" s="361"/>
      <c r="AG178" s="361"/>
      <c r="AH178" s="361"/>
    </row>
    <row r="179" spans="1:34" ht="12.75" customHeight="1" x14ac:dyDescent="0.3">
      <c r="A179" s="351">
        <v>162</v>
      </c>
      <c r="B179" s="49">
        <v>10</v>
      </c>
      <c r="C179" s="352" t="s">
        <v>300</v>
      </c>
      <c r="D179" s="364" t="s">
        <v>303</v>
      </c>
      <c r="E179" s="379"/>
      <c r="F179" s="371"/>
      <c r="G179" s="384"/>
      <c r="H179" s="375">
        <v>0</v>
      </c>
      <c r="I179" s="354" t="str">
        <f t="shared" si="11"/>
        <v>General</v>
      </c>
      <c r="J179" s="355"/>
      <c r="K179" s="355"/>
      <c r="L179" s="357"/>
      <c r="M179" s="358" t="str">
        <f t="shared" si="13"/>
        <v>Local</v>
      </c>
      <c r="N179" s="350"/>
      <c r="O179" s="356" t="str">
        <f t="shared" si="14"/>
        <v>ZAR</v>
      </c>
      <c r="P179" s="356">
        <f t="shared" si="12"/>
        <v>1</v>
      </c>
      <c r="Q179" s="350"/>
      <c r="R179" s="350"/>
      <c r="S179" s="350"/>
      <c r="T179" s="359">
        <f t="shared" si="16"/>
        <v>0</v>
      </c>
      <c r="U179" s="360"/>
      <c r="V179" s="360"/>
      <c r="W179" s="360"/>
      <c r="X179" s="360"/>
      <c r="Y179" s="360"/>
      <c r="Z179" s="360"/>
      <c r="AA179" s="361"/>
      <c r="AB179" s="361"/>
      <c r="AC179" s="361"/>
      <c r="AD179" s="361"/>
      <c r="AE179" s="361"/>
      <c r="AF179" s="361"/>
      <c r="AG179" s="361"/>
      <c r="AH179" s="361"/>
    </row>
    <row r="180" spans="1:34" ht="13" x14ac:dyDescent="0.3">
      <c r="A180" s="351">
        <v>163</v>
      </c>
      <c r="B180" s="49">
        <v>10</v>
      </c>
      <c r="C180" s="352" t="s">
        <v>300</v>
      </c>
      <c r="D180" s="364" t="s">
        <v>303</v>
      </c>
      <c r="E180" s="379"/>
      <c r="F180" s="371"/>
      <c r="G180" s="384"/>
      <c r="H180" s="376">
        <v>10</v>
      </c>
      <c r="I180" s="354" t="str">
        <f t="shared" si="11"/>
        <v>Management</v>
      </c>
      <c r="J180" s="355"/>
      <c r="K180" s="355"/>
      <c r="L180" s="357"/>
      <c r="M180" s="358" t="str">
        <f t="shared" si="13"/>
        <v>Local</v>
      </c>
      <c r="N180" s="350"/>
      <c r="O180" s="356" t="str">
        <f t="shared" si="14"/>
        <v>ZAR</v>
      </c>
      <c r="P180" s="356">
        <f t="shared" si="12"/>
        <v>1</v>
      </c>
      <c r="Q180" s="350"/>
      <c r="R180" s="350"/>
      <c r="S180" s="350"/>
      <c r="T180" s="359">
        <f t="shared" si="16"/>
        <v>0</v>
      </c>
      <c r="U180" s="360"/>
      <c r="V180" s="360"/>
      <c r="W180" s="360"/>
      <c r="X180" s="360"/>
      <c r="Y180" s="360"/>
      <c r="Z180" s="360"/>
      <c r="AA180" s="361"/>
      <c r="AB180" s="361"/>
      <c r="AC180" s="361"/>
      <c r="AD180" s="361"/>
      <c r="AE180" s="361"/>
      <c r="AF180" s="361"/>
      <c r="AG180" s="361"/>
      <c r="AH180" s="361"/>
    </row>
    <row r="181" spans="1:34" ht="12.75" customHeight="1" x14ac:dyDescent="0.3">
      <c r="A181" s="351">
        <v>164</v>
      </c>
      <c r="B181" s="49">
        <v>10</v>
      </c>
      <c r="C181" s="352" t="s">
        <v>300</v>
      </c>
      <c r="D181" s="364" t="s">
        <v>303</v>
      </c>
      <c r="E181" s="379"/>
      <c r="F181" s="371"/>
      <c r="G181" s="384"/>
      <c r="H181" s="376">
        <v>20</v>
      </c>
      <c r="I181" s="354" t="str">
        <f t="shared" si="11"/>
        <v>Design Management</v>
      </c>
      <c r="J181" s="355"/>
      <c r="K181" s="355"/>
      <c r="L181" s="357"/>
      <c r="M181" s="358" t="str">
        <f t="shared" si="13"/>
        <v>Local</v>
      </c>
      <c r="N181" s="350"/>
      <c r="O181" s="356" t="str">
        <f t="shared" si="14"/>
        <v>ZAR</v>
      </c>
      <c r="P181" s="356">
        <f t="shared" si="12"/>
        <v>1</v>
      </c>
      <c r="Q181" s="350"/>
      <c r="R181" s="350"/>
      <c r="S181" s="350"/>
      <c r="T181" s="359">
        <f t="shared" si="16"/>
        <v>0</v>
      </c>
      <c r="U181" s="360"/>
      <c r="V181" s="360"/>
      <c r="W181" s="360"/>
      <c r="X181" s="360"/>
      <c r="Y181" s="360"/>
      <c r="Z181" s="360"/>
      <c r="AA181" s="361"/>
      <c r="AB181" s="361"/>
      <c r="AC181" s="361"/>
      <c r="AD181" s="361"/>
      <c r="AE181" s="361"/>
      <c r="AF181" s="361"/>
      <c r="AG181" s="361"/>
      <c r="AH181" s="361"/>
    </row>
    <row r="182" spans="1:34" ht="12.75" customHeight="1" x14ac:dyDescent="0.3">
      <c r="A182" s="351">
        <v>165</v>
      </c>
      <c r="B182" s="49">
        <v>10</v>
      </c>
      <c r="C182" s="352" t="s">
        <v>300</v>
      </c>
      <c r="D182" s="364" t="s">
        <v>303</v>
      </c>
      <c r="E182" s="379"/>
      <c r="F182" s="371"/>
      <c r="G182" s="384"/>
      <c r="H182" s="376">
        <v>30</v>
      </c>
      <c r="I182" s="354" t="str">
        <f t="shared" si="11"/>
        <v>Procurement</v>
      </c>
      <c r="J182" s="355"/>
      <c r="K182" s="355"/>
      <c r="L182" s="357"/>
      <c r="M182" s="358" t="str">
        <f t="shared" si="13"/>
        <v>Local</v>
      </c>
      <c r="N182" s="350"/>
      <c r="O182" s="356" t="str">
        <f t="shared" si="14"/>
        <v>ZAR</v>
      </c>
      <c r="P182" s="356">
        <f t="shared" si="12"/>
        <v>1</v>
      </c>
      <c r="Q182" s="350"/>
      <c r="R182" s="350"/>
      <c r="S182" s="350"/>
      <c r="T182" s="359">
        <f t="shared" si="16"/>
        <v>0</v>
      </c>
      <c r="U182" s="360"/>
      <c r="V182" s="360"/>
      <c r="W182" s="360"/>
      <c r="X182" s="360"/>
      <c r="Y182" s="360"/>
      <c r="Z182" s="360"/>
      <c r="AA182" s="361"/>
      <c r="AB182" s="361"/>
      <c r="AC182" s="361"/>
      <c r="AD182" s="361"/>
      <c r="AE182" s="361"/>
      <c r="AF182" s="361"/>
      <c r="AG182" s="361"/>
      <c r="AH182" s="361"/>
    </row>
    <row r="183" spans="1:34" ht="12.75" customHeight="1" x14ac:dyDescent="0.3">
      <c r="A183" s="351">
        <v>166</v>
      </c>
      <c r="B183" s="49">
        <v>10</v>
      </c>
      <c r="C183" s="352" t="s">
        <v>300</v>
      </c>
      <c r="D183" s="364" t="s">
        <v>303</v>
      </c>
      <c r="E183" s="379"/>
      <c r="F183" s="371"/>
      <c r="G183" s="384"/>
      <c r="H183" s="376">
        <v>40</v>
      </c>
      <c r="I183" s="354" t="str">
        <f t="shared" si="11"/>
        <v>Plant and Material - Local</v>
      </c>
      <c r="J183" s="355"/>
      <c r="K183" s="355"/>
      <c r="L183" s="357"/>
      <c r="M183" s="358" t="str">
        <f t="shared" si="13"/>
        <v>Local</v>
      </c>
      <c r="N183" s="350"/>
      <c r="O183" s="356" t="str">
        <f t="shared" si="14"/>
        <v>ZAR</v>
      </c>
      <c r="P183" s="356">
        <f t="shared" si="12"/>
        <v>1</v>
      </c>
      <c r="Q183" s="350"/>
      <c r="R183" s="350"/>
      <c r="S183" s="350"/>
      <c r="T183" s="359">
        <f t="shared" si="16"/>
        <v>0</v>
      </c>
      <c r="U183" s="360"/>
      <c r="V183" s="360"/>
      <c r="W183" s="360"/>
      <c r="X183" s="360"/>
      <c r="Y183" s="360"/>
      <c r="Z183" s="360"/>
      <c r="AA183" s="361"/>
      <c r="AB183" s="361"/>
      <c r="AC183" s="361"/>
      <c r="AD183" s="361"/>
      <c r="AE183" s="361"/>
      <c r="AF183" s="361"/>
      <c r="AG183" s="361"/>
      <c r="AH183" s="361"/>
    </row>
    <row r="184" spans="1:34" ht="12.75" customHeight="1" x14ac:dyDescent="0.3">
      <c r="A184" s="351">
        <v>167</v>
      </c>
      <c r="B184" s="49">
        <v>10</v>
      </c>
      <c r="C184" s="352" t="s">
        <v>300</v>
      </c>
      <c r="D184" s="364" t="s">
        <v>303</v>
      </c>
      <c r="E184" s="379"/>
      <c r="F184" s="371"/>
      <c r="G184" s="384"/>
      <c r="H184" s="376">
        <v>50</v>
      </c>
      <c r="I184" s="354" t="str">
        <f t="shared" si="11"/>
        <v>Plant and Material - Foreign</v>
      </c>
      <c r="J184" s="355"/>
      <c r="K184" s="355"/>
      <c r="L184" s="357"/>
      <c r="M184" s="358" t="s">
        <v>154</v>
      </c>
      <c r="N184" s="350"/>
      <c r="O184" s="398" t="s">
        <v>188</v>
      </c>
      <c r="P184" s="356"/>
      <c r="Q184" s="350"/>
      <c r="R184" s="350"/>
      <c r="S184" s="350"/>
      <c r="T184" s="359">
        <f t="shared" si="16"/>
        <v>0</v>
      </c>
      <c r="U184" s="360"/>
      <c r="V184" s="360"/>
      <c r="W184" s="360"/>
      <c r="X184" s="360"/>
      <c r="Y184" s="360"/>
      <c r="Z184" s="360"/>
      <c r="AA184" s="361"/>
      <c r="AB184" s="361"/>
      <c r="AC184" s="361"/>
      <c r="AD184" s="361"/>
      <c r="AE184" s="361"/>
      <c r="AF184" s="361"/>
      <c r="AG184" s="361"/>
      <c r="AH184" s="361"/>
    </row>
    <row r="185" spans="1:34" ht="12.75" customHeight="1" x14ac:dyDescent="0.3">
      <c r="A185" s="351">
        <v>168</v>
      </c>
      <c r="B185" s="49">
        <v>10</v>
      </c>
      <c r="C185" s="352" t="s">
        <v>300</v>
      </c>
      <c r="D185" s="364" t="s">
        <v>303</v>
      </c>
      <c r="E185" s="379"/>
      <c r="F185" s="371"/>
      <c r="G185" s="384"/>
      <c r="H185" s="376">
        <v>60</v>
      </c>
      <c r="I185" s="354" t="str">
        <f t="shared" si="11"/>
        <v>Transport - Local</v>
      </c>
      <c r="J185" s="355"/>
      <c r="K185" s="355"/>
      <c r="L185" s="357"/>
      <c r="M185" s="358" t="str">
        <f t="shared" si="13"/>
        <v>Local</v>
      </c>
      <c r="N185" s="350"/>
      <c r="O185" s="356" t="str">
        <f t="shared" si="14"/>
        <v>ZAR</v>
      </c>
      <c r="P185" s="356">
        <f t="shared" si="12"/>
        <v>1</v>
      </c>
      <c r="Q185" s="350"/>
      <c r="R185" s="350"/>
      <c r="S185" s="350"/>
      <c r="T185" s="359">
        <f t="shared" si="16"/>
        <v>0</v>
      </c>
      <c r="U185" s="360"/>
      <c r="V185" s="360"/>
      <c r="W185" s="360"/>
      <c r="X185" s="360"/>
      <c r="Y185" s="360"/>
      <c r="Z185" s="360"/>
      <c r="AA185" s="361"/>
      <c r="AB185" s="361"/>
      <c r="AC185" s="361"/>
      <c r="AD185" s="361"/>
      <c r="AE185" s="361"/>
      <c r="AF185" s="361"/>
      <c r="AG185" s="361"/>
      <c r="AH185" s="361"/>
    </row>
    <row r="186" spans="1:34" ht="12.75" customHeight="1" x14ac:dyDescent="0.3">
      <c r="A186" s="351">
        <v>169</v>
      </c>
      <c r="B186" s="49">
        <v>10</v>
      </c>
      <c r="C186" s="352" t="s">
        <v>300</v>
      </c>
      <c r="D186" s="364" t="s">
        <v>303</v>
      </c>
      <c r="E186" s="379"/>
      <c r="F186" s="371"/>
      <c r="G186" s="384"/>
      <c r="H186" s="376">
        <v>70</v>
      </c>
      <c r="I186" s="354" t="str">
        <f t="shared" si="11"/>
        <v>Transport - Freight/Sea</v>
      </c>
      <c r="J186" s="355"/>
      <c r="K186" s="355"/>
      <c r="L186" s="357"/>
      <c r="M186" s="358" t="str">
        <f t="shared" si="13"/>
        <v>Local</v>
      </c>
      <c r="N186" s="350"/>
      <c r="O186" s="356" t="str">
        <f t="shared" si="14"/>
        <v>ZAR</v>
      </c>
      <c r="P186" s="356">
        <f t="shared" si="12"/>
        <v>1</v>
      </c>
      <c r="Q186" s="350"/>
      <c r="R186" s="350"/>
      <c r="S186" s="350"/>
      <c r="T186" s="359">
        <f t="shared" si="16"/>
        <v>0</v>
      </c>
      <c r="U186" s="360"/>
      <c r="V186" s="360"/>
      <c r="W186" s="360"/>
      <c r="X186" s="360"/>
      <c r="Y186" s="360"/>
      <c r="Z186" s="360"/>
      <c r="AA186" s="361"/>
      <c r="AB186" s="361"/>
      <c r="AC186" s="361"/>
      <c r="AD186" s="361"/>
      <c r="AE186" s="361"/>
      <c r="AF186" s="361"/>
      <c r="AG186" s="361"/>
      <c r="AH186" s="361"/>
    </row>
    <row r="187" spans="1:34" ht="12.75" customHeight="1" x14ac:dyDescent="0.3">
      <c r="A187" s="351">
        <v>170</v>
      </c>
      <c r="B187" s="49">
        <v>10</v>
      </c>
      <c r="C187" s="352" t="s">
        <v>300</v>
      </c>
      <c r="D187" s="364" t="s">
        <v>303</v>
      </c>
      <c r="E187" s="379"/>
      <c r="F187" s="371"/>
      <c r="G187" s="384"/>
      <c r="H187" s="376">
        <v>80</v>
      </c>
      <c r="I187" s="354" t="str">
        <f t="shared" si="11"/>
        <v>Construction, Erection &amp; Installation</v>
      </c>
      <c r="J187" s="355"/>
      <c r="K187" s="355"/>
      <c r="L187" s="357"/>
      <c r="M187" s="358" t="str">
        <f t="shared" si="13"/>
        <v>Local</v>
      </c>
      <c r="N187" s="350"/>
      <c r="O187" s="356" t="str">
        <f t="shared" si="14"/>
        <v>ZAR</v>
      </c>
      <c r="P187" s="356">
        <f>IF(N187="",1,VLOOKUP(N187,$N$1:$P$14,3,FALSE))</f>
        <v>1</v>
      </c>
      <c r="Q187" s="350"/>
      <c r="R187" s="350"/>
      <c r="S187" s="350"/>
      <c r="T187" s="359">
        <f>R187*S187</f>
        <v>0</v>
      </c>
      <c r="U187" s="360"/>
      <c r="V187" s="360"/>
      <c r="W187" s="360"/>
      <c r="X187" s="360"/>
      <c r="Y187" s="360"/>
      <c r="Z187" s="360"/>
      <c r="AA187" s="361"/>
      <c r="AB187" s="361"/>
      <c r="AC187" s="361"/>
      <c r="AD187" s="361"/>
      <c r="AE187" s="361"/>
      <c r="AF187" s="361"/>
      <c r="AG187" s="361"/>
      <c r="AH187" s="361"/>
    </row>
    <row r="188" spans="1:34" ht="12.75" customHeight="1" x14ac:dyDescent="0.3">
      <c r="A188" s="351">
        <v>171</v>
      </c>
      <c r="B188" s="49">
        <v>10</v>
      </c>
      <c r="C188" s="352" t="s">
        <v>300</v>
      </c>
      <c r="D188" s="364" t="s">
        <v>303</v>
      </c>
      <c r="E188" s="379"/>
      <c r="F188" s="371"/>
      <c r="G188" s="384"/>
      <c r="H188" s="376">
        <v>90</v>
      </c>
      <c r="I188" s="354" t="str">
        <f t="shared" si="11"/>
        <v>Commissioning and Testing</v>
      </c>
      <c r="J188" s="355"/>
      <c r="K188" s="355"/>
      <c r="L188" s="357"/>
      <c r="M188" s="358" t="str">
        <f t="shared" si="13"/>
        <v>Local</v>
      </c>
      <c r="N188" s="350"/>
      <c r="O188" s="356" t="str">
        <f t="shared" si="14"/>
        <v>ZAR</v>
      </c>
      <c r="P188" s="356">
        <f t="shared" si="12"/>
        <v>1</v>
      </c>
      <c r="Q188" s="350"/>
      <c r="R188" s="350"/>
      <c r="S188" s="350"/>
      <c r="T188" s="359">
        <f t="shared" si="16"/>
        <v>0</v>
      </c>
      <c r="U188" s="360"/>
      <c r="V188" s="360"/>
      <c r="W188" s="360"/>
      <c r="X188" s="360"/>
      <c r="Y188" s="360"/>
      <c r="Z188" s="360"/>
      <c r="AA188" s="361"/>
      <c r="AB188" s="361"/>
      <c r="AC188" s="361"/>
      <c r="AD188" s="361"/>
      <c r="AE188" s="361"/>
      <c r="AF188" s="361"/>
      <c r="AG188" s="361"/>
      <c r="AH188" s="361"/>
    </row>
    <row r="189" spans="1:34" ht="12.75" customHeight="1" x14ac:dyDescent="0.3">
      <c r="A189" s="351">
        <v>172</v>
      </c>
      <c r="B189" s="49">
        <v>10</v>
      </c>
      <c r="C189" s="352" t="s">
        <v>300</v>
      </c>
      <c r="D189" s="364" t="s">
        <v>303</v>
      </c>
      <c r="E189" s="379"/>
      <c r="F189" s="371"/>
      <c r="G189" s="384"/>
      <c r="H189" s="376">
        <v>100</v>
      </c>
      <c r="I189" s="354" t="str">
        <f t="shared" si="11"/>
        <v>Codification and Labelling</v>
      </c>
      <c r="J189" s="355"/>
      <c r="K189" s="355"/>
      <c r="L189" s="357"/>
      <c r="M189" s="358" t="str">
        <f t="shared" si="13"/>
        <v>Local</v>
      </c>
      <c r="N189" s="350"/>
      <c r="O189" s="356" t="str">
        <f t="shared" si="14"/>
        <v>ZAR</v>
      </c>
      <c r="P189" s="356">
        <f t="shared" si="12"/>
        <v>1</v>
      </c>
      <c r="Q189" s="350"/>
      <c r="R189" s="350"/>
      <c r="S189" s="350"/>
      <c r="T189" s="359">
        <f t="shared" si="16"/>
        <v>0</v>
      </c>
      <c r="U189" s="360"/>
      <c r="V189" s="360"/>
      <c r="W189" s="360"/>
      <c r="X189" s="360"/>
      <c r="Y189" s="360"/>
      <c r="Z189" s="360"/>
      <c r="AA189" s="361"/>
      <c r="AB189" s="361"/>
      <c r="AC189" s="361"/>
      <c r="AD189" s="361"/>
      <c r="AE189" s="361"/>
      <c r="AF189" s="361"/>
      <c r="AG189" s="361"/>
      <c r="AH189" s="361"/>
    </row>
    <row r="190" spans="1:34" ht="12.75" customHeight="1" x14ac:dyDescent="0.3">
      <c r="A190" s="351">
        <v>173</v>
      </c>
      <c r="B190" s="49">
        <v>10</v>
      </c>
      <c r="C190" s="352" t="s">
        <v>300</v>
      </c>
      <c r="D190" s="364" t="s">
        <v>303</v>
      </c>
      <c r="E190" s="379"/>
      <c r="F190" s="371"/>
      <c r="G190" s="384"/>
      <c r="H190" s="375">
        <v>0</v>
      </c>
      <c r="I190" s="354" t="str">
        <f t="shared" si="11"/>
        <v>General</v>
      </c>
      <c r="J190" s="355"/>
      <c r="K190" s="355"/>
      <c r="L190" s="357"/>
      <c r="M190" s="358" t="str">
        <f t="shared" si="13"/>
        <v>Local</v>
      </c>
      <c r="N190" s="350"/>
      <c r="O190" s="356" t="str">
        <f t="shared" si="14"/>
        <v>ZAR</v>
      </c>
      <c r="P190" s="356">
        <f t="shared" si="12"/>
        <v>1</v>
      </c>
      <c r="Q190" s="350"/>
      <c r="R190" s="350"/>
      <c r="S190" s="350"/>
      <c r="T190" s="359">
        <f t="shared" si="16"/>
        <v>0</v>
      </c>
      <c r="U190" s="360"/>
      <c r="V190" s="360"/>
      <c r="W190" s="360"/>
      <c r="X190" s="360"/>
      <c r="Y190" s="360"/>
      <c r="Z190" s="360"/>
      <c r="AA190" s="361"/>
      <c r="AB190" s="361"/>
      <c r="AC190" s="361"/>
      <c r="AD190" s="361"/>
      <c r="AE190" s="361"/>
      <c r="AF190" s="361"/>
      <c r="AG190" s="361"/>
      <c r="AH190" s="361"/>
    </row>
    <row r="191" spans="1:34" ht="12.75" customHeight="1" x14ac:dyDescent="0.3">
      <c r="A191" s="351">
        <v>174</v>
      </c>
      <c r="B191" s="49">
        <v>10</v>
      </c>
      <c r="C191" s="352" t="s">
        <v>300</v>
      </c>
      <c r="D191" s="364" t="s">
        <v>303</v>
      </c>
      <c r="E191" s="379"/>
      <c r="F191" s="371"/>
      <c r="G191" s="384"/>
      <c r="H191" s="376">
        <v>10</v>
      </c>
      <c r="I191" s="354" t="str">
        <f t="shared" si="11"/>
        <v>Management</v>
      </c>
      <c r="J191" s="355"/>
      <c r="K191" s="355"/>
      <c r="L191" s="357"/>
      <c r="M191" s="358" t="s">
        <v>155</v>
      </c>
      <c r="N191" s="350"/>
      <c r="O191" s="356" t="str">
        <f t="shared" si="14"/>
        <v>ZAR</v>
      </c>
      <c r="P191" s="356">
        <f t="shared" si="12"/>
        <v>1</v>
      </c>
      <c r="Q191" s="350"/>
      <c r="R191" s="350"/>
      <c r="S191" s="350"/>
      <c r="T191" s="359">
        <f>R191*S191</f>
        <v>0</v>
      </c>
      <c r="U191" s="360"/>
      <c r="V191" s="360"/>
      <c r="W191" s="360"/>
      <c r="X191" s="360"/>
      <c r="Y191" s="360"/>
      <c r="Z191" s="360"/>
      <c r="AA191" s="361"/>
      <c r="AB191" s="361"/>
      <c r="AC191" s="361"/>
      <c r="AD191" s="361"/>
      <c r="AE191" s="361"/>
      <c r="AF191" s="361"/>
      <c r="AG191" s="361"/>
      <c r="AH191" s="361"/>
    </row>
    <row r="192" spans="1:34" ht="12.75" customHeight="1" x14ac:dyDescent="0.3">
      <c r="A192" s="351">
        <v>175</v>
      </c>
      <c r="B192" s="49">
        <v>10</v>
      </c>
      <c r="C192" s="352" t="s">
        <v>300</v>
      </c>
      <c r="D192" s="364" t="s">
        <v>303</v>
      </c>
      <c r="E192" s="379"/>
      <c r="F192" s="371"/>
      <c r="G192" s="384"/>
      <c r="H192" s="376">
        <v>20</v>
      </c>
      <c r="I192" s="354" t="str">
        <f t="shared" si="11"/>
        <v>Design Management</v>
      </c>
      <c r="J192" s="355"/>
      <c r="K192" s="355"/>
      <c r="L192" s="357"/>
      <c r="M192" s="358" t="str">
        <f t="shared" si="13"/>
        <v>Local</v>
      </c>
      <c r="N192" s="350"/>
      <c r="O192" s="356" t="str">
        <f t="shared" si="14"/>
        <v>ZAR</v>
      </c>
      <c r="P192" s="356">
        <f t="shared" si="12"/>
        <v>1</v>
      </c>
      <c r="Q192" s="350"/>
      <c r="R192" s="350"/>
      <c r="S192" s="350"/>
      <c r="T192" s="359">
        <f t="shared" ref="T192:T244" si="17">R192*S192</f>
        <v>0</v>
      </c>
      <c r="U192" s="360"/>
      <c r="V192" s="360"/>
      <c r="W192" s="360"/>
      <c r="X192" s="360"/>
      <c r="Y192" s="360"/>
      <c r="Z192" s="360"/>
      <c r="AA192" s="361"/>
      <c r="AB192" s="361"/>
      <c r="AC192" s="361"/>
      <c r="AD192" s="361"/>
      <c r="AE192" s="361"/>
      <c r="AF192" s="361"/>
      <c r="AG192" s="361"/>
      <c r="AH192" s="361"/>
    </row>
    <row r="193" spans="1:34" ht="12.75" customHeight="1" x14ac:dyDescent="0.3">
      <c r="A193" s="351">
        <v>176</v>
      </c>
      <c r="B193" s="49">
        <v>10</v>
      </c>
      <c r="C193" s="352" t="s">
        <v>300</v>
      </c>
      <c r="D193" s="364" t="s">
        <v>303</v>
      </c>
      <c r="E193" s="379"/>
      <c r="F193" s="371"/>
      <c r="G193" s="384"/>
      <c r="H193" s="376">
        <v>30</v>
      </c>
      <c r="I193" s="354" t="str">
        <f t="shared" si="11"/>
        <v>Procurement</v>
      </c>
      <c r="J193" s="355"/>
      <c r="K193" s="355"/>
      <c r="L193" s="357"/>
      <c r="M193" s="358" t="str">
        <f t="shared" si="13"/>
        <v>Local</v>
      </c>
      <c r="N193" s="350"/>
      <c r="O193" s="356" t="str">
        <f t="shared" si="14"/>
        <v>ZAR</v>
      </c>
      <c r="P193" s="356">
        <f t="shared" si="12"/>
        <v>1</v>
      </c>
      <c r="Q193" s="350"/>
      <c r="R193" s="350"/>
      <c r="S193" s="350"/>
      <c r="T193" s="359">
        <f t="shared" si="17"/>
        <v>0</v>
      </c>
      <c r="U193" s="360"/>
      <c r="V193" s="360"/>
      <c r="W193" s="360"/>
      <c r="X193" s="360"/>
      <c r="Y193" s="360"/>
      <c r="Z193" s="360"/>
      <c r="AA193" s="361"/>
      <c r="AB193" s="361"/>
      <c r="AC193" s="361"/>
      <c r="AD193" s="361"/>
      <c r="AE193" s="361"/>
      <c r="AF193" s="361"/>
      <c r="AG193" s="361"/>
      <c r="AH193" s="361"/>
    </row>
    <row r="194" spans="1:34" ht="12.75" customHeight="1" x14ac:dyDescent="0.3">
      <c r="A194" s="351">
        <v>177</v>
      </c>
      <c r="B194" s="49">
        <v>10</v>
      </c>
      <c r="C194" s="352" t="s">
        <v>300</v>
      </c>
      <c r="D194" s="364" t="s">
        <v>303</v>
      </c>
      <c r="E194" s="379"/>
      <c r="F194" s="371"/>
      <c r="G194" s="384"/>
      <c r="H194" s="376">
        <v>40</v>
      </c>
      <c r="I194" s="354" t="str">
        <f t="shared" si="11"/>
        <v>Plant and Material - Local</v>
      </c>
      <c r="J194" s="355"/>
      <c r="K194" s="355"/>
      <c r="L194" s="357"/>
      <c r="M194" s="358" t="str">
        <f t="shared" si="13"/>
        <v>Local</v>
      </c>
      <c r="N194" s="350"/>
      <c r="O194" s="356" t="str">
        <f t="shared" si="14"/>
        <v>ZAR</v>
      </c>
      <c r="P194" s="356">
        <f t="shared" si="12"/>
        <v>1</v>
      </c>
      <c r="Q194" s="350"/>
      <c r="R194" s="350"/>
      <c r="S194" s="350"/>
      <c r="T194" s="359">
        <f t="shared" si="17"/>
        <v>0</v>
      </c>
      <c r="U194" s="360"/>
      <c r="V194" s="360"/>
      <c r="W194" s="360"/>
      <c r="X194" s="360"/>
      <c r="Y194" s="360"/>
      <c r="Z194" s="360"/>
      <c r="AA194" s="361"/>
      <c r="AB194" s="361"/>
      <c r="AC194" s="361"/>
      <c r="AD194" s="361"/>
      <c r="AE194" s="361"/>
      <c r="AF194" s="361"/>
      <c r="AG194" s="361"/>
      <c r="AH194" s="361"/>
    </row>
    <row r="195" spans="1:34" ht="12.75" customHeight="1" x14ac:dyDescent="0.3">
      <c r="A195" s="351">
        <v>178</v>
      </c>
      <c r="B195" s="49">
        <v>10</v>
      </c>
      <c r="C195" s="352" t="s">
        <v>300</v>
      </c>
      <c r="D195" s="364" t="s">
        <v>303</v>
      </c>
      <c r="E195" s="379"/>
      <c r="F195" s="371"/>
      <c r="G195" s="384"/>
      <c r="H195" s="376">
        <v>50</v>
      </c>
      <c r="I195" s="354" t="str">
        <f t="shared" si="11"/>
        <v>Plant and Material - Foreign</v>
      </c>
      <c r="J195" s="355"/>
      <c r="K195" s="355"/>
      <c r="L195" s="357"/>
      <c r="M195" s="358" t="s">
        <v>154</v>
      </c>
      <c r="N195" s="350"/>
      <c r="O195" s="398" t="s">
        <v>188</v>
      </c>
      <c r="P195" s="356"/>
      <c r="Q195" s="350"/>
      <c r="R195" s="350"/>
      <c r="S195" s="350"/>
      <c r="T195" s="359">
        <f t="shared" si="17"/>
        <v>0</v>
      </c>
      <c r="U195" s="360"/>
      <c r="V195" s="360"/>
      <c r="W195" s="360"/>
      <c r="X195" s="360"/>
      <c r="Y195" s="360"/>
      <c r="Z195" s="360"/>
      <c r="AA195" s="361"/>
      <c r="AB195" s="361"/>
      <c r="AC195" s="361"/>
      <c r="AD195" s="361"/>
      <c r="AE195" s="361"/>
      <c r="AF195" s="361"/>
      <c r="AG195" s="361"/>
      <c r="AH195" s="361"/>
    </row>
    <row r="196" spans="1:34" ht="12.75" customHeight="1" x14ac:dyDescent="0.3">
      <c r="A196" s="351">
        <v>179</v>
      </c>
      <c r="B196" s="49">
        <v>10</v>
      </c>
      <c r="C196" s="352" t="s">
        <v>300</v>
      </c>
      <c r="D196" s="364" t="s">
        <v>303</v>
      </c>
      <c r="E196" s="379"/>
      <c r="F196" s="371"/>
      <c r="G196" s="384"/>
      <c r="H196" s="376">
        <v>60</v>
      </c>
      <c r="I196" s="354" t="str">
        <f t="shared" si="11"/>
        <v>Transport - Local</v>
      </c>
      <c r="J196" s="355"/>
      <c r="K196" s="355"/>
      <c r="L196" s="357"/>
      <c r="M196" s="358" t="str">
        <f t="shared" si="13"/>
        <v>Local</v>
      </c>
      <c r="N196" s="350"/>
      <c r="O196" s="356" t="str">
        <f t="shared" si="14"/>
        <v>ZAR</v>
      </c>
      <c r="P196" s="356">
        <f t="shared" si="12"/>
        <v>1</v>
      </c>
      <c r="Q196" s="350"/>
      <c r="R196" s="350"/>
      <c r="S196" s="350"/>
      <c r="T196" s="359">
        <f t="shared" si="17"/>
        <v>0</v>
      </c>
      <c r="U196" s="360"/>
      <c r="V196" s="360"/>
      <c r="W196" s="360"/>
      <c r="X196" s="360"/>
      <c r="Y196" s="360"/>
      <c r="Z196" s="360"/>
      <c r="AA196" s="361"/>
      <c r="AB196" s="361"/>
      <c r="AC196" s="361"/>
      <c r="AD196" s="361"/>
      <c r="AE196" s="361"/>
      <c r="AF196" s="361"/>
      <c r="AG196" s="361"/>
      <c r="AH196" s="361"/>
    </row>
    <row r="197" spans="1:34" ht="12.75" customHeight="1" x14ac:dyDescent="0.3">
      <c r="A197" s="351">
        <v>180</v>
      </c>
      <c r="B197" s="49">
        <v>10</v>
      </c>
      <c r="C197" s="352" t="s">
        <v>300</v>
      </c>
      <c r="D197" s="364" t="s">
        <v>303</v>
      </c>
      <c r="E197" s="379"/>
      <c r="F197" s="371"/>
      <c r="G197" s="384"/>
      <c r="H197" s="376">
        <v>70</v>
      </c>
      <c r="I197" s="354" t="str">
        <f t="shared" si="11"/>
        <v>Transport - Freight/Sea</v>
      </c>
      <c r="J197" s="355"/>
      <c r="K197" s="355"/>
      <c r="L197" s="357"/>
      <c r="M197" s="358" t="str">
        <f t="shared" si="13"/>
        <v>Local</v>
      </c>
      <c r="N197" s="350"/>
      <c r="O197" s="356" t="str">
        <f t="shared" si="14"/>
        <v>ZAR</v>
      </c>
      <c r="P197" s="356">
        <f t="shared" si="12"/>
        <v>1</v>
      </c>
      <c r="Q197" s="350"/>
      <c r="R197" s="350"/>
      <c r="S197" s="350"/>
      <c r="T197" s="359">
        <f t="shared" si="17"/>
        <v>0</v>
      </c>
      <c r="U197" s="360"/>
      <c r="V197" s="360"/>
      <c r="W197" s="360"/>
      <c r="X197" s="360"/>
      <c r="Y197" s="360"/>
      <c r="Z197" s="360"/>
      <c r="AA197" s="361"/>
      <c r="AB197" s="361"/>
      <c r="AC197" s="361"/>
      <c r="AD197" s="361"/>
      <c r="AE197" s="361"/>
      <c r="AF197" s="361"/>
      <c r="AG197" s="361"/>
      <c r="AH197" s="361"/>
    </row>
    <row r="198" spans="1:34" ht="12.75" customHeight="1" x14ac:dyDescent="0.3">
      <c r="A198" s="351">
        <v>181</v>
      </c>
      <c r="B198" s="49">
        <v>10</v>
      </c>
      <c r="C198" s="352" t="s">
        <v>300</v>
      </c>
      <c r="D198" s="364" t="s">
        <v>303</v>
      </c>
      <c r="E198" s="379"/>
      <c r="F198" s="371"/>
      <c r="G198" s="384"/>
      <c r="H198" s="376">
        <v>80</v>
      </c>
      <c r="I198" s="354" t="str">
        <f t="shared" si="11"/>
        <v>Construction, Erection &amp; Installation</v>
      </c>
      <c r="J198" s="355"/>
      <c r="K198" s="355"/>
      <c r="L198" s="357"/>
      <c r="M198" s="358" t="str">
        <f t="shared" si="13"/>
        <v>Local</v>
      </c>
      <c r="N198" s="350"/>
      <c r="O198" s="356" t="str">
        <f t="shared" si="14"/>
        <v>ZAR</v>
      </c>
      <c r="P198" s="356">
        <f t="shared" si="12"/>
        <v>1</v>
      </c>
      <c r="Q198" s="350"/>
      <c r="R198" s="350"/>
      <c r="S198" s="350"/>
      <c r="T198" s="359">
        <f t="shared" si="17"/>
        <v>0</v>
      </c>
      <c r="U198" s="360"/>
      <c r="V198" s="360"/>
      <c r="W198" s="360"/>
      <c r="X198" s="360"/>
      <c r="Y198" s="360"/>
      <c r="Z198" s="360"/>
      <c r="AA198" s="361"/>
      <c r="AB198" s="361"/>
      <c r="AC198" s="361"/>
      <c r="AD198" s="361"/>
      <c r="AE198" s="361"/>
      <c r="AF198" s="361"/>
      <c r="AG198" s="361"/>
      <c r="AH198" s="361"/>
    </row>
    <row r="199" spans="1:34" ht="12.75" customHeight="1" x14ac:dyDescent="0.3">
      <c r="A199" s="351">
        <v>182</v>
      </c>
      <c r="B199" s="49">
        <v>10</v>
      </c>
      <c r="C199" s="352" t="s">
        <v>300</v>
      </c>
      <c r="D199" s="364" t="s">
        <v>303</v>
      </c>
      <c r="E199" s="379"/>
      <c r="F199" s="371"/>
      <c r="G199" s="384"/>
      <c r="H199" s="376">
        <v>90</v>
      </c>
      <c r="I199" s="354" t="str">
        <f t="shared" si="11"/>
        <v>Commissioning and Testing</v>
      </c>
      <c r="J199" s="355"/>
      <c r="K199" s="355"/>
      <c r="L199" s="357"/>
      <c r="M199" s="358" t="s">
        <v>155</v>
      </c>
      <c r="N199" s="350"/>
      <c r="O199" s="356" t="str">
        <f t="shared" si="14"/>
        <v>ZAR</v>
      </c>
      <c r="P199" s="356">
        <f t="shared" si="12"/>
        <v>1</v>
      </c>
      <c r="Q199" s="350"/>
      <c r="R199" s="350"/>
      <c r="S199" s="350"/>
      <c r="T199" s="359">
        <f t="shared" si="17"/>
        <v>0</v>
      </c>
      <c r="U199" s="360"/>
      <c r="V199" s="360"/>
      <c r="W199" s="360"/>
      <c r="X199" s="360"/>
      <c r="Y199" s="360"/>
      <c r="Z199" s="360"/>
      <c r="AA199" s="361"/>
      <c r="AB199" s="361"/>
      <c r="AC199" s="361"/>
      <c r="AD199" s="361"/>
      <c r="AE199" s="361"/>
      <c r="AF199" s="361"/>
      <c r="AG199" s="361"/>
      <c r="AH199" s="361"/>
    </row>
    <row r="200" spans="1:34" ht="12.75" customHeight="1" x14ac:dyDescent="0.3">
      <c r="A200" s="351">
        <v>183</v>
      </c>
      <c r="B200" s="49">
        <v>10</v>
      </c>
      <c r="C200" s="352" t="s">
        <v>300</v>
      </c>
      <c r="D200" s="364" t="s">
        <v>303</v>
      </c>
      <c r="E200" s="379"/>
      <c r="F200" s="371"/>
      <c r="G200" s="384"/>
      <c r="H200" s="376">
        <v>100</v>
      </c>
      <c r="I200" s="354" t="str">
        <f t="shared" si="11"/>
        <v>Codification and Labelling</v>
      </c>
      <c r="J200" s="355"/>
      <c r="K200" s="355"/>
      <c r="L200" s="357"/>
      <c r="M200" s="358" t="str">
        <f t="shared" si="13"/>
        <v>Local</v>
      </c>
      <c r="N200" s="350"/>
      <c r="O200" s="356" t="str">
        <f t="shared" si="14"/>
        <v>ZAR</v>
      </c>
      <c r="P200" s="356">
        <f t="shared" si="12"/>
        <v>1</v>
      </c>
      <c r="Q200" s="350"/>
      <c r="R200" s="350"/>
      <c r="S200" s="350"/>
      <c r="T200" s="359">
        <f t="shared" si="17"/>
        <v>0</v>
      </c>
      <c r="U200" s="360"/>
      <c r="V200" s="360"/>
      <c r="W200" s="360"/>
      <c r="X200" s="360"/>
      <c r="Y200" s="360"/>
      <c r="Z200" s="360"/>
      <c r="AA200" s="361"/>
      <c r="AB200" s="361"/>
      <c r="AC200" s="361"/>
      <c r="AD200" s="361"/>
      <c r="AE200" s="361"/>
      <c r="AF200" s="361"/>
      <c r="AG200" s="361"/>
      <c r="AH200" s="361"/>
    </row>
    <row r="201" spans="1:34" ht="12.75" customHeight="1" x14ac:dyDescent="0.3">
      <c r="A201" s="351">
        <v>188</v>
      </c>
      <c r="B201" s="49">
        <v>10</v>
      </c>
      <c r="C201" s="352" t="s">
        <v>300</v>
      </c>
      <c r="D201" s="50" t="s">
        <v>304</v>
      </c>
      <c r="E201" s="377"/>
      <c r="F201" s="371"/>
      <c r="G201" s="382"/>
      <c r="H201" s="62"/>
      <c r="I201" s="354" t="str">
        <f t="shared" si="11"/>
        <v>Allocation?</v>
      </c>
      <c r="J201" s="355"/>
      <c r="K201" s="355"/>
      <c r="L201" s="357"/>
      <c r="M201" s="358" t="str">
        <f t="shared" ref="M201:M234" si="18">IF($O201=0,"Check",IF($O201="ZAR","Local","Foreign"))</f>
        <v>Local</v>
      </c>
      <c r="N201" s="350"/>
      <c r="O201" s="356" t="str">
        <f t="shared" ref="O201:O234" si="19">IF(N201="","ZAR",VLOOKUP(N201,$N$1:$P$14,2,FALSE))</f>
        <v>ZAR</v>
      </c>
      <c r="P201" s="356">
        <f>IF(N201="",1,VLOOKUP(N201,$N$1:$P$14,3,FALSE))</f>
        <v>1</v>
      </c>
      <c r="Q201" s="350"/>
      <c r="R201" s="350"/>
      <c r="S201" s="350"/>
      <c r="T201" s="359">
        <f t="shared" si="17"/>
        <v>0</v>
      </c>
      <c r="U201" s="360"/>
      <c r="V201" s="360"/>
      <c r="W201" s="360"/>
      <c r="X201" s="360"/>
      <c r="Y201" s="360"/>
      <c r="Z201" s="360"/>
      <c r="AA201" s="361"/>
      <c r="AB201" s="361"/>
      <c r="AC201" s="361"/>
      <c r="AD201" s="361"/>
      <c r="AE201" s="361"/>
      <c r="AF201" s="361"/>
      <c r="AG201" s="361"/>
      <c r="AH201" s="361"/>
    </row>
    <row r="202" spans="1:34" ht="12.75" customHeight="1" x14ac:dyDescent="0.3">
      <c r="A202" s="351">
        <v>189</v>
      </c>
      <c r="B202" s="49">
        <v>10</v>
      </c>
      <c r="C202" s="352" t="s">
        <v>300</v>
      </c>
      <c r="D202" s="364" t="s">
        <v>304</v>
      </c>
      <c r="E202" s="379"/>
      <c r="F202" s="371"/>
      <c r="G202" s="382"/>
      <c r="H202" s="375">
        <v>0</v>
      </c>
      <c r="I202" s="354" t="str">
        <f t="shared" si="11"/>
        <v>General</v>
      </c>
      <c r="J202" s="355"/>
      <c r="K202" s="355"/>
      <c r="L202" s="357"/>
      <c r="M202" s="358" t="str">
        <f t="shared" si="18"/>
        <v>Local</v>
      </c>
      <c r="N202" s="350"/>
      <c r="O202" s="356" t="str">
        <f t="shared" si="19"/>
        <v>ZAR</v>
      </c>
      <c r="P202" s="356">
        <f>IF(N202="",1,VLOOKUP(N202,$N$1:$P$14,3,FALSE))</f>
        <v>1</v>
      </c>
      <c r="Q202" s="350"/>
      <c r="R202" s="350"/>
      <c r="S202" s="350"/>
      <c r="T202" s="359">
        <f t="shared" si="17"/>
        <v>0</v>
      </c>
      <c r="U202" s="360"/>
      <c r="V202" s="360"/>
      <c r="W202" s="360"/>
      <c r="X202" s="360"/>
      <c r="Y202" s="360"/>
      <c r="Z202" s="360"/>
      <c r="AA202" s="361"/>
      <c r="AB202" s="361"/>
      <c r="AC202" s="361"/>
      <c r="AD202" s="361"/>
      <c r="AE202" s="361"/>
      <c r="AF202" s="361"/>
      <c r="AG202" s="361"/>
      <c r="AH202" s="361"/>
    </row>
    <row r="203" spans="1:34" ht="12.75" customHeight="1" x14ac:dyDescent="0.3">
      <c r="A203" s="351">
        <v>190</v>
      </c>
      <c r="B203" s="49">
        <v>10</v>
      </c>
      <c r="C203" s="352" t="s">
        <v>300</v>
      </c>
      <c r="D203" s="364" t="s">
        <v>304</v>
      </c>
      <c r="E203" s="379"/>
      <c r="F203" s="371"/>
      <c r="G203" s="382"/>
      <c r="H203" s="376">
        <v>10</v>
      </c>
      <c r="I203" s="354" t="str">
        <f t="shared" si="11"/>
        <v>Management</v>
      </c>
      <c r="J203" s="355"/>
      <c r="K203" s="355"/>
      <c r="L203" s="357"/>
      <c r="M203" s="358" t="str">
        <f t="shared" si="18"/>
        <v>Local</v>
      </c>
      <c r="N203" s="350"/>
      <c r="O203" s="356" t="str">
        <f t="shared" si="19"/>
        <v>ZAR</v>
      </c>
      <c r="P203" s="356">
        <f>IF(N203="",1,VLOOKUP(N203,$N$1:$P$14,3,FALSE))</f>
        <v>1</v>
      </c>
      <c r="Q203" s="350"/>
      <c r="R203" s="350"/>
      <c r="S203" s="350"/>
      <c r="T203" s="359">
        <f t="shared" si="17"/>
        <v>0</v>
      </c>
      <c r="U203" s="360"/>
      <c r="V203" s="360"/>
      <c r="W203" s="360"/>
      <c r="X203" s="360"/>
      <c r="Y203" s="360"/>
      <c r="Z203" s="360"/>
      <c r="AA203" s="361"/>
      <c r="AB203" s="361"/>
      <c r="AC203" s="361"/>
      <c r="AD203" s="361"/>
      <c r="AE203" s="361"/>
      <c r="AF203" s="361"/>
      <c r="AG203" s="361"/>
      <c r="AH203" s="361"/>
    </row>
    <row r="204" spans="1:34" ht="12.75" customHeight="1" x14ac:dyDescent="0.3">
      <c r="A204" s="351">
        <v>191</v>
      </c>
      <c r="B204" s="49">
        <v>10</v>
      </c>
      <c r="C204" s="352" t="s">
        <v>300</v>
      </c>
      <c r="D204" s="364" t="s">
        <v>304</v>
      </c>
      <c r="E204" s="379"/>
      <c r="F204" s="371"/>
      <c r="G204" s="382"/>
      <c r="H204" s="376">
        <v>20</v>
      </c>
      <c r="I204" s="354" t="str">
        <f t="shared" si="11"/>
        <v>Design Management</v>
      </c>
      <c r="J204" s="355"/>
      <c r="K204" s="355"/>
      <c r="L204" s="357"/>
      <c r="M204" s="358" t="str">
        <f t="shared" si="18"/>
        <v>Local</v>
      </c>
      <c r="N204" s="350"/>
      <c r="O204" s="356" t="str">
        <f t="shared" si="19"/>
        <v>ZAR</v>
      </c>
      <c r="P204" s="356">
        <f t="shared" ref="P204:P260" si="20">IF(N204="",1,VLOOKUP(N204,$N$1:$P$14,3,FALSE))</f>
        <v>1</v>
      </c>
      <c r="Q204" s="350"/>
      <c r="R204" s="350"/>
      <c r="S204" s="350"/>
      <c r="T204" s="359">
        <f t="shared" si="17"/>
        <v>0</v>
      </c>
      <c r="U204" s="360"/>
      <c r="V204" s="360"/>
      <c r="W204" s="360"/>
      <c r="X204" s="360"/>
      <c r="Y204" s="360"/>
      <c r="Z204" s="360"/>
      <c r="AA204" s="361"/>
      <c r="AB204" s="361"/>
      <c r="AC204" s="361"/>
      <c r="AD204" s="361"/>
      <c r="AE204" s="361"/>
      <c r="AF204" s="361"/>
      <c r="AG204" s="361"/>
      <c r="AH204" s="361"/>
    </row>
    <row r="205" spans="1:34" ht="12.75" customHeight="1" x14ac:dyDescent="0.3">
      <c r="A205" s="351">
        <v>192</v>
      </c>
      <c r="B205" s="49">
        <v>10</v>
      </c>
      <c r="C205" s="352" t="s">
        <v>300</v>
      </c>
      <c r="D205" s="364" t="s">
        <v>304</v>
      </c>
      <c r="E205" s="379"/>
      <c r="F205" s="371"/>
      <c r="G205" s="382"/>
      <c r="H205" s="376">
        <v>30</v>
      </c>
      <c r="I205" s="354" t="str">
        <f t="shared" si="11"/>
        <v>Procurement</v>
      </c>
      <c r="J205" s="355"/>
      <c r="K205" s="355"/>
      <c r="L205" s="357"/>
      <c r="M205" s="358" t="str">
        <f t="shared" si="18"/>
        <v>Local</v>
      </c>
      <c r="N205" s="350"/>
      <c r="O205" s="356" t="str">
        <f t="shared" si="19"/>
        <v>ZAR</v>
      </c>
      <c r="P205" s="356">
        <f t="shared" si="20"/>
        <v>1</v>
      </c>
      <c r="Q205" s="350"/>
      <c r="R205" s="350"/>
      <c r="S205" s="350"/>
      <c r="T205" s="359">
        <f t="shared" si="17"/>
        <v>0</v>
      </c>
      <c r="U205" s="360"/>
      <c r="V205" s="360"/>
      <c r="W205" s="360"/>
      <c r="X205" s="360"/>
      <c r="Y205" s="360"/>
      <c r="Z205" s="360"/>
      <c r="AA205" s="361"/>
      <c r="AB205" s="361"/>
      <c r="AC205" s="361"/>
      <c r="AD205" s="361"/>
      <c r="AE205" s="361"/>
      <c r="AF205" s="361"/>
      <c r="AG205" s="361"/>
      <c r="AH205" s="361"/>
    </row>
    <row r="206" spans="1:34" ht="12.75" customHeight="1" x14ac:dyDescent="0.3">
      <c r="A206" s="351">
        <v>193</v>
      </c>
      <c r="B206" s="49">
        <v>10</v>
      </c>
      <c r="C206" s="352" t="s">
        <v>300</v>
      </c>
      <c r="D206" s="364" t="s">
        <v>304</v>
      </c>
      <c r="E206" s="379"/>
      <c r="F206" s="371"/>
      <c r="G206" s="382"/>
      <c r="H206" s="376">
        <v>40</v>
      </c>
      <c r="I206" s="354" t="str">
        <f t="shared" si="11"/>
        <v>Plant and Material - Local</v>
      </c>
      <c r="J206" s="355"/>
      <c r="K206" s="355"/>
      <c r="L206" s="357"/>
      <c r="M206" s="358" t="s">
        <v>155</v>
      </c>
      <c r="N206" s="350"/>
      <c r="O206" s="356" t="str">
        <f t="shared" si="19"/>
        <v>ZAR</v>
      </c>
      <c r="P206" s="356">
        <f t="shared" si="20"/>
        <v>1</v>
      </c>
      <c r="Q206" s="350"/>
      <c r="R206" s="350"/>
      <c r="S206" s="350"/>
      <c r="T206" s="359">
        <f t="shared" si="17"/>
        <v>0</v>
      </c>
      <c r="U206" s="360"/>
      <c r="V206" s="360"/>
      <c r="W206" s="360"/>
      <c r="X206" s="360"/>
      <c r="Y206" s="360"/>
      <c r="Z206" s="360"/>
      <c r="AA206" s="361"/>
      <c r="AB206" s="361"/>
      <c r="AC206" s="361"/>
      <c r="AD206" s="361"/>
      <c r="AE206" s="361"/>
      <c r="AF206" s="361"/>
      <c r="AG206" s="361"/>
      <c r="AH206" s="361"/>
    </row>
    <row r="207" spans="1:34" ht="12.75" customHeight="1" x14ac:dyDescent="0.3">
      <c r="A207" s="351">
        <v>194</v>
      </c>
      <c r="B207" s="49">
        <v>10</v>
      </c>
      <c r="C207" s="352" t="s">
        <v>300</v>
      </c>
      <c r="D207" s="364" t="s">
        <v>304</v>
      </c>
      <c r="E207" s="379"/>
      <c r="F207" s="371"/>
      <c r="G207" s="382"/>
      <c r="H207" s="376">
        <v>50</v>
      </c>
      <c r="I207" s="354" t="str">
        <f t="shared" ref="I207:I263" si="21">IF(H207="","Allocation?",VLOOKUP(H207,$H$3:$I$14,2,FALSE))</f>
        <v>Plant and Material - Foreign</v>
      </c>
      <c r="J207" s="355"/>
      <c r="K207" s="355"/>
      <c r="L207" s="357"/>
      <c r="M207" s="358" t="s">
        <v>154</v>
      </c>
      <c r="N207" s="350"/>
      <c r="O207" s="398" t="s">
        <v>188</v>
      </c>
      <c r="P207" s="356"/>
      <c r="Q207" s="350"/>
      <c r="R207" s="350"/>
      <c r="S207" s="350"/>
      <c r="T207" s="359">
        <f t="shared" si="17"/>
        <v>0</v>
      </c>
      <c r="U207" s="360"/>
      <c r="V207" s="360"/>
      <c r="W207" s="360"/>
      <c r="X207" s="360"/>
      <c r="Y207" s="360"/>
      <c r="Z207" s="360"/>
      <c r="AA207" s="361"/>
      <c r="AB207" s="361"/>
      <c r="AC207" s="361"/>
      <c r="AD207" s="361"/>
      <c r="AE207" s="361"/>
      <c r="AF207" s="361"/>
      <c r="AG207" s="361"/>
      <c r="AH207" s="361"/>
    </row>
    <row r="208" spans="1:34" ht="12.75" customHeight="1" x14ac:dyDescent="0.3">
      <c r="A208" s="351">
        <v>195</v>
      </c>
      <c r="B208" s="49">
        <v>10</v>
      </c>
      <c r="C208" s="352" t="s">
        <v>300</v>
      </c>
      <c r="D208" s="364" t="s">
        <v>304</v>
      </c>
      <c r="E208" s="379"/>
      <c r="F208" s="371"/>
      <c r="G208" s="382"/>
      <c r="H208" s="376">
        <v>60</v>
      </c>
      <c r="I208" s="354" t="str">
        <f t="shared" si="21"/>
        <v>Transport - Local</v>
      </c>
      <c r="J208" s="355"/>
      <c r="K208" s="355"/>
      <c r="L208" s="357"/>
      <c r="M208" s="358" t="str">
        <f t="shared" si="18"/>
        <v>Local</v>
      </c>
      <c r="N208" s="350"/>
      <c r="O208" s="356" t="str">
        <f t="shared" si="19"/>
        <v>ZAR</v>
      </c>
      <c r="P208" s="356">
        <f t="shared" si="20"/>
        <v>1</v>
      </c>
      <c r="Q208" s="350"/>
      <c r="R208" s="350"/>
      <c r="S208" s="350"/>
      <c r="T208" s="359">
        <f t="shared" si="17"/>
        <v>0</v>
      </c>
      <c r="U208" s="360"/>
      <c r="V208" s="360"/>
      <c r="W208" s="360"/>
      <c r="X208" s="360"/>
      <c r="Y208" s="360"/>
      <c r="Z208" s="360"/>
      <c r="AA208" s="361"/>
      <c r="AB208" s="361"/>
      <c r="AC208" s="361"/>
      <c r="AD208" s="361"/>
      <c r="AE208" s="361"/>
      <c r="AF208" s="361"/>
      <c r="AG208" s="361"/>
      <c r="AH208" s="361"/>
    </row>
    <row r="209" spans="1:34" ht="12.75" customHeight="1" x14ac:dyDescent="0.3">
      <c r="A209" s="351">
        <v>196</v>
      </c>
      <c r="B209" s="49">
        <v>10</v>
      </c>
      <c r="C209" s="352" t="s">
        <v>300</v>
      </c>
      <c r="D209" s="364" t="s">
        <v>304</v>
      </c>
      <c r="E209" s="379"/>
      <c r="F209" s="371"/>
      <c r="G209" s="382"/>
      <c r="H209" s="376">
        <v>70</v>
      </c>
      <c r="I209" s="354" t="str">
        <f t="shared" si="21"/>
        <v>Transport - Freight/Sea</v>
      </c>
      <c r="J209" s="355"/>
      <c r="K209" s="355"/>
      <c r="L209" s="357"/>
      <c r="M209" s="358" t="str">
        <f t="shared" si="18"/>
        <v>Local</v>
      </c>
      <c r="N209" s="350"/>
      <c r="O209" s="356" t="str">
        <f t="shared" si="19"/>
        <v>ZAR</v>
      </c>
      <c r="P209" s="356">
        <f t="shared" si="20"/>
        <v>1</v>
      </c>
      <c r="Q209" s="350"/>
      <c r="R209" s="350"/>
      <c r="S209" s="350"/>
      <c r="T209" s="359">
        <f t="shared" si="17"/>
        <v>0</v>
      </c>
      <c r="U209" s="360"/>
      <c r="V209" s="360"/>
      <c r="W209" s="360"/>
      <c r="X209" s="360"/>
      <c r="Y209" s="360"/>
      <c r="Z209" s="360"/>
      <c r="AA209" s="361"/>
      <c r="AB209" s="361"/>
      <c r="AC209" s="361"/>
      <c r="AD209" s="361"/>
      <c r="AE209" s="361"/>
      <c r="AF209" s="361"/>
      <c r="AG209" s="361"/>
      <c r="AH209" s="361"/>
    </row>
    <row r="210" spans="1:34" ht="12.75" customHeight="1" x14ac:dyDescent="0.3">
      <c r="A210" s="351">
        <v>197</v>
      </c>
      <c r="B210" s="49">
        <v>10</v>
      </c>
      <c r="C210" s="352" t="s">
        <v>300</v>
      </c>
      <c r="D210" s="364" t="s">
        <v>304</v>
      </c>
      <c r="E210" s="379"/>
      <c r="F210" s="371"/>
      <c r="G210" s="384"/>
      <c r="H210" s="376">
        <v>80</v>
      </c>
      <c r="I210" s="354" t="str">
        <f t="shared" si="21"/>
        <v>Construction, Erection &amp; Installation</v>
      </c>
      <c r="J210" s="355"/>
      <c r="K210" s="355"/>
      <c r="L210" s="357"/>
      <c r="M210" s="358" t="str">
        <f t="shared" si="18"/>
        <v>Local</v>
      </c>
      <c r="N210" s="350"/>
      <c r="O210" s="356" t="str">
        <f t="shared" si="19"/>
        <v>ZAR</v>
      </c>
      <c r="P210" s="356">
        <f t="shared" si="20"/>
        <v>1</v>
      </c>
      <c r="Q210" s="350"/>
      <c r="R210" s="350"/>
      <c r="S210" s="350"/>
      <c r="T210" s="359">
        <f t="shared" si="17"/>
        <v>0</v>
      </c>
      <c r="U210" s="360"/>
      <c r="V210" s="360"/>
      <c r="W210" s="360"/>
      <c r="X210" s="360"/>
      <c r="Y210" s="360"/>
      <c r="Z210" s="360"/>
      <c r="AA210" s="361"/>
      <c r="AB210" s="361"/>
      <c r="AC210" s="361"/>
      <c r="AD210" s="361"/>
      <c r="AE210" s="361"/>
      <c r="AF210" s="361"/>
      <c r="AG210" s="361"/>
      <c r="AH210" s="361"/>
    </row>
    <row r="211" spans="1:34" ht="12.75" customHeight="1" x14ac:dyDescent="0.3">
      <c r="A211" s="351">
        <v>198</v>
      </c>
      <c r="B211" s="49">
        <v>10</v>
      </c>
      <c r="C211" s="352" t="s">
        <v>300</v>
      </c>
      <c r="D211" s="364" t="s">
        <v>304</v>
      </c>
      <c r="E211" s="379"/>
      <c r="F211" s="371"/>
      <c r="G211" s="384"/>
      <c r="H211" s="376">
        <v>90</v>
      </c>
      <c r="I211" s="354" t="str">
        <f t="shared" si="21"/>
        <v>Commissioning and Testing</v>
      </c>
      <c r="J211" s="355"/>
      <c r="K211" s="355"/>
      <c r="L211" s="357"/>
      <c r="M211" s="358" t="str">
        <f t="shared" si="18"/>
        <v>Local</v>
      </c>
      <c r="N211" s="350"/>
      <c r="O211" s="356" t="str">
        <f t="shared" si="19"/>
        <v>ZAR</v>
      </c>
      <c r="P211" s="356">
        <f t="shared" si="20"/>
        <v>1</v>
      </c>
      <c r="Q211" s="350"/>
      <c r="R211" s="350"/>
      <c r="S211" s="350"/>
      <c r="T211" s="359">
        <f t="shared" si="17"/>
        <v>0</v>
      </c>
      <c r="U211" s="360"/>
      <c r="V211" s="360"/>
      <c r="W211" s="360"/>
      <c r="X211" s="360"/>
      <c r="Y211" s="360"/>
      <c r="Z211" s="360"/>
      <c r="AA211" s="361"/>
      <c r="AB211" s="361"/>
      <c r="AC211" s="361"/>
      <c r="AD211" s="361"/>
      <c r="AE211" s="361"/>
      <c r="AF211" s="361"/>
      <c r="AG211" s="361"/>
      <c r="AH211" s="361"/>
    </row>
    <row r="212" spans="1:34" ht="12.75" customHeight="1" x14ac:dyDescent="0.3">
      <c r="A212" s="351">
        <v>199</v>
      </c>
      <c r="B212" s="49">
        <v>10</v>
      </c>
      <c r="C212" s="352" t="s">
        <v>300</v>
      </c>
      <c r="D212" s="364" t="s">
        <v>304</v>
      </c>
      <c r="E212" s="379"/>
      <c r="F212" s="371"/>
      <c r="G212" s="384"/>
      <c r="H212" s="376">
        <v>100</v>
      </c>
      <c r="I212" s="354" t="str">
        <f t="shared" si="21"/>
        <v>Codification and Labelling</v>
      </c>
      <c r="J212" s="355"/>
      <c r="K212" s="355"/>
      <c r="L212" s="357"/>
      <c r="M212" s="358" t="str">
        <f t="shared" si="18"/>
        <v>Local</v>
      </c>
      <c r="N212" s="350"/>
      <c r="O212" s="356" t="str">
        <f t="shared" si="19"/>
        <v>ZAR</v>
      </c>
      <c r="P212" s="356">
        <f t="shared" si="20"/>
        <v>1</v>
      </c>
      <c r="Q212" s="350"/>
      <c r="R212" s="350"/>
      <c r="S212" s="350"/>
      <c r="T212" s="359">
        <f t="shared" si="17"/>
        <v>0</v>
      </c>
      <c r="U212" s="360"/>
      <c r="V212" s="360"/>
      <c r="W212" s="360"/>
      <c r="X212" s="360"/>
      <c r="Y212" s="360"/>
      <c r="Z212" s="360"/>
      <c r="AA212" s="361"/>
      <c r="AB212" s="361"/>
      <c r="AC212" s="361"/>
      <c r="AD212" s="361"/>
      <c r="AE212" s="361"/>
      <c r="AF212" s="361"/>
      <c r="AG212" s="361"/>
      <c r="AH212" s="361"/>
    </row>
    <row r="213" spans="1:34" ht="12.75" customHeight="1" x14ac:dyDescent="0.3">
      <c r="A213" s="351">
        <v>200</v>
      </c>
      <c r="B213" s="49">
        <v>10</v>
      </c>
      <c r="C213" s="352" t="s">
        <v>300</v>
      </c>
      <c r="D213" s="364" t="s">
        <v>304</v>
      </c>
      <c r="E213" s="379"/>
      <c r="F213" s="371"/>
      <c r="G213" s="384"/>
      <c r="H213" s="375">
        <v>0</v>
      </c>
      <c r="I213" s="354" t="str">
        <f t="shared" si="21"/>
        <v>General</v>
      </c>
      <c r="J213" s="355"/>
      <c r="K213" s="355"/>
      <c r="L213" s="357"/>
      <c r="M213" s="358" t="str">
        <f t="shared" si="18"/>
        <v>Local</v>
      </c>
      <c r="N213" s="350"/>
      <c r="O213" s="356" t="str">
        <f t="shared" si="19"/>
        <v>ZAR</v>
      </c>
      <c r="P213" s="356">
        <f t="shared" si="20"/>
        <v>1</v>
      </c>
      <c r="Q213" s="350"/>
      <c r="R213" s="350"/>
      <c r="S213" s="350"/>
      <c r="T213" s="359">
        <f t="shared" si="17"/>
        <v>0</v>
      </c>
      <c r="U213" s="360"/>
      <c r="V213" s="360"/>
      <c r="W213" s="360"/>
      <c r="X213" s="360"/>
      <c r="Y213" s="360"/>
      <c r="Z213" s="360"/>
      <c r="AA213" s="361"/>
      <c r="AB213" s="361"/>
      <c r="AC213" s="361"/>
      <c r="AD213" s="361"/>
      <c r="AE213" s="361"/>
      <c r="AF213" s="361"/>
      <c r="AG213" s="361"/>
      <c r="AH213" s="361"/>
    </row>
    <row r="214" spans="1:34" ht="12.75" customHeight="1" x14ac:dyDescent="0.3">
      <c r="A214" s="351">
        <v>201</v>
      </c>
      <c r="B214" s="49">
        <v>10</v>
      </c>
      <c r="C214" s="352" t="s">
        <v>300</v>
      </c>
      <c r="D214" s="364" t="s">
        <v>304</v>
      </c>
      <c r="E214" s="379"/>
      <c r="F214" s="371"/>
      <c r="G214" s="384"/>
      <c r="H214" s="376">
        <v>10</v>
      </c>
      <c r="I214" s="354" t="str">
        <f t="shared" si="21"/>
        <v>Management</v>
      </c>
      <c r="J214" s="355"/>
      <c r="K214" s="355"/>
      <c r="L214" s="357"/>
      <c r="M214" s="358" t="str">
        <f t="shared" si="18"/>
        <v>Local</v>
      </c>
      <c r="N214" s="350"/>
      <c r="O214" s="356" t="str">
        <f t="shared" si="19"/>
        <v>ZAR</v>
      </c>
      <c r="P214" s="356">
        <f t="shared" si="20"/>
        <v>1</v>
      </c>
      <c r="Q214" s="350"/>
      <c r="R214" s="350"/>
      <c r="S214" s="350"/>
      <c r="T214" s="359">
        <f t="shared" si="17"/>
        <v>0</v>
      </c>
      <c r="U214" s="360"/>
      <c r="V214" s="360"/>
      <c r="W214" s="360"/>
      <c r="X214" s="360"/>
      <c r="Y214" s="360"/>
      <c r="Z214" s="360"/>
      <c r="AA214" s="361"/>
      <c r="AB214" s="361"/>
      <c r="AC214" s="361"/>
      <c r="AD214" s="361"/>
      <c r="AE214" s="361"/>
      <c r="AF214" s="361"/>
      <c r="AG214" s="361"/>
      <c r="AH214" s="361"/>
    </row>
    <row r="215" spans="1:34" ht="12.75" customHeight="1" x14ac:dyDescent="0.3">
      <c r="A215" s="351">
        <v>202</v>
      </c>
      <c r="B215" s="49">
        <v>10</v>
      </c>
      <c r="C215" s="352" t="s">
        <v>300</v>
      </c>
      <c r="D215" s="364" t="s">
        <v>304</v>
      </c>
      <c r="E215" s="379"/>
      <c r="F215" s="371"/>
      <c r="G215" s="384"/>
      <c r="H215" s="376">
        <v>20</v>
      </c>
      <c r="I215" s="354" t="str">
        <f t="shared" si="21"/>
        <v>Design Management</v>
      </c>
      <c r="J215" s="355"/>
      <c r="K215" s="355"/>
      <c r="L215" s="357"/>
      <c r="M215" s="358" t="str">
        <f t="shared" si="18"/>
        <v>Local</v>
      </c>
      <c r="N215" s="350"/>
      <c r="O215" s="356" t="str">
        <f t="shared" si="19"/>
        <v>ZAR</v>
      </c>
      <c r="P215" s="356">
        <f t="shared" si="20"/>
        <v>1</v>
      </c>
      <c r="Q215" s="350"/>
      <c r="R215" s="350"/>
      <c r="S215" s="350"/>
      <c r="T215" s="359">
        <f t="shared" si="17"/>
        <v>0</v>
      </c>
      <c r="U215" s="360"/>
      <c r="V215" s="360"/>
      <c r="W215" s="360"/>
      <c r="X215" s="360"/>
      <c r="Y215" s="360"/>
      <c r="Z215" s="360"/>
      <c r="AA215" s="361"/>
      <c r="AB215" s="361"/>
      <c r="AC215" s="361"/>
      <c r="AD215" s="361"/>
      <c r="AE215" s="361"/>
      <c r="AF215" s="361"/>
      <c r="AG215" s="361"/>
      <c r="AH215" s="361"/>
    </row>
    <row r="216" spans="1:34" ht="12.75" customHeight="1" x14ac:dyDescent="0.3">
      <c r="A216" s="351">
        <v>203</v>
      </c>
      <c r="B216" s="49">
        <v>10</v>
      </c>
      <c r="C216" s="352" t="s">
        <v>300</v>
      </c>
      <c r="D216" s="364" t="s">
        <v>304</v>
      </c>
      <c r="E216" s="379"/>
      <c r="F216" s="371"/>
      <c r="G216" s="384"/>
      <c r="H216" s="376">
        <v>30</v>
      </c>
      <c r="I216" s="354" t="str">
        <f t="shared" si="21"/>
        <v>Procurement</v>
      </c>
      <c r="J216" s="355"/>
      <c r="K216" s="355"/>
      <c r="L216" s="357"/>
      <c r="M216" s="358" t="str">
        <f t="shared" si="18"/>
        <v>Local</v>
      </c>
      <c r="N216" s="350"/>
      <c r="O216" s="356" t="str">
        <f t="shared" si="19"/>
        <v>ZAR</v>
      </c>
      <c r="P216" s="356">
        <f t="shared" si="20"/>
        <v>1</v>
      </c>
      <c r="Q216" s="350"/>
      <c r="R216" s="350"/>
      <c r="S216" s="350"/>
      <c r="T216" s="359">
        <f t="shared" si="17"/>
        <v>0</v>
      </c>
      <c r="U216" s="360"/>
      <c r="V216" s="360"/>
      <c r="W216" s="360"/>
      <c r="X216" s="360"/>
      <c r="Y216" s="360"/>
      <c r="Z216" s="360"/>
      <c r="AA216" s="361"/>
      <c r="AB216" s="361"/>
      <c r="AC216" s="361"/>
      <c r="AD216" s="361"/>
      <c r="AE216" s="361"/>
      <c r="AF216" s="361"/>
      <c r="AG216" s="361"/>
      <c r="AH216" s="361"/>
    </row>
    <row r="217" spans="1:34" ht="12.75" customHeight="1" x14ac:dyDescent="0.3">
      <c r="A217" s="351">
        <v>204</v>
      </c>
      <c r="B217" s="49">
        <v>10</v>
      </c>
      <c r="C217" s="352" t="s">
        <v>300</v>
      </c>
      <c r="D217" s="364" t="s">
        <v>304</v>
      </c>
      <c r="E217" s="379"/>
      <c r="F217" s="371"/>
      <c r="G217" s="384"/>
      <c r="H217" s="376">
        <v>40</v>
      </c>
      <c r="I217" s="354" t="str">
        <f t="shared" si="21"/>
        <v>Plant and Material - Local</v>
      </c>
      <c r="J217" s="355"/>
      <c r="K217" s="355"/>
      <c r="L217" s="357"/>
      <c r="M217" s="358" t="str">
        <f t="shared" si="18"/>
        <v>Local</v>
      </c>
      <c r="N217" s="350"/>
      <c r="O217" s="356" t="str">
        <f t="shared" si="19"/>
        <v>ZAR</v>
      </c>
      <c r="P217" s="356">
        <f t="shared" si="20"/>
        <v>1</v>
      </c>
      <c r="Q217" s="350"/>
      <c r="R217" s="350"/>
      <c r="S217" s="350"/>
      <c r="T217" s="359">
        <f t="shared" si="17"/>
        <v>0</v>
      </c>
      <c r="U217" s="360"/>
      <c r="V217" s="360"/>
      <c r="W217" s="360"/>
      <c r="X217" s="360"/>
      <c r="Y217" s="360"/>
      <c r="Z217" s="360"/>
      <c r="AA217" s="361"/>
      <c r="AB217" s="361"/>
      <c r="AC217" s="361"/>
      <c r="AD217" s="361"/>
      <c r="AE217" s="361"/>
      <c r="AF217" s="361"/>
      <c r="AG217" s="361"/>
      <c r="AH217" s="361"/>
    </row>
    <row r="218" spans="1:34" ht="13" x14ac:dyDescent="0.3">
      <c r="A218" s="351">
        <v>205</v>
      </c>
      <c r="B218" s="49">
        <v>10</v>
      </c>
      <c r="C218" s="352" t="s">
        <v>300</v>
      </c>
      <c r="D218" s="364" t="s">
        <v>304</v>
      </c>
      <c r="E218" s="379"/>
      <c r="F218" s="371"/>
      <c r="G218" s="384"/>
      <c r="H218" s="376">
        <v>50</v>
      </c>
      <c r="I218" s="354" t="str">
        <f t="shared" si="21"/>
        <v>Plant and Material - Foreign</v>
      </c>
      <c r="J218" s="355"/>
      <c r="K218" s="355"/>
      <c r="L218" s="357"/>
      <c r="M218" s="358" t="s">
        <v>154</v>
      </c>
      <c r="N218" s="350"/>
      <c r="O218" s="398" t="s">
        <v>188</v>
      </c>
      <c r="P218" s="356"/>
      <c r="Q218" s="350"/>
      <c r="R218" s="350"/>
      <c r="S218" s="350"/>
      <c r="T218" s="359">
        <f t="shared" si="17"/>
        <v>0</v>
      </c>
      <c r="U218" s="360"/>
      <c r="V218" s="360"/>
      <c r="W218" s="360"/>
      <c r="X218" s="360"/>
      <c r="Y218" s="360"/>
      <c r="Z218" s="360"/>
      <c r="AA218" s="361"/>
      <c r="AB218" s="361"/>
      <c r="AC218" s="361"/>
      <c r="AD218" s="361"/>
      <c r="AE218" s="361"/>
      <c r="AF218" s="361"/>
      <c r="AG218" s="361"/>
      <c r="AH218" s="361"/>
    </row>
    <row r="219" spans="1:34" ht="12.75" customHeight="1" x14ac:dyDescent="0.3">
      <c r="A219" s="351">
        <v>206</v>
      </c>
      <c r="B219" s="49">
        <v>10</v>
      </c>
      <c r="C219" s="352" t="s">
        <v>300</v>
      </c>
      <c r="D219" s="364" t="s">
        <v>304</v>
      </c>
      <c r="E219" s="379"/>
      <c r="F219" s="371"/>
      <c r="G219" s="384"/>
      <c r="H219" s="376">
        <v>60</v>
      </c>
      <c r="I219" s="354" t="str">
        <f t="shared" si="21"/>
        <v>Transport - Local</v>
      </c>
      <c r="J219" s="355"/>
      <c r="K219" s="355"/>
      <c r="L219" s="357"/>
      <c r="M219" s="358" t="str">
        <f t="shared" si="18"/>
        <v>Local</v>
      </c>
      <c r="N219" s="350"/>
      <c r="O219" s="356" t="str">
        <f t="shared" si="19"/>
        <v>ZAR</v>
      </c>
      <c r="P219" s="356">
        <f t="shared" si="20"/>
        <v>1</v>
      </c>
      <c r="Q219" s="350"/>
      <c r="R219" s="350"/>
      <c r="S219" s="350"/>
      <c r="T219" s="359">
        <f t="shared" si="17"/>
        <v>0</v>
      </c>
      <c r="U219" s="360"/>
      <c r="V219" s="360"/>
      <c r="W219" s="360"/>
      <c r="X219" s="360"/>
      <c r="Y219" s="360"/>
      <c r="Z219" s="360"/>
      <c r="AA219" s="361"/>
      <c r="AB219" s="361"/>
      <c r="AC219" s="361"/>
      <c r="AD219" s="361"/>
      <c r="AE219" s="361"/>
      <c r="AF219" s="361"/>
      <c r="AG219" s="361"/>
      <c r="AH219" s="361"/>
    </row>
    <row r="220" spans="1:34" ht="12.75" customHeight="1" x14ac:dyDescent="0.3">
      <c r="A220" s="351">
        <v>207</v>
      </c>
      <c r="B220" s="49">
        <v>10</v>
      </c>
      <c r="C220" s="352" t="s">
        <v>300</v>
      </c>
      <c r="D220" s="364" t="s">
        <v>304</v>
      </c>
      <c r="E220" s="379"/>
      <c r="F220" s="371"/>
      <c r="G220" s="384"/>
      <c r="H220" s="376">
        <v>70</v>
      </c>
      <c r="I220" s="354" t="str">
        <f t="shared" si="21"/>
        <v>Transport - Freight/Sea</v>
      </c>
      <c r="J220" s="355"/>
      <c r="K220" s="355"/>
      <c r="L220" s="357"/>
      <c r="M220" s="358" t="str">
        <f t="shared" si="18"/>
        <v>Local</v>
      </c>
      <c r="N220" s="350"/>
      <c r="O220" s="356" t="str">
        <f t="shared" si="19"/>
        <v>ZAR</v>
      </c>
      <c r="P220" s="356">
        <f t="shared" si="20"/>
        <v>1</v>
      </c>
      <c r="Q220" s="350"/>
      <c r="R220" s="350"/>
      <c r="S220" s="350"/>
      <c r="T220" s="359">
        <f t="shared" si="17"/>
        <v>0</v>
      </c>
      <c r="U220" s="360"/>
      <c r="V220" s="360"/>
      <c r="W220" s="360"/>
      <c r="X220" s="360"/>
      <c r="Y220" s="360"/>
      <c r="Z220" s="360"/>
      <c r="AA220" s="361"/>
      <c r="AB220" s="361"/>
      <c r="AC220" s="361"/>
      <c r="AD220" s="361"/>
      <c r="AE220" s="361"/>
      <c r="AF220" s="361"/>
      <c r="AG220" s="361"/>
      <c r="AH220" s="361"/>
    </row>
    <row r="221" spans="1:34" ht="12.75" customHeight="1" x14ac:dyDescent="0.3">
      <c r="A221" s="351">
        <v>208</v>
      </c>
      <c r="B221" s="49">
        <v>10</v>
      </c>
      <c r="C221" s="352" t="s">
        <v>300</v>
      </c>
      <c r="D221" s="364" t="s">
        <v>304</v>
      </c>
      <c r="E221" s="379"/>
      <c r="F221" s="371"/>
      <c r="G221" s="384"/>
      <c r="H221" s="376">
        <v>80</v>
      </c>
      <c r="I221" s="354" t="str">
        <f t="shared" si="21"/>
        <v>Construction, Erection &amp; Installation</v>
      </c>
      <c r="J221" s="355"/>
      <c r="K221" s="355"/>
      <c r="L221" s="357"/>
      <c r="M221" s="358" t="str">
        <f t="shared" si="18"/>
        <v>Local</v>
      </c>
      <c r="N221" s="350"/>
      <c r="O221" s="356" t="str">
        <f t="shared" si="19"/>
        <v>ZAR</v>
      </c>
      <c r="P221" s="356">
        <f t="shared" si="20"/>
        <v>1</v>
      </c>
      <c r="Q221" s="350"/>
      <c r="R221" s="350"/>
      <c r="S221" s="350"/>
      <c r="T221" s="359">
        <f t="shared" si="17"/>
        <v>0</v>
      </c>
      <c r="U221" s="360"/>
      <c r="V221" s="360"/>
      <c r="W221" s="360"/>
      <c r="X221" s="360"/>
      <c r="Y221" s="360"/>
      <c r="Z221" s="360"/>
      <c r="AA221" s="361"/>
      <c r="AB221" s="361"/>
      <c r="AC221" s="361"/>
      <c r="AD221" s="361"/>
      <c r="AE221" s="361"/>
      <c r="AF221" s="361"/>
      <c r="AG221" s="361"/>
      <c r="AH221" s="361"/>
    </row>
    <row r="222" spans="1:34" ht="12.75" customHeight="1" x14ac:dyDescent="0.3">
      <c r="A222" s="351">
        <v>209</v>
      </c>
      <c r="B222" s="49">
        <v>10</v>
      </c>
      <c r="C222" s="352" t="s">
        <v>300</v>
      </c>
      <c r="D222" s="364" t="s">
        <v>304</v>
      </c>
      <c r="E222" s="379"/>
      <c r="F222" s="371"/>
      <c r="G222" s="384"/>
      <c r="H222" s="376">
        <v>90</v>
      </c>
      <c r="I222" s="354" t="str">
        <f t="shared" si="21"/>
        <v>Commissioning and Testing</v>
      </c>
      <c r="J222" s="355"/>
      <c r="K222" s="355"/>
      <c r="L222" s="357"/>
      <c r="M222" s="358" t="str">
        <f t="shared" si="18"/>
        <v>Local</v>
      </c>
      <c r="N222" s="350"/>
      <c r="O222" s="356" t="str">
        <f t="shared" si="19"/>
        <v>ZAR</v>
      </c>
      <c r="P222" s="356">
        <f t="shared" si="20"/>
        <v>1</v>
      </c>
      <c r="Q222" s="350"/>
      <c r="R222" s="350"/>
      <c r="S222" s="350"/>
      <c r="T222" s="359">
        <f t="shared" si="17"/>
        <v>0</v>
      </c>
      <c r="U222" s="360"/>
      <c r="V222" s="360"/>
      <c r="W222" s="360"/>
      <c r="X222" s="360"/>
      <c r="Y222" s="360"/>
      <c r="Z222" s="360"/>
      <c r="AA222" s="361"/>
      <c r="AB222" s="361"/>
      <c r="AC222" s="361"/>
      <c r="AD222" s="361"/>
      <c r="AE222" s="361"/>
      <c r="AF222" s="361"/>
      <c r="AG222" s="361"/>
      <c r="AH222" s="361"/>
    </row>
    <row r="223" spans="1:34" ht="12.75" customHeight="1" x14ac:dyDescent="0.3">
      <c r="A223" s="351">
        <v>210</v>
      </c>
      <c r="B223" s="49">
        <v>10</v>
      </c>
      <c r="C223" s="352" t="s">
        <v>300</v>
      </c>
      <c r="D223" s="364" t="s">
        <v>304</v>
      </c>
      <c r="E223" s="379"/>
      <c r="F223" s="371"/>
      <c r="G223" s="384"/>
      <c r="H223" s="376">
        <v>100</v>
      </c>
      <c r="I223" s="354" t="str">
        <f t="shared" si="21"/>
        <v>Codification and Labelling</v>
      </c>
      <c r="J223" s="355"/>
      <c r="K223" s="355"/>
      <c r="L223" s="357"/>
      <c r="M223" s="358" t="str">
        <f t="shared" si="18"/>
        <v>Local</v>
      </c>
      <c r="N223" s="350"/>
      <c r="O223" s="356" t="str">
        <f t="shared" si="19"/>
        <v>ZAR</v>
      </c>
      <c r="P223" s="356">
        <f t="shared" si="20"/>
        <v>1</v>
      </c>
      <c r="Q223" s="350"/>
      <c r="R223" s="350"/>
      <c r="S223" s="350"/>
      <c r="T223" s="359">
        <f t="shared" si="17"/>
        <v>0</v>
      </c>
      <c r="U223" s="360"/>
      <c r="V223" s="360"/>
      <c r="W223" s="360"/>
      <c r="X223" s="360"/>
      <c r="Y223" s="360"/>
      <c r="Z223" s="360"/>
      <c r="AA223" s="361"/>
      <c r="AB223" s="361"/>
      <c r="AC223" s="361"/>
      <c r="AD223" s="361"/>
      <c r="AE223" s="361"/>
      <c r="AF223" s="361"/>
      <c r="AG223" s="361"/>
      <c r="AH223" s="361"/>
    </row>
    <row r="224" spans="1:34" ht="12.75" customHeight="1" x14ac:dyDescent="0.3">
      <c r="A224" s="351">
        <v>211</v>
      </c>
      <c r="B224" s="49">
        <v>10</v>
      </c>
      <c r="C224" s="352" t="s">
        <v>300</v>
      </c>
      <c r="D224" s="364" t="s">
        <v>304</v>
      </c>
      <c r="E224" s="379"/>
      <c r="F224" s="371"/>
      <c r="G224" s="384"/>
      <c r="H224" s="375">
        <v>0</v>
      </c>
      <c r="I224" s="354" t="str">
        <f t="shared" si="21"/>
        <v>General</v>
      </c>
      <c r="J224" s="355"/>
      <c r="K224" s="355"/>
      <c r="L224" s="357"/>
      <c r="M224" s="358" t="str">
        <f t="shared" si="18"/>
        <v>Local</v>
      </c>
      <c r="N224" s="350"/>
      <c r="O224" s="356" t="str">
        <f t="shared" si="19"/>
        <v>ZAR</v>
      </c>
      <c r="P224" s="356">
        <f t="shared" si="20"/>
        <v>1</v>
      </c>
      <c r="Q224" s="350"/>
      <c r="R224" s="350"/>
      <c r="S224" s="350"/>
      <c r="T224" s="359">
        <f t="shared" si="17"/>
        <v>0</v>
      </c>
      <c r="U224" s="360"/>
      <c r="V224" s="360"/>
      <c r="W224" s="360"/>
      <c r="X224" s="360"/>
      <c r="Y224" s="360"/>
      <c r="Z224" s="360"/>
      <c r="AA224" s="361"/>
      <c r="AB224" s="361"/>
      <c r="AC224" s="361"/>
      <c r="AD224" s="361"/>
      <c r="AE224" s="361"/>
      <c r="AF224" s="361"/>
      <c r="AG224" s="361"/>
      <c r="AH224" s="361"/>
    </row>
    <row r="225" spans="1:34" ht="12.75" customHeight="1" x14ac:dyDescent="0.3">
      <c r="A225" s="351">
        <v>212</v>
      </c>
      <c r="B225" s="49">
        <v>10</v>
      </c>
      <c r="C225" s="352" t="s">
        <v>300</v>
      </c>
      <c r="D225" s="364" t="s">
        <v>304</v>
      </c>
      <c r="E225" s="379"/>
      <c r="F225" s="371"/>
      <c r="G225" s="384"/>
      <c r="H225" s="376">
        <v>10</v>
      </c>
      <c r="I225" s="354" t="str">
        <f t="shared" si="21"/>
        <v>Management</v>
      </c>
      <c r="J225" s="355"/>
      <c r="K225" s="355"/>
      <c r="L225" s="357"/>
      <c r="M225" s="358" t="str">
        <f t="shared" si="18"/>
        <v>Local</v>
      </c>
      <c r="N225" s="350"/>
      <c r="O225" s="356" t="str">
        <f t="shared" si="19"/>
        <v>ZAR</v>
      </c>
      <c r="P225" s="356">
        <f t="shared" si="20"/>
        <v>1</v>
      </c>
      <c r="Q225" s="350"/>
      <c r="R225" s="350"/>
      <c r="S225" s="350"/>
      <c r="T225" s="359">
        <f t="shared" si="17"/>
        <v>0</v>
      </c>
      <c r="U225" s="360"/>
      <c r="V225" s="360"/>
      <c r="W225" s="360"/>
      <c r="X225" s="360"/>
      <c r="Y225" s="360"/>
      <c r="Z225" s="360"/>
      <c r="AA225" s="361"/>
      <c r="AB225" s="361"/>
      <c r="AC225" s="361"/>
      <c r="AD225" s="361"/>
      <c r="AE225" s="361"/>
      <c r="AF225" s="361"/>
      <c r="AG225" s="361"/>
      <c r="AH225" s="361"/>
    </row>
    <row r="226" spans="1:34" ht="12.75" customHeight="1" x14ac:dyDescent="0.3">
      <c r="A226" s="351">
        <v>213</v>
      </c>
      <c r="B226" s="49">
        <v>10</v>
      </c>
      <c r="C226" s="352" t="s">
        <v>300</v>
      </c>
      <c r="D226" s="364" t="s">
        <v>304</v>
      </c>
      <c r="E226" s="379"/>
      <c r="F226" s="371"/>
      <c r="G226" s="384"/>
      <c r="H226" s="376">
        <v>20</v>
      </c>
      <c r="I226" s="354" t="str">
        <f t="shared" si="21"/>
        <v>Design Management</v>
      </c>
      <c r="J226" s="355"/>
      <c r="K226" s="355"/>
      <c r="L226" s="357"/>
      <c r="M226" s="358" t="str">
        <f t="shared" si="18"/>
        <v>Local</v>
      </c>
      <c r="N226" s="350"/>
      <c r="O226" s="356" t="str">
        <f t="shared" si="19"/>
        <v>ZAR</v>
      </c>
      <c r="P226" s="356">
        <f t="shared" si="20"/>
        <v>1</v>
      </c>
      <c r="Q226" s="350"/>
      <c r="R226" s="350"/>
      <c r="S226" s="350"/>
      <c r="T226" s="359">
        <f t="shared" si="17"/>
        <v>0</v>
      </c>
      <c r="U226" s="360"/>
      <c r="V226" s="360"/>
      <c r="W226" s="360"/>
      <c r="X226" s="360"/>
      <c r="Y226" s="360"/>
      <c r="Z226" s="360"/>
      <c r="AA226" s="361"/>
      <c r="AB226" s="361"/>
      <c r="AC226" s="361"/>
      <c r="AD226" s="361"/>
      <c r="AE226" s="361"/>
      <c r="AF226" s="361"/>
      <c r="AG226" s="361"/>
      <c r="AH226" s="361"/>
    </row>
    <row r="227" spans="1:34" ht="12.75" customHeight="1" x14ac:dyDescent="0.3">
      <c r="A227" s="351">
        <v>214</v>
      </c>
      <c r="B227" s="49">
        <v>10</v>
      </c>
      <c r="C227" s="352" t="s">
        <v>300</v>
      </c>
      <c r="D227" s="364" t="s">
        <v>304</v>
      </c>
      <c r="E227" s="379"/>
      <c r="F227" s="371"/>
      <c r="G227" s="384"/>
      <c r="H227" s="376">
        <v>30</v>
      </c>
      <c r="I227" s="354" t="str">
        <f t="shared" si="21"/>
        <v>Procurement</v>
      </c>
      <c r="J227" s="355"/>
      <c r="K227" s="355"/>
      <c r="L227" s="357"/>
      <c r="M227" s="358" t="str">
        <f t="shared" si="18"/>
        <v>Local</v>
      </c>
      <c r="N227" s="350"/>
      <c r="O227" s="356" t="str">
        <f t="shared" si="19"/>
        <v>ZAR</v>
      </c>
      <c r="P227" s="356">
        <f t="shared" si="20"/>
        <v>1</v>
      </c>
      <c r="Q227" s="350"/>
      <c r="R227" s="350"/>
      <c r="S227" s="350"/>
      <c r="T227" s="359">
        <f t="shared" si="17"/>
        <v>0</v>
      </c>
      <c r="U227" s="360"/>
      <c r="V227" s="360"/>
      <c r="W227" s="360"/>
      <c r="X227" s="360"/>
      <c r="Y227" s="360"/>
      <c r="Z227" s="360"/>
      <c r="AA227" s="361"/>
      <c r="AB227" s="361"/>
      <c r="AC227" s="361"/>
      <c r="AD227" s="361"/>
      <c r="AE227" s="361"/>
      <c r="AF227" s="361"/>
      <c r="AG227" s="361"/>
      <c r="AH227" s="361"/>
    </row>
    <row r="228" spans="1:34" ht="12.75" customHeight="1" x14ac:dyDescent="0.3">
      <c r="A228" s="351">
        <v>215</v>
      </c>
      <c r="B228" s="49">
        <v>10</v>
      </c>
      <c r="C228" s="352" t="s">
        <v>300</v>
      </c>
      <c r="D228" s="364" t="s">
        <v>304</v>
      </c>
      <c r="E228" s="379"/>
      <c r="F228" s="371"/>
      <c r="G228" s="384"/>
      <c r="H228" s="376">
        <v>40</v>
      </c>
      <c r="I228" s="354" t="str">
        <f t="shared" si="21"/>
        <v>Plant and Material - Local</v>
      </c>
      <c r="J228" s="355"/>
      <c r="K228" s="355"/>
      <c r="L228" s="357"/>
      <c r="M228" s="358" t="s">
        <v>155</v>
      </c>
      <c r="N228" s="350"/>
      <c r="O228" s="356" t="str">
        <f t="shared" si="19"/>
        <v>ZAR</v>
      </c>
      <c r="P228" s="356">
        <f t="shared" si="20"/>
        <v>1</v>
      </c>
      <c r="Q228" s="350"/>
      <c r="R228" s="350"/>
      <c r="S228" s="350"/>
      <c r="T228" s="359">
        <f t="shared" si="17"/>
        <v>0</v>
      </c>
      <c r="U228" s="360"/>
      <c r="V228" s="360"/>
      <c r="W228" s="360"/>
      <c r="X228" s="360"/>
      <c r="Y228" s="360"/>
      <c r="Z228" s="360"/>
      <c r="AA228" s="361"/>
      <c r="AB228" s="361"/>
      <c r="AC228" s="361"/>
      <c r="AD228" s="361"/>
      <c r="AE228" s="361"/>
      <c r="AF228" s="361"/>
      <c r="AG228" s="361"/>
      <c r="AH228" s="361"/>
    </row>
    <row r="229" spans="1:34" ht="12.75" customHeight="1" x14ac:dyDescent="0.3">
      <c r="A229" s="351">
        <v>216</v>
      </c>
      <c r="B229" s="49">
        <v>10</v>
      </c>
      <c r="C229" s="352" t="s">
        <v>300</v>
      </c>
      <c r="D229" s="364" t="s">
        <v>304</v>
      </c>
      <c r="E229" s="379"/>
      <c r="F229" s="371"/>
      <c r="G229" s="384"/>
      <c r="H229" s="376">
        <v>50</v>
      </c>
      <c r="I229" s="354" t="str">
        <f t="shared" si="21"/>
        <v>Plant and Material - Foreign</v>
      </c>
      <c r="J229" s="355"/>
      <c r="K229" s="355"/>
      <c r="L229" s="357"/>
      <c r="M229" s="358" t="s">
        <v>154</v>
      </c>
      <c r="N229" s="350"/>
      <c r="O229" s="398" t="s">
        <v>188</v>
      </c>
      <c r="P229" s="356"/>
      <c r="Q229" s="350"/>
      <c r="R229" s="350"/>
      <c r="S229" s="350"/>
      <c r="T229" s="359">
        <f t="shared" si="17"/>
        <v>0</v>
      </c>
      <c r="U229" s="360"/>
      <c r="V229" s="360"/>
      <c r="W229" s="360"/>
      <c r="X229" s="360"/>
      <c r="Y229" s="360"/>
      <c r="Z229" s="360"/>
      <c r="AA229" s="361"/>
      <c r="AB229" s="361"/>
      <c r="AC229" s="361"/>
      <c r="AD229" s="361"/>
      <c r="AE229" s="361"/>
      <c r="AF229" s="361"/>
      <c r="AG229" s="361"/>
      <c r="AH229" s="361"/>
    </row>
    <row r="230" spans="1:34" ht="12.75" customHeight="1" x14ac:dyDescent="0.3">
      <c r="A230" s="351">
        <v>217</v>
      </c>
      <c r="B230" s="49">
        <v>10</v>
      </c>
      <c r="C230" s="352" t="s">
        <v>300</v>
      </c>
      <c r="D230" s="364" t="s">
        <v>304</v>
      </c>
      <c r="E230" s="379"/>
      <c r="F230" s="371"/>
      <c r="G230" s="384"/>
      <c r="H230" s="376">
        <v>60</v>
      </c>
      <c r="I230" s="354" t="str">
        <f t="shared" si="21"/>
        <v>Transport - Local</v>
      </c>
      <c r="J230" s="355"/>
      <c r="K230" s="355"/>
      <c r="L230" s="357"/>
      <c r="M230" s="358" t="str">
        <f t="shared" si="18"/>
        <v>Local</v>
      </c>
      <c r="N230" s="350"/>
      <c r="O230" s="356" t="str">
        <f t="shared" si="19"/>
        <v>ZAR</v>
      </c>
      <c r="P230" s="356">
        <f t="shared" si="20"/>
        <v>1</v>
      </c>
      <c r="Q230" s="350"/>
      <c r="R230" s="350"/>
      <c r="S230" s="350"/>
      <c r="T230" s="359">
        <f t="shared" si="17"/>
        <v>0</v>
      </c>
      <c r="U230" s="360"/>
      <c r="V230" s="360"/>
      <c r="W230" s="360"/>
      <c r="X230" s="360"/>
      <c r="Y230" s="360"/>
      <c r="Z230" s="360"/>
      <c r="AA230" s="361"/>
      <c r="AB230" s="361"/>
      <c r="AC230" s="361"/>
      <c r="AD230" s="361"/>
      <c r="AE230" s="361"/>
      <c r="AF230" s="361"/>
      <c r="AG230" s="361"/>
      <c r="AH230" s="361"/>
    </row>
    <row r="231" spans="1:34" ht="12.75" customHeight="1" x14ac:dyDescent="0.3">
      <c r="A231" s="351">
        <v>218</v>
      </c>
      <c r="B231" s="49">
        <v>10</v>
      </c>
      <c r="C231" s="352" t="s">
        <v>300</v>
      </c>
      <c r="D231" s="364" t="s">
        <v>304</v>
      </c>
      <c r="E231" s="379"/>
      <c r="F231" s="371"/>
      <c r="G231" s="384"/>
      <c r="H231" s="376">
        <v>70</v>
      </c>
      <c r="I231" s="354" t="str">
        <f t="shared" si="21"/>
        <v>Transport - Freight/Sea</v>
      </c>
      <c r="J231" s="355"/>
      <c r="K231" s="355"/>
      <c r="L231" s="357"/>
      <c r="M231" s="358" t="str">
        <f t="shared" si="18"/>
        <v>Local</v>
      </c>
      <c r="N231" s="350"/>
      <c r="O231" s="356" t="str">
        <f t="shared" si="19"/>
        <v>ZAR</v>
      </c>
      <c r="P231" s="356">
        <f t="shared" si="20"/>
        <v>1</v>
      </c>
      <c r="Q231" s="350"/>
      <c r="R231" s="350"/>
      <c r="S231" s="350"/>
      <c r="T231" s="359">
        <f t="shared" si="17"/>
        <v>0</v>
      </c>
      <c r="U231" s="360"/>
      <c r="V231" s="360"/>
      <c r="W231" s="360"/>
      <c r="X231" s="360"/>
      <c r="Y231" s="360"/>
      <c r="Z231" s="360"/>
      <c r="AA231" s="361"/>
      <c r="AB231" s="361"/>
      <c r="AC231" s="361"/>
      <c r="AD231" s="361"/>
      <c r="AE231" s="361"/>
      <c r="AF231" s="361"/>
      <c r="AG231" s="361"/>
      <c r="AH231" s="361"/>
    </row>
    <row r="232" spans="1:34" ht="12.75" customHeight="1" x14ac:dyDescent="0.3">
      <c r="A232" s="351">
        <v>219</v>
      </c>
      <c r="B232" s="49">
        <v>10</v>
      </c>
      <c r="C232" s="352" t="s">
        <v>300</v>
      </c>
      <c r="D232" s="364" t="s">
        <v>304</v>
      </c>
      <c r="E232" s="379"/>
      <c r="F232" s="371"/>
      <c r="G232" s="384"/>
      <c r="H232" s="376">
        <v>80</v>
      </c>
      <c r="I232" s="354" t="str">
        <f t="shared" si="21"/>
        <v>Construction, Erection &amp; Installation</v>
      </c>
      <c r="J232" s="355"/>
      <c r="K232" s="355"/>
      <c r="L232" s="357"/>
      <c r="M232" s="358" t="str">
        <f t="shared" si="18"/>
        <v>Local</v>
      </c>
      <c r="N232" s="350"/>
      <c r="O232" s="356" t="str">
        <f t="shared" si="19"/>
        <v>ZAR</v>
      </c>
      <c r="P232" s="356">
        <f t="shared" si="20"/>
        <v>1</v>
      </c>
      <c r="Q232" s="350"/>
      <c r="R232" s="350"/>
      <c r="S232" s="350"/>
      <c r="T232" s="359">
        <f t="shared" si="17"/>
        <v>0</v>
      </c>
      <c r="U232" s="360"/>
      <c r="V232" s="360"/>
      <c r="W232" s="360"/>
      <c r="X232" s="360"/>
      <c r="Y232" s="360"/>
      <c r="Z232" s="360"/>
      <c r="AA232" s="361"/>
      <c r="AB232" s="361"/>
      <c r="AC232" s="361"/>
      <c r="AD232" s="361"/>
      <c r="AE232" s="361"/>
      <c r="AF232" s="361"/>
      <c r="AG232" s="361"/>
      <c r="AH232" s="361"/>
    </row>
    <row r="233" spans="1:34" ht="12.75" customHeight="1" x14ac:dyDescent="0.3">
      <c r="A233" s="351">
        <v>220</v>
      </c>
      <c r="B233" s="49">
        <v>10</v>
      </c>
      <c r="C233" s="352" t="s">
        <v>300</v>
      </c>
      <c r="D233" s="364" t="s">
        <v>304</v>
      </c>
      <c r="E233" s="379"/>
      <c r="F233" s="371"/>
      <c r="G233" s="384"/>
      <c r="H233" s="376">
        <v>90</v>
      </c>
      <c r="I233" s="354" t="str">
        <f t="shared" si="21"/>
        <v>Commissioning and Testing</v>
      </c>
      <c r="J233" s="355"/>
      <c r="K233" s="355"/>
      <c r="L233" s="357"/>
      <c r="M233" s="358" t="str">
        <f t="shared" si="18"/>
        <v>Local</v>
      </c>
      <c r="N233" s="350"/>
      <c r="O233" s="356" t="str">
        <f t="shared" si="19"/>
        <v>ZAR</v>
      </c>
      <c r="P233" s="356">
        <f t="shared" si="20"/>
        <v>1</v>
      </c>
      <c r="Q233" s="350"/>
      <c r="R233" s="350"/>
      <c r="S233" s="350"/>
      <c r="T233" s="359">
        <f t="shared" si="17"/>
        <v>0</v>
      </c>
      <c r="U233" s="360"/>
      <c r="V233" s="360"/>
      <c r="W233" s="360"/>
      <c r="X233" s="360"/>
      <c r="Y233" s="360"/>
      <c r="Z233" s="360"/>
      <c r="AA233" s="361"/>
      <c r="AB233" s="361"/>
      <c r="AC233" s="361"/>
      <c r="AD233" s="361"/>
      <c r="AE233" s="361"/>
      <c r="AF233" s="361"/>
      <c r="AG233" s="361"/>
      <c r="AH233" s="361"/>
    </row>
    <row r="234" spans="1:34" ht="12.75" customHeight="1" x14ac:dyDescent="0.3">
      <c r="A234" s="351">
        <v>221</v>
      </c>
      <c r="B234" s="49">
        <v>10</v>
      </c>
      <c r="C234" s="352" t="s">
        <v>300</v>
      </c>
      <c r="D234" s="364" t="s">
        <v>304</v>
      </c>
      <c r="E234" s="379"/>
      <c r="F234" s="371"/>
      <c r="G234" s="384"/>
      <c r="H234" s="376">
        <v>100</v>
      </c>
      <c r="I234" s="354" t="str">
        <f t="shared" si="21"/>
        <v>Codification and Labelling</v>
      </c>
      <c r="J234" s="355"/>
      <c r="K234" s="355"/>
      <c r="L234" s="357"/>
      <c r="M234" s="358" t="str">
        <f t="shared" si="18"/>
        <v>Local</v>
      </c>
      <c r="N234" s="350"/>
      <c r="O234" s="356" t="str">
        <f t="shared" si="19"/>
        <v>ZAR</v>
      </c>
      <c r="P234" s="356">
        <f t="shared" si="20"/>
        <v>1</v>
      </c>
      <c r="Q234" s="350"/>
      <c r="R234" s="350"/>
      <c r="S234" s="350"/>
      <c r="T234" s="359">
        <f t="shared" si="17"/>
        <v>0</v>
      </c>
      <c r="U234" s="360"/>
      <c r="V234" s="360"/>
      <c r="W234" s="360"/>
      <c r="X234" s="360"/>
      <c r="Y234" s="360"/>
      <c r="Z234" s="360"/>
      <c r="AA234" s="361"/>
      <c r="AB234" s="361"/>
      <c r="AC234" s="361"/>
      <c r="AD234" s="361"/>
      <c r="AE234" s="361"/>
      <c r="AF234" s="361"/>
      <c r="AG234" s="361"/>
      <c r="AH234" s="361"/>
    </row>
    <row r="235" spans="1:34" ht="12.75" customHeight="1" x14ac:dyDescent="0.3">
      <c r="A235" s="351">
        <v>229</v>
      </c>
      <c r="B235" s="49">
        <v>10</v>
      </c>
      <c r="C235" s="352" t="s">
        <v>300</v>
      </c>
      <c r="D235" s="50" t="s">
        <v>305</v>
      </c>
      <c r="E235" s="380"/>
      <c r="F235" s="371"/>
      <c r="G235" s="384"/>
      <c r="H235" s="364"/>
      <c r="I235" s="354" t="str">
        <f t="shared" si="21"/>
        <v>Allocation?</v>
      </c>
      <c r="J235" s="355"/>
      <c r="K235" s="355"/>
      <c r="L235" s="357"/>
      <c r="M235" s="358" t="str">
        <f t="shared" ref="M235:M301" si="22">IF($O235=0,"Check",IF($O235="ZAR","Local","Foreign"))</f>
        <v>Local</v>
      </c>
      <c r="N235" s="350"/>
      <c r="O235" s="356" t="str">
        <f t="shared" ref="O235:O297" si="23">IF(N235="","ZAR",VLOOKUP(N235,$N$1:$P$14,2,FALSE))</f>
        <v>ZAR</v>
      </c>
      <c r="P235" s="356">
        <f t="shared" si="20"/>
        <v>1</v>
      </c>
      <c r="Q235" s="350"/>
      <c r="R235" s="350"/>
      <c r="S235" s="350"/>
      <c r="T235" s="359">
        <f t="shared" si="17"/>
        <v>0</v>
      </c>
      <c r="U235" s="360"/>
      <c r="V235" s="360"/>
      <c r="W235" s="360"/>
      <c r="X235" s="360"/>
      <c r="Y235" s="360"/>
      <c r="Z235" s="360"/>
      <c r="AA235" s="361"/>
      <c r="AB235" s="361"/>
      <c r="AC235" s="361"/>
      <c r="AD235" s="361"/>
      <c r="AE235" s="361"/>
      <c r="AF235" s="361"/>
      <c r="AG235" s="361"/>
      <c r="AH235" s="361"/>
    </row>
    <row r="236" spans="1:34" ht="12.75" customHeight="1" x14ac:dyDescent="0.3">
      <c r="A236" s="351">
        <v>230</v>
      </c>
      <c r="B236" s="49">
        <v>10</v>
      </c>
      <c r="C236" s="352" t="s">
        <v>300</v>
      </c>
      <c r="D236" s="364" t="s">
        <v>305</v>
      </c>
      <c r="E236" s="378"/>
      <c r="F236" s="371"/>
      <c r="G236" s="384"/>
      <c r="H236" s="375">
        <v>0</v>
      </c>
      <c r="I236" s="354" t="str">
        <f t="shared" si="21"/>
        <v>General</v>
      </c>
      <c r="J236" s="355"/>
      <c r="K236" s="355"/>
      <c r="L236" s="357"/>
      <c r="M236" s="358" t="str">
        <f t="shared" si="22"/>
        <v>Local</v>
      </c>
      <c r="N236" s="350"/>
      <c r="O236" s="356" t="str">
        <f t="shared" si="23"/>
        <v>ZAR</v>
      </c>
      <c r="P236" s="356">
        <f t="shared" si="20"/>
        <v>1</v>
      </c>
      <c r="Q236" s="350"/>
      <c r="R236" s="350"/>
      <c r="S236" s="350"/>
      <c r="T236" s="359">
        <f t="shared" si="17"/>
        <v>0</v>
      </c>
      <c r="U236" s="360"/>
      <c r="V236" s="360"/>
      <c r="W236" s="360"/>
      <c r="X236" s="360"/>
      <c r="Y236" s="360"/>
      <c r="Z236" s="360"/>
      <c r="AA236" s="361"/>
      <c r="AB236" s="361"/>
      <c r="AC236" s="361"/>
      <c r="AD236" s="361"/>
      <c r="AE236" s="361"/>
      <c r="AF236" s="361"/>
      <c r="AG236" s="361"/>
      <c r="AH236" s="361"/>
    </row>
    <row r="237" spans="1:34" ht="12.75" customHeight="1" x14ac:dyDescent="0.3">
      <c r="A237" s="351">
        <v>231</v>
      </c>
      <c r="B237" s="49">
        <v>10</v>
      </c>
      <c r="C237" s="352" t="s">
        <v>300</v>
      </c>
      <c r="D237" s="364" t="s">
        <v>305</v>
      </c>
      <c r="E237" s="378"/>
      <c r="F237" s="371"/>
      <c r="G237" s="384"/>
      <c r="H237" s="376">
        <v>10</v>
      </c>
      <c r="I237" s="354" t="str">
        <f t="shared" si="21"/>
        <v>Management</v>
      </c>
      <c r="J237" s="355"/>
      <c r="K237" s="355"/>
      <c r="L237" s="357"/>
      <c r="M237" s="358" t="s">
        <v>155</v>
      </c>
      <c r="N237" s="350"/>
      <c r="O237" s="356" t="str">
        <f t="shared" si="23"/>
        <v>ZAR</v>
      </c>
      <c r="P237" s="356">
        <f t="shared" si="20"/>
        <v>1</v>
      </c>
      <c r="Q237" s="350"/>
      <c r="R237" s="350"/>
      <c r="S237" s="350"/>
      <c r="T237" s="359">
        <f>R237*S237</f>
        <v>0</v>
      </c>
      <c r="U237" s="360"/>
      <c r="V237" s="360"/>
      <c r="W237" s="360"/>
      <c r="X237" s="360"/>
      <c r="Y237" s="360"/>
      <c r="Z237" s="360"/>
      <c r="AA237" s="361"/>
      <c r="AB237" s="361"/>
      <c r="AC237" s="361"/>
      <c r="AD237" s="361"/>
      <c r="AE237" s="361"/>
      <c r="AF237" s="361"/>
      <c r="AG237" s="361"/>
      <c r="AH237" s="361"/>
    </row>
    <row r="238" spans="1:34" ht="12.75" customHeight="1" x14ac:dyDescent="0.3">
      <c r="A238" s="351">
        <v>232</v>
      </c>
      <c r="B238" s="49">
        <v>10</v>
      </c>
      <c r="C238" s="352" t="s">
        <v>300</v>
      </c>
      <c r="D238" s="364" t="s">
        <v>305</v>
      </c>
      <c r="E238" s="378"/>
      <c r="F238" s="371"/>
      <c r="G238" s="384"/>
      <c r="H238" s="376">
        <v>20</v>
      </c>
      <c r="I238" s="354" t="str">
        <f t="shared" si="21"/>
        <v>Design Management</v>
      </c>
      <c r="J238" s="355"/>
      <c r="K238" s="355"/>
      <c r="L238" s="357"/>
      <c r="M238" s="358" t="str">
        <f t="shared" si="22"/>
        <v>Local</v>
      </c>
      <c r="N238" s="350"/>
      <c r="O238" s="356" t="str">
        <f t="shared" si="23"/>
        <v>ZAR</v>
      </c>
      <c r="P238" s="356">
        <f t="shared" si="20"/>
        <v>1</v>
      </c>
      <c r="Q238" s="350"/>
      <c r="R238" s="350"/>
      <c r="S238" s="350"/>
      <c r="T238" s="359">
        <f t="shared" si="17"/>
        <v>0</v>
      </c>
      <c r="U238" s="360"/>
      <c r="V238" s="360"/>
      <c r="W238" s="360"/>
      <c r="X238" s="360"/>
      <c r="Y238" s="360"/>
      <c r="Z238" s="360"/>
      <c r="AA238" s="361"/>
      <c r="AB238" s="361"/>
      <c r="AC238" s="361"/>
      <c r="AD238" s="361"/>
      <c r="AE238" s="361"/>
      <c r="AF238" s="361"/>
      <c r="AG238" s="361"/>
      <c r="AH238" s="361"/>
    </row>
    <row r="239" spans="1:34" ht="12.75" customHeight="1" x14ac:dyDescent="0.3">
      <c r="A239" s="351">
        <v>233</v>
      </c>
      <c r="B239" s="49">
        <v>10</v>
      </c>
      <c r="C239" s="352" t="s">
        <v>300</v>
      </c>
      <c r="D239" s="364" t="s">
        <v>305</v>
      </c>
      <c r="E239" s="378"/>
      <c r="F239" s="371"/>
      <c r="G239" s="384"/>
      <c r="H239" s="376">
        <v>30</v>
      </c>
      <c r="I239" s="354" t="str">
        <f t="shared" si="21"/>
        <v>Procurement</v>
      </c>
      <c r="J239" s="355"/>
      <c r="K239" s="355"/>
      <c r="L239" s="357"/>
      <c r="M239" s="358" t="str">
        <f t="shared" si="22"/>
        <v>Local</v>
      </c>
      <c r="N239" s="350"/>
      <c r="O239" s="356" t="str">
        <f t="shared" si="23"/>
        <v>ZAR</v>
      </c>
      <c r="P239" s="356">
        <f t="shared" si="20"/>
        <v>1</v>
      </c>
      <c r="Q239" s="350"/>
      <c r="R239" s="350"/>
      <c r="S239" s="350"/>
      <c r="T239" s="359">
        <f t="shared" si="17"/>
        <v>0</v>
      </c>
      <c r="U239" s="360"/>
      <c r="V239" s="360"/>
      <c r="W239" s="360"/>
      <c r="X239" s="360"/>
      <c r="Y239" s="360"/>
      <c r="Z239" s="360"/>
      <c r="AA239" s="361"/>
      <c r="AB239" s="361"/>
      <c r="AC239" s="361"/>
      <c r="AD239" s="361"/>
      <c r="AE239" s="361"/>
      <c r="AF239" s="361"/>
      <c r="AG239" s="361"/>
      <c r="AH239" s="361"/>
    </row>
    <row r="240" spans="1:34" ht="12.75" customHeight="1" x14ac:dyDescent="0.3">
      <c r="A240" s="351">
        <v>234</v>
      </c>
      <c r="B240" s="49">
        <v>10</v>
      </c>
      <c r="C240" s="352" t="s">
        <v>300</v>
      </c>
      <c r="D240" s="364" t="s">
        <v>305</v>
      </c>
      <c r="E240" s="378"/>
      <c r="F240" s="371"/>
      <c r="G240" s="384"/>
      <c r="H240" s="376">
        <v>40</v>
      </c>
      <c r="I240" s="354" t="str">
        <f t="shared" si="21"/>
        <v>Plant and Material - Local</v>
      </c>
      <c r="J240" s="355"/>
      <c r="K240" s="355"/>
      <c r="L240" s="357"/>
      <c r="M240" s="358" t="str">
        <f t="shared" si="22"/>
        <v>Local</v>
      </c>
      <c r="N240" s="350"/>
      <c r="O240" s="356" t="str">
        <f t="shared" si="23"/>
        <v>ZAR</v>
      </c>
      <c r="P240" s="356">
        <f t="shared" si="20"/>
        <v>1</v>
      </c>
      <c r="Q240" s="350"/>
      <c r="R240" s="350"/>
      <c r="S240" s="350"/>
      <c r="T240" s="359">
        <f t="shared" si="17"/>
        <v>0</v>
      </c>
      <c r="U240" s="360"/>
      <c r="V240" s="360"/>
      <c r="W240" s="360"/>
      <c r="X240" s="360"/>
      <c r="Y240" s="360"/>
      <c r="Z240" s="360"/>
      <c r="AA240" s="361"/>
      <c r="AB240" s="361"/>
      <c r="AC240" s="361"/>
      <c r="AD240" s="361"/>
      <c r="AE240" s="361"/>
      <c r="AF240" s="361"/>
      <c r="AG240" s="361"/>
      <c r="AH240" s="361"/>
    </row>
    <row r="241" spans="1:34" ht="12.75" customHeight="1" x14ac:dyDescent="0.3">
      <c r="A241" s="351">
        <v>235</v>
      </c>
      <c r="B241" s="49">
        <v>10</v>
      </c>
      <c r="C241" s="352" t="s">
        <v>300</v>
      </c>
      <c r="D241" s="364" t="s">
        <v>305</v>
      </c>
      <c r="E241" s="378"/>
      <c r="F241" s="371"/>
      <c r="G241" s="384"/>
      <c r="H241" s="376">
        <v>50</v>
      </c>
      <c r="I241" s="354" t="str">
        <f t="shared" si="21"/>
        <v>Plant and Material - Foreign</v>
      </c>
      <c r="J241" s="355"/>
      <c r="K241" s="355"/>
      <c r="L241" s="357"/>
      <c r="M241" s="358" t="s">
        <v>154</v>
      </c>
      <c r="N241" s="350"/>
      <c r="O241" s="398" t="s">
        <v>188</v>
      </c>
      <c r="P241" s="356"/>
      <c r="Q241" s="350"/>
      <c r="R241" s="350"/>
      <c r="S241" s="350"/>
      <c r="T241" s="359">
        <f t="shared" si="17"/>
        <v>0</v>
      </c>
      <c r="U241" s="360"/>
      <c r="V241" s="360"/>
      <c r="W241" s="360"/>
      <c r="X241" s="360"/>
      <c r="Y241" s="360"/>
      <c r="Z241" s="360"/>
      <c r="AA241" s="361"/>
      <c r="AB241" s="361"/>
      <c r="AC241" s="361"/>
      <c r="AD241" s="361"/>
      <c r="AE241" s="361"/>
      <c r="AF241" s="361"/>
      <c r="AG241" s="361"/>
      <c r="AH241" s="361"/>
    </row>
    <row r="242" spans="1:34" ht="12.75" customHeight="1" x14ac:dyDescent="0.3">
      <c r="A242" s="351">
        <v>236</v>
      </c>
      <c r="B242" s="49">
        <v>10</v>
      </c>
      <c r="C242" s="352" t="s">
        <v>300</v>
      </c>
      <c r="D242" s="364" t="s">
        <v>305</v>
      </c>
      <c r="E242" s="378"/>
      <c r="F242" s="371"/>
      <c r="G242" s="384"/>
      <c r="H242" s="376">
        <v>60</v>
      </c>
      <c r="I242" s="354" t="str">
        <f t="shared" si="21"/>
        <v>Transport - Local</v>
      </c>
      <c r="J242" s="355"/>
      <c r="K242" s="355"/>
      <c r="L242" s="357"/>
      <c r="M242" s="358" t="str">
        <f t="shared" si="22"/>
        <v>Local</v>
      </c>
      <c r="N242" s="350"/>
      <c r="O242" s="356" t="str">
        <f t="shared" si="23"/>
        <v>ZAR</v>
      </c>
      <c r="P242" s="356">
        <f t="shared" si="20"/>
        <v>1</v>
      </c>
      <c r="Q242" s="350"/>
      <c r="R242" s="350"/>
      <c r="S242" s="350"/>
      <c r="T242" s="359">
        <f t="shared" si="17"/>
        <v>0</v>
      </c>
      <c r="U242" s="360"/>
      <c r="V242" s="360"/>
      <c r="W242" s="360"/>
      <c r="X242" s="360"/>
      <c r="Y242" s="360"/>
      <c r="Z242" s="360"/>
      <c r="AA242" s="361"/>
      <c r="AB242" s="361"/>
      <c r="AC242" s="361"/>
      <c r="AD242" s="361"/>
      <c r="AE242" s="361"/>
      <c r="AF242" s="361"/>
      <c r="AG242" s="361"/>
      <c r="AH242" s="361"/>
    </row>
    <row r="243" spans="1:34" ht="12.75" customHeight="1" x14ac:dyDescent="0.3">
      <c r="A243" s="351">
        <v>237</v>
      </c>
      <c r="B243" s="49">
        <v>10</v>
      </c>
      <c r="C243" s="352" t="s">
        <v>300</v>
      </c>
      <c r="D243" s="364" t="s">
        <v>305</v>
      </c>
      <c r="E243" s="378"/>
      <c r="F243" s="371"/>
      <c r="G243" s="384"/>
      <c r="H243" s="376">
        <v>70</v>
      </c>
      <c r="I243" s="354" t="str">
        <f t="shared" si="21"/>
        <v>Transport - Freight/Sea</v>
      </c>
      <c r="J243" s="355"/>
      <c r="K243" s="355"/>
      <c r="L243" s="357"/>
      <c r="M243" s="358" t="str">
        <f t="shared" si="22"/>
        <v>Local</v>
      </c>
      <c r="N243" s="350"/>
      <c r="O243" s="356" t="str">
        <f t="shared" si="23"/>
        <v>ZAR</v>
      </c>
      <c r="P243" s="356">
        <f t="shared" si="20"/>
        <v>1</v>
      </c>
      <c r="Q243" s="350"/>
      <c r="R243" s="350"/>
      <c r="S243" s="350"/>
      <c r="T243" s="359">
        <f t="shared" si="17"/>
        <v>0</v>
      </c>
      <c r="U243" s="360"/>
      <c r="V243" s="360"/>
      <c r="W243" s="360"/>
      <c r="X243" s="360"/>
      <c r="Y243" s="360"/>
      <c r="Z243" s="360"/>
      <c r="AA243" s="361"/>
      <c r="AB243" s="361"/>
      <c r="AC243" s="361"/>
      <c r="AD243" s="361"/>
      <c r="AE243" s="361"/>
      <c r="AF243" s="361"/>
      <c r="AG243" s="361"/>
      <c r="AH243" s="361"/>
    </row>
    <row r="244" spans="1:34" ht="12.75" customHeight="1" x14ac:dyDescent="0.3">
      <c r="A244" s="351">
        <v>238</v>
      </c>
      <c r="B244" s="49">
        <v>10</v>
      </c>
      <c r="C244" s="352" t="s">
        <v>300</v>
      </c>
      <c r="D244" s="364" t="s">
        <v>305</v>
      </c>
      <c r="E244" s="379"/>
      <c r="F244" s="371"/>
      <c r="G244" s="382"/>
      <c r="H244" s="376">
        <v>80</v>
      </c>
      <c r="I244" s="354" t="str">
        <f t="shared" si="21"/>
        <v>Construction, Erection &amp; Installation</v>
      </c>
      <c r="J244" s="355"/>
      <c r="K244" s="355"/>
      <c r="L244" s="357"/>
      <c r="M244" s="358" t="str">
        <f t="shared" si="22"/>
        <v>Local</v>
      </c>
      <c r="N244" s="350"/>
      <c r="O244" s="356" t="str">
        <f t="shared" si="23"/>
        <v>ZAR</v>
      </c>
      <c r="P244" s="356">
        <f t="shared" si="20"/>
        <v>1</v>
      </c>
      <c r="Q244" s="350"/>
      <c r="R244" s="350"/>
      <c r="S244" s="350"/>
      <c r="T244" s="359">
        <f t="shared" si="17"/>
        <v>0</v>
      </c>
      <c r="U244" s="360"/>
      <c r="V244" s="360"/>
      <c r="W244" s="360"/>
      <c r="X244" s="360"/>
      <c r="Y244" s="360"/>
      <c r="Z244" s="360"/>
      <c r="AA244" s="361"/>
      <c r="AB244" s="361"/>
      <c r="AC244" s="361"/>
      <c r="AD244" s="361"/>
      <c r="AE244" s="361"/>
      <c r="AF244" s="361"/>
      <c r="AG244" s="361"/>
      <c r="AH244" s="361"/>
    </row>
    <row r="245" spans="1:34" ht="12.75" customHeight="1" x14ac:dyDescent="0.3">
      <c r="A245" s="351">
        <v>239</v>
      </c>
      <c r="B245" s="49">
        <v>10</v>
      </c>
      <c r="C245" s="352" t="s">
        <v>300</v>
      </c>
      <c r="D245" s="364" t="s">
        <v>305</v>
      </c>
      <c r="E245" s="379"/>
      <c r="F245" s="371"/>
      <c r="G245" s="382"/>
      <c r="H245" s="376">
        <v>90</v>
      </c>
      <c r="I245" s="354" t="str">
        <f t="shared" si="21"/>
        <v>Commissioning and Testing</v>
      </c>
      <c r="J245" s="355"/>
      <c r="K245" s="355"/>
      <c r="L245" s="357"/>
      <c r="M245" s="358" t="s">
        <v>155</v>
      </c>
      <c r="N245" s="350"/>
      <c r="O245" s="356" t="str">
        <f t="shared" si="23"/>
        <v>ZAR</v>
      </c>
      <c r="P245" s="356">
        <f t="shared" si="20"/>
        <v>1</v>
      </c>
      <c r="Q245" s="350"/>
      <c r="R245" s="350"/>
      <c r="S245" s="350"/>
      <c r="T245" s="359">
        <f>R245*S245</f>
        <v>0</v>
      </c>
      <c r="U245" s="360"/>
      <c r="V245" s="360"/>
      <c r="W245" s="360"/>
      <c r="X245" s="360"/>
      <c r="Y245" s="360"/>
      <c r="Z245" s="360"/>
      <c r="AA245" s="361"/>
      <c r="AB245" s="361"/>
      <c r="AC245" s="361"/>
      <c r="AD245" s="361"/>
      <c r="AE245" s="361"/>
      <c r="AF245" s="361"/>
      <c r="AG245" s="361"/>
      <c r="AH245" s="361"/>
    </row>
    <row r="246" spans="1:34" ht="12.75" customHeight="1" x14ac:dyDescent="0.3">
      <c r="A246" s="351">
        <v>240</v>
      </c>
      <c r="B246" s="49">
        <v>10</v>
      </c>
      <c r="C246" s="352" t="s">
        <v>300</v>
      </c>
      <c r="D246" s="364" t="s">
        <v>305</v>
      </c>
      <c r="E246" s="379"/>
      <c r="F246" s="371"/>
      <c r="G246" s="382"/>
      <c r="H246" s="376">
        <v>100</v>
      </c>
      <c r="I246" s="354" t="str">
        <f t="shared" si="21"/>
        <v>Codification and Labelling</v>
      </c>
      <c r="J246" s="355"/>
      <c r="K246" s="355"/>
      <c r="L246" s="357"/>
      <c r="M246" s="358" t="str">
        <f t="shared" si="22"/>
        <v>Local</v>
      </c>
      <c r="N246" s="350"/>
      <c r="O246" s="356" t="str">
        <f t="shared" si="23"/>
        <v>ZAR</v>
      </c>
      <c r="P246" s="356">
        <f t="shared" si="20"/>
        <v>1</v>
      </c>
      <c r="Q246" s="350"/>
      <c r="R246" s="350"/>
      <c r="S246" s="350"/>
      <c r="T246" s="359">
        <f t="shared" ref="T246:T303" si="24">R246*S246</f>
        <v>0</v>
      </c>
      <c r="U246" s="360"/>
      <c r="V246" s="360"/>
      <c r="W246" s="360"/>
      <c r="X246" s="360"/>
      <c r="Y246" s="360"/>
      <c r="Z246" s="360"/>
      <c r="AA246" s="361"/>
      <c r="AB246" s="361"/>
      <c r="AC246" s="361"/>
      <c r="AD246" s="361"/>
      <c r="AE246" s="361"/>
      <c r="AF246" s="361"/>
      <c r="AG246" s="361"/>
      <c r="AH246" s="361"/>
    </row>
    <row r="247" spans="1:34" ht="12.75" customHeight="1" x14ac:dyDescent="0.3">
      <c r="A247" s="351">
        <v>241</v>
      </c>
      <c r="B247" s="49">
        <v>10</v>
      </c>
      <c r="C247" s="352" t="s">
        <v>300</v>
      </c>
      <c r="D247" s="364" t="s">
        <v>305</v>
      </c>
      <c r="E247" s="379"/>
      <c r="F247" s="371"/>
      <c r="G247" s="382"/>
      <c r="H247" s="375">
        <v>0</v>
      </c>
      <c r="I247" s="354" t="str">
        <f t="shared" si="21"/>
        <v>General</v>
      </c>
      <c r="J247" s="355"/>
      <c r="K247" s="355"/>
      <c r="L247" s="357"/>
      <c r="M247" s="358" t="str">
        <f t="shared" si="22"/>
        <v>Local</v>
      </c>
      <c r="N247" s="350"/>
      <c r="O247" s="356" t="str">
        <f t="shared" si="23"/>
        <v>ZAR</v>
      </c>
      <c r="P247" s="356">
        <f t="shared" si="20"/>
        <v>1</v>
      </c>
      <c r="Q247" s="350"/>
      <c r="R247" s="350"/>
      <c r="S247" s="350"/>
      <c r="T247" s="359">
        <f t="shared" si="24"/>
        <v>0</v>
      </c>
      <c r="U247" s="360"/>
      <c r="V247" s="360"/>
      <c r="W247" s="360"/>
      <c r="X247" s="360"/>
      <c r="Y247" s="360"/>
      <c r="Z247" s="360"/>
      <c r="AA247" s="361"/>
      <c r="AB247" s="361"/>
      <c r="AC247" s="361"/>
      <c r="AD247" s="361"/>
      <c r="AE247" s="361"/>
      <c r="AF247" s="361"/>
      <c r="AG247" s="361"/>
      <c r="AH247" s="361"/>
    </row>
    <row r="248" spans="1:34" ht="12.75" customHeight="1" x14ac:dyDescent="0.3">
      <c r="A248" s="351">
        <v>242</v>
      </c>
      <c r="B248" s="49">
        <v>10</v>
      </c>
      <c r="C248" s="352" t="s">
        <v>300</v>
      </c>
      <c r="D248" s="364" t="s">
        <v>305</v>
      </c>
      <c r="E248" s="379"/>
      <c r="F248" s="371"/>
      <c r="G248" s="382"/>
      <c r="H248" s="376">
        <v>10</v>
      </c>
      <c r="I248" s="354" t="str">
        <f t="shared" si="21"/>
        <v>Management</v>
      </c>
      <c r="J248" s="355"/>
      <c r="K248" s="355"/>
      <c r="L248" s="357"/>
      <c r="M248" s="358" t="str">
        <f t="shared" si="22"/>
        <v>Local</v>
      </c>
      <c r="N248" s="350"/>
      <c r="O248" s="356" t="str">
        <f t="shared" si="23"/>
        <v>ZAR</v>
      </c>
      <c r="P248" s="356">
        <f t="shared" si="20"/>
        <v>1</v>
      </c>
      <c r="Q248" s="350"/>
      <c r="R248" s="350"/>
      <c r="S248" s="350"/>
      <c r="T248" s="359">
        <f t="shared" si="24"/>
        <v>0</v>
      </c>
      <c r="U248" s="360"/>
      <c r="V248" s="360"/>
      <c r="W248" s="360"/>
      <c r="X248" s="360"/>
      <c r="Y248" s="360"/>
      <c r="Z248" s="360"/>
      <c r="AA248" s="361"/>
      <c r="AB248" s="361"/>
      <c r="AC248" s="361"/>
      <c r="AD248" s="361"/>
      <c r="AE248" s="361"/>
      <c r="AF248" s="361"/>
      <c r="AG248" s="361"/>
      <c r="AH248" s="361"/>
    </row>
    <row r="249" spans="1:34" ht="12.75" customHeight="1" x14ac:dyDescent="0.3">
      <c r="A249" s="351">
        <v>243</v>
      </c>
      <c r="B249" s="49">
        <v>10</v>
      </c>
      <c r="C249" s="352" t="s">
        <v>300</v>
      </c>
      <c r="D249" s="364" t="s">
        <v>305</v>
      </c>
      <c r="E249" s="379"/>
      <c r="F249" s="371"/>
      <c r="G249" s="382"/>
      <c r="H249" s="376">
        <v>20</v>
      </c>
      <c r="I249" s="354" t="str">
        <f t="shared" si="21"/>
        <v>Design Management</v>
      </c>
      <c r="J249" s="355"/>
      <c r="K249" s="355"/>
      <c r="L249" s="357"/>
      <c r="M249" s="358" t="str">
        <f t="shared" si="22"/>
        <v>Local</v>
      </c>
      <c r="N249" s="350"/>
      <c r="O249" s="356" t="str">
        <f t="shared" si="23"/>
        <v>ZAR</v>
      </c>
      <c r="P249" s="356">
        <f t="shared" si="20"/>
        <v>1</v>
      </c>
      <c r="Q249" s="350"/>
      <c r="R249" s="350"/>
      <c r="S249" s="350"/>
      <c r="T249" s="359">
        <f t="shared" si="24"/>
        <v>0</v>
      </c>
      <c r="U249" s="360"/>
      <c r="V249" s="360"/>
      <c r="W249" s="360"/>
      <c r="X249" s="360"/>
      <c r="Y249" s="360"/>
      <c r="Z249" s="360"/>
      <c r="AA249" s="361"/>
      <c r="AB249" s="361"/>
      <c r="AC249" s="361"/>
      <c r="AD249" s="361"/>
      <c r="AE249" s="361"/>
      <c r="AF249" s="361"/>
      <c r="AG249" s="361"/>
      <c r="AH249" s="361"/>
    </row>
    <row r="250" spans="1:34" ht="12.75" customHeight="1" x14ac:dyDescent="0.3">
      <c r="A250" s="351">
        <v>244</v>
      </c>
      <c r="B250" s="49">
        <v>10</v>
      </c>
      <c r="C250" s="352" t="s">
        <v>300</v>
      </c>
      <c r="D250" s="364" t="s">
        <v>305</v>
      </c>
      <c r="E250" s="379"/>
      <c r="F250" s="371"/>
      <c r="G250" s="382"/>
      <c r="H250" s="376">
        <v>30</v>
      </c>
      <c r="I250" s="354" t="str">
        <f t="shared" si="21"/>
        <v>Procurement</v>
      </c>
      <c r="J250" s="355"/>
      <c r="K250" s="355"/>
      <c r="L250" s="357"/>
      <c r="M250" s="358" t="str">
        <f t="shared" si="22"/>
        <v>Local</v>
      </c>
      <c r="N250" s="350"/>
      <c r="O250" s="356" t="str">
        <f t="shared" si="23"/>
        <v>ZAR</v>
      </c>
      <c r="P250" s="356">
        <f t="shared" si="20"/>
        <v>1</v>
      </c>
      <c r="Q250" s="350"/>
      <c r="R250" s="350"/>
      <c r="S250" s="350"/>
      <c r="T250" s="359">
        <f t="shared" si="24"/>
        <v>0</v>
      </c>
      <c r="U250" s="360"/>
      <c r="V250" s="360"/>
      <c r="W250" s="360"/>
      <c r="X250" s="360"/>
      <c r="Y250" s="360"/>
      <c r="Z250" s="360"/>
      <c r="AA250" s="361"/>
      <c r="AB250" s="361"/>
      <c r="AC250" s="361"/>
      <c r="AD250" s="361"/>
      <c r="AE250" s="361"/>
      <c r="AF250" s="361"/>
      <c r="AG250" s="361"/>
      <c r="AH250" s="361"/>
    </row>
    <row r="251" spans="1:34" ht="12.75" customHeight="1" x14ac:dyDescent="0.3">
      <c r="A251" s="351">
        <v>245</v>
      </c>
      <c r="B251" s="49">
        <v>10</v>
      </c>
      <c r="C251" s="352" t="s">
        <v>300</v>
      </c>
      <c r="D251" s="364" t="s">
        <v>305</v>
      </c>
      <c r="E251" s="379"/>
      <c r="F251" s="371"/>
      <c r="G251" s="382"/>
      <c r="H251" s="376">
        <v>40</v>
      </c>
      <c r="I251" s="354" t="str">
        <f t="shared" si="21"/>
        <v>Plant and Material - Local</v>
      </c>
      <c r="J251" s="355"/>
      <c r="K251" s="355"/>
      <c r="L251" s="357"/>
      <c r="M251" s="358" t="str">
        <f t="shared" si="22"/>
        <v>Local</v>
      </c>
      <c r="N251" s="350"/>
      <c r="O251" s="356" t="str">
        <f t="shared" si="23"/>
        <v>ZAR</v>
      </c>
      <c r="P251" s="356">
        <f t="shared" si="20"/>
        <v>1</v>
      </c>
      <c r="Q251" s="350"/>
      <c r="R251" s="350"/>
      <c r="S251" s="350"/>
      <c r="T251" s="359">
        <f t="shared" si="24"/>
        <v>0</v>
      </c>
      <c r="U251" s="360"/>
      <c r="V251" s="360"/>
      <c r="W251" s="360"/>
      <c r="X251" s="360"/>
      <c r="Y251" s="360"/>
      <c r="Z251" s="360"/>
      <c r="AA251" s="361"/>
      <c r="AB251" s="361"/>
      <c r="AC251" s="361"/>
      <c r="AD251" s="361"/>
      <c r="AE251" s="361"/>
      <c r="AF251" s="361"/>
      <c r="AG251" s="361"/>
      <c r="AH251" s="361"/>
    </row>
    <row r="252" spans="1:34" ht="12.75" customHeight="1" x14ac:dyDescent="0.3">
      <c r="A252" s="351">
        <v>246</v>
      </c>
      <c r="B252" s="49">
        <v>10</v>
      </c>
      <c r="C252" s="352" t="s">
        <v>300</v>
      </c>
      <c r="D252" s="364" t="s">
        <v>305</v>
      </c>
      <c r="E252" s="379"/>
      <c r="F252" s="371"/>
      <c r="G252" s="384"/>
      <c r="H252" s="376">
        <v>50</v>
      </c>
      <c r="I252" s="354" t="str">
        <f t="shared" si="21"/>
        <v>Plant and Material - Foreign</v>
      </c>
      <c r="J252" s="355"/>
      <c r="K252" s="355"/>
      <c r="L252" s="357"/>
      <c r="M252" s="358" t="s">
        <v>154</v>
      </c>
      <c r="N252" s="350"/>
      <c r="O252" s="398" t="s">
        <v>188</v>
      </c>
      <c r="P252" s="356"/>
      <c r="Q252" s="350"/>
      <c r="R252" s="350"/>
      <c r="S252" s="350"/>
      <c r="T252" s="359">
        <f>R252*S252</f>
        <v>0</v>
      </c>
      <c r="U252" s="360"/>
      <c r="V252" s="360"/>
      <c r="W252" s="360"/>
      <c r="X252" s="360"/>
      <c r="Y252" s="360"/>
      <c r="Z252" s="360"/>
      <c r="AA252" s="361"/>
      <c r="AB252" s="361"/>
      <c r="AC252" s="361"/>
      <c r="AD252" s="361"/>
      <c r="AE252" s="361"/>
      <c r="AF252" s="361"/>
      <c r="AG252" s="361"/>
      <c r="AH252" s="361"/>
    </row>
    <row r="253" spans="1:34" ht="12.75" customHeight="1" x14ac:dyDescent="0.3">
      <c r="A253" s="351">
        <v>247</v>
      </c>
      <c r="B253" s="49">
        <v>10</v>
      </c>
      <c r="C253" s="352" t="s">
        <v>300</v>
      </c>
      <c r="D253" s="364" t="s">
        <v>305</v>
      </c>
      <c r="E253" s="379"/>
      <c r="F253" s="371"/>
      <c r="G253" s="384"/>
      <c r="H253" s="376">
        <v>60</v>
      </c>
      <c r="I253" s="354" t="str">
        <f t="shared" si="21"/>
        <v>Transport - Local</v>
      </c>
      <c r="J253" s="355"/>
      <c r="K253" s="355"/>
      <c r="L253" s="357"/>
      <c r="M253" s="358" t="str">
        <f t="shared" si="22"/>
        <v>Local</v>
      </c>
      <c r="N253" s="350"/>
      <c r="O253" s="356" t="str">
        <f t="shared" si="23"/>
        <v>ZAR</v>
      </c>
      <c r="P253" s="356">
        <f t="shared" si="20"/>
        <v>1</v>
      </c>
      <c r="Q253" s="350"/>
      <c r="R253" s="350"/>
      <c r="S253" s="350"/>
      <c r="T253" s="359">
        <f t="shared" si="24"/>
        <v>0</v>
      </c>
      <c r="U253" s="360"/>
      <c r="V253" s="360"/>
      <c r="W253" s="360"/>
      <c r="X253" s="360"/>
      <c r="Y253" s="360"/>
      <c r="Z253" s="360"/>
      <c r="AA253" s="361"/>
      <c r="AB253" s="361"/>
      <c r="AC253" s="361"/>
      <c r="AD253" s="361"/>
      <c r="AE253" s="361"/>
      <c r="AF253" s="361"/>
      <c r="AG253" s="361"/>
      <c r="AH253" s="361"/>
    </row>
    <row r="254" spans="1:34" ht="12.75" customHeight="1" x14ac:dyDescent="0.3">
      <c r="A254" s="351">
        <v>248</v>
      </c>
      <c r="B254" s="49">
        <v>10</v>
      </c>
      <c r="C254" s="352" t="s">
        <v>300</v>
      </c>
      <c r="D254" s="364" t="s">
        <v>305</v>
      </c>
      <c r="E254" s="379"/>
      <c r="F254" s="371"/>
      <c r="G254" s="384"/>
      <c r="H254" s="376">
        <v>70</v>
      </c>
      <c r="I254" s="354" t="str">
        <f t="shared" si="21"/>
        <v>Transport - Freight/Sea</v>
      </c>
      <c r="J254" s="355"/>
      <c r="K254" s="355"/>
      <c r="L254" s="357"/>
      <c r="M254" s="358" t="str">
        <f t="shared" si="22"/>
        <v>Local</v>
      </c>
      <c r="N254" s="350"/>
      <c r="O254" s="356" t="str">
        <f t="shared" si="23"/>
        <v>ZAR</v>
      </c>
      <c r="P254" s="356">
        <f t="shared" si="20"/>
        <v>1</v>
      </c>
      <c r="Q254" s="350"/>
      <c r="R254" s="350"/>
      <c r="S254" s="350"/>
      <c r="T254" s="359">
        <f t="shared" si="24"/>
        <v>0</v>
      </c>
      <c r="U254" s="360"/>
      <c r="V254" s="360"/>
      <c r="W254" s="360"/>
      <c r="X254" s="360"/>
      <c r="Y254" s="360"/>
      <c r="Z254" s="360"/>
      <c r="AA254" s="361"/>
      <c r="AB254" s="361"/>
      <c r="AC254" s="361"/>
      <c r="AD254" s="361"/>
      <c r="AE254" s="361"/>
      <c r="AF254" s="361"/>
      <c r="AG254" s="361"/>
      <c r="AH254" s="361"/>
    </row>
    <row r="255" spans="1:34" ht="12.75" customHeight="1" x14ac:dyDescent="0.3">
      <c r="A255" s="351">
        <v>249</v>
      </c>
      <c r="B255" s="49">
        <v>10</v>
      </c>
      <c r="C255" s="352" t="s">
        <v>300</v>
      </c>
      <c r="D255" s="364" t="s">
        <v>305</v>
      </c>
      <c r="E255" s="379"/>
      <c r="F255" s="371"/>
      <c r="G255" s="384"/>
      <c r="H255" s="376">
        <v>80</v>
      </c>
      <c r="I255" s="354" t="str">
        <f t="shared" si="21"/>
        <v>Construction, Erection &amp; Installation</v>
      </c>
      <c r="J255" s="355"/>
      <c r="K255" s="355"/>
      <c r="L255" s="357"/>
      <c r="M255" s="358" t="str">
        <f t="shared" si="22"/>
        <v>Local</v>
      </c>
      <c r="N255" s="350"/>
      <c r="O255" s="356" t="str">
        <f t="shared" si="23"/>
        <v>ZAR</v>
      </c>
      <c r="P255" s="356">
        <f t="shared" si="20"/>
        <v>1</v>
      </c>
      <c r="Q255" s="350"/>
      <c r="R255" s="350"/>
      <c r="S255" s="350"/>
      <c r="T255" s="359">
        <f t="shared" si="24"/>
        <v>0</v>
      </c>
      <c r="U255" s="360"/>
      <c r="V255" s="360"/>
      <c r="W255" s="360"/>
      <c r="X255" s="360"/>
      <c r="Y255" s="360"/>
      <c r="Z255" s="360"/>
      <c r="AA255" s="361"/>
      <c r="AB255" s="361"/>
      <c r="AC255" s="361"/>
      <c r="AD255" s="361"/>
      <c r="AE255" s="361"/>
      <c r="AF255" s="361"/>
      <c r="AG255" s="361"/>
      <c r="AH255" s="361"/>
    </row>
    <row r="256" spans="1:34" ht="12.75" customHeight="1" x14ac:dyDescent="0.3">
      <c r="A256" s="351">
        <v>250</v>
      </c>
      <c r="B256" s="49">
        <v>10</v>
      </c>
      <c r="C256" s="352" t="s">
        <v>300</v>
      </c>
      <c r="D256" s="364" t="s">
        <v>305</v>
      </c>
      <c r="E256" s="379"/>
      <c r="F256" s="371"/>
      <c r="G256" s="384"/>
      <c r="H256" s="376">
        <v>90</v>
      </c>
      <c r="I256" s="354" t="str">
        <f t="shared" si="21"/>
        <v>Commissioning and Testing</v>
      </c>
      <c r="J256" s="355"/>
      <c r="K256" s="355"/>
      <c r="L256" s="357"/>
      <c r="M256" s="358" t="str">
        <f t="shared" si="22"/>
        <v>Local</v>
      </c>
      <c r="N256" s="350"/>
      <c r="O256" s="356" t="str">
        <f t="shared" si="23"/>
        <v>ZAR</v>
      </c>
      <c r="P256" s="356">
        <f t="shared" si="20"/>
        <v>1</v>
      </c>
      <c r="Q256" s="350"/>
      <c r="R256" s="350"/>
      <c r="S256" s="350"/>
      <c r="T256" s="359">
        <f t="shared" si="24"/>
        <v>0</v>
      </c>
      <c r="U256" s="360"/>
      <c r="V256" s="360"/>
      <c r="W256" s="360"/>
      <c r="X256" s="360"/>
      <c r="Y256" s="360"/>
      <c r="Z256" s="360"/>
      <c r="AA256" s="361"/>
      <c r="AB256" s="361"/>
      <c r="AC256" s="361"/>
      <c r="AD256" s="361"/>
      <c r="AE256" s="361"/>
      <c r="AF256" s="361"/>
      <c r="AG256" s="361"/>
      <c r="AH256" s="361"/>
    </row>
    <row r="257" spans="1:34" ht="12.75" customHeight="1" x14ac:dyDescent="0.3">
      <c r="A257" s="351">
        <v>251</v>
      </c>
      <c r="B257" s="49">
        <v>10</v>
      </c>
      <c r="C257" s="352" t="s">
        <v>300</v>
      </c>
      <c r="D257" s="364" t="s">
        <v>305</v>
      </c>
      <c r="E257" s="379"/>
      <c r="F257" s="371"/>
      <c r="G257" s="384"/>
      <c r="H257" s="376">
        <v>100</v>
      </c>
      <c r="I257" s="354" t="str">
        <f t="shared" si="21"/>
        <v>Codification and Labelling</v>
      </c>
      <c r="J257" s="355"/>
      <c r="K257" s="355"/>
      <c r="L257" s="357"/>
      <c r="M257" s="358" t="str">
        <f t="shared" si="22"/>
        <v>Local</v>
      </c>
      <c r="N257" s="350"/>
      <c r="O257" s="356" t="str">
        <f t="shared" si="23"/>
        <v>ZAR</v>
      </c>
      <c r="P257" s="356">
        <f t="shared" si="20"/>
        <v>1</v>
      </c>
      <c r="Q257" s="350"/>
      <c r="R257" s="350"/>
      <c r="S257" s="350"/>
      <c r="T257" s="359">
        <f t="shared" si="24"/>
        <v>0</v>
      </c>
      <c r="U257" s="360"/>
      <c r="V257" s="360"/>
      <c r="W257" s="360"/>
      <c r="X257" s="360"/>
      <c r="Y257" s="360"/>
      <c r="Z257" s="360"/>
      <c r="AA257" s="361"/>
      <c r="AB257" s="361"/>
      <c r="AC257" s="361"/>
      <c r="AD257" s="361"/>
      <c r="AE257" s="361"/>
      <c r="AF257" s="361"/>
      <c r="AG257" s="361"/>
      <c r="AH257" s="361"/>
    </row>
    <row r="258" spans="1:34" ht="12.75" customHeight="1" x14ac:dyDescent="0.3">
      <c r="A258" s="351">
        <v>252</v>
      </c>
      <c r="B258" s="49">
        <v>10</v>
      </c>
      <c r="C258" s="352" t="s">
        <v>300</v>
      </c>
      <c r="D258" s="364" t="s">
        <v>305</v>
      </c>
      <c r="E258" s="379"/>
      <c r="F258" s="371"/>
      <c r="G258" s="384"/>
      <c r="H258" s="375">
        <v>0</v>
      </c>
      <c r="I258" s="354" t="str">
        <f t="shared" si="21"/>
        <v>General</v>
      </c>
      <c r="J258" s="355"/>
      <c r="K258" s="355"/>
      <c r="L258" s="357"/>
      <c r="M258" s="358" t="str">
        <f t="shared" si="22"/>
        <v>Local</v>
      </c>
      <c r="N258" s="350"/>
      <c r="O258" s="356" t="str">
        <f t="shared" si="23"/>
        <v>ZAR</v>
      </c>
      <c r="P258" s="356">
        <f t="shared" si="20"/>
        <v>1</v>
      </c>
      <c r="Q258" s="350"/>
      <c r="R258" s="350"/>
      <c r="S258" s="350"/>
      <c r="T258" s="359">
        <f t="shared" si="24"/>
        <v>0</v>
      </c>
      <c r="U258" s="360"/>
      <c r="V258" s="360"/>
      <c r="W258" s="360"/>
      <c r="X258" s="360"/>
      <c r="Y258" s="360"/>
      <c r="Z258" s="360"/>
      <c r="AA258" s="361"/>
      <c r="AB258" s="361"/>
      <c r="AC258" s="361"/>
      <c r="AD258" s="361"/>
      <c r="AE258" s="361"/>
      <c r="AF258" s="361"/>
      <c r="AG258" s="361"/>
      <c r="AH258" s="361"/>
    </row>
    <row r="259" spans="1:34" ht="12.75" customHeight="1" x14ac:dyDescent="0.3">
      <c r="A259" s="351">
        <v>253</v>
      </c>
      <c r="B259" s="49">
        <v>10</v>
      </c>
      <c r="C259" s="352" t="s">
        <v>300</v>
      </c>
      <c r="D259" s="364" t="s">
        <v>305</v>
      </c>
      <c r="E259" s="379"/>
      <c r="F259" s="371"/>
      <c r="G259" s="384"/>
      <c r="H259" s="376">
        <v>10</v>
      </c>
      <c r="I259" s="354" t="str">
        <f t="shared" si="21"/>
        <v>Management</v>
      </c>
      <c r="J259" s="355"/>
      <c r="K259" s="355"/>
      <c r="L259" s="357"/>
      <c r="M259" s="358" t="str">
        <f t="shared" si="22"/>
        <v>Local</v>
      </c>
      <c r="N259" s="350"/>
      <c r="O259" s="356" t="str">
        <f t="shared" si="23"/>
        <v>ZAR</v>
      </c>
      <c r="P259" s="356">
        <f t="shared" si="20"/>
        <v>1</v>
      </c>
      <c r="Q259" s="350"/>
      <c r="R259" s="350"/>
      <c r="S259" s="350"/>
      <c r="T259" s="359">
        <f t="shared" si="24"/>
        <v>0</v>
      </c>
      <c r="U259" s="360"/>
      <c r="V259" s="360"/>
      <c r="W259" s="360"/>
      <c r="X259" s="360"/>
      <c r="Y259" s="360"/>
      <c r="Z259" s="360"/>
      <c r="AA259" s="361"/>
      <c r="AB259" s="361"/>
      <c r="AC259" s="361"/>
      <c r="AD259" s="361"/>
      <c r="AE259" s="361"/>
      <c r="AF259" s="361"/>
      <c r="AG259" s="361"/>
      <c r="AH259" s="361"/>
    </row>
    <row r="260" spans="1:34" ht="12.75" customHeight="1" x14ac:dyDescent="0.3">
      <c r="A260" s="351">
        <v>254</v>
      </c>
      <c r="B260" s="49">
        <v>10</v>
      </c>
      <c r="C260" s="352" t="s">
        <v>300</v>
      </c>
      <c r="D260" s="364" t="s">
        <v>305</v>
      </c>
      <c r="E260" s="379"/>
      <c r="F260" s="371"/>
      <c r="G260" s="384"/>
      <c r="H260" s="376">
        <v>20</v>
      </c>
      <c r="I260" s="354" t="str">
        <f t="shared" si="21"/>
        <v>Design Management</v>
      </c>
      <c r="J260" s="355"/>
      <c r="K260" s="355"/>
      <c r="L260" s="357"/>
      <c r="M260" s="358" t="s">
        <v>155</v>
      </c>
      <c r="N260" s="350"/>
      <c r="O260" s="356" t="str">
        <f t="shared" si="23"/>
        <v>ZAR</v>
      </c>
      <c r="P260" s="356">
        <f t="shared" si="20"/>
        <v>1</v>
      </c>
      <c r="Q260" s="350"/>
      <c r="R260" s="350"/>
      <c r="S260" s="350"/>
      <c r="T260" s="359">
        <f>R260*S260</f>
        <v>0</v>
      </c>
      <c r="U260" s="360"/>
      <c r="V260" s="360"/>
      <c r="W260" s="360"/>
      <c r="X260" s="360"/>
      <c r="Y260" s="360"/>
      <c r="Z260" s="360"/>
      <c r="AA260" s="361"/>
      <c r="AB260" s="361"/>
      <c r="AC260" s="361"/>
      <c r="AD260" s="361"/>
      <c r="AE260" s="361"/>
      <c r="AF260" s="361"/>
      <c r="AG260" s="361"/>
      <c r="AH260" s="361"/>
    </row>
    <row r="261" spans="1:34" ht="12.75" customHeight="1" x14ac:dyDescent="0.3">
      <c r="A261" s="351">
        <v>255</v>
      </c>
      <c r="B261" s="49">
        <v>10</v>
      </c>
      <c r="C261" s="352" t="s">
        <v>300</v>
      </c>
      <c r="D261" s="364" t="s">
        <v>305</v>
      </c>
      <c r="E261" s="379"/>
      <c r="F261" s="371"/>
      <c r="G261" s="384"/>
      <c r="H261" s="376">
        <v>30</v>
      </c>
      <c r="I261" s="354" t="str">
        <f t="shared" si="21"/>
        <v>Procurement</v>
      </c>
      <c r="J261" s="355"/>
      <c r="K261" s="355"/>
      <c r="L261" s="357"/>
      <c r="M261" s="358" t="str">
        <f t="shared" si="22"/>
        <v>Local</v>
      </c>
      <c r="N261" s="350"/>
      <c r="O261" s="356" t="str">
        <f t="shared" si="23"/>
        <v>ZAR</v>
      </c>
      <c r="P261" s="356">
        <f t="shared" ref="P261:P318" si="25">IF(N261="",1,VLOOKUP(N261,$N$1:$P$14,3,FALSE))</f>
        <v>1</v>
      </c>
      <c r="Q261" s="350"/>
      <c r="R261" s="350"/>
      <c r="S261" s="350"/>
      <c r="T261" s="359">
        <f t="shared" si="24"/>
        <v>0</v>
      </c>
      <c r="U261" s="360"/>
      <c r="V261" s="360"/>
      <c r="W261" s="360"/>
      <c r="X261" s="360"/>
      <c r="Y261" s="360"/>
      <c r="Z261" s="360"/>
      <c r="AA261" s="361"/>
      <c r="AB261" s="361"/>
      <c r="AC261" s="361"/>
      <c r="AD261" s="361"/>
      <c r="AE261" s="361"/>
      <c r="AF261" s="361"/>
      <c r="AG261" s="361"/>
      <c r="AH261" s="361"/>
    </row>
    <row r="262" spans="1:34" ht="12.75" customHeight="1" x14ac:dyDescent="0.3">
      <c r="A262" s="351">
        <v>256</v>
      </c>
      <c r="B262" s="49">
        <v>10</v>
      </c>
      <c r="C262" s="352" t="s">
        <v>300</v>
      </c>
      <c r="D262" s="364" t="s">
        <v>305</v>
      </c>
      <c r="E262" s="379"/>
      <c r="F262" s="371"/>
      <c r="G262" s="384"/>
      <c r="H262" s="376">
        <v>40</v>
      </c>
      <c r="I262" s="354" t="str">
        <f t="shared" si="21"/>
        <v>Plant and Material - Local</v>
      </c>
      <c r="J262" s="355"/>
      <c r="K262" s="355"/>
      <c r="L262" s="357"/>
      <c r="M262" s="358" t="str">
        <f t="shared" si="22"/>
        <v>Local</v>
      </c>
      <c r="N262" s="350"/>
      <c r="O262" s="356" t="str">
        <f t="shared" si="23"/>
        <v>ZAR</v>
      </c>
      <c r="P262" s="356">
        <f t="shared" si="25"/>
        <v>1</v>
      </c>
      <c r="Q262" s="350"/>
      <c r="R262" s="350"/>
      <c r="S262" s="350"/>
      <c r="T262" s="359">
        <f t="shared" si="24"/>
        <v>0</v>
      </c>
      <c r="U262" s="360"/>
      <c r="V262" s="360"/>
      <c r="W262" s="360"/>
      <c r="X262" s="360"/>
      <c r="Y262" s="360"/>
      <c r="Z262" s="360"/>
      <c r="AA262" s="361"/>
      <c r="AB262" s="361"/>
      <c r="AC262" s="361"/>
      <c r="AD262" s="361"/>
      <c r="AE262" s="361"/>
      <c r="AF262" s="361"/>
      <c r="AG262" s="361"/>
      <c r="AH262" s="361"/>
    </row>
    <row r="263" spans="1:34" ht="12.75" customHeight="1" x14ac:dyDescent="0.3">
      <c r="A263" s="351">
        <v>257</v>
      </c>
      <c r="B263" s="49">
        <v>10</v>
      </c>
      <c r="C263" s="352" t="s">
        <v>300</v>
      </c>
      <c r="D263" s="364" t="s">
        <v>305</v>
      </c>
      <c r="E263" s="379"/>
      <c r="F263" s="371"/>
      <c r="G263" s="384"/>
      <c r="H263" s="376">
        <v>50</v>
      </c>
      <c r="I263" s="354" t="str">
        <f t="shared" si="21"/>
        <v>Plant and Material - Foreign</v>
      </c>
      <c r="J263" s="355"/>
      <c r="K263" s="355"/>
      <c r="L263" s="357"/>
      <c r="M263" s="358" t="s">
        <v>154</v>
      </c>
      <c r="N263" s="350"/>
      <c r="O263" s="398" t="s">
        <v>188</v>
      </c>
      <c r="P263" s="356"/>
      <c r="Q263" s="350"/>
      <c r="R263" s="350"/>
      <c r="S263" s="350"/>
      <c r="T263" s="359">
        <f t="shared" si="24"/>
        <v>0</v>
      </c>
      <c r="U263" s="360"/>
      <c r="V263" s="360"/>
      <c r="W263" s="360"/>
      <c r="X263" s="360"/>
      <c r="Y263" s="360"/>
      <c r="Z263" s="360"/>
      <c r="AA263" s="361"/>
      <c r="AB263" s="361"/>
      <c r="AC263" s="361"/>
      <c r="AD263" s="361"/>
      <c r="AE263" s="361"/>
      <c r="AF263" s="361"/>
      <c r="AG263" s="361"/>
      <c r="AH263" s="361"/>
    </row>
    <row r="264" spans="1:34" ht="12.75" customHeight="1" x14ac:dyDescent="0.3">
      <c r="A264" s="351">
        <v>258</v>
      </c>
      <c r="B264" s="49">
        <v>10</v>
      </c>
      <c r="C264" s="352" t="s">
        <v>300</v>
      </c>
      <c r="D264" s="364" t="s">
        <v>305</v>
      </c>
      <c r="E264" s="379"/>
      <c r="F264" s="371"/>
      <c r="G264" s="384"/>
      <c r="H264" s="376">
        <v>60</v>
      </c>
      <c r="I264" s="354" t="str">
        <f t="shared" ref="I264:I321" si="26">IF(H264="","Allocation?",VLOOKUP(H264,$H$3:$I$14,2,FALSE))</f>
        <v>Transport - Local</v>
      </c>
      <c r="J264" s="355"/>
      <c r="K264" s="355"/>
      <c r="L264" s="357"/>
      <c r="M264" s="358" t="str">
        <f t="shared" si="22"/>
        <v>Local</v>
      </c>
      <c r="N264" s="350"/>
      <c r="O264" s="356" t="str">
        <f t="shared" si="23"/>
        <v>ZAR</v>
      </c>
      <c r="P264" s="356">
        <f t="shared" si="25"/>
        <v>1</v>
      </c>
      <c r="Q264" s="350"/>
      <c r="R264" s="350"/>
      <c r="S264" s="350"/>
      <c r="T264" s="359">
        <f t="shared" si="24"/>
        <v>0</v>
      </c>
      <c r="U264" s="360"/>
      <c r="V264" s="360"/>
      <c r="W264" s="360"/>
      <c r="X264" s="360"/>
      <c r="Y264" s="360"/>
      <c r="Z264" s="360"/>
      <c r="AA264" s="361"/>
      <c r="AB264" s="361"/>
      <c r="AC264" s="361"/>
      <c r="AD264" s="361"/>
      <c r="AE264" s="361"/>
      <c r="AF264" s="361"/>
      <c r="AG264" s="361"/>
      <c r="AH264" s="361"/>
    </row>
    <row r="265" spans="1:34" ht="12.75" customHeight="1" x14ac:dyDescent="0.3">
      <c r="A265" s="351">
        <v>259</v>
      </c>
      <c r="B265" s="49">
        <v>10</v>
      </c>
      <c r="C265" s="352" t="s">
        <v>300</v>
      </c>
      <c r="D265" s="364" t="s">
        <v>305</v>
      </c>
      <c r="E265" s="379"/>
      <c r="F265" s="371"/>
      <c r="G265" s="384"/>
      <c r="H265" s="376">
        <v>70</v>
      </c>
      <c r="I265" s="354" t="str">
        <f t="shared" si="26"/>
        <v>Transport - Freight/Sea</v>
      </c>
      <c r="J265" s="355"/>
      <c r="K265" s="355"/>
      <c r="L265" s="357"/>
      <c r="M265" s="358" t="str">
        <f t="shared" si="22"/>
        <v>Local</v>
      </c>
      <c r="N265" s="350"/>
      <c r="O265" s="356" t="str">
        <f t="shared" si="23"/>
        <v>ZAR</v>
      </c>
      <c r="P265" s="356">
        <f t="shared" si="25"/>
        <v>1</v>
      </c>
      <c r="Q265" s="350"/>
      <c r="R265" s="350"/>
      <c r="S265" s="350"/>
      <c r="T265" s="359">
        <f t="shared" si="24"/>
        <v>0</v>
      </c>
      <c r="U265" s="360"/>
      <c r="V265" s="360"/>
      <c r="W265" s="360"/>
      <c r="X265" s="360"/>
      <c r="Y265" s="360"/>
      <c r="Z265" s="360"/>
      <c r="AA265" s="361"/>
      <c r="AB265" s="361"/>
      <c r="AC265" s="361"/>
      <c r="AD265" s="361"/>
      <c r="AE265" s="361"/>
      <c r="AF265" s="361"/>
      <c r="AG265" s="361"/>
      <c r="AH265" s="361"/>
    </row>
    <row r="266" spans="1:34" ht="12.75" customHeight="1" x14ac:dyDescent="0.3">
      <c r="A266" s="351">
        <v>260</v>
      </c>
      <c r="B266" s="49">
        <v>10</v>
      </c>
      <c r="C266" s="352" t="s">
        <v>300</v>
      </c>
      <c r="D266" s="364" t="s">
        <v>305</v>
      </c>
      <c r="E266" s="379"/>
      <c r="F266" s="371"/>
      <c r="G266" s="384"/>
      <c r="H266" s="376">
        <v>80</v>
      </c>
      <c r="I266" s="354" t="str">
        <f t="shared" si="26"/>
        <v>Construction, Erection &amp; Installation</v>
      </c>
      <c r="J266" s="355"/>
      <c r="K266" s="355"/>
      <c r="L266" s="357"/>
      <c r="M266" s="358" t="str">
        <f t="shared" si="22"/>
        <v>Local</v>
      </c>
      <c r="N266" s="350"/>
      <c r="O266" s="356" t="str">
        <f t="shared" si="23"/>
        <v>ZAR</v>
      </c>
      <c r="P266" s="356">
        <f t="shared" si="25"/>
        <v>1</v>
      </c>
      <c r="Q266" s="350"/>
      <c r="R266" s="350"/>
      <c r="S266" s="350"/>
      <c r="T266" s="359">
        <f t="shared" si="24"/>
        <v>0</v>
      </c>
      <c r="U266" s="360"/>
      <c r="V266" s="360"/>
      <c r="W266" s="360"/>
      <c r="X266" s="360"/>
      <c r="Y266" s="360"/>
      <c r="Z266" s="360"/>
      <c r="AA266" s="361"/>
      <c r="AB266" s="361"/>
      <c r="AC266" s="361"/>
      <c r="AD266" s="361"/>
      <c r="AE266" s="361"/>
      <c r="AF266" s="361"/>
      <c r="AG266" s="361"/>
      <c r="AH266" s="361"/>
    </row>
    <row r="267" spans="1:34" ht="12.75" customHeight="1" x14ac:dyDescent="0.3">
      <c r="A267" s="351">
        <v>261</v>
      </c>
      <c r="B267" s="49">
        <v>10</v>
      </c>
      <c r="C267" s="352" t="s">
        <v>300</v>
      </c>
      <c r="D267" s="364" t="s">
        <v>305</v>
      </c>
      <c r="E267" s="379"/>
      <c r="F267" s="371"/>
      <c r="G267" s="384"/>
      <c r="H267" s="376">
        <v>90</v>
      </c>
      <c r="I267" s="354" t="str">
        <f t="shared" si="26"/>
        <v>Commissioning and Testing</v>
      </c>
      <c r="J267" s="355"/>
      <c r="K267" s="355"/>
      <c r="L267" s="357"/>
      <c r="M267" s="358" t="str">
        <f t="shared" si="22"/>
        <v>Local</v>
      </c>
      <c r="N267" s="350"/>
      <c r="O267" s="356" t="str">
        <f t="shared" si="23"/>
        <v>ZAR</v>
      </c>
      <c r="P267" s="356">
        <f t="shared" si="25"/>
        <v>1</v>
      </c>
      <c r="Q267" s="350"/>
      <c r="R267" s="350"/>
      <c r="S267" s="350"/>
      <c r="T267" s="359">
        <f t="shared" si="24"/>
        <v>0</v>
      </c>
      <c r="U267" s="360"/>
      <c r="V267" s="360"/>
      <c r="W267" s="360"/>
      <c r="X267" s="360"/>
      <c r="Y267" s="360"/>
      <c r="Z267" s="360"/>
      <c r="AA267" s="361"/>
      <c r="AB267" s="361"/>
      <c r="AC267" s="361"/>
      <c r="AD267" s="361"/>
      <c r="AE267" s="361"/>
      <c r="AF267" s="361"/>
      <c r="AG267" s="361"/>
      <c r="AH267" s="361"/>
    </row>
    <row r="268" spans="1:34" ht="12.75" customHeight="1" x14ac:dyDescent="0.3">
      <c r="A268" s="351">
        <v>262</v>
      </c>
      <c r="B268" s="49">
        <v>10</v>
      </c>
      <c r="C268" s="352" t="s">
        <v>300</v>
      </c>
      <c r="D268" s="364" t="s">
        <v>305</v>
      </c>
      <c r="E268" s="379"/>
      <c r="F268" s="371"/>
      <c r="G268" s="384"/>
      <c r="H268" s="376">
        <v>100</v>
      </c>
      <c r="I268" s="354" t="str">
        <f t="shared" si="26"/>
        <v>Codification and Labelling</v>
      </c>
      <c r="J268" s="355"/>
      <c r="K268" s="355"/>
      <c r="L268" s="357"/>
      <c r="M268" s="358" t="s">
        <v>155</v>
      </c>
      <c r="N268" s="350"/>
      <c r="O268" s="356" t="str">
        <f t="shared" si="23"/>
        <v>ZAR</v>
      </c>
      <c r="P268" s="356">
        <f t="shared" si="25"/>
        <v>1</v>
      </c>
      <c r="Q268" s="350"/>
      <c r="R268" s="350"/>
      <c r="S268" s="350"/>
      <c r="T268" s="359">
        <f>R268*S268</f>
        <v>0</v>
      </c>
      <c r="U268" s="360"/>
      <c r="V268" s="360"/>
      <c r="W268" s="360"/>
      <c r="X268" s="360"/>
      <c r="Y268" s="360"/>
      <c r="Z268" s="360"/>
      <c r="AA268" s="361"/>
      <c r="AB268" s="361"/>
      <c r="AC268" s="361"/>
      <c r="AD268" s="361"/>
      <c r="AE268" s="361"/>
      <c r="AF268" s="361"/>
      <c r="AG268" s="361"/>
      <c r="AH268" s="361"/>
    </row>
    <row r="269" spans="1:34" ht="12.75" customHeight="1" x14ac:dyDescent="0.3">
      <c r="A269" s="351">
        <v>263</v>
      </c>
      <c r="B269" s="49">
        <v>10</v>
      </c>
      <c r="C269" s="352" t="s">
        <v>300</v>
      </c>
      <c r="D269" s="364" t="s">
        <v>305</v>
      </c>
      <c r="E269" s="379"/>
      <c r="F269" s="371"/>
      <c r="G269" s="384"/>
      <c r="H269" s="375">
        <v>0</v>
      </c>
      <c r="I269" s="354" t="str">
        <f t="shared" si="26"/>
        <v>General</v>
      </c>
      <c r="J269" s="355"/>
      <c r="K269" s="355"/>
      <c r="L269" s="357"/>
      <c r="M269" s="358" t="str">
        <f t="shared" si="22"/>
        <v>Local</v>
      </c>
      <c r="N269" s="350"/>
      <c r="O269" s="356" t="str">
        <f t="shared" si="23"/>
        <v>ZAR</v>
      </c>
      <c r="P269" s="356">
        <f t="shared" si="25"/>
        <v>1</v>
      </c>
      <c r="Q269" s="350"/>
      <c r="R269" s="350"/>
      <c r="S269" s="350"/>
      <c r="T269" s="359">
        <f t="shared" si="24"/>
        <v>0</v>
      </c>
      <c r="U269" s="360"/>
      <c r="V269" s="360"/>
      <c r="W269" s="360"/>
      <c r="X269" s="360"/>
      <c r="Y269" s="360"/>
      <c r="Z269" s="360"/>
      <c r="AA269" s="361"/>
      <c r="AB269" s="361"/>
      <c r="AC269" s="361"/>
      <c r="AD269" s="361"/>
      <c r="AE269" s="361"/>
      <c r="AF269" s="361"/>
      <c r="AG269" s="361"/>
      <c r="AH269" s="361"/>
    </row>
    <row r="270" spans="1:34" ht="12.75" customHeight="1" x14ac:dyDescent="0.3">
      <c r="A270" s="351">
        <v>264</v>
      </c>
      <c r="B270" s="49">
        <v>10</v>
      </c>
      <c r="C270" s="352" t="s">
        <v>300</v>
      </c>
      <c r="D270" s="364" t="s">
        <v>305</v>
      </c>
      <c r="E270" s="379"/>
      <c r="F270" s="371"/>
      <c r="G270" s="384"/>
      <c r="H270" s="376">
        <v>10</v>
      </c>
      <c r="I270" s="354" t="str">
        <f t="shared" si="26"/>
        <v>Management</v>
      </c>
      <c r="J270" s="355"/>
      <c r="K270" s="355"/>
      <c r="L270" s="357"/>
      <c r="M270" s="358" t="str">
        <f t="shared" si="22"/>
        <v>Local</v>
      </c>
      <c r="N270" s="350"/>
      <c r="O270" s="356" t="str">
        <f t="shared" si="23"/>
        <v>ZAR</v>
      </c>
      <c r="P270" s="356">
        <f t="shared" si="25"/>
        <v>1</v>
      </c>
      <c r="Q270" s="350"/>
      <c r="R270" s="350"/>
      <c r="S270" s="350"/>
      <c r="T270" s="359">
        <f t="shared" si="24"/>
        <v>0</v>
      </c>
      <c r="U270" s="360"/>
      <c r="V270" s="360"/>
      <c r="W270" s="360"/>
      <c r="X270" s="360"/>
      <c r="Y270" s="360"/>
      <c r="Z270" s="360"/>
      <c r="AA270" s="361"/>
      <c r="AB270" s="361"/>
      <c r="AC270" s="361"/>
      <c r="AD270" s="361"/>
      <c r="AE270" s="361"/>
      <c r="AF270" s="361"/>
      <c r="AG270" s="361"/>
      <c r="AH270" s="361"/>
    </row>
    <row r="271" spans="1:34" ht="12.75" customHeight="1" x14ac:dyDescent="0.3">
      <c r="A271" s="351">
        <v>265</v>
      </c>
      <c r="B271" s="49">
        <v>10</v>
      </c>
      <c r="C271" s="352" t="s">
        <v>300</v>
      </c>
      <c r="D271" s="364" t="s">
        <v>305</v>
      </c>
      <c r="E271" s="379"/>
      <c r="F271" s="371"/>
      <c r="G271" s="384"/>
      <c r="H271" s="376">
        <v>20</v>
      </c>
      <c r="I271" s="354" t="str">
        <f t="shared" si="26"/>
        <v>Design Management</v>
      </c>
      <c r="J271" s="355"/>
      <c r="K271" s="355"/>
      <c r="L271" s="357"/>
      <c r="M271" s="358" t="str">
        <f t="shared" si="22"/>
        <v>Local</v>
      </c>
      <c r="N271" s="350"/>
      <c r="O271" s="356" t="str">
        <f t="shared" si="23"/>
        <v>ZAR</v>
      </c>
      <c r="P271" s="356">
        <f t="shared" si="25"/>
        <v>1</v>
      </c>
      <c r="Q271" s="350"/>
      <c r="R271" s="350"/>
      <c r="S271" s="350"/>
      <c r="T271" s="359">
        <f t="shared" si="24"/>
        <v>0</v>
      </c>
      <c r="U271" s="360"/>
      <c r="V271" s="360"/>
      <c r="W271" s="360"/>
      <c r="X271" s="360"/>
      <c r="Y271" s="360"/>
      <c r="Z271" s="360"/>
      <c r="AA271" s="361"/>
      <c r="AB271" s="361"/>
      <c r="AC271" s="361"/>
      <c r="AD271" s="361"/>
      <c r="AE271" s="361"/>
      <c r="AF271" s="361"/>
      <c r="AG271" s="361"/>
      <c r="AH271" s="361"/>
    </row>
    <row r="272" spans="1:34" ht="12.75" customHeight="1" x14ac:dyDescent="0.3">
      <c r="A272" s="351">
        <v>266</v>
      </c>
      <c r="B272" s="49">
        <v>10</v>
      </c>
      <c r="C272" s="352" t="s">
        <v>300</v>
      </c>
      <c r="D272" s="364" t="s">
        <v>305</v>
      </c>
      <c r="E272" s="379"/>
      <c r="F272" s="371"/>
      <c r="G272" s="384"/>
      <c r="H272" s="376">
        <v>30</v>
      </c>
      <c r="I272" s="354" t="str">
        <f t="shared" si="26"/>
        <v>Procurement</v>
      </c>
      <c r="J272" s="355"/>
      <c r="K272" s="355"/>
      <c r="L272" s="357"/>
      <c r="M272" s="358" t="str">
        <f t="shared" si="22"/>
        <v>Local</v>
      </c>
      <c r="N272" s="350"/>
      <c r="O272" s="356" t="str">
        <f t="shared" si="23"/>
        <v>ZAR</v>
      </c>
      <c r="P272" s="356">
        <f t="shared" si="25"/>
        <v>1</v>
      </c>
      <c r="Q272" s="350"/>
      <c r="R272" s="350"/>
      <c r="S272" s="350"/>
      <c r="T272" s="359">
        <f t="shared" si="24"/>
        <v>0</v>
      </c>
      <c r="U272" s="360"/>
      <c r="V272" s="360"/>
      <c r="W272" s="360"/>
      <c r="X272" s="360"/>
      <c r="Y272" s="360"/>
      <c r="Z272" s="360"/>
      <c r="AA272" s="361"/>
      <c r="AB272" s="361"/>
      <c r="AC272" s="361"/>
      <c r="AD272" s="361"/>
      <c r="AE272" s="361"/>
      <c r="AF272" s="361"/>
      <c r="AG272" s="361"/>
      <c r="AH272" s="361"/>
    </row>
    <row r="273" spans="1:34" ht="12.75" customHeight="1" x14ac:dyDescent="0.3">
      <c r="A273" s="351">
        <v>267</v>
      </c>
      <c r="B273" s="49">
        <v>10</v>
      </c>
      <c r="C273" s="352" t="s">
        <v>300</v>
      </c>
      <c r="D273" s="364" t="s">
        <v>305</v>
      </c>
      <c r="E273" s="379"/>
      <c r="F273" s="371"/>
      <c r="G273" s="384"/>
      <c r="H273" s="376">
        <v>40</v>
      </c>
      <c r="I273" s="354" t="str">
        <f t="shared" si="26"/>
        <v>Plant and Material - Local</v>
      </c>
      <c r="J273" s="355"/>
      <c r="K273" s="355"/>
      <c r="L273" s="357"/>
      <c r="M273" s="358" t="str">
        <f t="shared" si="22"/>
        <v>Local</v>
      </c>
      <c r="N273" s="350"/>
      <c r="O273" s="356" t="str">
        <f t="shared" si="23"/>
        <v>ZAR</v>
      </c>
      <c r="P273" s="356">
        <f t="shared" si="25"/>
        <v>1</v>
      </c>
      <c r="Q273" s="350"/>
      <c r="R273" s="350"/>
      <c r="S273" s="350"/>
      <c r="T273" s="359">
        <f t="shared" si="24"/>
        <v>0</v>
      </c>
      <c r="U273" s="360"/>
      <c r="V273" s="360"/>
      <c r="W273" s="360"/>
      <c r="X273" s="360"/>
      <c r="Y273" s="360"/>
      <c r="Z273" s="360"/>
      <c r="AA273" s="361"/>
      <c r="AB273" s="361"/>
      <c r="AC273" s="361"/>
      <c r="AD273" s="361"/>
      <c r="AE273" s="361"/>
      <c r="AF273" s="361"/>
      <c r="AG273" s="361"/>
      <c r="AH273" s="361"/>
    </row>
    <row r="274" spans="1:34" ht="12.75" customHeight="1" x14ac:dyDescent="0.3">
      <c r="A274" s="351">
        <v>268</v>
      </c>
      <c r="B274" s="49">
        <v>10</v>
      </c>
      <c r="C274" s="352" t="s">
        <v>300</v>
      </c>
      <c r="D274" s="364" t="s">
        <v>305</v>
      </c>
      <c r="E274" s="379"/>
      <c r="F274" s="371"/>
      <c r="G274" s="384"/>
      <c r="H274" s="376">
        <v>50</v>
      </c>
      <c r="I274" s="354" t="str">
        <f t="shared" si="26"/>
        <v>Plant and Material - Foreign</v>
      </c>
      <c r="J274" s="355"/>
      <c r="K274" s="355"/>
      <c r="L274" s="357"/>
      <c r="M274" s="358" t="s">
        <v>154</v>
      </c>
      <c r="N274" s="350"/>
      <c r="O274" s="398" t="s">
        <v>188</v>
      </c>
      <c r="P274" s="356"/>
      <c r="Q274" s="350"/>
      <c r="R274" s="350"/>
      <c r="S274" s="350"/>
      <c r="T274" s="359">
        <f t="shared" si="24"/>
        <v>0</v>
      </c>
      <c r="U274" s="360"/>
      <c r="V274" s="360"/>
      <c r="W274" s="360"/>
      <c r="X274" s="360"/>
      <c r="Y274" s="360"/>
      <c r="Z274" s="360"/>
      <c r="AA274" s="361"/>
      <c r="AB274" s="361"/>
      <c r="AC274" s="361"/>
      <c r="AD274" s="361"/>
      <c r="AE274" s="361"/>
      <c r="AF274" s="361"/>
      <c r="AG274" s="361"/>
      <c r="AH274" s="361"/>
    </row>
    <row r="275" spans="1:34" ht="12.75" customHeight="1" x14ac:dyDescent="0.3">
      <c r="A275" s="351">
        <v>269</v>
      </c>
      <c r="B275" s="49">
        <v>10</v>
      </c>
      <c r="C275" s="352" t="s">
        <v>300</v>
      </c>
      <c r="D275" s="364" t="s">
        <v>305</v>
      </c>
      <c r="E275" s="379"/>
      <c r="F275" s="371"/>
      <c r="G275" s="384"/>
      <c r="H275" s="376">
        <v>60</v>
      </c>
      <c r="I275" s="354" t="str">
        <f t="shared" si="26"/>
        <v>Transport - Local</v>
      </c>
      <c r="J275" s="355"/>
      <c r="K275" s="355"/>
      <c r="L275" s="357"/>
      <c r="M275" s="358" t="str">
        <f t="shared" si="22"/>
        <v>Local</v>
      </c>
      <c r="N275" s="350"/>
      <c r="O275" s="356" t="str">
        <f t="shared" si="23"/>
        <v>ZAR</v>
      </c>
      <c r="P275" s="356">
        <f t="shared" si="25"/>
        <v>1</v>
      </c>
      <c r="Q275" s="350"/>
      <c r="R275" s="350"/>
      <c r="S275" s="350"/>
      <c r="T275" s="359">
        <f t="shared" si="24"/>
        <v>0</v>
      </c>
      <c r="U275" s="360"/>
      <c r="V275" s="360"/>
      <c r="W275" s="360"/>
      <c r="X275" s="360"/>
      <c r="Y275" s="360"/>
      <c r="Z275" s="360"/>
      <c r="AA275" s="361"/>
      <c r="AB275" s="361"/>
      <c r="AC275" s="361"/>
      <c r="AD275" s="361"/>
      <c r="AE275" s="361"/>
      <c r="AF275" s="361"/>
      <c r="AG275" s="361"/>
      <c r="AH275" s="361"/>
    </row>
    <row r="276" spans="1:34" ht="12.75" customHeight="1" x14ac:dyDescent="0.3">
      <c r="A276" s="351">
        <v>270</v>
      </c>
      <c r="B276" s="49">
        <v>10</v>
      </c>
      <c r="C276" s="352" t="s">
        <v>300</v>
      </c>
      <c r="D276" s="364" t="s">
        <v>305</v>
      </c>
      <c r="E276" s="379"/>
      <c r="F276" s="371"/>
      <c r="G276" s="384"/>
      <c r="H276" s="376">
        <v>70</v>
      </c>
      <c r="I276" s="354" t="str">
        <f t="shared" si="26"/>
        <v>Transport - Freight/Sea</v>
      </c>
      <c r="J276" s="355"/>
      <c r="K276" s="355"/>
      <c r="L276" s="357"/>
      <c r="M276" s="358" t="s">
        <v>155</v>
      </c>
      <c r="N276" s="350"/>
      <c r="O276" s="356" t="str">
        <f t="shared" si="23"/>
        <v>ZAR</v>
      </c>
      <c r="P276" s="356">
        <f t="shared" si="25"/>
        <v>1</v>
      </c>
      <c r="Q276" s="350"/>
      <c r="R276" s="350"/>
      <c r="S276" s="350"/>
      <c r="T276" s="359">
        <f>R276*S276</f>
        <v>0</v>
      </c>
      <c r="U276" s="360"/>
      <c r="V276" s="360"/>
      <c r="W276" s="360"/>
      <c r="X276" s="360"/>
      <c r="Y276" s="360"/>
      <c r="Z276" s="360"/>
      <c r="AA276" s="361"/>
      <c r="AB276" s="361"/>
      <c r="AC276" s="361"/>
      <c r="AD276" s="361"/>
      <c r="AE276" s="361"/>
      <c r="AF276" s="361"/>
      <c r="AG276" s="361"/>
      <c r="AH276" s="361"/>
    </row>
    <row r="277" spans="1:34" ht="12.75" customHeight="1" x14ac:dyDescent="0.3">
      <c r="A277" s="351">
        <v>271</v>
      </c>
      <c r="B277" s="49">
        <v>10</v>
      </c>
      <c r="C277" s="352" t="s">
        <v>300</v>
      </c>
      <c r="D277" s="364" t="s">
        <v>305</v>
      </c>
      <c r="E277" s="379"/>
      <c r="F277" s="371"/>
      <c r="G277" s="384"/>
      <c r="H277" s="376">
        <v>80</v>
      </c>
      <c r="I277" s="354" t="str">
        <f t="shared" si="26"/>
        <v>Construction, Erection &amp; Installation</v>
      </c>
      <c r="J277" s="355"/>
      <c r="K277" s="355"/>
      <c r="L277" s="357"/>
      <c r="M277" s="358" t="str">
        <f t="shared" si="22"/>
        <v>Local</v>
      </c>
      <c r="N277" s="350"/>
      <c r="O277" s="356" t="str">
        <f t="shared" si="23"/>
        <v>ZAR</v>
      </c>
      <c r="P277" s="356">
        <f t="shared" si="25"/>
        <v>1</v>
      </c>
      <c r="Q277" s="350"/>
      <c r="R277" s="350"/>
      <c r="S277" s="350"/>
      <c r="T277" s="359">
        <f t="shared" si="24"/>
        <v>0</v>
      </c>
      <c r="U277" s="360"/>
      <c r="V277" s="360"/>
      <c r="W277" s="360"/>
      <c r="X277" s="360"/>
      <c r="Y277" s="360"/>
      <c r="Z277" s="360"/>
      <c r="AA277" s="361"/>
      <c r="AB277" s="361"/>
      <c r="AC277" s="361"/>
      <c r="AD277" s="361"/>
      <c r="AE277" s="361"/>
      <c r="AF277" s="361"/>
      <c r="AG277" s="361"/>
      <c r="AH277" s="361"/>
    </row>
    <row r="278" spans="1:34" ht="12.75" customHeight="1" x14ac:dyDescent="0.3">
      <c r="A278" s="351">
        <v>272</v>
      </c>
      <c r="B278" s="49">
        <v>10</v>
      </c>
      <c r="C278" s="352" t="s">
        <v>300</v>
      </c>
      <c r="D278" s="364" t="s">
        <v>305</v>
      </c>
      <c r="E278" s="379"/>
      <c r="F278" s="371"/>
      <c r="G278" s="384"/>
      <c r="H278" s="376">
        <v>90</v>
      </c>
      <c r="I278" s="354" t="str">
        <f t="shared" si="26"/>
        <v>Commissioning and Testing</v>
      </c>
      <c r="J278" s="355"/>
      <c r="K278" s="355"/>
      <c r="L278" s="357"/>
      <c r="M278" s="358" t="str">
        <f t="shared" si="22"/>
        <v>Local</v>
      </c>
      <c r="N278" s="350"/>
      <c r="O278" s="356" t="str">
        <f t="shared" si="23"/>
        <v>ZAR</v>
      </c>
      <c r="P278" s="356">
        <f t="shared" si="25"/>
        <v>1</v>
      </c>
      <c r="Q278" s="350"/>
      <c r="R278" s="350"/>
      <c r="S278" s="350"/>
      <c r="T278" s="359">
        <f t="shared" si="24"/>
        <v>0</v>
      </c>
      <c r="U278" s="360"/>
      <c r="V278" s="360"/>
      <c r="W278" s="360"/>
      <c r="X278" s="360"/>
      <c r="Y278" s="360"/>
      <c r="Z278" s="360"/>
      <c r="AA278" s="361"/>
      <c r="AB278" s="361"/>
      <c r="AC278" s="361"/>
      <c r="AD278" s="361"/>
      <c r="AE278" s="361"/>
      <c r="AF278" s="361"/>
      <c r="AG278" s="361"/>
      <c r="AH278" s="361"/>
    </row>
    <row r="279" spans="1:34" ht="12.75" customHeight="1" x14ac:dyDescent="0.3">
      <c r="A279" s="351">
        <v>273</v>
      </c>
      <c r="B279" s="49">
        <v>10</v>
      </c>
      <c r="C279" s="352" t="s">
        <v>300</v>
      </c>
      <c r="D279" s="364" t="s">
        <v>305</v>
      </c>
      <c r="E279" s="379"/>
      <c r="F279" s="371"/>
      <c r="G279" s="384"/>
      <c r="H279" s="376">
        <v>100</v>
      </c>
      <c r="I279" s="354" t="str">
        <f t="shared" si="26"/>
        <v>Codification and Labelling</v>
      </c>
      <c r="J279" s="355"/>
      <c r="K279" s="355"/>
      <c r="L279" s="357"/>
      <c r="M279" s="358" t="str">
        <f t="shared" si="22"/>
        <v>Local</v>
      </c>
      <c r="N279" s="350"/>
      <c r="O279" s="356" t="str">
        <f t="shared" si="23"/>
        <v>ZAR</v>
      </c>
      <c r="P279" s="356">
        <f t="shared" si="25"/>
        <v>1</v>
      </c>
      <c r="Q279" s="350"/>
      <c r="R279" s="350"/>
      <c r="S279" s="350"/>
      <c r="T279" s="359">
        <f t="shared" si="24"/>
        <v>0</v>
      </c>
      <c r="U279" s="360"/>
      <c r="V279" s="360"/>
      <c r="W279" s="360"/>
      <c r="X279" s="360"/>
      <c r="Y279" s="360"/>
      <c r="Z279" s="360"/>
      <c r="AA279" s="361"/>
      <c r="AB279" s="361"/>
      <c r="AC279" s="361"/>
      <c r="AD279" s="361"/>
      <c r="AE279" s="361"/>
      <c r="AF279" s="361"/>
      <c r="AG279" s="361"/>
      <c r="AH279" s="361"/>
    </row>
    <row r="280" spans="1:34" ht="12.75" customHeight="1" x14ac:dyDescent="0.3">
      <c r="A280" s="351">
        <v>274</v>
      </c>
      <c r="B280" s="49">
        <v>10</v>
      </c>
      <c r="C280" s="352" t="s">
        <v>300</v>
      </c>
      <c r="D280" s="364" t="s">
        <v>305</v>
      </c>
      <c r="E280" s="379"/>
      <c r="F280" s="371"/>
      <c r="G280" s="384"/>
      <c r="H280" s="375">
        <v>0</v>
      </c>
      <c r="I280" s="354" t="str">
        <f t="shared" si="26"/>
        <v>General</v>
      </c>
      <c r="J280" s="355"/>
      <c r="K280" s="355"/>
      <c r="L280" s="357"/>
      <c r="M280" s="358" t="str">
        <f t="shared" si="22"/>
        <v>Local</v>
      </c>
      <c r="N280" s="350"/>
      <c r="O280" s="356" t="str">
        <f t="shared" si="23"/>
        <v>ZAR</v>
      </c>
      <c r="P280" s="356">
        <f t="shared" si="25"/>
        <v>1</v>
      </c>
      <c r="Q280" s="350"/>
      <c r="R280" s="350"/>
      <c r="S280" s="350"/>
      <c r="T280" s="359">
        <f t="shared" si="24"/>
        <v>0</v>
      </c>
      <c r="U280" s="360"/>
      <c r="V280" s="360"/>
      <c r="W280" s="360"/>
      <c r="X280" s="360"/>
      <c r="Y280" s="360"/>
      <c r="Z280" s="360"/>
      <c r="AA280" s="361"/>
      <c r="AB280" s="361"/>
      <c r="AC280" s="361"/>
      <c r="AD280" s="361"/>
      <c r="AE280" s="361"/>
      <c r="AF280" s="361"/>
      <c r="AG280" s="361"/>
      <c r="AH280" s="361"/>
    </row>
    <row r="281" spans="1:34" ht="12.75" customHeight="1" x14ac:dyDescent="0.3">
      <c r="A281" s="351">
        <v>275</v>
      </c>
      <c r="B281" s="49">
        <v>10</v>
      </c>
      <c r="C281" s="352" t="s">
        <v>300</v>
      </c>
      <c r="D281" s="364" t="s">
        <v>305</v>
      </c>
      <c r="E281" s="379"/>
      <c r="F281" s="371"/>
      <c r="G281" s="384"/>
      <c r="H281" s="376">
        <v>10</v>
      </c>
      <c r="I281" s="354" t="str">
        <f t="shared" si="26"/>
        <v>Management</v>
      </c>
      <c r="J281" s="355"/>
      <c r="K281" s="355"/>
      <c r="L281" s="357"/>
      <c r="M281" s="358" t="str">
        <f t="shared" si="22"/>
        <v>Local</v>
      </c>
      <c r="N281" s="350"/>
      <c r="O281" s="356" t="str">
        <f t="shared" si="23"/>
        <v>ZAR</v>
      </c>
      <c r="P281" s="356">
        <f t="shared" si="25"/>
        <v>1</v>
      </c>
      <c r="Q281" s="350"/>
      <c r="R281" s="350"/>
      <c r="S281" s="350"/>
      <c r="T281" s="359">
        <f t="shared" si="24"/>
        <v>0</v>
      </c>
      <c r="U281" s="360"/>
      <c r="V281" s="360"/>
      <c r="W281" s="360"/>
      <c r="X281" s="360"/>
      <c r="Y281" s="360"/>
      <c r="Z281" s="360"/>
      <c r="AA281" s="361"/>
      <c r="AB281" s="361"/>
      <c r="AC281" s="361"/>
      <c r="AD281" s="361"/>
      <c r="AE281" s="361"/>
      <c r="AF281" s="361"/>
      <c r="AG281" s="361"/>
      <c r="AH281" s="361"/>
    </row>
    <row r="282" spans="1:34" ht="12.75" customHeight="1" x14ac:dyDescent="0.3">
      <c r="A282" s="351">
        <v>276</v>
      </c>
      <c r="B282" s="49">
        <v>10</v>
      </c>
      <c r="C282" s="352" t="s">
        <v>300</v>
      </c>
      <c r="D282" s="364" t="s">
        <v>305</v>
      </c>
      <c r="E282" s="379"/>
      <c r="F282" s="371"/>
      <c r="G282" s="384"/>
      <c r="H282" s="376">
        <v>20</v>
      </c>
      <c r="I282" s="354" t="str">
        <f t="shared" si="26"/>
        <v>Design Management</v>
      </c>
      <c r="J282" s="355"/>
      <c r="K282" s="355"/>
      <c r="L282" s="357"/>
      <c r="M282" s="358" t="str">
        <f t="shared" si="22"/>
        <v>Local</v>
      </c>
      <c r="N282" s="350"/>
      <c r="O282" s="356" t="str">
        <f t="shared" si="23"/>
        <v>ZAR</v>
      </c>
      <c r="P282" s="356">
        <f t="shared" si="25"/>
        <v>1</v>
      </c>
      <c r="Q282" s="350"/>
      <c r="R282" s="350"/>
      <c r="S282" s="350"/>
      <c r="T282" s="359">
        <f t="shared" si="24"/>
        <v>0</v>
      </c>
      <c r="U282" s="360"/>
      <c r="V282" s="360"/>
      <c r="W282" s="360"/>
      <c r="X282" s="360"/>
      <c r="Y282" s="360"/>
      <c r="Z282" s="360"/>
      <c r="AA282" s="361"/>
      <c r="AB282" s="361"/>
      <c r="AC282" s="361"/>
      <c r="AD282" s="361"/>
      <c r="AE282" s="361"/>
      <c r="AF282" s="361"/>
      <c r="AG282" s="361"/>
      <c r="AH282" s="361"/>
    </row>
    <row r="283" spans="1:34" ht="12.75" customHeight="1" x14ac:dyDescent="0.3">
      <c r="A283" s="351">
        <v>277</v>
      </c>
      <c r="B283" s="49">
        <v>10</v>
      </c>
      <c r="C283" s="352" t="s">
        <v>300</v>
      </c>
      <c r="D283" s="364" t="s">
        <v>305</v>
      </c>
      <c r="E283" s="379"/>
      <c r="F283" s="371"/>
      <c r="G283" s="384"/>
      <c r="H283" s="376">
        <v>30</v>
      </c>
      <c r="I283" s="354" t="str">
        <f t="shared" si="26"/>
        <v>Procurement</v>
      </c>
      <c r="J283" s="355"/>
      <c r="K283" s="355"/>
      <c r="L283" s="357"/>
      <c r="M283" s="358" t="str">
        <f t="shared" si="22"/>
        <v>Local</v>
      </c>
      <c r="N283" s="350"/>
      <c r="O283" s="356" t="str">
        <f t="shared" si="23"/>
        <v>ZAR</v>
      </c>
      <c r="P283" s="356">
        <f t="shared" si="25"/>
        <v>1</v>
      </c>
      <c r="Q283" s="350"/>
      <c r="R283" s="350"/>
      <c r="S283" s="350"/>
      <c r="T283" s="359">
        <f t="shared" si="24"/>
        <v>0</v>
      </c>
      <c r="U283" s="360"/>
      <c r="V283" s="360"/>
      <c r="W283" s="360"/>
      <c r="X283" s="360"/>
      <c r="Y283" s="360"/>
      <c r="Z283" s="360"/>
      <c r="AA283" s="361"/>
      <c r="AB283" s="361"/>
      <c r="AC283" s="361"/>
      <c r="AD283" s="361"/>
      <c r="AE283" s="361"/>
      <c r="AF283" s="361"/>
      <c r="AG283" s="361"/>
      <c r="AH283" s="361"/>
    </row>
    <row r="284" spans="1:34" ht="12.75" customHeight="1" x14ac:dyDescent="0.3">
      <c r="A284" s="351">
        <v>278</v>
      </c>
      <c r="B284" s="49">
        <v>10</v>
      </c>
      <c r="C284" s="352" t="s">
        <v>300</v>
      </c>
      <c r="D284" s="364" t="s">
        <v>305</v>
      </c>
      <c r="E284" s="379"/>
      <c r="F284" s="371"/>
      <c r="G284" s="384"/>
      <c r="H284" s="376">
        <v>40</v>
      </c>
      <c r="I284" s="354" t="str">
        <f t="shared" si="26"/>
        <v>Plant and Material - Local</v>
      </c>
      <c r="J284" s="355"/>
      <c r="K284" s="355"/>
      <c r="L284" s="357"/>
      <c r="M284" s="358" t="s">
        <v>155</v>
      </c>
      <c r="N284" s="350"/>
      <c r="O284" s="356" t="str">
        <f t="shared" si="23"/>
        <v>ZAR</v>
      </c>
      <c r="P284" s="356">
        <f t="shared" si="25"/>
        <v>1</v>
      </c>
      <c r="Q284" s="350"/>
      <c r="R284" s="350"/>
      <c r="S284" s="350"/>
      <c r="T284" s="359">
        <f>R284*S284</f>
        <v>0</v>
      </c>
      <c r="U284" s="360"/>
      <c r="V284" s="360"/>
      <c r="W284" s="360"/>
      <c r="X284" s="360"/>
      <c r="Y284" s="360"/>
      <c r="Z284" s="360"/>
      <c r="AA284" s="361"/>
      <c r="AB284" s="361"/>
      <c r="AC284" s="361"/>
      <c r="AD284" s="361"/>
      <c r="AE284" s="361"/>
      <c r="AF284" s="361"/>
      <c r="AG284" s="361"/>
      <c r="AH284" s="361"/>
    </row>
    <row r="285" spans="1:34" ht="12.75" customHeight="1" x14ac:dyDescent="0.3">
      <c r="A285" s="351">
        <v>279</v>
      </c>
      <c r="B285" s="49">
        <v>10</v>
      </c>
      <c r="C285" s="352" t="s">
        <v>300</v>
      </c>
      <c r="D285" s="364" t="s">
        <v>305</v>
      </c>
      <c r="E285" s="379"/>
      <c r="F285" s="371"/>
      <c r="G285" s="384"/>
      <c r="H285" s="376">
        <v>50</v>
      </c>
      <c r="I285" s="354" t="str">
        <f t="shared" si="26"/>
        <v>Plant and Material - Foreign</v>
      </c>
      <c r="J285" s="355"/>
      <c r="K285" s="355"/>
      <c r="L285" s="357"/>
      <c r="M285" s="358" t="s">
        <v>154</v>
      </c>
      <c r="N285" s="350"/>
      <c r="O285" s="398" t="s">
        <v>188</v>
      </c>
      <c r="P285" s="356"/>
      <c r="Q285" s="350"/>
      <c r="R285" s="350"/>
      <c r="S285" s="350"/>
      <c r="T285" s="359">
        <f t="shared" si="24"/>
        <v>0</v>
      </c>
      <c r="U285" s="360"/>
      <c r="V285" s="360"/>
      <c r="W285" s="360"/>
      <c r="X285" s="360"/>
      <c r="Y285" s="360"/>
      <c r="Z285" s="360"/>
      <c r="AA285" s="361"/>
      <c r="AB285" s="361"/>
      <c r="AC285" s="361"/>
      <c r="AD285" s="361"/>
      <c r="AE285" s="361"/>
      <c r="AF285" s="361"/>
      <c r="AG285" s="361"/>
      <c r="AH285" s="361"/>
    </row>
    <row r="286" spans="1:34" ht="12.75" customHeight="1" x14ac:dyDescent="0.3">
      <c r="A286" s="351">
        <v>280</v>
      </c>
      <c r="B286" s="49">
        <v>10</v>
      </c>
      <c r="C286" s="352" t="s">
        <v>300</v>
      </c>
      <c r="D286" s="364" t="s">
        <v>305</v>
      </c>
      <c r="E286" s="379"/>
      <c r="F286" s="371"/>
      <c r="G286" s="384"/>
      <c r="H286" s="376">
        <v>60</v>
      </c>
      <c r="I286" s="354" t="str">
        <f t="shared" si="26"/>
        <v>Transport - Local</v>
      </c>
      <c r="J286" s="355"/>
      <c r="K286" s="355"/>
      <c r="L286" s="357"/>
      <c r="M286" s="358" t="str">
        <f t="shared" si="22"/>
        <v>Local</v>
      </c>
      <c r="N286" s="350"/>
      <c r="O286" s="356" t="str">
        <f t="shared" si="23"/>
        <v>ZAR</v>
      </c>
      <c r="P286" s="356">
        <f t="shared" si="25"/>
        <v>1</v>
      </c>
      <c r="Q286" s="350"/>
      <c r="R286" s="350"/>
      <c r="S286" s="350"/>
      <c r="T286" s="359">
        <f t="shared" si="24"/>
        <v>0</v>
      </c>
      <c r="U286" s="360"/>
      <c r="V286" s="360"/>
      <c r="W286" s="360"/>
      <c r="X286" s="360"/>
      <c r="Y286" s="360"/>
      <c r="Z286" s="360"/>
      <c r="AA286" s="361"/>
      <c r="AB286" s="361"/>
      <c r="AC286" s="361"/>
      <c r="AD286" s="361"/>
      <c r="AE286" s="361"/>
      <c r="AF286" s="361"/>
      <c r="AG286" s="361"/>
      <c r="AH286" s="361"/>
    </row>
    <row r="287" spans="1:34" ht="12.75" customHeight="1" x14ac:dyDescent="0.3">
      <c r="A287" s="351">
        <v>281</v>
      </c>
      <c r="B287" s="49">
        <v>10</v>
      </c>
      <c r="C287" s="352" t="s">
        <v>300</v>
      </c>
      <c r="D287" s="364" t="s">
        <v>305</v>
      </c>
      <c r="E287" s="379"/>
      <c r="F287" s="371"/>
      <c r="G287" s="384"/>
      <c r="H287" s="376">
        <v>70</v>
      </c>
      <c r="I287" s="354" t="str">
        <f t="shared" si="26"/>
        <v>Transport - Freight/Sea</v>
      </c>
      <c r="J287" s="355"/>
      <c r="K287" s="355"/>
      <c r="L287" s="357"/>
      <c r="M287" s="358" t="str">
        <f t="shared" si="22"/>
        <v>Local</v>
      </c>
      <c r="N287" s="350"/>
      <c r="O287" s="356" t="str">
        <f t="shared" si="23"/>
        <v>ZAR</v>
      </c>
      <c r="P287" s="356">
        <f t="shared" si="25"/>
        <v>1</v>
      </c>
      <c r="Q287" s="350"/>
      <c r="R287" s="350"/>
      <c r="S287" s="350"/>
      <c r="T287" s="359">
        <f t="shared" si="24"/>
        <v>0</v>
      </c>
      <c r="U287" s="360"/>
      <c r="V287" s="360"/>
      <c r="W287" s="360"/>
      <c r="X287" s="360"/>
      <c r="Y287" s="360"/>
      <c r="Z287" s="360"/>
      <c r="AA287" s="361"/>
      <c r="AB287" s="361"/>
      <c r="AC287" s="361"/>
      <c r="AD287" s="361"/>
      <c r="AE287" s="361"/>
      <c r="AF287" s="361"/>
      <c r="AG287" s="361"/>
      <c r="AH287" s="361"/>
    </row>
    <row r="288" spans="1:34" ht="12.75" customHeight="1" x14ac:dyDescent="0.3">
      <c r="A288" s="351">
        <v>282</v>
      </c>
      <c r="B288" s="49">
        <v>10</v>
      </c>
      <c r="C288" s="352" t="s">
        <v>300</v>
      </c>
      <c r="D288" s="364" t="s">
        <v>305</v>
      </c>
      <c r="E288" s="379"/>
      <c r="F288" s="371"/>
      <c r="G288" s="384"/>
      <c r="H288" s="376">
        <v>80</v>
      </c>
      <c r="I288" s="354" t="str">
        <f t="shared" si="26"/>
        <v>Construction, Erection &amp; Installation</v>
      </c>
      <c r="J288" s="355"/>
      <c r="K288" s="355"/>
      <c r="L288" s="357"/>
      <c r="M288" s="358" t="str">
        <f t="shared" si="22"/>
        <v>Local</v>
      </c>
      <c r="N288" s="350"/>
      <c r="O288" s="356" t="str">
        <f t="shared" si="23"/>
        <v>ZAR</v>
      </c>
      <c r="P288" s="356">
        <f t="shared" si="25"/>
        <v>1</v>
      </c>
      <c r="Q288" s="350"/>
      <c r="R288" s="350"/>
      <c r="S288" s="350"/>
      <c r="T288" s="359">
        <f t="shared" si="24"/>
        <v>0</v>
      </c>
      <c r="U288" s="360"/>
      <c r="V288" s="360"/>
      <c r="W288" s="360"/>
      <c r="X288" s="360"/>
      <c r="Y288" s="360"/>
      <c r="Z288" s="360"/>
      <c r="AA288" s="361"/>
      <c r="AB288" s="361"/>
      <c r="AC288" s="361"/>
      <c r="AD288" s="361"/>
      <c r="AE288" s="361"/>
      <c r="AF288" s="361"/>
      <c r="AG288" s="361"/>
      <c r="AH288" s="361"/>
    </row>
    <row r="289" spans="1:34" ht="12.75" customHeight="1" x14ac:dyDescent="0.3">
      <c r="A289" s="351">
        <v>283</v>
      </c>
      <c r="B289" s="49">
        <v>10</v>
      </c>
      <c r="C289" s="352" t="s">
        <v>300</v>
      </c>
      <c r="D289" s="364" t="s">
        <v>305</v>
      </c>
      <c r="E289" s="379"/>
      <c r="F289" s="371"/>
      <c r="G289" s="384"/>
      <c r="H289" s="376">
        <v>90</v>
      </c>
      <c r="I289" s="354" t="str">
        <f t="shared" si="26"/>
        <v>Commissioning and Testing</v>
      </c>
      <c r="J289" s="355"/>
      <c r="K289" s="355"/>
      <c r="L289" s="357"/>
      <c r="M289" s="358" t="str">
        <f t="shared" si="22"/>
        <v>Local</v>
      </c>
      <c r="N289" s="350"/>
      <c r="O289" s="356" t="str">
        <f t="shared" si="23"/>
        <v>ZAR</v>
      </c>
      <c r="P289" s="356">
        <f t="shared" si="25"/>
        <v>1</v>
      </c>
      <c r="Q289" s="350"/>
      <c r="R289" s="350"/>
      <c r="S289" s="350"/>
      <c r="T289" s="359">
        <f t="shared" si="24"/>
        <v>0</v>
      </c>
      <c r="U289" s="360"/>
      <c r="V289" s="360"/>
      <c r="W289" s="360"/>
      <c r="X289" s="360"/>
      <c r="Y289" s="360"/>
      <c r="Z289" s="360"/>
      <c r="AA289" s="361"/>
      <c r="AB289" s="361"/>
      <c r="AC289" s="361"/>
      <c r="AD289" s="361"/>
      <c r="AE289" s="361"/>
      <c r="AF289" s="361"/>
      <c r="AG289" s="361"/>
      <c r="AH289" s="361"/>
    </row>
    <row r="290" spans="1:34" ht="12.75" customHeight="1" x14ac:dyDescent="0.3">
      <c r="A290" s="351">
        <v>284</v>
      </c>
      <c r="B290" s="49">
        <v>10</v>
      </c>
      <c r="C290" s="352" t="s">
        <v>300</v>
      </c>
      <c r="D290" s="364" t="s">
        <v>305</v>
      </c>
      <c r="E290" s="379"/>
      <c r="F290" s="371"/>
      <c r="G290" s="384"/>
      <c r="H290" s="376">
        <v>100</v>
      </c>
      <c r="I290" s="354" t="str">
        <f t="shared" si="26"/>
        <v>Codification and Labelling</v>
      </c>
      <c r="J290" s="355"/>
      <c r="K290" s="355"/>
      <c r="L290" s="357"/>
      <c r="M290" s="358" t="str">
        <f t="shared" si="22"/>
        <v>Local</v>
      </c>
      <c r="N290" s="350"/>
      <c r="O290" s="356" t="str">
        <f t="shared" si="23"/>
        <v>ZAR</v>
      </c>
      <c r="P290" s="356">
        <f t="shared" si="25"/>
        <v>1</v>
      </c>
      <c r="Q290" s="350"/>
      <c r="R290" s="350"/>
      <c r="S290" s="350"/>
      <c r="T290" s="359">
        <f t="shared" si="24"/>
        <v>0</v>
      </c>
      <c r="U290" s="360"/>
      <c r="V290" s="360"/>
      <c r="W290" s="360"/>
      <c r="X290" s="360"/>
      <c r="Y290" s="360"/>
      <c r="Z290" s="360"/>
      <c r="AA290" s="361"/>
      <c r="AB290" s="361"/>
      <c r="AC290" s="361"/>
      <c r="AD290" s="361"/>
      <c r="AE290" s="361"/>
      <c r="AF290" s="361"/>
      <c r="AG290" s="361"/>
      <c r="AH290" s="361"/>
    </row>
    <row r="291" spans="1:34" ht="12.75" customHeight="1" x14ac:dyDescent="0.3">
      <c r="A291" s="351">
        <v>285</v>
      </c>
      <c r="B291" s="49">
        <v>10</v>
      </c>
      <c r="C291" s="352" t="s">
        <v>300</v>
      </c>
      <c r="D291" s="364" t="s">
        <v>305</v>
      </c>
      <c r="E291" s="379"/>
      <c r="F291" s="371"/>
      <c r="G291" s="384"/>
      <c r="H291" s="375">
        <v>0</v>
      </c>
      <c r="I291" s="354" t="str">
        <f t="shared" si="26"/>
        <v>General</v>
      </c>
      <c r="J291" s="355"/>
      <c r="K291" s="355"/>
      <c r="L291" s="357"/>
      <c r="M291" s="358" t="str">
        <f t="shared" si="22"/>
        <v>Local</v>
      </c>
      <c r="N291" s="350"/>
      <c r="O291" s="356" t="str">
        <f t="shared" si="23"/>
        <v>ZAR</v>
      </c>
      <c r="P291" s="356">
        <f t="shared" si="25"/>
        <v>1</v>
      </c>
      <c r="Q291" s="350"/>
      <c r="R291" s="350"/>
      <c r="S291" s="350"/>
      <c r="T291" s="359">
        <f t="shared" si="24"/>
        <v>0</v>
      </c>
      <c r="U291" s="360"/>
      <c r="V291" s="360"/>
      <c r="W291" s="360"/>
      <c r="X291" s="360"/>
      <c r="Y291" s="360"/>
      <c r="Z291" s="360"/>
      <c r="AA291" s="361"/>
      <c r="AB291" s="361"/>
      <c r="AC291" s="361"/>
      <c r="AD291" s="361"/>
      <c r="AE291" s="361"/>
      <c r="AF291" s="361"/>
      <c r="AG291" s="361"/>
      <c r="AH291" s="361"/>
    </row>
    <row r="292" spans="1:34" ht="13" x14ac:dyDescent="0.3">
      <c r="A292" s="351">
        <v>286</v>
      </c>
      <c r="B292" s="49">
        <v>10</v>
      </c>
      <c r="C292" s="352" t="s">
        <v>300</v>
      </c>
      <c r="D292" s="364" t="s">
        <v>305</v>
      </c>
      <c r="E292" s="379"/>
      <c r="F292" s="371"/>
      <c r="G292" s="384"/>
      <c r="H292" s="376">
        <v>10</v>
      </c>
      <c r="I292" s="354" t="str">
        <f t="shared" si="26"/>
        <v>Management</v>
      </c>
      <c r="J292" s="355"/>
      <c r="K292" s="355"/>
      <c r="L292" s="357"/>
      <c r="M292" s="358" t="s">
        <v>155</v>
      </c>
      <c r="N292" s="350"/>
      <c r="O292" s="356" t="str">
        <f t="shared" si="23"/>
        <v>ZAR</v>
      </c>
      <c r="P292" s="356">
        <f t="shared" si="25"/>
        <v>1</v>
      </c>
      <c r="Q292" s="350"/>
      <c r="R292" s="350"/>
      <c r="S292" s="350"/>
      <c r="T292" s="359">
        <f>R292*S292</f>
        <v>0</v>
      </c>
      <c r="U292" s="360"/>
      <c r="V292" s="360"/>
      <c r="W292" s="360"/>
      <c r="X292" s="360"/>
      <c r="Y292" s="360"/>
      <c r="Z292" s="360"/>
      <c r="AA292" s="361"/>
      <c r="AB292" s="361"/>
      <c r="AC292" s="361"/>
      <c r="AD292" s="361"/>
      <c r="AE292" s="361"/>
      <c r="AF292" s="361"/>
      <c r="AG292" s="361"/>
      <c r="AH292" s="361"/>
    </row>
    <row r="293" spans="1:34" ht="13" x14ac:dyDescent="0.3">
      <c r="A293" s="351">
        <v>287</v>
      </c>
      <c r="B293" s="49">
        <v>10</v>
      </c>
      <c r="C293" s="352" t="s">
        <v>300</v>
      </c>
      <c r="D293" s="364" t="s">
        <v>305</v>
      </c>
      <c r="E293" s="379"/>
      <c r="F293" s="371"/>
      <c r="G293" s="384"/>
      <c r="H293" s="376">
        <v>20</v>
      </c>
      <c r="I293" s="354" t="str">
        <f t="shared" si="26"/>
        <v>Design Management</v>
      </c>
      <c r="J293" s="355"/>
      <c r="K293" s="355"/>
      <c r="L293" s="357"/>
      <c r="M293" s="358" t="str">
        <f t="shared" si="22"/>
        <v>Local</v>
      </c>
      <c r="N293" s="350"/>
      <c r="O293" s="356" t="str">
        <f t="shared" si="23"/>
        <v>ZAR</v>
      </c>
      <c r="P293" s="356">
        <f t="shared" si="25"/>
        <v>1</v>
      </c>
      <c r="Q293" s="350"/>
      <c r="R293" s="350"/>
      <c r="S293" s="350"/>
      <c r="T293" s="359">
        <f t="shared" si="24"/>
        <v>0</v>
      </c>
      <c r="U293" s="360"/>
      <c r="V293" s="360"/>
      <c r="W293" s="360"/>
      <c r="X293" s="360"/>
      <c r="Y293" s="360"/>
      <c r="Z293" s="360"/>
      <c r="AA293" s="361"/>
      <c r="AB293" s="361"/>
      <c r="AC293" s="361"/>
      <c r="AD293" s="361"/>
      <c r="AE293" s="361"/>
      <c r="AF293" s="361"/>
      <c r="AG293" s="361"/>
      <c r="AH293" s="361"/>
    </row>
    <row r="294" spans="1:34" ht="13" x14ac:dyDescent="0.3">
      <c r="A294" s="351">
        <v>288</v>
      </c>
      <c r="B294" s="49">
        <v>10</v>
      </c>
      <c r="C294" s="352" t="s">
        <v>300</v>
      </c>
      <c r="D294" s="364" t="s">
        <v>305</v>
      </c>
      <c r="E294" s="379"/>
      <c r="F294" s="371"/>
      <c r="G294" s="384"/>
      <c r="H294" s="376">
        <v>30</v>
      </c>
      <c r="I294" s="354" t="str">
        <f t="shared" si="26"/>
        <v>Procurement</v>
      </c>
      <c r="J294" s="355"/>
      <c r="K294" s="355"/>
      <c r="L294" s="357"/>
      <c r="M294" s="358" t="str">
        <f t="shared" si="22"/>
        <v>Local</v>
      </c>
      <c r="N294" s="350"/>
      <c r="O294" s="356" t="str">
        <f t="shared" si="23"/>
        <v>ZAR</v>
      </c>
      <c r="P294" s="356">
        <f t="shared" si="25"/>
        <v>1</v>
      </c>
      <c r="Q294" s="350"/>
      <c r="R294" s="350"/>
      <c r="S294" s="350"/>
      <c r="T294" s="359">
        <f t="shared" si="24"/>
        <v>0</v>
      </c>
      <c r="U294" s="360"/>
      <c r="V294" s="360"/>
      <c r="W294" s="360"/>
      <c r="X294" s="360"/>
      <c r="Y294" s="360"/>
      <c r="Z294" s="360"/>
      <c r="AA294" s="361"/>
      <c r="AB294" s="361"/>
      <c r="AC294" s="361"/>
      <c r="AD294" s="361"/>
      <c r="AE294" s="361"/>
      <c r="AF294" s="361"/>
      <c r="AG294" s="361"/>
      <c r="AH294" s="361"/>
    </row>
    <row r="295" spans="1:34" ht="13" x14ac:dyDescent="0.3">
      <c r="A295" s="351">
        <v>289</v>
      </c>
      <c r="B295" s="49">
        <v>10</v>
      </c>
      <c r="C295" s="352" t="s">
        <v>300</v>
      </c>
      <c r="D295" s="364" t="s">
        <v>305</v>
      </c>
      <c r="E295" s="379"/>
      <c r="F295" s="371"/>
      <c r="G295" s="384"/>
      <c r="H295" s="376">
        <v>40</v>
      </c>
      <c r="I295" s="354" t="str">
        <f t="shared" si="26"/>
        <v>Plant and Material - Local</v>
      </c>
      <c r="J295" s="355"/>
      <c r="K295" s="355"/>
      <c r="L295" s="357"/>
      <c r="M295" s="358" t="str">
        <f t="shared" si="22"/>
        <v>Local</v>
      </c>
      <c r="N295" s="350"/>
      <c r="O295" s="356" t="str">
        <f t="shared" si="23"/>
        <v>ZAR</v>
      </c>
      <c r="P295" s="356">
        <f t="shared" si="25"/>
        <v>1</v>
      </c>
      <c r="Q295" s="350"/>
      <c r="R295" s="350"/>
      <c r="S295" s="350"/>
      <c r="T295" s="359">
        <f t="shared" si="24"/>
        <v>0</v>
      </c>
      <c r="U295" s="360"/>
      <c r="V295" s="360"/>
      <c r="W295" s="360"/>
      <c r="X295" s="360"/>
      <c r="Y295" s="360"/>
      <c r="Z295" s="360"/>
      <c r="AA295" s="361"/>
      <c r="AB295" s="361"/>
      <c r="AC295" s="361"/>
      <c r="AD295" s="361"/>
      <c r="AE295" s="361"/>
      <c r="AF295" s="361"/>
      <c r="AG295" s="361"/>
      <c r="AH295" s="361"/>
    </row>
    <row r="296" spans="1:34" ht="13" x14ac:dyDescent="0.3">
      <c r="A296" s="351">
        <v>290</v>
      </c>
      <c r="B296" s="49">
        <v>10</v>
      </c>
      <c r="C296" s="352" t="s">
        <v>300</v>
      </c>
      <c r="D296" s="364" t="s">
        <v>305</v>
      </c>
      <c r="E296" s="379"/>
      <c r="F296" s="371"/>
      <c r="G296" s="384"/>
      <c r="H296" s="376">
        <v>50</v>
      </c>
      <c r="I296" s="354" t="str">
        <f t="shared" si="26"/>
        <v>Plant and Material - Foreign</v>
      </c>
      <c r="J296" s="355"/>
      <c r="K296" s="355"/>
      <c r="L296" s="357"/>
      <c r="M296" s="358" t="s">
        <v>154</v>
      </c>
      <c r="N296" s="350"/>
      <c r="O296" s="398" t="s">
        <v>188</v>
      </c>
      <c r="P296" s="356"/>
      <c r="Q296" s="350"/>
      <c r="R296" s="350"/>
      <c r="S296" s="350"/>
      <c r="T296" s="359">
        <f t="shared" si="24"/>
        <v>0</v>
      </c>
      <c r="U296" s="360"/>
      <c r="V296" s="360"/>
      <c r="W296" s="360"/>
      <c r="X296" s="360"/>
      <c r="Y296" s="360"/>
      <c r="Z296" s="360"/>
      <c r="AA296" s="361"/>
      <c r="AB296" s="361"/>
      <c r="AC296" s="361"/>
      <c r="AD296" s="361"/>
      <c r="AE296" s="361"/>
      <c r="AF296" s="361"/>
      <c r="AG296" s="361"/>
      <c r="AH296" s="361"/>
    </row>
    <row r="297" spans="1:34" ht="13" x14ac:dyDescent="0.3">
      <c r="A297" s="351">
        <v>291</v>
      </c>
      <c r="B297" s="49">
        <v>10</v>
      </c>
      <c r="C297" s="352" t="s">
        <v>300</v>
      </c>
      <c r="D297" s="364" t="s">
        <v>305</v>
      </c>
      <c r="E297" s="379"/>
      <c r="F297" s="371"/>
      <c r="G297" s="384"/>
      <c r="H297" s="376">
        <v>60</v>
      </c>
      <c r="I297" s="354" t="str">
        <f t="shared" si="26"/>
        <v>Transport - Local</v>
      </c>
      <c r="J297" s="355"/>
      <c r="K297" s="355"/>
      <c r="L297" s="357"/>
      <c r="M297" s="358" t="str">
        <f t="shared" si="22"/>
        <v>Local</v>
      </c>
      <c r="N297" s="350"/>
      <c r="O297" s="356" t="str">
        <f t="shared" si="23"/>
        <v>ZAR</v>
      </c>
      <c r="P297" s="356">
        <f t="shared" si="25"/>
        <v>1</v>
      </c>
      <c r="Q297" s="350"/>
      <c r="R297" s="350"/>
      <c r="S297" s="350"/>
      <c r="T297" s="359">
        <f t="shared" si="24"/>
        <v>0</v>
      </c>
      <c r="U297" s="360"/>
      <c r="V297" s="360"/>
      <c r="W297" s="360"/>
      <c r="X297" s="360"/>
      <c r="Y297" s="360"/>
      <c r="Z297" s="360"/>
      <c r="AA297" s="361"/>
      <c r="AB297" s="361"/>
      <c r="AC297" s="361"/>
      <c r="AD297" s="361"/>
      <c r="AE297" s="361"/>
      <c r="AF297" s="361"/>
      <c r="AG297" s="361"/>
      <c r="AH297" s="361"/>
    </row>
    <row r="298" spans="1:34" ht="13" x14ac:dyDescent="0.3">
      <c r="A298" s="351">
        <v>292</v>
      </c>
      <c r="B298" s="49">
        <v>10</v>
      </c>
      <c r="C298" s="352" t="s">
        <v>300</v>
      </c>
      <c r="D298" s="364" t="s">
        <v>305</v>
      </c>
      <c r="E298" s="379"/>
      <c r="F298" s="371"/>
      <c r="G298" s="384"/>
      <c r="H298" s="376">
        <v>70</v>
      </c>
      <c r="I298" s="354" t="str">
        <f t="shared" si="26"/>
        <v>Transport - Freight/Sea</v>
      </c>
      <c r="J298" s="355"/>
      <c r="K298" s="355"/>
      <c r="L298" s="357"/>
      <c r="M298" s="358" t="str">
        <f t="shared" si="22"/>
        <v>Local</v>
      </c>
      <c r="N298" s="350"/>
      <c r="O298" s="356" t="str">
        <f t="shared" ref="O298:O355" si="27">IF(N298="","ZAR",VLOOKUP(N298,$N$1:$P$14,2,FALSE))</f>
        <v>ZAR</v>
      </c>
      <c r="P298" s="356">
        <f t="shared" si="25"/>
        <v>1</v>
      </c>
      <c r="Q298" s="350"/>
      <c r="R298" s="350"/>
      <c r="S298" s="350"/>
      <c r="T298" s="359">
        <f t="shared" si="24"/>
        <v>0</v>
      </c>
      <c r="U298" s="360"/>
      <c r="V298" s="360"/>
      <c r="W298" s="360"/>
      <c r="X298" s="360"/>
      <c r="Y298" s="360"/>
      <c r="Z298" s="360"/>
      <c r="AA298" s="361"/>
      <c r="AB298" s="361"/>
      <c r="AC298" s="361"/>
      <c r="AD298" s="361"/>
      <c r="AE298" s="361"/>
      <c r="AF298" s="361"/>
      <c r="AG298" s="361"/>
      <c r="AH298" s="361"/>
    </row>
    <row r="299" spans="1:34" ht="13" x14ac:dyDescent="0.3">
      <c r="A299" s="351">
        <v>293</v>
      </c>
      <c r="B299" s="49">
        <v>10</v>
      </c>
      <c r="C299" s="352" t="s">
        <v>300</v>
      </c>
      <c r="D299" s="364" t="s">
        <v>305</v>
      </c>
      <c r="E299" s="379"/>
      <c r="F299" s="371"/>
      <c r="G299" s="384"/>
      <c r="H299" s="376">
        <v>80</v>
      </c>
      <c r="I299" s="354" t="str">
        <f t="shared" si="26"/>
        <v>Construction, Erection &amp; Installation</v>
      </c>
      <c r="J299" s="355"/>
      <c r="K299" s="355"/>
      <c r="L299" s="357"/>
      <c r="M299" s="358" t="str">
        <f t="shared" si="22"/>
        <v>Local</v>
      </c>
      <c r="N299" s="350"/>
      <c r="O299" s="356" t="str">
        <f t="shared" si="27"/>
        <v>ZAR</v>
      </c>
      <c r="P299" s="356">
        <f t="shared" si="25"/>
        <v>1</v>
      </c>
      <c r="Q299" s="350"/>
      <c r="R299" s="350"/>
      <c r="S299" s="350"/>
      <c r="T299" s="359">
        <f t="shared" si="24"/>
        <v>0</v>
      </c>
      <c r="U299" s="360"/>
      <c r="V299" s="360"/>
      <c r="W299" s="360"/>
      <c r="X299" s="360"/>
      <c r="Y299" s="360"/>
      <c r="Z299" s="360"/>
      <c r="AA299" s="361"/>
      <c r="AB299" s="361"/>
      <c r="AC299" s="361"/>
      <c r="AD299" s="361"/>
      <c r="AE299" s="361"/>
      <c r="AF299" s="361"/>
      <c r="AG299" s="361"/>
      <c r="AH299" s="361"/>
    </row>
    <row r="300" spans="1:34" ht="13" x14ac:dyDescent="0.3">
      <c r="A300" s="351">
        <v>294</v>
      </c>
      <c r="B300" s="49">
        <v>10</v>
      </c>
      <c r="C300" s="352" t="s">
        <v>300</v>
      </c>
      <c r="D300" s="364" t="s">
        <v>305</v>
      </c>
      <c r="E300" s="379"/>
      <c r="F300" s="367"/>
      <c r="G300" s="382"/>
      <c r="H300" s="376">
        <v>90</v>
      </c>
      <c r="I300" s="354" t="str">
        <f t="shared" si="26"/>
        <v>Commissioning and Testing</v>
      </c>
      <c r="J300" s="355"/>
      <c r="K300" s="355"/>
      <c r="L300" s="357"/>
      <c r="M300" s="358" t="str">
        <f t="shared" si="22"/>
        <v>Local</v>
      </c>
      <c r="N300" s="350"/>
      <c r="O300" s="356" t="str">
        <f t="shared" si="27"/>
        <v>ZAR</v>
      </c>
      <c r="P300" s="356">
        <f t="shared" si="25"/>
        <v>1</v>
      </c>
      <c r="Q300" s="350"/>
      <c r="R300" s="350"/>
      <c r="S300" s="350"/>
      <c r="T300" s="359">
        <f t="shared" si="24"/>
        <v>0</v>
      </c>
      <c r="U300" s="360"/>
      <c r="V300" s="360"/>
      <c r="W300" s="360"/>
      <c r="X300" s="360"/>
      <c r="Y300" s="360"/>
      <c r="Z300" s="360"/>
      <c r="AA300" s="361"/>
      <c r="AB300" s="361"/>
      <c r="AC300" s="361"/>
      <c r="AD300" s="361"/>
      <c r="AE300" s="361"/>
      <c r="AF300" s="361"/>
      <c r="AG300" s="361"/>
      <c r="AH300" s="361"/>
    </row>
    <row r="301" spans="1:34" ht="13" x14ac:dyDescent="0.3">
      <c r="A301" s="351">
        <v>295</v>
      </c>
      <c r="B301" s="49">
        <v>10</v>
      </c>
      <c r="C301" s="352" t="s">
        <v>300</v>
      </c>
      <c r="D301" s="364" t="s">
        <v>305</v>
      </c>
      <c r="E301" s="379"/>
      <c r="F301" s="367"/>
      <c r="G301" s="382"/>
      <c r="H301" s="376">
        <v>100</v>
      </c>
      <c r="I301" s="354" t="str">
        <f t="shared" si="26"/>
        <v>Codification and Labelling</v>
      </c>
      <c r="J301" s="355"/>
      <c r="K301" s="355"/>
      <c r="L301" s="357"/>
      <c r="M301" s="358" t="str">
        <f t="shared" si="22"/>
        <v>Local</v>
      </c>
      <c r="N301" s="350"/>
      <c r="O301" s="356" t="str">
        <f t="shared" si="27"/>
        <v>ZAR</v>
      </c>
      <c r="P301" s="356">
        <f t="shared" si="25"/>
        <v>1</v>
      </c>
      <c r="Q301" s="350"/>
      <c r="R301" s="350"/>
      <c r="S301" s="350"/>
      <c r="T301" s="359">
        <f t="shared" si="24"/>
        <v>0</v>
      </c>
      <c r="U301" s="360"/>
      <c r="V301" s="360"/>
      <c r="W301" s="360"/>
      <c r="X301" s="360"/>
      <c r="Y301" s="360"/>
      <c r="Z301" s="360"/>
      <c r="AA301" s="361"/>
      <c r="AB301" s="361"/>
      <c r="AC301" s="361"/>
      <c r="AD301" s="361"/>
      <c r="AE301" s="361"/>
      <c r="AF301" s="361"/>
      <c r="AG301" s="361"/>
      <c r="AH301" s="361"/>
    </row>
    <row r="302" spans="1:34" ht="13" x14ac:dyDescent="0.3">
      <c r="A302" s="351">
        <v>302</v>
      </c>
      <c r="B302" s="49">
        <v>10</v>
      </c>
      <c r="C302" s="352" t="s">
        <v>300</v>
      </c>
      <c r="D302" s="50" t="s">
        <v>306</v>
      </c>
      <c r="E302" s="380"/>
      <c r="F302" s="371"/>
      <c r="G302" s="382"/>
      <c r="H302" s="62"/>
      <c r="I302" s="354"/>
      <c r="J302" s="355"/>
      <c r="K302" s="355"/>
      <c r="L302" s="357"/>
      <c r="M302" s="358" t="str">
        <f t="shared" ref="M302:M361" si="28">IF($O302=0,"Check",IF($O302="ZAR","Local","Foreign"))</f>
        <v>Local</v>
      </c>
      <c r="N302" s="350"/>
      <c r="O302" s="356" t="str">
        <f t="shared" si="27"/>
        <v>ZAR</v>
      </c>
      <c r="P302" s="356">
        <f t="shared" si="25"/>
        <v>1</v>
      </c>
      <c r="Q302" s="350"/>
      <c r="R302" s="350"/>
      <c r="S302" s="350"/>
      <c r="T302" s="359">
        <f t="shared" si="24"/>
        <v>0</v>
      </c>
      <c r="U302" s="360"/>
      <c r="V302" s="360"/>
      <c r="W302" s="360"/>
      <c r="X302" s="360"/>
      <c r="Y302" s="360"/>
      <c r="Z302" s="360"/>
      <c r="AA302" s="361"/>
      <c r="AB302" s="361"/>
      <c r="AC302" s="361"/>
      <c r="AD302" s="361"/>
      <c r="AE302" s="361"/>
      <c r="AF302" s="361"/>
      <c r="AG302" s="361"/>
      <c r="AH302" s="361"/>
    </row>
    <row r="303" spans="1:34" ht="13" x14ac:dyDescent="0.3">
      <c r="A303" s="351">
        <v>303</v>
      </c>
      <c r="B303" s="49">
        <v>10</v>
      </c>
      <c r="C303" s="352" t="s">
        <v>300</v>
      </c>
      <c r="D303" s="364" t="s">
        <v>306</v>
      </c>
      <c r="E303" s="379"/>
      <c r="F303" s="371"/>
      <c r="G303" s="384"/>
      <c r="H303" s="375">
        <v>0</v>
      </c>
      <c r="I303" s="354" t="str">
        <f t="shared" si="26"/>
        <v>General</v>
      </c>
      <c r="J303" s="355"/>
      <c r="K303" s="355"/>
      <c r="L303" s="357"/>
      <c r="M303" s="358" t="str">
        <f t="shared" si="28"/>
        <v>Local</v>
      </c>
      <c r="N303" s="350"/>
      <c r="O303" s="356" t="str">
        <f t="shared" si="27"/>
        <v>ZAR</v>
      </c>
      <c r="P303" s="356">
        <f t="shared" si="25"/>
        <v>1</v>
      </c>
      <c r="Q303" s="350"/>
      <c r="R303" s="350"/>
      <c r="S303" s="350"/>
      <c r="T303" s="359">
        <f t="shared" si="24"/>
        <v>0</v>
      </c>
      <c r="U303" s="360"/>
      <c r="V303" s="360"/>
      <c r="W303" s="360"/>
      <c r="X303" s="360"/>
      <c r="Y303" s="360"/>
      <c r="Z303" s="360"/>
      <c r="AA303" s="361"/>
      <c r="AB303" s="361"/>
      <c r="AC303" s="361"/>
      <c r="AD303" s="361"/>
      <c r="AE303" s="361"/>
      <c r="AF303" s="361"/>
      <c r="AG303" s="361"/>
      <c r="AH303" s="361"/>
    </row>
    <row r="304" spans="1:34" ht="13" x14ac:dyDescent="0.3">
      <c r="A304" s="351">
        <v>304</v>
      </c>
      <c r="B304" s="49">
        <v>10</v>
      </c>
      <c r="C304" s="352" t="s">
        <v>300</v>
      </c>
      <c r="D304" s="364" t="s">
        <v>306</v>
      </c>
      <c r="E304" s="379"/>
      <c r="F304" s="371"/>
      <c r="G304" s="384"/>
      <c r="H304" s="376">
        <v>10</v>
      </c>
      <c r="I304" s="354" t="str">
        <f t="shared" si="26"/>
        <v>Management</v>
      </c>
      <c r="J304" s="355"/>
      <c r="K304" s="355"/>
      <c r="L304" s="357"/>
      <c r="M304" s="358" t="str">
        <f t="shared" si="28"/>
        <v>Local</v>
      </c>
      <c r="N304" s="350"/>
      <c r="O304" s="356" t="str">
        <f t="shared" si="27"/>
        <v>ZAR</v>
      </c>
      <c r="P304" s="356">
        <f t="shared" si="25"/>
        <v>1</v>
      </c>
      <c r="Q304" s="350"/>
      <c r="R304" s="350"/>
      <c r="S304" s="350"/>
      <c r="T304" s="359">
        <f t="shared" ref="T304:T367" si="29">R304*S304</f>
        <v>0</v>
      </c>
      <c r="U304" s="360"/>
      <c r="V304" s="360"/>
      <c r="W304" s="360"/>
      <c r="X304" s="360"/>
      <c r="Y304" s="360"/>
      <c r="Z304" s="360"/>
      <c r="AA304" s="361"/>
      <c r="AB304" s="361"/>
      <c r="AC304" s="361"/>
      <c r="AD304" s="361"/>
      <c r="AE304" s="361"/>
      <c r="AF304" s="361"/>
      <c r="AG304" s="361"/>
      <c r="AH304" s="361"/>
    </row>
    <row r="305" spans="1:34" ht="13" x14ac:dyDescent="0.3">
      <c r="A305" s="351">
        <v>305</v>
      </c>
      <c r="B305" s="49">
        <v>10</v>
      </c>
      <c r="C305" s="352" t="s">
        <v>300</v>
      </c>
      <c r="D305" s="364" t="s">
        <v>306</v>
      </c>
      <c r="E305" s="379"/>
      <c r="F305" s="371"/>
      <c r="G305" s="384"/>
      <c r="H305" s="376">
        <v>20</v>
      </c>
      <c r="I305" s="354" t="str">
        <f t="shared" si="26"/>
        <v>Design Management</v>
      </c>
      <c r="J305" s="355"/>
      <c r="K305" s="355"/>
      <c r="L305" s="357"/>
      <c r="M305" s="358" t="str">
        <f t="shared" si="28"/>
        <v>Local</v>
      </c>
      <c r="N305" s="350"/>
      <c r="O305" s="356" t="str">
        <f t="shared" si="27"/>
        <v>ZAR</v>
      </c>
      <c r="P305" s="356">
        <f t="shared" si="25"/>
        <v>1</v>
      </c>
      <c r="Q305" s="350"/>
      <c r="R305" s="350"/>
      <c r="S305" s="350"/>
      <c r="T305" s="359">
        <f t="shared" si="29"/>
        <v>0</v>
      </c>
      <c r="U305" s="360"/>
      <c r="V305" s="360"/>
      <c r="W305" s="360"/>
      <c r="X305" s="360"/>
      <c r="Y305" s="360"/>
      <c r="Z305" s="360"/>
      <c r="AA305" s="361"/>
      <c r="AB305" s="361"/>
      <c r="AC305" s="361"/>
      <c r="AD305" s="361"/>
      <c r="AE305" s="361"/>
      <c r="AF305" s="361"/>
      <c r="AG305" s="361"/>
      <c r="AH305" s="361"/>
    </row>
    <row r="306" spans="1:34" ht="13" x14ac:dyDescent="0.3">
      <c r="A306" s="351">
        <v>306</v>
      </c>
      <c r="B306" s="49">
        <v>10</v>
      </c>
      <c r="C306" s="352" t="s">
        <v>300</v>
      </c>
      <c r="D306" s="364" t="s">
        <v>306</v>
      </c>
      <c r="E306" s="379"/>
      <c r="F306" s="371"/>
      <c r="G306" s="384"/>
      <c r="H306" s="376">
        <v>30</v>
      </c>
      <c r="I306" s="354" t="str">
        <f t="shared" si="26"/>
        <v>Procurement</v>
      </c>
      <c r="J306" s="355"/>
      <c r="K306" s="355"/>
      <c r="L306" s="357"/>
      <c r="M306" s="358" t="str">
        <f t="shared" si="28"/>
        <v>Local</v>
      </c>
      <c r="N306" s="350"/>
      <c r="O306" s="356" t="str">
        <f t="shared" si="27"/>
        <v>ZAR</v>
      </c>
      <c r="P306" s="356">
        <f t="shared" si="25"/>
        <v>1</v>
      </c>
      <c r="Q306" s="350"/>
      <c r="R306" s="350"/>
      <c r="S306" s="350"/>
      <c r="T306" s="359">
        <f t="shared" si="29"/>
        <v>0</v>
      </c>
      <c r="U306" s="360"/>
      <c r="V306" s="360"/>
      <c r="W306" s="360"/>
      <c r="X306" s="360"/>
      <c r="Y306" s="360"/>
      <c r="Z306" s="360"/>
      <c r="AA306" s="361"/>
      <c r="AB306" s="361"/>
      <c r="AC306" s="361"/>
      <c r="AD306" s="361"/>
      <c r="AE306" s="361"/>
      <c r="AF306" s="361"/>
      <c r="AG306" s="361"/>
      <c r="AH306" s="361"/>
    </row>
    <row r="307" spans="1:34" ht="13" x14ac:dyDescent="0.3">
      <c r="A307" s="351">
        <v>307</v>
      </c>
      <c r="B307" s="49">
        <v>10</v>
      </c>
      <c r="C307" s="352" t="s">
        <v>300</v>
      </c>
      <c r="D307" s="364" t="s">
        <v>306</v>
      </c>
      <c r="E307" s="379"/>
      <c r="F307" s="371"/>
      <c r="G307" s="384"/>
      <c r="H307" s="376">
        <v>40</v>
      </c>
      <c r="I307" s="354" t="str">
        <f t="shared" si="26"/>
        <v>Plant and Material - Local</v>
      </c>
      <c r="J307" s="355"/>
      <c r="K307" s="355"/>
      <c r="L307" s="357"/>
      <c r="M307" s="358" t="str">
        <f t="shared" si="28"/>
        <v>Local</v>
      </c>
      <c r="N307" s="350"/>
      <c r="O307" s="356" t="str">
        <f t="shared" si="27"/>
        <v>ZAR</v>
      </c>
      <c r="P307" s="356">
        <f t="shared" si="25"/>
        <v>1</v>
      </c>
      <c r="Q307" s="350"/>
      <c r="R307" s="350"/>
      <c r="S307" s="350"/>
      <c r="T307" s="359">
        <f t="shared" si="29"/>
        <v>0</v>
      </c>
      <c r="U307" s="360"/>
      <c r="V307" s="360"/>
      <c r="W307" s="360"/>
      <c r="X307" s="360"/>
      <c r="Y307" s="360"/>
      <c r="Z307" s="360"/>
      <c r="AA307" s="361"/>
      <c r="AB307" s="361"/>
      <c r="AC307" s="361"/>
      <c r="AD307" s="361"/>
      <c r="AE307" s="361"/>
      <c r="AF307" s="361"/>
      <c r="AG307" s="361"/>
      <c r="AH307" s="361"/>
    </row>
    <row r="308" spans="1:34" ht="13" x14ac:dyDescent="0.3">
      <c r="A308" s="351">
        <v>308</v>
      </c>
      <c r="B308" s="49">
        <v>10</v>
      </c>
      <c r="C308" s="352" t="s">
        <v>300</v>
      </c>
      <c r="D308" s="364" t="s">
        <v>306</v>
      </c>
      <c r="E308" s="379"/>
      <c r="F308" s="371"/>
      <c r="G308" s="384"/>
      <c r="H308" s="376">
        <v>50</v>
      </c>
      <c r="I308" s="354" t="str">
        <f t="shared" si="26"/>
        <v>Plant and Material - Foreign</v>
      </c>
      <c r="J308" s="355"/>
      <c r="K308" s="355"/>
      <c r="L308" s="357"/>
      <c r="M308" s="358" t="s">
        <v>154</v>
      </c>
      <c r="N308" s="350"/>
      <c r="O308" s="398" t="s">
        <v>188</v>
      </c>
      <c r="P308" s="356"/>
      <c r="Q308" s="350"/>
      <c r="R308" s="350"/>
      <c r="S308" s="350"/>
      <c r="T308" s="359">
        <f t="shared" si="29"/>
        <v>0</v>
      </c>
      <c r="U308" s="360"/>
      <c r="V308" s="360"/>
      <c r="W308" s="360"/>
      <c r="X308" s="360"/>
      <c r="Y308" s="360"/>
      <c r="Z308" s="360"/>
      <c r="AA308" s="361"/>
      <c r="AB308" s="361"/>
      <c r="AC308" s="361"/>
      <c r="AD308" s="361"/>
      <c r="AE308" s="361"/>
      <c r="AF308" s="361"/>
      <c r="AG308" s="361"/>
      <c r="AH308" s="361"/>
    </row>
    <row r="309" spans="1:34" ht="13" x14ac:dyDescent="0.3">
      <c r="A309" s="351">
        <v>309</v>
      </c>
      <c r="B309" s="49">
        <v>10</v>
      </c>
      <c r="C309" s="352" t="s">
        <v>300</v>
      </c>
      <c r="D309" s="364" t="s">
        <v>306</v>
      </c>
      <c r="E309" s="379"/>
      <c r="F309" s="371"/>
      <c r="G309" s="384"/>
      <c r="H309" s="376">
        <v>60</v>
      </c>
      <c r="I309" s="354" t="str">
        <f t="shared" si="26"/>
        <v>Transport - Local</v>
      </c>
      <c r="J309" s="355"/>
      <c r="K309" s="355"/>
      <c r="L309" s="357"/>
      <c r="M309" s="358" t="str">
        <f t="shared" si="28"/>
        <v>Local</v>
      </c>
      <c r="N309" s="350"/>
      <c r="O309" s="356" t="str">
        <f t="shared" si="27"/>
        <v>ZAR</v>
      </c>
      <c r="P309" s="356">
        <f t="shared" si="25"/>
        <v>1</v>
      </c>
      <c r="Q309" s="350"/>
      <c r="R309" s="350"/>
      <c r="S309" s="350"/>
      <c r="T309" s="359">
        <f t="shared" si="29"/>
        <v>0</v>
      </c>
      <c r="U309" s="360"/>
      <c r="V309" s="360"/>
      <c r="W309" s="360"/>
      <c r="X309" s="360"/>
      <c r="Y309" s="360"/>
      <c r="Z309" s="360"/>
      <c r="AA309" s="361"/>
      <c r="AB309" s="361"/>
      <c r="AC309" s="361"/>
      <c r="AD309" s="361"/>
      <c r="AE309" s="361"/>
      <c r="AF309" s="361"/>
      <c r="AG309" s="361"/>
      <c r="AH309" s="361"/>
    </row>
    <row r="310" spans="1:34" ht="13" x14ac:dyDescent="0.3">
      <c r="A310" s="351">
        <v>310</v>
      </c>
      <c r="B310" s="49">
        <v>10</v>
      </c>
      <c r="C310" s="352" t="s">
        <v>300</v>
      </c>
      <c r="D310" s="364" t="s">
        <v>306</v>
      </c>
      <c r="E310" s="379"/>
      <c r="F310" s="371"/>
      <c r="G310" s="384"/>
      <c r="H310" s="376">
        <v>70</v>
      </c>
      <c r="I310" s="354" t="str">
        <f t="shared" si="26"/>
        <v>Transport - Freight/Sea</v>
      </c>
      <c r="J310" s="355"/>
      <c r="K310" s="355"/>
      <c r="L310" s="357"/>
      <c r="M310" s="358" t="str">
        <f t="shared" si="28"/>
        <v>Local</v>
      </c>
      <c r="N310" s="350"/>
      <c r="O310" s="356" t="str">
        <f t="shared" si="27"/>
        <v>ZAR</v>
      </c>
      <c r="P310" s="356">
        <f t="shared" si="25"/>
        <v>1</v>
      </c>
      <c r="Q310" s="350"/>
      <c r="R310" s="350"/>
      <c r="S310" s="350"/>
      <c r="T310" s="359">
        <f t="shared" si="29"/>
        <v>0</v>
      </c>
      <c r="U310" s="360"/>
      <c r="V310" s="360"/>
      <c r="W310" s="360"/>
      <c r="X310" s="360"/>
      <c r="Y310" s="360"/>
      <c r="Z310" s="360"/>
      <c r="AA310" s="361"/>
      <c r="AB310" s="361"/>
      <c r="AC310" s="361"/>
      <c r="AD310" s="361"/>
      <c r="AE310" s="361"/>
      <c r="AF310" s="361"/>
      <c r="AG310" s="361"/>
      <c r="AH310" s="361"/>
    </row>
    <row r="311" spans="1:34" ht="13" x14ac:dyDescent="0.3">
      <c r="A311" s="351">
        <v>311</v>
      </c>
      <c r="B311" s="49">
        <v>10</v>
      </c>
      <c r="C311" s="352" t="s">
        <v>300</v>
      </c>
      <c r="D311" s="364" t="s">
        <v>306</v>
      </c>
      <c r="E311" s="379"/>
      <c r="F311" s="371"/>
      <c r="G311" s="384"/>
      <c r="H311" s="376">
        <v>80</v>
      </c>
      <c r="I311" s="354" t="str">
        <f t="shared" si="26"/>
        <v>Construction, Erection &amp; Installation</v>
      </c>
      <c r="J311" s="355"/>
      <c r="K311" s="355"/>
      <c r="L311" s="357"/>
      <c r="M311" s="358" t="str">
        <f t="shared" si="28"/>
        <v>Local</v>
      </c>
      <c r="N311" s="350"/>
      <c r="O311" s="356" t="str">
        <f t="shared" si="27"/>
        <v>ZAR</v>
      </c>
      <c r="P311" s="356">
        <f t="shared" si="25"/>
        <v>1</v>
      </c>
      <c r="Q311" s="350"/>
      <c r="R311" s="350"/>
      <c r="S311" s="350"/>
      <c r="T311" s="359">
        <f t="shared" si="29"/>
        <v>0</v>
      </c>
      <c r="U311" s="360"/>
      <c r="V311" s="360"/>
      <c r="W311" s="360"/>
      <c r="X311" s="360"/>
      <c r="Y311" s="360"/>
      <c r="Z311" s="360"/>
      <c r="AA311" s="361"/>
      <c r="AB311" s="361"/>
      <c r="AC311" s="361"/>
      <c r="AD311" s="361"/>
      <c r="AE311" s="361"/>
      <c r="AF311" s="361"/>
      <c r="AG311" s="361"/>
      <c r="AH311" s="361"/>
    </row>
    <row r="312" spans="1:34" ht="13" x14ac:dyDescent="0.3">
      <c r="A312" s="351">
        <v>312</v>
      </c>
      <c r="B312" s="49">
        <v>10</v>
      </c>
      <c r="C312" s="352" t="s">
        <v>300</v>
      </c>
      <c r="D312" s="364" t="s">
        <v>306</v>
      </c>
      <c r="E312" s="379"/>
      <c r="F312" s="371"/>
      <c r="G312" s="384"/>
      <c r="H312" s="376">
        <v>90</v>
      </c>
      <c r="I312" s="354" t="str">
        <f t="shared" si="26"/>
        <v>Commissioning and Testing</v>
      </c>
      <c r="J312" s="355"/>
      <c r="K312" s="355"/>
      <c r="L312" s="357"/>
      <c r="M312" s="358" t="str">
        <f t="shared" si="28"/>
        <v>Local</v>
      </c>
      <c r="N312" s="350"/>
      <c r="O312" s="356" t="str">
        <f t="shared" si="27"/>
        <v>ZAR</v>
      </c>
      <c r="P312" s="356">
        <f t="shared" si="25"/>
        <v>1</v>
      </c>
      <c r="Q312" s="350"/>
      <c r="R312" s="350"/>
      <c r="S312" s="350"/>
      <c r="T312" s="359">
        <f t="shared" si="29"/>
        <v>0</v>
      </c>
      <c r="U312" s="360"/>
      <c r="V312" s="360"/>
      <c r="W312" s="360"/>
      <c r="X312" s="360"/>
      <c r="Y312" s="360"/>
      <c r="Z312" s="360"/>
      <c r="AA312" s="361"/>
      <c r="AB312" s="361"/>
      <c r="AC312" s="361"/>
      <c r="AD312" s="361"/>
      <c r="AE312" s="361"/>
      <c r="AF312" s="361"/>
      <c r="AG312" s="361"/>
      <c r="AH312" s="361"/>
    </row>
    <row r="313" spans="1:34" ht="13" x14ac:dyDescent="0.3">
      <c r="A313" s="351">
        <v>313</v>
      </c>
      <c r="B313" s="49">
        <v>10</v>
      </c>
      <c r="C313" s="352" t="s">
        <v>300</v>
      </c>
      <c r="D313" s="364" t="s">
        <v>306</v>
      </c>
      <c r="E313" s="379"/>
      <c r="F313" s="371"/>
      <c r="G313" s="384"/>
      <c r="H313" s="376">
        <v>100</v>
      </c>
      <c r="I313" s="354" t="str">
        <f t="shared" si="26"/>
        <v>Codification and Labelling</v>
      </c>
      <c r="J313" s="355"/>
      <c r="K313" s="355"/>
      <c r="L313" s="357"/>
      <c r="M313" s="358" t="str">
        <f t="shared" si="28"/>
        <v>Local</v>
      </c>
      <c r="N313" s="350"/>
      <c r="O313" s="356" t="str">
        <f t="shared" si="27"/>
        <v>ZAR</v>
      </c>
      <c r="P313" s="356">
        <f t="shared" si="25"/>
        <v>1</v>
      </c>
      <c r="Q313" s="350"/>
      <c r="R313" s="350"/>
      <c r="S313" s="350"/>
      <c r="T313" s="359">
        <f t="shared" si="29"/>
        <v>0</v>
      </c>
      <c r="U313" s="360"/>
      <c r="V313" s="360"/>
      <c r="W313" s="360"/>
      <c r="X313" s="360"/>
      <c r="Y313" s="360"/>
      <c r="Z313" s="360"/>
      <c r="AA313" s="361"/>
      <c r="AB313" s="361"/>
      <c r="AC313" s="361"/>
      <c r="AD313" s="361"/>
      <c r="AE313" s="361"/>
      <c r="AF313" s="361"/>
      <c r="AG313" s="361"/>
      <c r="AH313" s="361"/>
    </row>
    <row r="314" spans="1:34" ht="13" x14ac:dyDescent="0.3">
      <c r="A314" s="351">
        <v>314</v>
      </c>
      <c r="B314" s="49">
        <v>10</v>
      </c>
      <c r="C314" s="352" t="s">
        <v>300</v>
      </c>
      <c r="D314" s="364" t="s">
        <v>306</v>
      </c>
      <c r="E314" s="379"/>
      <c r="F314" s="371"/>
      <c r="G314" s="384"/>
      <c r="H314" s="375">
        <v>0</v>
      </c>
      <c r="I314" s="354" t="str">
        <f t="shared" si="26"/>
        <v>General</v>
      </c>
      <c r="J314" s="355"/>
      <c r="K314" s="355"/>
      <c r="L314" s="357"/>
      <c r="M314" s="358" t="str">
        <f t="shared" si="28"/>
        <v>Local</v>
      </c>
      <c r="N314" s="350"/>
      <c r="O314" s="356" t="str">
        <f t="shared" si="27"/>
        <v>ZAR</v>
      </c>
      <c r="P314" s="356">
        <f t="shared" si="25"/>
        <v>1</v>
      </c>
      <c r="Q314" s="350"/>
      <c r="R314" s="350"/>
      <c r="S314" s="350"/>
      <c r="T314" s="359">
        <f t="shared" si="29"/>
        <v>0</v>
      </c>
      <c r="U314" s="360"/>
      <c r="V314" s="360"/>
      <c r="W314" s="360"/>
      <c r="X314" s="360"/>
      <c r="Y314" s="360"/>
      <c r="Z314" s="360"/>
      <c r="AA314" s="361"/>
      <c r="AB314" s="361"/>
      <c r="AC314" s="361"/>
      <c r="AD314" s="361"/>
      <c r="AE314" s="361"/>
      <c r="AF314" s="361"/>
      <c r="AG314" s="361"/>
      <c r="AH314" s="361"/>
    </row>
    <row r="315" spans="1:34" ht="13" x14ac:dyDescent="0.3">
      <c r="A315" s="351">
        <v>315</v>
      </c>
      <c r="B315" s="49">
        <v>10</v>
      </c>
      <c r="C315" s="352" t="s">
        <v>300</v>
      </c>
      <c r="D315" s="364" t="s">
        <v>306</v>
      </c>
      <c r="E315" s="379"/>
      <c r="F315" s="371"/>
      <c r="G315" s="384"/>
      <c r="H315" s="376">
        <v>10</v>
      </c>
      <c r="I315" s="354" t="str">
        <f t="shared" si="26"/>
        <v>Management</v>
      </c>
      <c r="J315" s="355"/>
      <c r="K315" s="355"/>
      <c r="L315" s="357"/>
      <c r="M315" s="358" t="str">
        <f t="shared" si="28"/>
        <v>Local</v>
      </c>
      <c r="N315" s="350"/>
      <c r="O315" s="356" t="str">
        <f t="shared" si="27"/>
        <v>ZAR</v>
      </c>
      <c r="P315" s="356">
        <f t="shared" si="25"/>
        <v>1</v>
      </c>
      <c r="Q315" s="350"/>
      <c r="R315" s="350"/>
      <c r="S315" s="350"/>
      <c r="T315" s="359">
        <f t="shared" si="29"/>
        <v>0</v>
      </c>
      <c r="U315" s="360"/>
      <c r="V315" s="360"/>
      <c r="W315" s="360"/>
      <c r="X315" s="360"/>
      <c r="Y315" s="360"/>
      <c r="Z315" s="360"/>
      <c r="AA315" s="361"/>
      <c r="AB315" s="361"/>
      <c r="AC315" s="361"/>
      <c r="AD315" s="361"/>
      <c r="AE315" s="361"/>
      <c r="AF315" s="361"/>
      <c r="AG315" s="361"/>
      <c r="AH315" s="361"/>
    </row>
    <row r="316" spans="1:34" ht="13" x14ac:dyDescent="0.3">
      <c r="A316" s="351">
        <v>316</v>
      </c>
      <c r="B316" s="49">
        <v>10</v>
      </c>
      <c r="C316" s="352" t="s">
        <v>300</v>
      </c>
      <c r="D316" s="364" t="s">
        <v>306</v>
      </c>
      <c r="E316" s="379"/>
      <c r="F316" s="371"/>
      <c r="G316" s="384"/>
      <c r="H316" s="376">
        <v>20</v>
      </c>
      <c r="I316" s="354" t="str">
        <f t="shared" si="26"/>
        <v>Design Management</v>
      </c>
      <c r="J316" s="355"/>
      <c r="K316" s="355"/>
      <c r="L316" s="357"/>
      <c r="M316" s="358" t="str">
        <f t="shared" si="28"/>
        <v>Local</v>
      </c>
      <c r="N316" s="350"/>
      <c r="O316" s="356" t="str">
        <f t="shared" si="27"/>
        <v>ZAR</v>
      </c>
      <c r="P316" s="356">
        <f t="shared" si="25"/>
        <v>1</v>
      </c>
      <c r="Q316" s="350"/>
      <c r="R316" s="350"/>
      <c r="S316" s="350"/>
      <c r="T316" s="359">
        <f t="shared" si="29"/>
        <v>0</v>
      </c>
      <c r="U316" s="360"/>
      <c r="V316" s="360"/>
      <c r="W316" s="360"/>
      <c r="X316" s="360"/>
      <c r="Y316" s="360"/>
      <c r="Z316" s="360"/>
      <c r="AA316" s="361"/>
      <c r="AB316" s="361"/>
      <c r="AC316" s="361"/>
      <c r="AD316" s="361"/>
      <c r="AE316" s="361"/>
      <c r="AF316" s="361"/>
      <c r="AG316" s="361"/>
      <c r="AH316" s="361"/>
    </row>
    <row r="317" spans="1:34" ht="13" x14ac:dyDescent="0.3">
      <c r="A317" s="351">
        <v>317</v>
      </c>
      <c r="B317" s="49">
        <v>10</v>
      </c>
      <c r="C317" s="352" t="s">
        <v>300</v>
      </c>
      <c r="D317" s="364" t="s">
        <v>306</v>
      </c>
      <c r="E317" s="379"/>
      <c r="F317" s="371"/>
      <c r="G317" s="384"/>
      <c r="H317" s="376">
        <v>30</v>
      </c>
      <c r="I317" s="354" t="str">
        <f t="shared" si="26"/>
        <v>Procurement</v>
      </c>
      <c r="J317" s="355"/>
      <c r="K317" s="355"/>
      <c r="L317" s="357"/>
      <c r="M317" s="358" t="str">
        <f t="shared" si="28"/>
        <v>Local</v>
      </c>
      <c r="N317" s="350"/>
      <c r="O317" s="356" t="str">
        <f t="shared" si="27"/>
        <v>ZAR</v>
      </c>
      <c r="P317" s="356">
        <f t="shared" si="25"/>
        <v>1</v>
      </c>
      <c r="Q317" s="350"/>
      <c r="R317" s="350"/>
      <c r="S317" s="350"/>
      <c r="T317" s="359">
        <f t="shared" si="29"/>
        <v>0</v>
      </c>
      <c r="U317" s="360"/>
      <c r="V317" s="360"/>
      <c r="W317" s="360"/>
      <c r="X317" s="360"/>
      <c r="Y317" s="360"/>
      <c r="Z317" s="360"/>
      <c r="AA317" s="361"/>
      <c r="AB317" s="361"/>
      <c r="AC317" s="361"/>
      <c r="AD317" s="361"/>
      <c r="AE317" s="361"/>
      <c r="AF317" s="361"/>
      <c r="AG317" s="361"/>
      <c r="AH317" s="361"/>
    </row>
    <row r="318" spans="1:34" ht="13" x14ac:dyDescent="0.3">
      <c r="A318" s="351">
        <v>318</v>
      </c>
      <c r="B318" s="49">
        <v>10</v>
      </c>
      <c r="C318" s="352" t="s">
        <v>300</v>
      </c>
      <c r="D318" s="364" t="s">
        <v>306</v>
      </c>
      <c r="E318" s="379"/>
      <c r="F318" s="371"/>
      <c r="G318" s="384"/>
      <c r="H318" s="376">
        <v>40</v>
      </c>
      <c r="I318" s="354" t="str">
        <f t="shared" si="26"/>
        <v>Plant and Material - Local</v>
      </c>
      <c r="J318" s="355"/>
      <c r="K318" s="355"/>
      <c r="L318" s="357"/>
      <c r="M318" s="358" t="str">
        <f t="shared" si="28"/>
        <v>Local</v>
      </c>
      <c r="N318" s="350"/>
      <c r="O318" s="356" t="str">
        <f t="shared" si="27"/>
        <v>ZAR</v>
      </c>
      <c r="P318" s="356">
        <f t="shared" si="25"/>
        <v>1</v>
      </c>
      <c r="Q318" s="350"/>
      <c r="R318" s="350"/>
      <c r="S318" s="350"/>
      <c r="T318" s="359">
        <f t="shared" si="29"/>
        <v>0</v>
      </c>
      <c r="U318" s="360"/>
      <c r="V318" s="360"/>
      <c r="W318" s="360"/>
      <c r="X318" s="360"/>
      <c r="Y318" s="360"/>
      <c r="Z318" s="360"/>
      <c r="AA318" s="361"/>
      <c r="AB318" s="361"/>
      <c r="AC318" s="361"/>
      <c r="AD318" s="361"/>
      <c r="AE318" s="361"/>
      <c r="AF318" s="361"/>
      <c r="AG318" s="361"/>
      <c r="AH318" s="361"/>
    </row>
    <row r="319" spans="1:34" ht="13" x14ac:dyDescent="0.3">
      <c r="A319" s="351">
        <v>319</v>
      </c>
      <c r="B319" s="49">
        <v>10</v>
      </c>
      <c r="C319" s="352" t="s">
        <v>300</v>
      </c>
      <c r="D319" s="364" t="s">
        <v>306</v>
      </c>
      <c r="E319" s="379"/>
      <c r="F319" s="371"/>
      <c r="G319" s="384"/>
      <c r="H319" s="376">
        <v>50</v>
      </c>
      <c r="I319" s="354" t="str">
        <f t="shared" si="26"/>
        <v>Plant and Material - Foreign</v>
      </c>
      <c r="J319" s="355"/>
      <c r="K319" s="355"/>
      <c r="L319" s="357"/>
      <c r="M319" s="358" t="s">
        <v>154</v>
      </c>
      <c r="N319" s="350"/>
      <c r="O319" s="398" t="s">
        <v>188</v>
      </c>
      <c r="P319" s="356"/>
      <c r="Q319" s="350"/>
      <c r="R319" s="350"/>
      <c r="S319" s="350"/>
      <c r="T319" s="359">
        <f t="shared" si="29"/>
        <v>0</v>
      </c>
      <c r="U319" s="360"/>
      <c r="V319" s="360"/>
      <c r="W319" s="360"/>
      <c r="X319" s="360"/>
      <c r="Y319" s="360"/>
      <c r="Z319" s="360"/>
      <c r="AA319" s="361"/>
      <c r="AB319" s="361"/>
      <c r="AC319" s="361"/>
      <c r="AD319" s="361"/>
      <c r="AE319" s="361"/>
      <c r="AF319" s="361"/>
      <c r="AG319" s="361"/>
      <c r="AH319" s="361"/>
    </row>
    <row r="320" spans="1:34" ht="13" x14ac:dyDescent="0.3">
      <c r="A320" s="351">
        <v>320</v>
      </c>
      <c r="B320" s="49">
        <v>10</v>
      </c>
      <c r="C320" s="352" t="s">
        <v>300</v>
      </c>
      <c r="D320" s="364" t="s">
        <v>306</v>
      </c>
      <c r="E320" s="379"/>
      <c r="F320" s="371"/>
      <c r="G320" s="384"/>
      <c r="H320" s="376">
        <v>60</v>
      </c>
      <c r="I320" s="354" t="str">
        <f t="shared" si="26"/>
        <v>Transport - Local</v>
      </c>
      <c r="J320" s="355"/>
      <c r="K320" s="355"/>
      <c r="L320" s="357"/>
      <c r="M320" s="358" t="str">
        <f t="shared" si="28"/>
        <v>Local</v>
      </c>
      <c r="N320" s="350"/>
      <c r="O320" s="356" t="str">
        <f t="shared" si="27"/>
        <v>ZAR</v>
      </c>
      <c r="P320" s="356">
        <f t="shared" ref="P320:P382" si="30">IF(N320="",1,VLOOKUP(N320,$N$1:$P$14,3,FALSE))</f>
        <v>1</v>
      </c>
      <c r="Q320" s="350"/>
      <c r="R320" s="350"/>
      <c r="S320" s="350"/>
      <c r="T320" s="359">
        <f t="shared" si="29"/>
        <v>0</v>
      </c>
      <c r="U320" s="360"/>
      <c r="V320" s="360"/>
      <c r="W320" s="360"/>
      <c r="X320" s="360"/>
      <c r="Y320" s="360"/>
      <c r="Z320" s="360"/>
      <c r="AA320" s="361"/>
      <c r="AB320" s="361"/>
      <c r="AC320" s="361"/>
      <c r="AD320" s="361"/>
      <c r="AE320" s="361"/>
      <c r="AF320" s="361"/>
      <c r="AG320" s="361"/>
      <c r="AH320" s="361"/>
    </row>
    <row r="321" spans="1:34" ht="13" x14ac:dyDescent="0.3">
      <c r="A321" s="351">
        <v>321</v>
      </c>
      <c r="B321" s="49">
        <v>10</v>
      </c>
      <c r="C321" s="352" t="s">
        <v>300</v>
      </c>
      <c r="D321" s="364" t="s">
        <v>306</v>
      </c>
      <c r="E321" s="379"/>
      <c r="F321" s="371"/>
      <c r="G321" s="384"/>
      <c r="H321" s="376">
        <v>70</v>
      </c>
      <c r="I321" s="354" t="str">
        <f t="shared" si="26"/>
        <v>Transport - Freight/Sea</v>
      </c>
      <c r="J321" s="355"/>
      <c r="K321" s="355"/>
      <c r="L321" s="357"/>
      <c r="M321" s="358" t="str">
        <f t="shared" si="28"/>
        <v>Local</v>
      </c>
      <c r="N321" s="350"/>
      <c r="O321" s="356" t="str">
        <f t="shared" si="27"/>
        <v>ZAR</v>
      </c>
      <c r="P321" s="356">
        <f t="shared" si="30"/>
        <v>1</v>
      </c>
      <c r="Q321" s="350"/>
      <c r="R321" s="350"/>
      <c r="S321" s="350"/>
      <c r="T321" s="359">
        <f t="shared" si="29"/>
        <v>0</v>
      </c>
      <c r="U321" s="360"/>
      <c r="V321" s="360"/>
      <c r="W321" s="360"/>
      <c r="X321" s="360"/>
      <c r="Y321" s="360"/>
      <c r="Z321" s="360"/>
      <c r="AA321" s="361"/>
      <c r="AB321" s="361"/>
      <c r="AC321" s="361"/>
      <c r="AD321" s="361"/>
      <c r="AE321" s="361"/>
      <c r="AF321" s="361"/>
      <c r="AG321" s="361"/>
      <c r="AH321" s="361"/>
    </row>
    <row r="322" spans="1:34" ht="13" x14ac:dyDescent="0.3">
      <c r="A322" s="351">
        <v>322</v>
      </c>
      <c r="B322" s="49">
        <v>10</v>
      </c>
      <c r="C322" s="352" t="s">
        <v>300</v>
      </c>
      <c r="D322" s="364" t="s">
        <v>306</v>
      </c>
      <c r="E322" s="379"/>
      <c r="F322" s="371"/>
      <c r="G322" s="384"/>
      <c r="H322" s="376">
        <v>80</v>
      </c>
      <c r="I322" s="354" t="str">
        <f t="shared" ref="I322:I385" si="31">IF(H322="","Allocation?",VLOOKUP(H322,$H$3:$I$14,2,FALSE))</f>
        <v>Construction, Erection &amp; Installation</v>
      </c>
      <c r="J322" s="355"/>
      <c r="K322" s="355"/>
      <c r="L322" s="357"/>
      <c r="M322" s="358" t="str">
        <f t="shared" si="28"/>
        <v>Local</v>
      </c>
      <c r="N322" s="350"/>
      <c r="O322" s="356" t="str">
        <f t="shared" si="27"/>
        <v>ZAR</v>
      </c>
      <c r="P322" s="356">
        <f t="shared" si="30"/>
        <v>1</v>
      </c>
      <c r="Q322" s="350"/>
      <c r="R322" s="350"/>
      <c r="S322" s="350"/>
      <c r="T322" s="359">
        <f t="shared" si="29"/>
        <v>0</v>
      </c>
      <c r="U322" s="360"/>
      <c r="V322" s="360"/>
      <c r="W322" s="360"/>
      <c r="X322" s="360"/>
      <c r="Y322" s="360"/>
      <c r="Z322" s="360"/>
      <c r="AA322" s="361"/>
      <c r="AB322" s="361"/>
      <c r="AC322" s="361"/>
      <c r="AD322" s="361"/>
      <c r="AE322" s="361"/>
      <c r="AF322" s="361"/>
      <c r="AG322" s="361"/>
      <c r="AH322" s="361"/>
    </row>
    <row r="323" spans="1:34" ht="13" x14ac:dyDescent="0.3">
      <c r="A323" s="351">
        <v>323</v>
      </c>
      <c r="B323" s="49">
        <v>10</v>
      </c>
      <c r="C323" s="352" t="s">
        <v>300</v>
      </c>
      <c r="D323" s="364" t="s">
        <v>306</v>
      </c>
      <c r="E323" s="379"/>
      <c r="F323" s="371"/>
      <c r="G323" s="384"/>
      <c r="H323" s="376">
        <v>90</v>
      </c>
      <c r="I323" s="354" t="str">
        <f t="shared" si="31"/>
        <v>Commissioning and Testing</v>
      </c>
      <c r="J323" s="355"/>
      <c r="K323" s="355"/>
      <c r="L323" s="357"/>
      <c r="M323" s="358" t="str">
        <f t="shared" si="28"/>
        <v>Local</v>
      </c>
      <c r="N323" s="350"/>
      <c r="O323" s="356" t="str">
        <f t="shared" si="27"/>
        <v>ZAR</v>
      </c>
      <c r="P323" s="356">
        <f t="shared" si="30"/>
        <v>1</v>
      </c>
      <c r="Q323" s="350"/>
      <c r="R323" s="350"/>
      <c r="S323" s="350"/>
      <c r="T323" s="359">
        <f t="shared" si="29"/>
        <v>0</v>
      </c>
      <c r="U323" s="360"/>
      <c r="V323" s="360"/>
      <c r="W323" s="360"/>
      <c r="X323" s="360"/>
      <c r="Y323" s="360"/>
      <c r="Z323" s="360"/>
      <c r="AA323" s="361"/>
      <c r="AB323" s="361"/>
      <c r="AC323" s="361"/>
      <c r="AD323" s="361"/>
      <c r="AE323" s="361"/>
      <c r="AF323" s="361"/>
      <c r="AG323" s="361"/>
      <c r="AH323" s="361"/>
    </row>
    <row r="324" spans="1:34" ht="13" x14ac:dyDescent="0.3">
      <c r="A324" s="351">
        <v>324</v>
      </c>
      <c r="B324" s="49">
        <v>10</v>
      </c>
      <c r="C324" s="352" t="s">
        <v>300</v>
      </c>
      <c r="D324" s="364" t="s">
        <v>306</v>
      </c>
      <c r="E324" s="379"/>
      <c r="F324" s="371"/>
      <c r="G324" s="384"/>
      <c r="H324" s="376">
        <v>100</v>
      </c>
      <c r="I324" s="354" t="str">
        <f t="shared" si="31"/>
        <v>Codification and Labelling</v>
      </c>
      <c r="J324" s="355"/>
      <c r="K324" s="355"/>
      <c r="L324" s="357"/>
      <c r="M324" s="358" t="str">
        <f t="shared" si="28"/>
        <v>Local</v>
      </c>
      <c r="N324" s="350"/>
      <c r="O324" s="356" t="str">
        <f t="shared" si="27"/>
        <v>ZAR</v>
      </c>
      <c r="P324" s="356">
        <f t="shared" si="30"/>
        <v>1</v>
      </c>
      <c r="Q324" s="350"/>
      <c r="R324" s="350"/>
      <c r="S324" s="350"/>
      <c r="T324" s="359">
        <f t="shared" si="29"/>
        <v>0</v>
      </c>
      <c r="U324" s="360"/>
      <c r="V324" s="360"/>
      <c r="W324" s="360"/>
      <c r="X324" s="360"/>
      <c r="Y324" s="360"/>
      <c r="Z324" s="360"/>
      <c r="AA324" s="361"/>
      <c r="AB324" s="361"/>
      <c r="AC324" s="361"/>
      <c r="AD324" s="361"/>
      <c r="AE324" s="361"/>
      <c r="AF324" s="361"/>
      <c r="AG324" s="361"/>
      <c r="AH324" s="361"/>
    </row>
    <row r="325" spans="1:34" ht="13" x14ac:dyDescent="0.3">
      <c r="A325" s="351">
        <v>325</v>
      </c>
      <c r="B325" s="49">
        <v>10</v>
      </c>
      <c r="C325" s="352" t="s">
        <v>300</v>
      </c>
      <c r="D325" s="364" t="s">
        <v>306</v>
      </c>
      <c r="E325" s="379"/>
      <c r="F325" s="371"/>
      <c r="G325" s="384"/>
      <c r="H325" s="375">
        <v>0</v>
      </c>
      <c r="I325" s="354" t="str">
        <f t="shared" si="31"/>
        <v>General</v>
      </c>
      <c r="J325" s="355"/>
      <c r="K325" s="355"/>
      <c r="L325" s="357"/>
      <c r="M325" s="358" t="str">
        <f t="shared" si="28"/>
        <v>Local</v>
      </c>
      <c r="N325" s="350"/>
      <c r="O325" s="356" t="str">
        <f t="shared" si="27"/>
        <v>ZAR</v>
      </c>
      <c r="P325" s="356">
        <f t="shared" si="30"/>
        <v>1</v>
      </c>
      <c r="Q325" s="350"/>
      <c r="R325" s="350"/>
      <c r="S325" s="350"/>
      <c r="T325" s="359">
        <f t="shared" si="29"/>
        <v>0</v>
      </c>
      <c r="U325" s="360"/>
      <c r="V325" s="360"/>
      <c r="W325" s="360"/>
      <c r="X325" s="360"/>
      <c r="Y325" s="360"/>
      <c r="Z325" s="360"/>
      <c r="AA325" s="361"/>
      <c r="AB325" s="361"/>
      <c r="AC325" s="361"/>
      <c r="AD325" s="361"/>
      <c r="AE325" s="361"/>
      <c r="AF325" s="361"/>
      <c r="AG325" s="361"/>
      <c r="AH325" s="361"/>
    </row>
    <row r="326" spans="1:34" ht="13" x14ac:dyDescent="0.3">
      <c r="A326" s="351">
        <v>326</v>
      </c>
      <c r="B326" s="49">
        <v>10</v>
      </c>
      <c r="C326" s="352" t="s">
        <v>300</v>
      </c>
      <c r="D326" s="364" t="s">
        <v>306</v>
      </c>
      <c r="E326" s="379"/>
      <c r="F326" s="371"/>
      <c r="G326" s="384"/>
      <c r="H326" s="376">
        <v>10</v>
      </c>
      <c r="I326" s="354" t="str">
        <f t="shared" si="31"/>
        <v>Management</v>
      </c>
      <c r="J326" s="355"/>
      <c r="K326" s="355"/>
      <c r="L326" s="357"/>
      <c r="M326" s="358" t="str">
        <f t="shared" si="28"/>
        <v>Local</v>
      </c>
      <c r="N326" s="350"/>
      <c r="O326" s="356" t="str">
        <f t="shared" si="27"/>
        <v>ZAR</v>
      </c>
      <c r="P326" s="356">
        <f t="shared" si="30"/>
        <v>1</v>
      </c>
      <c r="Q326" s="350"/>
      <c r="R326" s="350"/>
      <c r="S326" s="350"/>
      <c r="T326" s="359">
        <f t="shared" si="29"/>
        <v>0</v>
      </c>
      <c r="U326" s="360"/>
      <c r="V326" s="360"/>
      <c r="W326" s="360"/>
      <c r="X326" s="360"/>
      <c r="Y326" s="360"/>
      <c r="Z326" s="360"/>
      <c r="AA326" s="361"/>
      <c r="AB326" s="361"/>
      <c r="AC326" s="361"/>
      <c r="AD326" s="361"/>
      <c r="AE326" s="361"/>
      <c r="AF326" s="361"/>
      <c r="AG326" s="361"/>
      <c r="AH326" s="361"/>
    </row>
    <row r="327" spans="1:34" ht="13" x14ac:dyDescent="0.3">
      <c r="A327" s="351">
        <v>327</v>
      </c>
      <c r="B327" s="49">
        <v>10</v>
      </c>
      <c r="C327" s="352" t="s">
        <v>300</v>
      </c>
      <c r="D327" s="364" t="s">
        <v>306</v>
      </c>
      <c r="E327" s="379"/>
      <c r="F327" s="371"/>
      <c r="G327" s="384"/>
      <c r="H327" s="376">
        <v>20</v>
      </c>
      <c r="I327" s="354" t="str">
        <f t="shared" si="31"/>
        <v>Design Management</v>
      </c>
      <c r="J327" s="355"/>
      <c r="K327" s="355"/>
      <c r="L327" s="357"/>
      <c r="M327" s="358" t="str">
        <f t="shared" si="28"/>
        <v>Local</v>
      </c>
      <c r="N327" s="350"/>
      <c r="O327" s="356" t="str">
        <f t="shared" si="27"/>
        <v>ZAR</v>
      </c>
      <c r="P327" s="356">
        <f t="shared" si="30"/>
        <v>1</v>
      </c>
      <c r="Q327" s="350"/>
      <c r="R327" s="350"/>
      <c r="S327" s="350"/>
      <c r="T327" s="359">
        <f t="shared" si="29"/>
        <v>0</v>
      </c>
      <c r="U327" s="360"/>
      <c r="V327" s="360"/>
      <c r="W327" s="360"/>
      <c r="X327" s="360"/>
      <c r="Y327" s="360"/>
      <c r="Z327" s="360"/>
      <c r="AA327" s="361"/>
      <c r="AB327" s="361"/>
      <c r="AC327" s="361"/>
      <c r="AD327" s="361"/>
      <c r="AE327" s="361"/>
      <c r="AF327" s="361"/>
      <c r="AG327" s="361"/>
      <c r="AH327" s="361"/>
    </row>
    <row r="328" spans="1:34" ht="13" x14ac:dyDescent="0.3">
      <c r="A328" s="351">
        <v>328</v>
      </c>
      <c r="B328" s="49">
        <v>10</v>
      </c>
      <c r="C328" s="352" t="s">
        <v>300</v>
      </c>
      <c r="D328" s="364" t="s">
        <v>306</v>
      </c>
      <c r="E328" s="379"/>
      <c r="F328" s="371"/>
      <c r="G328" s="384"/>
      <c r="H328" s="376">
        <v>30</v>
      </c>
      <c r="I328" s="354" t="str">
        <f t="shared" si="31"/>
        <v>Procurement</v>
      </c>
      <c r="J328" s="355"/>
      <c r="K328" s="355"/>
      <c r="L328" s="357"/>
      <c r="M328" s="358" t="str">
        <f t="shared" si="28"/>
        <v>Local</v>
      </c>
      <c r="N328" s="350"/>
      <c r="O328" s="356" t="str">
        <f t="shared" si="27"/>
        <v>ZAR</v>
      </c>
      <c r="P328" s="356">
        <f t="shared" si="30"/>
        <v>1</v>
      </c>
      <c r="Q328" s="350"/>
      <c r="R328" s="350"/>
      <c r="S328" s="350"/>
      <c r="T328" s="359">
        <f t="shared" si="29"/>
        <v>0</v>
      </c>
      <c r="U328" s="360"/>
      <c r="V328" s="360"/>
      <c r="W328" s="360"/>
      <c r="X328" s="360"/>
      <c r="Y328" s="360"/>
      <c r="Z328" s="360"/>
      <c r="AA328" s="361"/>
      <c r="AB328" s="361"/>
      <c r="AC328" s="361"/>
      <c r="AD328" s="361"/>
      <c r="AE328" s="361"/>
      <c r="AF328" s="361"/>
      <c r="AG328" s="361"/>
      <c r="AH328" s="361"/>
    </row>
    <row r="329" spans="1:34" ht="13" x14ac:dyDescent="0.3">
      <c r="A329" s="351">
        <v>329</v>
      </c>
      <c r="B329" s="49">
        <v>10</v>
      </c>
      <c r="C329" s="352" t="s">
        <v>300</v>
      </c>
      <c r="D329" s="364" t="s">
        <v>306</v>
      </c>
      <c r="E329" s="379"/>
      <c r="F329" s="371"/>
      <c r="G329" s="384"/>
      <c r="H329" s="376">
        <v>40</v>
      </c>
      <c r="I329" s="354" t="str">
        <f t="shared" si="31"/>
        <v>Plant and Material - Local</v>
      </c>
      <c r="J329" s="355"/>
      <c r="K329" s="355"/>
      <c r="L329" s="357"/>
      <c r="M329" s="358" t="str">
        <f t="shared" si="28"/>
        <v>Local</v>
      </c>
      <c r="N329" s="350"/>
      <c r="O329" s="356" t="str">
        <f t="shared" si="27"/>
        <v>ZAR</v>
      </c>
      <c r="P329" s="356">
        <f t="shared" si="30"/>
        <v>1</v>
      </c>
      <c r="Q329" s="350"/>
      <c r="R329" s="350"/>
      <c r="S329" s="350"/>
      <c r="T329" s="359">
        <f t="shared" si="29"/>
        <v>0</v>
      </c>
      <c r="U329" s="360"/>
      <c r="V329" s="360"/>
      <c r="W329" s="360"/>
      <c r="X329" s="360"/>
      <c r="Y329" s="360"/>
      <c r="Z329" s="360"/>
      <c r="AA329" s="361"/>
      <c r="AB329" s="361"/>
      <c r="AC329" s="361"/>
      <c r="AD329" s="361"/>
      <c r="AE329" s="361"/>
      <c r="AF329" s="361"/>
      <c r="AG329" s="361"/>
      <c r="AH329" s="361"/>
    </row>
    <row r="330" spans="1:34" ht="13" x14ac:dyDescent="0.3">
      <c r="A330" s="351">
        <v>330</v>
      </c>
      <c r="B330" s="49">
        <v>10</v>
      </c>
      <c r="C330" s="352" t="s">
        <v>300</v>
      </c>
      <c r="D330" s="364" t="s">
        <v>306</v>
      </c>
      <c r="E330" s="379"/>
      <c r="F330" s="371"/>
      <c r="G330" s="384"/>
      <c r="H330" s="376">
        <v>50</v>
      </c>
      <c r="I330" s="354" t="str">
        <f t="shared" si="31"/>
        <v>Plant and Material - Foreign</v>
      </c>
      <c r="J330" s="355"/>
      <c r="K330" s="355"/>
      <c r="L330" s="357"/>
      <c r="M330" s="358" t="s">
        <v>154</v>
      </c>
      <c r="N330" s="350"/>
      <c r="O330" s="398" t="s">
        <v>188</v>
      </c>
      <c r="P330" s="356"/>
      <c r="Q330" s="350"/>
      <c r="R330" s="350"/>
      <c r="S330" s="350"/>
      <c r="T330" s="359">
        <f t="shared" si="29"/>
        <v>0</v>
      </c>
      <c r="U330" s="360"/>
      <c r="V330" s="360"/>
      <c r="W330" s="360"/>
      <c r="X330" s="360"/>
      <c r="Y330" s="360"/>
      <c r="Z330" s="360"/>
      <c r="AA330" s="361"/>
      <c r="AB330" s="361"/>
      <c r="AC330" s="361"/>
      <c r="AD330" s="361"/>
      <c r="AE330" s="361"/>
      <c r="AF330" s="361"/>
      <c r="AG330" s="361"/>
      <c r="AH330" s="361"/>
    </row>
    <row r="331" spans="1:34" ht="13" x14ac:dyDescent="0.3">
      <c r="A331" s="351">
        <v>331</v>
      </c>
      <c r="B331" s="49">
        <v>10</v>
      </c>
      <c r="C331" s="352" t="s">
        <v>300</v>
      </c>
      <c r="D331" s="364" t="s">
        <v>306</v>
      </c>
      <c r="E331" s="379"/>
      <c r="F331" s="371"/>
      <c r="G331" s="384"/>
      <c r="H331" s="376">
        <v>60</v>
      </c>
      <c r="I331" s="354" t="str">
        <f t="shared" si="31"/>
        <v>Transport - Local</v>
      </c>
      <c r="J331" s="355"/>
      <c r="K331" s="355"/>
      <c r="L331" s="357"/>
      <c r="M331" s="358" t="str">
        <f t="shared" si="28"/>
        <v>Local</v>
      </c>
      <c r="N331" s="350"/>
      <c r="O331" s="356" t="str">
        <f t="shared" si="27"/>
        <v>ZAR</v>
      </c>
      <c r="P331" s="356">
        <f t="shared" si="30"/>
        <v>1</v>
      </c>
      <c r="Q331" s="350"/>
      <c r="R331" s="350"/>
      <c r="S331" s="350"/>
      <c r="T331" s="359">
        <f t="shared" si="29"/>
        <v>0</v>
      </c>
      <c r="U331" s="360"/>
      <c r="V331" s="360"/>
      <c r="W331" s="360"/>
      <c r="X331" s="360"/>
      <c r="Y331" s="360"/>
      <c r="Z331" s="360"/>
      <c r="AA331" s="361"/>
      <c r="AB331" s="361"/>
      <c r="AC331" s="361"/>
      <c r="AD331" s="361"/>
      <c r="AE331" s="361"/>
      <c r="AF331" s="361"/>
      <c r="AG331" s="361"/>
      <c r="AH331" s="361"/>
    </row>
    <row r="332" spans="1:34" ht="13" x14ac:dyDescent="0.3">
      <c r="A332" s="351">
        <v>332</v>
      </c>
      <c r="B332" s="49">
        <v>10</v>
      </c>
      <c r="C332" s="352" t="s">
        <v>300</v>
      </c>
      <c r="D332" s="364" t="s">
        <v>306</v>
      </c>
      <c r="E332" s="379"/>
      <c r="F332" s="371"/>
      <c r="G332" s="384"/>
      <c r="H332" s="376">
        <v>70</v>
      </c>
      <c r="I332" s="354" t="str">
        <f t="shared" si="31"/>
        <v>Transport - Freight/Sea</v>
      </c>
      <c r="J332" s="355"/>
      <c r="K332" s="355"/>
      <c r="L332" s="357"/>
      <c r="M332" s="358" t="str">
        <f t="shared" si="28"/>
        <v>Local</v>
      </c>
      <c r="N332" s="350"/>
      <c r="O332" s="356" t="str">
        <f t="shared" si="27"/>
        <v>ZAR</v>
      </c>
      <c r="P332" s="356">
        <f t="shared" si="30"/>
        <v>1</v>
      </c>
      <c r="Q332" s="350"/>
      <c r="R332" s="350"/>
      <c r="S332" s="350"/>
      <c r="T332" s="359">
        <f t="shared" si="29"/>
        <v>0</v>
      </c>
      <c r="U332" s="360"/>
      <c r="V332" s="360"/>
      <c r="W332" s="360"/>
      <c r="X332" s="360"/>
      <c r="Y332" s="360"/>
      <c r="Z332" s="360"/>
      <c r="AA332" s="361"/>
      <c r="AB332" s="361"/>
      <c r="AC332" s="361"/>
      <c r="AD332" s="361"/>
      <c r="AE332" s="361"/>
      <c r="AF332" s="361"/>
      <c r="AG332" s="361"/>
      <c r="AH332" s="361"/>
    </row>
    <row r="333" spans="1:34" ht="13" x14ac:dyDescent="0.3">
      <c r="A333" s="351">
        <v>333</v>
      </c>
      <c r="B333" s="49">
        <v>10</v>
      </c>
      <c r="C333" s="352" t="s">
        <v>300</v>
      </c>
      <c r="D333" s="364" t="s">
        <v>306</v>
      </c>
      <c r="E333" s="379"/>
      <c r="F333" s="371"/>
      <c r="G333" s="384"/>
      <c r="H333" s="376">
        <v>80</v>
      </c>
      <c r="I333" s="354" t="str">
        <f t="shared" si="31"/>
        <v>Construction, Erection &amp; Installation</v>
      </c>
      <c r="J333" s="355"/>
      <c r="K333" s="355"/>
      <c r="L333" s="357"/>
      <c r="M333" s="358" t="str">
        <f t="shared" si="28"/>
        <v>Local</v>
      </c>
      <c r="N333" s="350"/>
      <c r="O333" s="356" t="str">
        <f t="shared" si="27"/>
        <v>ZAR</v>
      </c>
      <c r="P333" s="356">
        <f t="shared" si="30"/>
        <v>1</v>
      </c>
      <c r="Q333" s="350"/>
      <c r="R333" s="350"/>
      <c r="S333" s="350"/>
      <c r="T333" s="359">
        <f t="shared" si="29"/>
        <v>0</v>
      </c>
      <c r="U333" s="360"/>
      <c r="V333" s="360"/>
      <c r="W333" s="360"/>
      <c r="X333" s="360"/>
      <c r="Y333" s="360"/>
      <c r="Z333" s="360"/>
      <c r="AA333" s="361"/>
      <c r="AB333" s="361"/>
      <c r="AC333" s="361"/>
      <c r="AD333" s="361"/>
      <c r="AE333" s="361"/>
      <c r="AF333" s="361"/>
      <c r="AG333" s="361"/>
      <c r="AH333" s="361"/>
    </row>
    <row r="334" spans="1:34" ht="13" x14ac:dyDescent="0.3">
      <c r="A334" s="351">
        <v>334</v>
      </c>
      <c r="B334" s="49">
        <v>10</v>
      </c>
      <c r="C334" s="352" t="s">
        <v>300</v>
      </c>
      <c r="D334" s="364" t="s">
        <v>306</v>
      </c>
      <c r="E334" s="379"/>
      <c r="F334" s="371"/>
      <c r="G334" s="384"/>
      <c r="H334" s="376">
        <v>90</v>
      </c>
      <c r="I334" s="354" t="str">
        <f t="shared" si="31"/>
        <v>Commissioning and Testing</v>
      </c>
      <c r="J334" s="355"/>
      <c r="K334" s="355"/>
      <c r="L334" s="357"/>
      <c r="M334" s="358" t="str">
        <f t="shared" si="28"/>
        <v>Local</v>
      </c>
      <c r="N334" s="350"/>
      <c r="O334" s="356" t="str">
        <f t="shared" si="27"/>
        <v>ZAR</v>
      </c>
      <c r="P334" s="356">
        <f t="shared" si="30"/>
        <v>1</v>
      </c>
      <c r="Q334" s="350"/>
      <c r="R334" s="350"/>
      <c r="S334" s="350"/>
      <c r="T334" s="359">
        <f t="shared" si="29"/>
        <v>0</v>
      </c>
      <c r="U334" s="360"/>
      <c r="V334" s="360"/>
      <c r="W334" s="360"/>
      <c r="X334" s="360"/>
      <c r="Y334" s="360"/>
      <c r="Z334" s="360"/>
      <c r="AA334" s="361"/>
      <c r="AB334" s="361"/>
      <c r="AC334" s="361"/>
      <c r="AD334" s="361"/>
      <c r="AE334" s="361"/>
      <c r="AF334" s="361"/>
      <c r="AG334" s="361"/>
      <c r="AH334" s="361"/>
    </row>
    <row r="335" spans="1:34" ht="13" x14ac:dyDescent="0.3">
      <c r="A335" s="351">
        <v>335</v>
      </c>
      <c r="B335" s="49">
        <v>10</v>
      </c>
      <c r="C335" s="352" t="s">
        <v>300</v>
      </c>
      <c r="D335" s="364" t="s">
        <v>306</v>
      </c>
      <c r="E335" s="379"/>
      <c r="F335" s="371"/>
      <c r="G335" s="384"/>
      <c r="H335" s="376">
        <v>100</v>
      </c>
      <c r="I335" s="354" t="str">
        <f t="shared" si="31"/>
        <v>Codification and Labelling</v>
      </c>
      <c r="J335" s="355"/>
      <c r="K335" s="355"/>
      <c r="L335" s="357"/>
      <c r="M335" s="358" t="str">
        <f t="shared" si="28"/>
        <v>Local</v>
      </c>
      <c r="N335" s="350"/>
      <c r="O335" s="356" t="str">
        <f t="shared" si="27"/>
        <v>ZAR</v>
      </c>
      <c r="P335" s="356">
        <f t="shared" si="30"/>
        <v>1</v>
      </c>
      <c r="Q335" s="350"/>
      <c r="R335" s="350"/>
      <c r="S335" s="350"/>
      <c r="T335" s="359">
        <f t="shared" si="29"/>
        <v>0</v>
      </c>
      <c r="U335" s="360"/>
      <c r="V335" s="360"/>
      <c r="W335" s="360"/>
      <c r="X335" s="360"/>
      <c r="Y335" s="360"/>
      <c r="Z335" s="360"/>
      <c r="AA335" s="361"/>
      <c r="AB335" s="361"/>
      <c r="AC335" s="361"/>
      <c r="AD335" s="361"/>
      <c r="AE335" s="361"/>
      <c r="AF335" s="361"/>
      <c r="AG335" s="361"/>
      <c r="AH335" s="361"/>
    </row>
    <row r="336" spans="1:34" ht="13" x14ac:dyDescent="0.3">
      <c r="A336" s="351">
        <v>336</v>
      </c>
      <c r="B336" s="49">
        <v>10</v>
      </c>
      <c r="C336" s="352" t="s">
        <v>300</v>
      </c>
      <c r="D336" s="364" t="s">
        <v>306</v>
      </c>
      <c r="E336" s="379"/>
      <c r="F336" s="371"/>
      <c r="G336" s="384"/>
      <c r="H336" s="375">
        <v>0</v>
      </c>
      <c r="I336" s="354" t="str">
        <f t="shared" si="31"/>
        <v>General</v>
      </c>
      <c r="J336" s="355"/>
      <c r="K336" s="355"/>
      <c r="L336" s="357"/>
      <c r="M336" s="358" t="str">
        <f t="shared" si="28"/>
        <v>Local</v>
      </c>
      <c r="N336" s="350"/>
      <c r="O336" s="356" t="str">
        <f t="shared" si="27"/>
        <v>ZAR</v>
      </c>
      <c r="P336" s="356">
        <f t="shared" si="30"/>
        <v>1</v>
      </c>
      <c r="Q336" s="350"/>
      <c r="R336" s="350"/>
      <c r="S336" s="350"/>
      <c r="T336" s="359">
        <f t="shared" si="29"/>
        <v>0</v>
      </c>
      <c r="U336" s="360"/>
      <c r="V336" s="360"/>
      <c r="W336" s="360"/>
      <c r="X336" s="360"/>
      <c r="Y336" s="360"/>
      <c r="Z336" s="360"/>
      <c r="AA336" s="361"/>
      <c r="AB336" s="361"/>
      <c r="AC336" s="361"/>
      <c r="AD336" s="361"/>
      <c r="AE336" s="361"/>
      <c r="AF336" s="361"/>
      <c r="AG336" s="361"/>
      <c r="AH336" s="361"/>
    </row>
    <row r="337" spans="1:34" ht="13" x14ac:dyDescent="0.3">
      <c r="A337" s="351">
        <v>337</v>
      </c>
      <c r="B337" s="49">
        <v>10</v>
      </c>
      <c r="C337" s="352" t="s">
        <v>300</v>
      </c>
      <c r="D337" s="364" t="s">
        <v>306</v>
      </c>
      <c r="E337" s="379"/>
      <c r="F337" s="371"/>
      <c r="G337" s="384"/>
      <c r="H337" s="376">
        <v>10</v>
      </c>
      <c r="I337" s="354" t="str">
        <f t="shared" si="31"/>
        <v>Management</v>
      </c>
      <c r="J337" s="355"/>
      <c r="K337" s="355"/>
      <c r="L337" s="357"/>
      <c r="M337" s="358" t="str">
        <f t="shared" si="28"/>
        <v>Local</v>
      </c>
      <c r="N337" s="350"/>
      <c r="O337" s="356" t="str">
        <f t="shared" si="27"/>
        <v>ZAR</v>
      </c>
      <c r="P337" s="356">
        <f t="shared" si="30"/>
        <v>1</v>
      </c>
      <c r="Q337" s="350"/>
      <c r="R337" s="350"/>
      <c r="S337" s="350"/>
      <c r="T337" s="359">
        <f t="shared" si="29"/>
        <v>0</v>
      </c>
      <c r="U337" s="360"/>
      <c r="V337" s="360"/>
      <c r="W337" s="360"/>
      <c r="X337" s="360"/>
      <c r="Y337" s="360"/>
      <c r="Z337" s="360"/>
      <c r="AA337" s="361"/>
      <c r="AB337" s="361"/>
      <c r="AC337" s="361"/>
      <c r="AD337" s="361"/>
      <c r="AE337" s="361"/>
      <c r="AF337" s="361"/>
      <c r="AG337" s="361"/>
      <c r="AH337" s="361"/>
    </row>
    <row r="338" spans="1:34" ht="13" x14ac:dyDescent="0.3">
      <c r="A338" s="351">
        <v>338</v>
      </c>
      <c r="B338" s="49">
        <v>10</v>
      </c>
      <c r="C338" s="352" t="s">
        <v>300</v>
      </c>
      <c r="D338" s="364" t="s">
        <v>306</v>
      </c>
      <c r="E338" s="379"/>
      <c r="F338" s="371"/>
      <c r="G338" s="384"/>
      <c r="H338" s="376">
        <v>20</v>
      </c>
      <c r="I338" s="354" t="str">
        <f t="shared" si="31"/>
        <v>Design Management</v>
      </c>
      <c r="J338" s="355"/>
      <c r="K338" s="355"/>
      <c r="L338" s="357"/>
      <c r="M338" s="358" t="str">
        <f t="shared" si="28"/>
        <v>Local</v>
      </c>
      <c r="N338" s="350"/>
      <c r="O338" s="356" t="str">
        <f t="shared" si="27"/>
        <v>ZAR</v>
      </c>
      <c r="P338" s="356">
        <f t="shared" si="30"/>
        <v>1</v>
      </c>
      <c r="Q338" s="350"/>
      <c r="R338" s="350"/>
      <c r="S338" s="350"/>
      <c r="T338" s="359">
        <f t="shared" si="29"/>
        <v>0</v>
      </c>
      <c r="U338" s="360"/>
      <c r="V338" s="360"/>
      <c r="W338" s="360"/>
      <c r="X338" s="360"/>
      <c r="Y338" s="360"/>
      <c r="Z338" s="360"/>
      <c r="AA338" s="361"/>
      <c r="AB338" s="361"/>
      <c r="AC338" s="361"/>
      <c r="AD338" s="361"/>
      <c r="AE338" s="361"/>
      <c r="AF338" s="361"/>
      <c r="AG338" s="361"/>
      <c r="AH338" s="361"/>
    </row>
    <row r="339" spans="1:34" ht="13" x14ac:dyDescent="0.3">
      <c r="A339" s="351">
        <v>339</v>
      </c>
      <c r="B339" s="49">
        <v>10</v>
      </c>
      <c r="C339" s="352" t="s">
        <v>300</v>
      </c>
      <c r="D339" s="364" t="s">
        <v>306</v>
      </c>
      <c r="E339" s="379"/>
      <c r="F339" s="371"/>
      <c r="G339" s="384"/>
      <c r="H339" s="376">
        <v>30</v>
      </c>
      <c r="I339" s="354" t="str">
        <f t="shared" si="31"/>
        <v>Procurement</v>
      </c>
      <c r="J339" s="355"/>
      <c r="K339" s="355"/>
      <c r="L339" s="357"/>
      <c r="M339" s="358" t="str">
        <f t="shared" si="28"/>
        <v>Local</v>
      </c>
      <c r="N339" s="350"/>
      <c r="O339" s="356" t="str">
        <f t="shared" si="27"/>
        <v>ZAR</v>
      </c>
      <c r="P339" s="356">
        <f t="shared" si="30"/>
        <v>1</v>
      </c>
      <c r="Q339" s="350"/>
      <c r="R339" s="350"/>
      <c r="S339" s="350"/>
      <c r="T339" s="359">
        <f t="shared" si="29"/>
        <v>0</v>
      </c>
      <c r="U339" s="360"/>
      <c r="V339" s="360"/>
      <c r="W339" s="360"/>
      <c r="X339" s="360"/>
      <c r="Y339" s="360"/>
      <c r="Z339" s="360"/>
      <c r="AA339" s="361"/>
      <c r="AB339" s="361"/>
      <c r="AC339" s="361"/>
      <c r="AD339" s="361"/>
      <c r="AE339" s="361"/>
      <c r="AF339" s="361"/>
      <c r="AG339" s="361"/>
      <c r="AH339" s="361"/>
    </row>
    <row r="340" spans="1:34" ht="13" x14ac:dyDescent="0.3">
      <c r="A340" s="351">
        <v>340</v>
      </c>
      <c r="B340" s="49">
        <v>10</v>
      </c>
      <c r="C340" s="352" t="s">
        <v>300</v>
      </c>
      <c r="D340" s="364" t="s">
        <v>306</v>
      </c>
      <c r="E340" s="379"/>
      <c r="F340" s="371"/>
      <c r="G340" s="384"/>
      <c r="H340" s="376">
        <v>40</v>
      </c>
      <c r="I340" s="354" t="str">
        <f t="shared" si="31"/>
        <v>Plant and Material - Local</v>
      </c>
      <c r="J340" s="355"/>
      <c r="K340" s="355"/>
      <c r="L340" s="357"/>
      <c r="M340" s="358" t="str">
        <f t="shared" si="28"/>
        <v>Local</v>
      </c>
      <c r="N340" s="350"/>
      <c r="O340" s="356" t="str">
        <f t="shared" si="27"/>
        <v>ZAR</v>
      </c>
      <c r="P340" s="356">
        <f t="shared" si="30"/>
        <v>1</v>
      </c>
      <c r="Q340" s="350"/>
      <c r="R340" s="350"/>
      <c r="S340" s="350"/>
      <c r="T340" s="359">
        <f t="shared" si="29"/>
        <v>0</v>
      </c>
      <c r="U340" s="360"/>
      <c r="V340" s="360"/>
      <c r="W340" s="360"/>
      <c r="X340" s="360"/>
      <c r="Y340" s="360"/>
      <c r="Z340" s="360"/>
      <c r="AA340" s="361"/>
      <c r="AB340" s="361"/>
      <c r="AC340" s="361"/>
      <c r="AD340" s="361"/>
      <c r="AE340" s="361"/>
      <c r="AF340" s="361"/>
      <c r="AG340" s="361"/>
      <c r="AH340" s="361"/>
    </row>
    <row r="341" spans="1:34" ht="13" x14ac:dyDescent="0.3">
      <c r="A341" s="351">
        <v>341</v>
      </c>
      <c r="B341" s="49">
        <v>10</v>
      </c>
      <c r="C341" s="352" t="s">
        <v>300</v>
      </c>
      <c r="D341" s="364" t="s">
        <v>306</v>
      </c>
      <c r="E341" s="379"/>
      <c r="F341" s="371"/>
      <c r="G341" s="384"/>
      <c r="H341" s="376">
        <v>50</v>
      </c>
      <c r="I341" s="354" t="str">
        <f t="shared" si="31"/>
        <v>Plant and Material - Foreign</v>
      </c>
      <c r="J341" s="355"/>
      <c r="K341" s="355"/>
      <c r="L341" s="357"/>
      <c r="M341" s="358" t="s">
        <v>154</v>
      </c>
      <c r="N341" s="350"/>
      <c r="O341" s="398" t="s">
        <v>188</v>
      </c>
      <c r="P341" s="356"/>
      <c r="Q341" s="350"/>
      <c r="R341" s="350"/>
      <c r="S341" s="350"/>
      <c r="T341" s="359">
        <f t="shared" si="29"/>
        <v>0</v>
      </c>
      <c r="U341" s="360"/>
      <c r="V341" s="360"/>
      <c r="W341" s="360"/>
      <c r="X341" s="360"/>
      <c r="Y341" s="360"/>
      <c r="Z341" s="360"/>
      <c r="AA341" s="361"/>
      <c r="AB341" s="361"/>
      <c r="AC341" s="361"/>
      <c r="AD341" s="361"/>
      <c r="AE341" s="361"/>
      <c r="AF341" s="361"/>
      <c r="AG341" s="361"/>
      <c r="AH341" s="361"/>
    </row>
    <row r="342" spans="1:34" ht="13" x14ac:dyDescent="0.3">
      <c r="A342" s="351">
        <v>342</v>
      </c>
      <c r="B342" s="49">
        <v>10</v>
      </c>
      <c r="C342" s="352" t="s">
        <v>300</v>
      </c>
      <c r="D342" s="364" t="s">
        <v>306</v>
      </c>
      <c r="E342" s="379"/>
      <c r="F342" s="371"/>
      <c r="G342" s="384"/>
      <c r="H342" s="376">
        <v>60</v>
      </c>
      <c r="I342" s="354" t="str">
        <f t="shared" si="31"/>
        <v>Transport - Local</v>
      </c>
      <c r="J342" s="355"/>
      <c r="K342" s="355"/>
      <c r="L342" s="357"/>
      <c r="M342" s="358" t="str">
        <f t="shared" si="28"/>
        <v>Local</v>
      </c>
      <c r="N342" s="350"/>
      <c r="O342" s="356" t="str">
        <f t="shared" si="27"/>
        <v>ZAR</v>
      </c>
      <c r="P342" s="356">
        <f t="shared" si="30"/>
        <v>1</v>
      </c>
      <c r="Q342" s="350"/>
      <c r="R342" s="350"/>
      <c r="S342" s="350"/>
      <c r="T342" s="359">
        <f t="shared" si="29"/>
        <v>0</v>
      </c>
      <c r="U342" s="360"/>
      <c r="V342" s="360"/>
      <c r="W342" s="360"/>
      <c r="X342" s="360"/>
      <c r="Y342" s="360"/>
      <c r="Z342" s="360"/>
      <c r="AA342" s="361"/>
      <c r="AB342" s="361"/>
      <c r="AC342" s="361"/>
      <c r="AD342" s="361"/>
      <c r="AE342" s="361"/>
      <c r="AF342" s="361"/>
      <c r="AG342" s="361"/>
      <c r="AH342" s="361"/>
    </row>
    <row r="343" spans="1:34" ht="13" x14ac:dyDescent="0.3">
      <c r="A343" s="351">
        <v>343</v>
      </c>
      <c r="B343" s="49">
        <v>10</v>
      </c>
      <c r="C343" s="352" t="s">
        <v>300</v>
      </c>
      <c r="D343" s="364" t="s">
        <v>306</v>
      </c>
      <c r="E343" s="379"/>
      <c r="F343" s="371"/>
      <c r="G343" s="382"/>
      <c r="H343" s="376">
        <v>70</v>
      </c>
      <c r="I343" s="354" t="str">
        <f t="shared" si="31"/>
        <v>Transport - Freight/Sea</v>
      </c>
      <c r="J343" s="355"/>
      <c r="K343" s="355"/>
      <c r="L343" s="357"/>
      <c r="M343" s="358" t="str">
        <f t="shared" si="28"/>
        <v>Local</v>
      </c>
      <c r="N343" s="350"/>
      <c r="O343" s="356" t="str">
        <f t="shared" si="27"/>
        <v>ZAR</v>
      </c>
      <c r="P343" s="356">
        <f t="shared" si="30"/>
        <v>1</v>
      </c>
      <c r="Q343" s="350"/>
      <c r="R343" s="350"/>
      <c r="S343" s="350"/>
      <c r="T343" s="359">
        <f t="shared" si="29"/>
        <v>0</v>
      </c>
      <c r="U343" s="360"/>
      <c r="V343" s="360"/>
      <c r="W343" s="360"/>
      <c r="X343" s="360"/>
      <c r="Y343" s="360"/>
      <c r="Z343" s="360"/>
      <c r="AA343" s="361"/>
      <c r="AB343" s="361"/>
      <c r="AC343" s="361"/>
      <c r="AD343" s="361"/>
      <c r="AE343" s="361"/>
      <c r="AF343" s="361"/>
      <c r="AG343" s="361"/>
      <c r="AH343" s="361"/>
    </row>
    <row r="344" spans="1:34" ht="13" x14ac:dyDescent="0.3">
      <c r="A344" s="351">
        <v>344</v>
      </c>
      <c r="B344" s="49">
        <v>10</v>
      </c>
      <c r="C344" s="352" t="s">
        <v>300</v>
      </c>
      <c r="D344" s="364" t="s">
        <v>306</v>
      </c>
      <c r="E344" s="379"/>
      <c r="F344" s="371"/>
      <c r="G344" s="382"/>
      <c r="H344" s="376">
        <v>80</v>
      </c>
      <c r="I344" s="354" t="str">
        <f t="shared" si="31"/>
        <v>Construction, Erection &amp; Installation</v>
      </c>
      <c r="J344" s="355"/>
      <c r="K344" s="355"/>
      <c r="L344" s="357"/>
      <c r="M344" s="358" t="str">
        <f t="shared" si="28"/>
        <v>Local</v>
      </c>
      <c r="N344" s="350"/>
      <c r="O344" s="356" t="str">
        <f t="shared" si="27"/>
        <v>ZAR</v>
      </c>
      <c r="P344" s="356">
        <f t="shared" si="30"/>
        <v>1</v>
      </c>
      <c r="Q344" s="350"/>
      <c r="R344" s="350"/>
      <c r="S344" s="350"/>
      <c r="T344" s="359">
        <f t="shared" si="29"/>
        <v>0</v>
      </c>
      <c r="U344" s="360"/>
      <c r="V344" s="360"/>
      <c r="W344" s="360"/>
      <c r="X344" s="360"/>
      <c r="Y344" s="360"/>
      <c r="Z344" s="360"/>
      <c r="AA344" s="361"/>
      <c r="AB344" s="361"/>
      <c r="AC344" s="361"/>
      <c r="AD344" s="361"/>
      <c r="AE344" s="361"/>
      <c r="AF344" s="361"/>
      <c r="AG344" s="361"/>
      <c r="AH344" s="361"/>
    </row>
    <row r="345" spans="1:34" ht="13" x14ac:dyDescent="0.3">
      <c r="A345" s="351">
        <v>345</v>
      </c>
      <c r="B345" s="49">
        <v>10</v>
      </c>
      <c r="C345" s="352" t="s">
        <v>300</v>
      </c>
      <c r="D345" s="364" t="s">
        <v>306</v>
      </c>
      <c r="E345" s="379"/>
      <c r="F345" s="371"/>
      <c r="G345" s="382"/>
      <c r="H345" s="376">
        <v>90</v>
      </c>
      <c r="I345" s="354" t="str">
        <f t="shared" si="31"/>
        <v>Commissioning and Testing</v>
      </c>
      <c r="J345" s="355"/>
      <c r="K345" s="355"/>
      <c r="L345" s="357"/>
      <c r="M345" s="358" t="str">
        <f t="shared" si="28"/>
        <v>Local</v>
      </c>
      <c r="N345" s="350"/>
      <c r="O345" s="356" t="str">
        <f t="shared" si="27"/>
        <v>ZAR</v>
      </c>
      <c r="P345" s="356">
        <f t="shared" si="30"/>
        <v>1</v>
      </c>
      <c r="Q345" s="350"/>
      <c r="R345" s="350"/>
      <c r="S345" s="350"/>
      <c r="T345" s="359">
        <f t="shared" si="29"/>
        <v>0</v>
      </c>
      <c r="U345" s="360"/>
      <c r="V345" s="360"/>
      <c r="W345" s="360"/>
      <c r="X345" s="360"/>
      <c r="Y345" s="360"/>
      <c r="Z345" s="360"/>
      <c r="AA345" s="361"/>
      <c r="AB345" s="361"/>
      <c r="AC345" s="361"/>
      <c r="AD345" s="361"/>
      <c r="AE345" s="361"/>
      <c r="AF345" s="361"/>
      <c r="AG345" s="361"/>
      <c r="AH345" s="361"/>
    </row>
    <row r="346" spans="1:34" ht="13" x14ac:dyDescent="0.3">
      <c r="A346" s="351">
        <v>346</v>
      </c>
      <c r="B346" s="49">
        <v>10</v>
      </c>
      <c r="C346" s="352" t="s">
        <v>300</v>
      </c>
      <c r="D346" s="364" t="s">
        <v>306</v>
      </c>
      <c r="E346" s="379"/>
      <c r="F346" s="371"/>
      <c r="G346" s="382"/>
      <c r="H346" s="376">
        <v>100</v>
      </c>
      <c r="I346" s="354" t="str">
        <f t="shared" si="31"/>
        <v>Codification and Labelling</v>
      </c>
      <c r="J346" s="355"/>
      <c r="K346" s="355"/>
      <c r="L346" s="357"/>
      <c r="M346" s="358" t="str">
        <f t="shared" si="28"/>
        <v>Local</v>
      </c>
      <c r="N346" s="350"/>
      <c r="O346" s="356" t="str">
        <f t="shared" si="27"/>
        <v>ZAR</v>
      </c>
      <c r="P346" s="356">
        <f t="shared" si="30"/>
        <v>1</v>
      </c>
      <c r="Q346" s="350"/>
      <c r="R346" s="350"/>
      <c r="S346" s="350"/>
      <c r="T346" s="359">
        <f t="shared" si="29"/>
        <v>0</v>
      </c>
      <c r="U346" s="360"/>
      <c r="V346" s="360"/>
      <c r="W346" s="360"/>
      <c r="X346" s="360"/>
      <c r="Y346" s="360"/>
      <c r="Z346" s="360"/>
      <c r="AA346" s="361"/>
      <c r="AB346" s="361"/>
      <c r="AC346" s="361"/>
      <c r="AD346" s="361"/>
      <c r="AE346" s="361"/>
      <c r="AF346" s="361"/>
      <c r="AG346" s="361"/>
      <c r="AH346" s="361"/>
    </row>
    <row r="347" spans="1:34" ht="13" x14ac:dyDescent="0.3">
      <c r="A347" s="351">
        <v>347</v>
      </c>
      <c r="B347" s="49">
        <v>10</v>
      </c>
      <c r="C347" s="352" t="s">
        <v>300</v>
      </c>
      <c r="D347" s="364" t="s">
        <v>306</v>
      </c>
      <c r="E347" s="379"/>
      <c r="F347" s="371"/>
      <c r="G347" s="382"/>
      <c r="H347" s="375">
        <v>0</v>
      </c>
      <c r="I347" s="354" t="str">
        <f t="shared" si="31"/>
        <v>General</v>
      </c>
      <c r="J347" s="355"/>
      <c r="K347" s="355"/>
      <c r="L347" s="357"/>
      <c r="M347" s="358" t="str">
        <f t="shared" si="28"/>
        <v>Local</v>
      </c>
      <c r="N347" s="350"/>
      <c r="O347" s="356" t="str">
        <f t="shared" si="27"/>
        <v>ZAR</v>
      </c>
      <c r="P347" s="356">
        <f t="shared" si="30"/>
        <v>1</v>
      </c>
      <c r="Q347" s="350"/>
      <c r="R347" s="350"/>
      <c r="S347" s="350"/>
      <c r="T347" s="359">
        <f t="shared" si="29"/>
        <v>0</v>
      </c>
      <c r="U347" s="360"/>
      <c r="V347" s="360"/>
      <c r="W347" s="360"/>
      <c r="X347" s="360"/>
      <c r="Y347" s="360"/>
      <c r="Z347" s="360"/>
      <c r="AA347" s="361"/>
      <c r="AB347" s="361"/>
      <c r="AC347" s="361"/>
      <c r="AD347" s="361"/>
      <c r="AE347" s="361"/>
      <c r="AF347" s="361"/>
      <c r="AG347" s="361"/>
      <c r="AH347" s="361"/>
    </row>
    <row r="348" spans="1:34" ht="13" x14ac:dyDescent="0.3">
      <c r="A348" s="351">
        <v>348</v>
      </c>
      <c r="B348" s="49">
        <v>10</v>
      </c>
      <c r="C348" s="352" t="s">
        <v>300</v>
      </c>
      <c r="D348" s="364" t="s">
        <v>306</v>
      </c>
      <c r="E348" s="379"/>
      <c r="F348" s="371"/>
      <c r="G348" s="382"/>
      <c r="H348" s="376">
        <v>10</v>
      </c>
      <c r="I348" s="354" t="str">
        <f t="shared" si="31"/>
        <v>Management</v>
      </c>
      <c r="J348" s="355"/>
      <c r="K348" s="355"/>
      <c r="L348" s="357"/>
      <c r="M348" s="358" t="str">
        <f t="shared" si="28"/>
        <v>Local</v>
      </c>
      <c r="N348" s="350"/>
      <c r="O348" s="356" t="str">
        <f t="shared" si="27"/>
        <v>ZAR</v>
      </c>
      <c r="P348" s="356">
        <f t="shared" si="30"/>
        <v>1</v>
      </c>
      <c r="Q348" s="350"/>
      <c r="R348" s="350"/>
      <c r="S348" s="350"/>
      <c r="T348" s="359">
        <f t="shared" si="29"/>
        <v>0</v>
      </c>
      <c r="U348" s="360"/>
      <c r="V348" s="360"/>
      <c r="W348" s="360"/>
      <c r="X348" s="360"/>
      <c r="Y348" s="360"/>
      <c r="Z348" s="360"/>
      <c r="AA348" s="361"/>
      <c r="AB348" s="361"/>
      <c r="AC348" s="361"/>
      <c r="AD348" s="361"/>
      <c r="AE348" s="361"/>
      <c r="AF348" s="361"/>
      <c r="AG348" s="361"/>
      <c r="AH348" s="361"/>
    </row>
    <row r="349" spans="1:34" ht="13" x14ac:dyDescent="0.3">
      <c r="A349" s="351">
        <v>349</v>
      </c>
      <c r="B349" s="49">
        <v>10</v>
      </c>
      <c r="C349" s="352" t="s">
        <v>300</v>
      </c>
      <c r="D349" s="364" t="s">
        <v>306</v>
      </c>
      <c r="E349" s="379"/>
      <c r="F349" s="371"/>
      <c r="G349" s="382"/>
      <c r="H349" s="376">
        <v>20</v>
      </c>
      <c r="I349" s="354" t="str">
        <f t="shared" si="31"/>
        <v>Design Management</v>
      </c>
      <c r="J349" s="355"/>
      <c r="K349" s="355"/>
      <c r="L349" s="357"/>
      <c r="M349" s="358" t="str">
        <f t="shared" si="28"/>
        <v>Local</v>
      </c>
      <c r="N349" s="350"/>
      <c r="O349" s="356" t="str">
        <f t="shared" si="27"/>
        <v>ZAR</v>
      </c>
      <c r="P349" s="356">
        <f t="shared" si="30"/>
        <v>1</v>
      </c>
      <c r="Q349" s="350"/>
      <c r="R349" s="350"/>
      <c r="S349" s="350"/>
      <c r="T349" s="359">
        <f t="shared" si="29"/>
        <v>0</v>
      </c>
      <c r="U349" s="360"/>
      <c r="V349" s="360"/>
      <c r="W349" s="360"/>
      <c r="X349" s="360"/>
      <c r="Y349" s="360"/>
      <c r="Z349" s="360"/>
      <c r="AA349" s="361"/>
      <c r="AB349" s="361"/>
      <c r="AC349" s="361"/>
      <c r="AD349" s="361"/>
      <c r="AE349" s="361"/>
      <c r="AF349" s="361"/>
      <c r="AG349" s="361"/>
      <c r="AH349" s="361"/>
    </row>
    <row r="350" spans="1:34" ht="13" x14ac:dyDescent="0.3">
      <c r="A350" s="351">
        <v>350</v>
      </c>
      <c r="B350" s="49">
        <v>10</v>
      </c>
      <c r="C350" s="352" t="s">
        <v>300</v>
      </c>
      <c r="D350" s="364" t="s">
        <v>306</v>
      </c>
      <c r="E350" s="379"/>
      <c r="F350" s="371"/>
      <c r="G350" s="382"/>
      <c r="H350" s="376">
        <v>30</v>
      </c>
      <c r="I350" s="354" t="str">
        <f t="shared" si="31"/>
        <v>Procurement</v>
      </c>
      <c r="J350" s="355"/>
      <c r="K350" s="355"/>
      <c r="L350" s="357"/>
      <c r="M350" s="358" t="str">
        <f t="shared" si="28"/>
        <v>Local</v>
      </c>
      <c r="N350" s="350"/>
      <c r="O350" s="356" t="str">
        <f t="shared" si="27"/>
        <v>ZAR</v>
      </c>
      <c r="P350" s="356">
        <f t="shared" si="30"/>
        <v>1</v>
      </c>
      <c r="Q350" s="350"/>
      <c r="R350" s="350"/>
      <c r="S350" s="350"/>
      <c r="T350" s="359">
        <f t="shared" si="29"/>
        <v>0</v>
      </c>
      <c r="U350" s="360"/>
      <c r="V350" s="360"/>
      <c r="W350" s="360"/>
      <c r="X350" s="360"/>
      <c r="Y350" s="360"/>
      <c r="Z350" s="360"/>
      <c r="AA350" s="361"/>
      <c r="AB350" s="361"/>
      <c r="AC350" s="361"/>
      <c r="AD350" s="361"/>
      <c r="AE350" s="361"/>
      <c r="AF350" s="361"/>
      <c r="AG350" s="361"/>
      <c r="AH350" s="361"/>
    </row>
    <row r="351" spans="1:34" ht="13" x14ac:dyDescent="0.3">
      <c r="A351" s="351">
        <v>351</v>
      </c>
      <c r="B351" s="49">
        <v>10</v>
      </c>
      <c r="C351" s="352" t="s">
        <v>300</v>
      </c>
      <c r="D351" s="364" t="s">
        <v>306</v>
      </c>
      <c r="E351" s="379"/>
      <c r="F351" s="371"/>
      <c r="G351" s="382"/>
      <c r="H351" s="376">
        <v>40</v>
      </c>
      <c r="I351" s="354" t="str">
        <f t="shared" si="31"/>
        <v>Plant and Material - Local</v>
      </c>
      <c r="J351" s="355"/>
      <c r="K351" s="355"/>
      <c r="L351" s="357"/>
      <c r="M351" s="358" t="str">
        <f t="shared" si="28"/>
        <v>Local</v>
      </c>
      <c r="N351" s="350"/>
      <c r="O351" s="356" t="str">
        <f t="shared" si="27"/>
        <v>ZAR</v>
      </c>
      <c r="P351" s="356">
        <f t="shared" si="30"/>
        <v>1</v>
      </c>
      <c r="Q351" s="350"/>
      <c r="R351" s="350"/>
      <c r="S351" s="350"/>
      <c r="T351" s="359">
        <f t="shared" si="29"/>
        <v>0</v>
      </c>
      <c r="U351" s="360"/>
      <c r="V351" s="360"/>
      <c r="W351" s="360"/>
      <c r="X351" s="360"/>
      <c r="Y351" s="360"/>
      <c r="Z351" s="360"/>
      <c r="AA351" s="361"/>
      <c r="AB351" s="361"/>
      <c r="AC351" s="361"/>
      <c r="AD351" s="361"/>
      <c r="AE351" s="361"/>
      <c r="AF351" s="361"/>
      <c r="AG351" s="361"/>
      <c r="AH351" s="361"/>
    </row>
    <row r="352" spans="1:34" ht="13" x14ac:dyDescent="0.3">
      <c r="A352" s="351">
        <v>352</v>
      </c>
      <c r="B352" s="49">
        <v>10</v>
      </c>
      <c r="C352" s="352" t="s">
        <v>300</v>
      </c>
      <c r="D352" s="364" t="s">
        <v>306</v>
      </c>
      <c r="E352" s="379"/>
      <c r="F352" s="371"/>
      <c r="G352" s="382"/>
      <c r="H352" s="376">
        <v>50</v>
      </c>
      <c r="I352" s="354" t="str">
        <f t="shared" si="31"/>
        <v>Plant and Material - Foreign</v>
      </c>
      <c r="J352" s="355"/>
      <c r="K352" s="355"/>
      <c r="L352" s="357"/>
      <c r="M352" s="358" t="s">
        <v>154</v>
      </c>
      <c r="N352" s="350"/>
      <c r="O352" s="398" t="s">
        <v>188</v>
      </c>
      <c r="P352" s="356"/>
      <c r="Q352" s="350"/>
      <c r="R352" s="350"/>
      <c r="S352" s="350"/>
      <c r="T352" s="359">
        <f t="shared" si="29"/>
        <v>0</v>
      </c>
      <c r="U352" s="360"/>
      <c r="V352" s="360"/>
      <c r="W352" s="360"/>
      <c r="X352" s="360"/>
      <c r="Y352" s="360"/>
      <c r="Z352" s="360"/>
      <c r="AA352" s="361"/>
      <c r="AB352" s="361"/>
      <c r="AC352" s="361"/>
      <c r="AD352" s="361"/>
      <c r="AE352" s="361"/>
      <c r="AF352" s="361"/>
      <c r="AG352" s="361"/>
      <c r="AH352" s="361"/>
    </row>
    <row r="353" spans="1:34" ht="12.75" customHeight="1" x14ac:dyDescent="0.3">
      <c r="A353" s="351">
        <v>353</v>
      </c>
      <c r="B353" s="49">
        <v>10</v>
      </c>
      <c r="C353" s="352" t="s">
        <v>300</v>
      </c>
      <c r="D353" s="364" t="s">
        <v>306</v>
      </c>
      <c r="E353" s="379"/>
      <c r="F353" s="371"/>
      <c r="G353" s="382"/>
      <c r="H353" s="376">
        <v>60</v>
      </c>
      <c r="I353" s="354" t="str">
        <f t="shared" si="31"/>
        <v>Transport - Local</v>
      </c>
      <c r="J353" s="355"/>
      <c r="K353" s="355"/>
      <c r="L353" s="357"/>
      <c r="M353" s="358" t="str">
        <f t="shared" si="28"/>
        <v>Local</v>
      </c>
      <c r="N353" s="350"/>
      <c r="O353" s="356" t="str">
        <f t="shared" si="27"/>
        <v>ZAR</v>
      </c>
      <c r="P353" s="356">
        <f t="shared" si="30"/>
        <v>1</v>
      </c>
      <c r="Q353" s="350"/>
      <c r="R353" s="350"/>
      <c r="S353" s="350"/>
      <c r="T353" s="359">
        <f t="shared" si="29"/>
        <v>0</v>
      </c>
      <c r="U353" s="360"/>
      <c r="V353" s="360"/>
      <c r="W353" s="360"/>
      <c r="X353" s="360"/>
      <c r="Y353" s="360"/>
      <c r="Z353" s="360"/>
      <c r="AA353" s="361"/>
      <c r="AB353" s="361"/>
      <c r="AC353" s="361"/>
      <c r="AD353" s="361"/>
      <c r="AE353" s="361"/>
      <c r="AF353" s="361"/>
      <c r="AG353" s="361"/>
      <c r="AH353" s="361"/>
    </row>
    <row r="354" spans="1:34" ht="12.75" customHeight="1" x14ac:dyDescent="0.3">
      <c r="A354" s="351">
        <v>354</v>
      </c>
      <c r="B354" s="49">
        <v>10</v>
      </c>
      <c r="C354" s="352" t="s">
        <v>300</v>
      </c>
      <c r="D354" s="364" t="s">
        <v>306</v>
      </c>
      <c r="E354" s="379"/>
      <c r="F354" s="371"/>
      <c r="G354" s="382"/>
      <c r="H354" s="376">
        <v>70</v>
      </c>
      <c r="I354" s="354" t="str">
        <f t="shared" si="31"/>
        <v>Transport - Freight/Sea</v>
      </c>
      <c r="J354" s="355"/>
      <c r="K354" s="355"/>
      <c r="L354" s="357"/>
      <c r="M354" s="358" t="str">
        <f t="shared" si="28"/>
        <v>Local</v>
      </c>
      <c r="N354" s="350"/>
      <c r="O354" s="356" t="str">
        <f t="shared" si="27"/>
        <v>ZAR</v>
      </c>
      <c r="P354" s="356">
        <f t="shared" si="30"/>
        <v>1</v>
      </c>
      <c r="Q354" s="350"/>
      <c r="R354" s="350"/>
      <c r="S354" s="350"/>
      <c r="T354" s="359">
        <f t="shared" si="29"/>
        <v>0</v>
      </c>
      <c r="U354" s="360"/>
      <c r="V354" s="360"/>
      <c r="W354" s="360"/>
      <c r="X354" s="360"/>
      <c r="Y354" s="360"/>
      <c r="Z354" s="360"/>
      <c r="AA354" s="361"/>
      <c r="AB354" s="361"/>
      <c r="AC354" s="361"/>
      <c r="AD354" s="361"/>
      <c r="AE354" s="361"/>
      <c r="AF354" s="361"/>
      <c r="AG354" s="361"/>
      <c r="AH354" s="361"/>
    </row>
    <row r="355" spans="1:34" ht="12.75" customHeight="1" x14ac:dyDescent="0.3">
      <c r="A355" s="351">
        <v>355</v>
      </c>
      <c r="B355" s="49">
        <v>10</v>
      </c>
      <c r="C355" s="352" t="s">
        <v>300</v>
      </c>
      <c r="D355" s="364" t="s">
        <v>306</v>
      </c>
      <c r="E355" s="379"/>
      <c r="F355" s="371"/>
      <c r="G355" s="382"/>
      <c r="H355" s="376">
        <v>80</v>
      </c>
      <c r="I355" s="354" t="str">
        <f t="shared" si="31"/>
        <v>Construction, Erection &amp; Installation</v>
      </c>
      <c r="J355" s="355"/>
      <c r="K355" s="355"/>
      <c r="L355" s="357"/>
      <c r="M355" s="358" t="str">
        <f t="shared" si="28"/>
        <v>Local</v>
      </c>
      <c r="N355" s="350"/>
      <c r="O355" s="356" t="str">
        <f t="shared" si="27"/>
        <v>ZAR</v>
      </c>
      <c r="P355" s="356">
        <f t="shared" si="30"/>
        <v>1</v>
      </c>
      <c r="Q355" s="350"/>
      <c r="R355" s="350"/>
      <c r="S355" s="350"/>
      <c r="T355" s="359">
        <f t="shared" si="29"/>
        <v>0</v>
      </c>
      <c r="U355" s="360"/>
      <c r="V355" s="360"/>
      <c r="W355" s="360"/>
      <c r="X355" s="360"/>
      <c r="Y355" s="360"/>
      <c r="Z355" s="360"/>
      <c r="AA355" s="361"/>
      <c r="AB355" s="361"/>
      <c r="AC355" s="361"/>
      <c r="AD355" s="361"/>
      <c r="AE355" s="361"/>
      <c r="AF355" s="361"/>
      <c r="AG355" s="361"/>
      <c r="AH355" s="361"/>
    </row>
    <row r="356" spans="1:34" ht="12.75" customHeight="1" x14ac:dyDescent="0.3">
      <c r="A356" s="351">
        <v>356</v>
      </c>
      <c r="B356" s="49">
        <v>10</v>
      </c>
      <c r="C356" s="352" t="s">
        <v>300</v>
      </c>
      <c r="D356" s="364" t="s">
        <v>306</v>
      </c>
      <c r="E356" s="379"/>
      <c r="F356" s="371"/>
      <c r="G356" s="382"/>
      <c r="H356" s="376">
        <v>90</v>
      </c>
      <c r="I356" s="354" t="str">
        <f t="shared" si="31"/>
        <v>Commissioning and Testing</v>
      </c>
      <c r="J356" s="355"/>
      <c r="K356" s="355"/>
      <c r="L356" s="357"/>
      <c r="M356" s="358" t="str">
        <f t="shared" si="28"/>
        <v>Local</v>
      </c>
      <c r="N356" s="350"/>
      <c r="O356" s="356" t="str">
        <f t="shared" ref="O356:O417" si="32">IF(N356="","ZAR",VLOOKUP(N356,$N$1:$P$14,2,FALSE))</f>
        <v>ZAR</v>
      </c>
      <c r="P356" s="356">
        <f t="shared" si="30"/>
        <v>1</v>
      </c>
      <c r="Q356" s="350"/>
      <c r="R356" s="350"/>
      <c r="S356" s="350"/>
      <c r="T356" s="359">
        <f t="shared" si="29"/>
        <v>0</v>
      </c>
      <c r="U356" s="360"/>
      <c r="V356" s="360"/>
      <c r="W356" s="360"/>
      <c r="X356" s="360"/>
      <c r="Y356" s="360"/>
      <c r="Z356" s="360"/>
      <c r="AA356" s="361"/>
      <c r="AB356" s="361"/>
      <c r="AC356" s="361"/>
      <c r="AD356" s="361"/>
      <c r="AE356" s="361"/>
      <c r="AF356" s="361"/>
      <c r="AG356" s="361"/>
      <c r="AH356" s="361"/>
    </row>
    <row r="357" spans="1:34" ht="12.75" customHeight="1" x14ac:dyDescent="0.3">
      <c r="A357" s="351">
        <v>357</v>
      </c>
      <c r="B357" s="49">
        <v>10</v>
      </c>
      <c r="C357" s="352" t="s">
        <v>300</v>
      </c>
      <c r="D357" s="364" t="s">
        <v>306</v>
      </c>
      <c r="E357" s="379"/>
      <c r="F357" s="371"/>
      <c r="G357" s="382"/>
      <c r="H357" s="376">
        <v>100</v>
      </c>
      <c r="I357" s="354" t="str">
        <f t="shared" si="31"/>
        <v>Codification and Labelling</v>
      </c>
      <c r="J357" s="355"/>
      <c r="K357" s="355"/>
      <c r="L357" s="357"/>
      <c r="M357" s="358" t="str">
        <f t="shared" si="28"/>
        <v>Local</v>
      </c>
      <c r="N357" s="350"/>
      <c r="O357" s="356" t="str">
        <f t="shared" si="32"/>
        <v>ZAR</v>
      </c>
      <c r="P357" s="356">
        <f t="shared" si="30"/>
        <v>1</v>
      </c>
      <c r="Q357" s="350"/>
      <c r="R357" s="350"/>
      <c r="S357" s="350"/>
      <c r="T357" s="359">
        <f t="shared" si="29"/>
        <v>0</v>
      </c>
      <c r="U357" s="360"/>
      <c r="V357" s="360"/>
      <c r="W357" s="360"/>
      <c r="X357" s="360"/>
      <c r="Y357" s="360"/>
      <c r="Z357" s="360"/>
      <c r="AA357" s="361"/>
      <c r="AB357" s="361"/>
      <c r="AC357" s="361"/>
      <c r="AD357" s="361"/>
      <c r="AE357" s="361"/>
      <c r="AF357" s="361"/>
      <c r="AG357" s="361"/>
      <c r="AH357" s="361"/>
    </row>
    <row r="358" spans="1:34" ht="12.75" customHeight="1" x14ac:dyDescent="0.3">
      <c r="A358" s="351">
        <v>358</v>
      </c>
      <c r="B358" s="49">
        <v>10</v>
      </c>
      <c r="C358" s="352" t="s">
        <v>300</v>
      </c>
      <c r="D358" s="364" t="s">
        <v>306</v>
      </c>
      <c r="E358" s="379"/>
      <c r="F358" s="371"/>
      <c r="G358" s="382"/>
      <c r="H358" s="375">
        <v>0</v>
      </c>
      <c r="I358" s="354" t="str">
        <f t="shared" si="31"/>
        <v>General</v>
      </c>
      <c r="J358" s="355"/>
      <c r="K358" s="355"/>
      <c r="L358" s="357"/>
      <c r="M358" s="358" t="str">
        <f t="shared" si="28"/>
        <v>Local</v>
      </c>
      <c r="N358" s="350"/>
      <c r="O358" s="356" t="str">
        <f t="shared" si="32"/>
        <v>ZAR</v>
      </c>
      <c r="P358" s="356">
        <f t="shared" si="30"/>
        <v>1</v>
      </c>
      <c r="Q358" s="350"/>
      <c r="R358" s="350"/>
      <c r="S358" s="350"/>
      <c r="T358" s="359">
        <f t="shared" si="29"/>
        <v>0</v>
      </c>
      <c r="U358" s="360"/>
      <c r="V358" s="360"/>
      <c r="W358" s="360"/>
      <c r="X358" s="360"/>
      <c r="Y358" s="360"/>
      <c r="Z358" s="360"/>
      <c r="AA358" s="361"/>
      <c r="AB358" s="361"/>
      <c r="AC358" s="361"/>
      <c r="AD358" s="361"/>
      <c r="AE358" s="361"/>
      <c r="AF358" s="361"/>
      <c r="AG358" s="361"/>
      <c r="AH358" s="361"/>
    </row>
    <row r="359" spans="1:34" ht="12.75" customHeight="1" x14ac:dyDescent="0.3">
      <c r="A359" s="351">
        <v>359</v>
      </c>
      <c r="B359" s="49">
        <v>10</v>
      </c>
      <c r="C359" s="352" t="s">
        <v>300</v>
      </c>
      <c r="D359" s="364" t="s">
        <v>306</v>
      </c>
      <c r="E359" s="379"/>
      <c r="F359" s="371"/>
      <c r="G359" s="382"/>
      <c r="H359" s="376">
        <v>10</v>
      </c>
      <c r="I359" s="354" t="str">
        <f t="shared" si="31"/>
        <v>Management</v>
      </c>
      <c r="J359" s="355"/>
      <c r="K359" s="355"/>
      <c r="L359" s="357"/>
      <c r="M359" s="358" t="str">
        <f t="shared" si="28"/>
        <v>Local</v>
      </c>
      <c r="N359" s="350"/>
      <c r="O359" s="356" t="str">
        <f t="shared" si="32"/>
        <v>ZAR</v>
      </c>
      <c r="P359" s="356">
        <f t="shared" si="30"/>
        <v>1</v>
      </c>
      <c r="Q359" s="350"/>
      <c r="R359" s="350"/>
      <c r="S359" s="350"/>
      <c r="T359" s="359">
        <f t="shared" si="29"/>
        <v>0</v>
      </c>
      <c r="U359" s="360"/>
      <c r="V359" s="360"/>
      <c r="W359" s="360"/>
      <c r="X359" s="360"/>
      <c r="Y359" s="360"/>
      <c r="Z359" s="360"/>
      <c r="AA359" s="361"/>
      <c r="AB359" s="361"/>
      <c r="AC359" s="361"/>
      <c r="AD359" s="361"/>
      <c r="AE359" s="361"/>
      <c r="AF359" s="361"/>
      <c r="AG359" s="361"/>
      <c r="AH359" s="361"/>
    </row>
    <row r="360" spans="1:34" ht="12.75" customHeight="1" x14ac:dyDescent="0.3">
      <c r="A360" s="351">
        <v>360</v>
      </c>
      <c r="B360" s="49">
        <v>10</v>
      </c>
      <c r="C360" s="352" t="s">
        <v>300</v>
      </c>
      <c r="D360" s="364" t="s">
        <v>306</v>
      </c>
      <c r="E360" s="379"/>
      <c r="F360" s="371"/>
      <c r="G360" s="382"/>
      <c r="H360" s="376">
        <v>20</v>
      </c>
      <c r="I360" s="354" t="str">
        <f t="shared" si="31"/>
        <v>Design Management</v>
      </c>
      <c r="J360" s="355"/>
      <c r="K360" s="355"/>
      <c r="L360" s="357"/>
      <c r="M360" s="358" t="str">
        <f t="shared" si="28"/>
        <v>Local</v>
      </c>
      <c r="N360" s="350"/>
      <c r="O360" s="356" t="str">
        <f t="shared" si="32"/>
        <v>ZAR</v>
      </c>
      <c r="P360" s="356">
        <f t="shared" si="30"/>
        <v>1</v>
      </c>
      <c r="Q360" s="350"/>
      <c r="R360" s="350"/>
      <c r="S360" s="350"/>
      <c r="T360" s="359">
        <f t="shared" si="29"/>
        <v>0</v>
      </c>
      <c r="U360" s="360"/>
      <c r="V360" s="360"/>
      <c r="W360" s="360"/>
      <c r="X360" s="360"/>
      <c r="Y360" s="360"/>
      <c r="Z360" s="360"/>
      <c r="AA360" s="361"/>
      <c r="AB360" s="361"/>
      <c r="AC360" s="361"/>
      <c r="AD360" s="361"/>
      <c r="AE360" s="361"/>
      <c r="AF360" s="361"/>
      <c r="AG360" s="361"/>
      <c r="AH360" s="361"/>
    </row>
    <row r="361" spans="1:34" ht="12.75" customHeight="1" x14ac:dyDescent="0.3">
      <c r="A361" s="351">
        <v>361</v>
      </c>
      <c r="B361" s="49">
        <v>10</v>
      </c>
      <c r="C361" s="352" t="s">
        <v>300</v>
      </c>
      <c r="D361" s="364" t="s">
        <v>306</v>
      </c>
      <c r="E361" s="379"/>
      <c r="F361" s="371"/>
      <c r="G361" s="382"/>
      <c r="H361" s="376">
        <v>30</v>
      </c>
      <c r="I361" s="354" t="str">
        <f t="shared" si="31"/>
        <v>Procurement</v>
      </c>
      <c r="J361" s="355"/>
      <c r="K361" s="355"/>
      <c r="L361" s="357"/>
      <c r="M361" s="358" t="str">
        <f t="shared" si="28"/>
        <v>Local</v>
      </c>
      <c r="N361" s="350"/>
      <c r="O361" s="356" t="str">
        <f t="shared" si="32"/>
        <v>ZAR</v>
      </c>
      <c r="P361" s="356">
        <f t="shared" si="30"/>
        <v>1</v>
      </c>
      <c r="Q361" s="350"/>
      <c r="R361" s="350"/>
      <c r="S361" s="350"/>
      <c r="T361" s="359">
        <f t="shared" si="29"/>
        <v>0</v>
      </c>
      <c r="U361" s="360"/>
      <c r="V361" s="360"/>
      <c r="W361" s="360"/>
      <c r="X361" s="360"/>
      <c r="Y361" s="360"/>
      <c r="Z361" s="360"/>
      <c r="AA361" s="361"/>
      <c r="AB361" s="361"/>
      <c r="AC361" s="361"/>
      <c r="AD361" s="361"/>
      <c r="AE361" s="361"/>
      <c r="AF361" s="361"/>
      <c r="AG361" s="361"/>
      <c r="AH361" s="361"/>
    </row>
    <row r="362" spans="1:34" ht="12.75" customHeight="1" x14ac:dyDescent="0.3">
      <c r="A362" s="351">
        <v>362</v>
      </c>
      <c r="B362" s="49">
        <v>10</v>
      </c>
      <c r="C362" s="352" t="s">
        <v>300</v>
      </c>
      <c r="D362" s="364" t="s">
        <v>306</v>
      </c>
      <c r="E362" s="379"/>
      <c r="F362" s="371"/>
      <c r="G362" s="382"/>
      <c r="H362" s="376">
        <v>40</v>
      </c>
      <c r="I362" s="354" t="str">
        <f t="shared" si="31"/>
        <v>Plant and Material - Local</v>
      </c>
      <c r="J362" s="355"/>
      <c r="K362" s="355"/>
      <c r="L362" s="357"/>
      <c r="M362" s="358" t="str">
        <f t="shared" ref="M362:M423" si="33">IF($O362=0,"Check",IF($O362="ZAR","Local","Foreign"))</f>
        <v>Local</v>
      </c>
      <c r="N362" s="350"/>
      <c r="O362" s="356" t="str">
        <f t="shared" si="32"/>
        <v>ZAR</v>
      </c>
      <c r="P362" s="356">
        <f t="shared" si="30"/>
        <v>1</v>
      </c>
      <c r="Q362" s="350"/>
      <c r="R362" s="350"/>
      <c r="S362" s="350"/>
      <c r="T362" s="359">
        <f t="shared" si="29"/>
        <v>0</v>
      </c>
      <c r="U362" s="360"/>
      <c r="V362" s="360"/>
      <c r="W362" s="360"/>
      <c r="X362" s="360"/>
      <c r="Y362" s="360"/>
      <c r="Z362" s="360"/>
      <c r="AA362" s="361"/>
      <c r="AB362" s="361"/>
      <c r="AC362" s="361"/>
      <c r="AD362" s="361"/>
      <c r="AE362" s="361"/>
      <c r="AF362" s="361"/>
      <c r="AG362" s="361"/>
      <c r="AH362" s="361"/>
    </row>
    <row r="363" spans="1:34" ht="12.75" customHeight="1" x14ac:dyDescent="0.3">
      <c r="A363" s="351">
        <v>363</v>
      </c>
      <c r="B363" s="49">
        <v>10</v>
      </c>
      <c r="C363" s="352" t="s">
        <v>300</v>
      </c>
      <c r="D363" s="364" t="s">
        <v>306</v>
      </c>
      <c r="E363" s="379"/>
      <c r="F363" s="371"/>
      <c r="G363" s="382"/>
      <c r="H363" s="376">
        <v>50</v>
      </c>
      <c r="I363" s="354" t="str">
        <f t="shared" si="31"/>
        <v>Plant and Material - Foreign</v>
      </c>
      <c r="J363" s="355"/>
      <c r="K363" s="355"/>
      <c r="L363" s="357"/>
      <c r="M363" s="358" t="s">
        <v>154</v>
      </c>
      <c r="N363" s="350"/>
      <c r="O363" s="398" t="s">
        <v>188</v>
      </c>
      <c r="P363" s="356"/>
      <c r="Q363" s="350"/>
      <c r="R363" s="350"/>
      <c r="S363" s="350"/>
      <c r="T363" s="359">
        <f t="shared" si="29"/>
        <v>0</v>
      </c>
      <c r="U363" s="360"/>
      <c r="V363" s="360"/>
      <c r="W363" s="360"/>
      <c r="X363" s="360"/>
      <c r="Y363" s="360"/>
      <c r="Z363" s="360"/>
      <c r="AA363" s="361"/>
      <c r="AB363" s="361"/>
      <c r="AC363" s="361"/>
      <c r="AD363" s="361"/>
      <c r="AE363" s="361"/>
      <c r="AF363" s="361"/>
      <c r="AG363" s="361"/>
      <c r="AH363" s="361"/>
    </row>
    <row r="364" spans="1:34" ht="12.75" customHeight="1" x14ac:dyDescent="0.3">
      <c r="A364" s="351">
        <v>364</v>
      </c>
      <c r="B364" s="49">
        <v>10</v>
      </c>
      <c r="C364" s="352" t="s">
        <v>300</v>
      </c>
      <c r="D364" s="364" t="s">
        <v>306</v>
      </c>
      <c r="E364" s="379"/>
      <c r="F364" s="371"/>
      <c r="G364" s="382"/>
      <c r="H364" s="376">
        <v>60</v>
      </c>
      <c r="I364" s="354" t="str">
        <f t="shared" si="31"/>
        <v>Transport - Local</v>
      </c>
      <c r="J364" s="355"/>
      <c r="K364" s="355"/>
      <c r="L364" s="357"/>
      <c r="M364" s="358" t="str">
        <f t="shared" si="33"/>
        <v>Local</v>
      </c>
      <c r="N364" s="350"/>
      <c r="O364" s="356" t="str">
        <f t="shared" si="32"/>
        <v>ZAR</v>
      </c>
      <c r="P364" s="356">
        <f t="shared" si="30"/>
        <v>1</v>
      </c>
      <c r="Q364" s="350"/>
      <c r="R364" s="350"/>
      <c r="S364" s="350"/>
      <c r="T364" s="359">
        <f t="shared" si="29"/>
        <v>0</v>
      </c>
      <c r="U364" s="360"/>
      <c r="V364" s="360"/>
      <c r="W364" s="360"/>
      <c r="X364" s="360"/>
      <c r="Y364" s="360"/>
      <c r="Z364" s="360"/>
      <c r="AA364" s="361"/>
      <c r="AB364" s="361"/>
      <c r="AC364" s="361"/>
      <c r="AD364" s="361"/>
      <c r="AE364" s="361"/>
      <c r="AF364" s="361"/>
      <c r="AG364" s="361"/>
      <c r="AH364" s="361"/>
    </row>
    <row r="365" spans="1:34" ht="12.75" customHeight="1" x14ac:dyDescent="0.3">
      <c r="A365" s="351">
        <v>365</v>
      </c>
      <c r="B365" s="49">
        <v>10</v>
      </c>
      <c r="C365" s="352" t="s">
        <v>300</v>
      </c>
      <c r="D365" s="364" t="s">
        <v>306</v>
      </c>
      <c r="E365" s="379"/>
      <c r="F365" s="371"/>
      <c r="G365" s="382"/>
      <c r="H365" s="376">
        <v>70</v>
      </c>
      <c r="I365" s="354" t="str">
        <f t="shared" si="31"/>
        <v>Transport - Freight/Sea</v>
      </c>
      <c r="J365" s="355"/>
      <c r="K365" s="355"/>
      <c r="L365" s="357"/>
      <c r="M365" s="358" t="str">
        <f t="shared" si="33"/>
        <v>Local</v>
      </c>
      <c r="N365" s="350"/>
      <c r="O365" s="356" t="str">
        <f t="shared" si="32"/>
        <v>ZAR</v>
      </c>
      <c r="P365" s="356">
        <f t="shared" si="30"/>
        <v>1</v>
      </c>
      <c r="Q365" s="350"/>
      <c r="R365" s="350"/>
      <c r="S365" s="350"/>
      <c r="T365" s="359">
        <f t="shared" si="29"/>
        <v>0</v>
      </c>
      <c r="U365" s="360"/>
      <c r="V365" s="360"/>
      <c r="W365" s="360"/>
      <c r="X365" s="360"/>
      <c r="Y365" s="360"/>
      <c r="Z365" s="360"/>
      <c r="AA365" s="361"/>
      <c r="AB365" s="361"/>
      <c r="AC365" s="361"/>
      <c r="AD365" s="361"/>
      <c r="AE365" s="361"/>
      <c r="AF365" s="361"/>
      <c r="AG365" s="361"/>
      <c r="AH365" s="361"/>
    </row>
    <row r="366" spans="1:34" ht="12.75" customHeight="1" x14ac:dyDescent="0.3">
      <c r="A366" s="351">
        <v>366</v>
      </c>
      <c r="B366" s="49">
        <v>10</v>
      </c>
      <c r="C366" s="352" t="s">
        <v>300</v>
      </c>
      <c r="D366" s="364" t="s">
        <v>306</v>
      </c>
      <c r="E366" s="379"/>
      <c r="F366" s="371"/>
      <c r="G366" s="382"/>
      <c r="H366" s="376">
        <v>80</v>
      </c>
      <c r="I366" s="354" t="str">
        <f t="shared" si="31"/>
        <v>Construction, Erection &amp; Installation</v>
      </c>
      <c r="J366" s="355"/>
      <c r="K366" s="355"/>
      <c r="L366" s="357"/>
      <c r="M366" s="358" t="str">
        <f t="shared" si="33"/>
        <v>Local</v>
      </c>
      <c r="N366" s="350"/>
      <c r="O366" s="356" t="str">
        <f t="shared" si="32"/>
        <v>ZAR</v>
      </c>
      <c r="P366" s="356">
        <f t="shared" si="30"/>
        <v>1</v>
      </c>
      <c r="Q366" s="350"/>
      <c r="R366" s="350"/>
      <c r="S366" s="350"/>
      <c r="T366" s="359">
        <f t="shared" si="29"/>
        <v>0</v>
      </c>
      <c r="U366" s="360"/>
      <c r="V366" s="360"/>
      <c r="W366" s="360"/>
      <c r="X366" s="360"/>
      <c r="Y366" s="360"/>
      <c r="Z366" s="360"/>
      <c r="AA366" s="361"/>
      <c r="AB366" s="361"/>
      <c r="AC366" s="361"/>
      <c r="AD366" s="361"/>
      <c r="AE366" s="361"/>
      <c r="AF366" s="361"/>
      <c r="AG366" s="361"/>
      <c r="AH366" s="361"/>
    </row>
    <row r="367" spans="1:34" ht="12.75" customHeight="1" x14ac:dyDescent="0.3">
      <c r="A367" s="351">
        <v>367</v>
      </c>
      <c r="B367" s="49">
        <v>10</v>
      </c>
      <c r="C367" s="352" t="s">
        <v>300</v>
      </c>
      <c r="D367" s="364" t="s">
        <v>306</v>
      </c>
      <c r="E367" s="379"/>
      <c r="F367" s="371"/>
      <c r="G367" s="382"/>
      <c r="H367" s="376">
        <v>90</v>
      </c>
      <c r="I367" s="354" t="str">
        <f t="shared" si="31"/>
        <v>Commissioning and Testing</v>
      </c>
      <c r="J367" s="355"/>
      <c r="K367" s="355"/>
      <c r="L367" s="357"/>
      <c r="M367" s="358" t="str">
        <f t="shared" si="33"/>
        <v>Local</v>
      </c>
      <c r="N367" s="350"/>
      <c r="O367" s="356" t="str">
        <f t="shared" si="32"/>
        <v>ZAR</v>
      </c>
      <c r="P367" s="356">
        <f t="shared" si="30"/>
        <v>1</v>
      </c>
      <c r="Q367" s="350"/>
      <c r="R367" s="350"/>
      <c r="S367" s="350"/>
      <c r="T367" s="359">
        <f t="shared" si="29"/>
        <v>0</v>
      </c>
      <c r="U367" s="360"/>
      <c r="V367" s="360"/>
      <c r="W367" s="360"/>
      <c r="X367" s="360"/>
      <c r="Y367" s="360"/>
      <c r="Z367" s="360"/>
      <c r="AA367" s="361"/>
      <c r="AB367" s="361"/>
      <c r="AC367" s="361"/>
      <c r="AD367" s="361"/>
      <c r="AE367" s="361"/>
      <c r="AF367" s="361"/>
      <c r="AG367" s="361"/>
      <c r="AH367" s="361"/>
    </row>
    <row r="368" spans="1:34" ht="12.75" customHeight="1" x14ac:dyDescent="0.3">
      <c r="A368" s="351">
        <v>368</v>
      </c>
      <c r="B368" s="49">
        <v>10</v>
      </c>
      <c r="C368" s="352" t="s">
        <v>300</v>
      </c>
      <c r="D368" s="364" t="s">
        <v>306</v>
      </c>
      <c r="E368" s="379"/>
      <c r="F368" s="371"/>
      <c r="G368" s="382"/>
      <c r="H368" s="376">
        <v>100</v>
      </c>
      <c r="I368" s="354" t="str">
        <f t="shared" si="31"/>
        <v>Codification and Labelling</v>
      </c>
      <c r="J368" s="355"/>
      <c r="K368" s="355"/>
      <c r="L368" s="357"/>
      <c r="M368" s="358" t="str">
        <f t="shared" si="33"/>
        <v>Local</v>
      </c>
      <c r="N368" s="350"/>
      <c r="O368" s="356" t="str">
        <f t="shared" si="32"/>
        <v>ZAR</v>
      </c>
      <c r="P368" s="356">
        <f t="shared" si="30"/>
        <v>1</v>
      </c>
      <c r="Q368" s="350"/>
      <c r="R368" s="350"/>
      <c r="S368" s="350"/>
      <c r="T368" s="359">
        <f t="shared" ref="T368:T429" si="34">R368*S368</f>
        <v>0</v>
      </c>
      <c r="U368" s="360"/>
      <c r="V368" s="360"/>
      <c r="W368" s="360"/>
      <c r="X368" s="360"/>
      <c r="Y368" s="360"/>
      <c r="Z368" s="360"/>
      <c r="AA368" s="361"/>
      <c r="AB368" s="361"/>
      <c r="AC368" s="361"/>
      <c r="AD368" s="361"/>
      <c r="AE368" s="361"/>
      <c r="AF368" s="361"/>
      <c r="AG368" s="361"/>
      <c r="AH368" s="361"/>
    </row>
    <row r="369" spans="1:34" ht="12.75" customHeight="1" x14ac:dyDescent="0.3">
      <c r="A369" s="351">
        <v>369</v>
      </c>
      <c r="B369" s="49">
        <v>10</v>
      </c>
      <c r="C369" s="352" t="s">
        <v>300</v>
      </c>
      <c r="D369" s="364" t="s">
        <v>306</v>
      </c>
      <c r="E369" s="379"/>
      <c r="F369" s="371"/>
      <c r="G369" s="382"/>
      <c r="H369" s="375">
        <v>0</v>
      </c>
      <c r="I369" s="354" t="str">
        <f t="shared" si="31"/>
        <v>General</v>
      </c>
      <c r="J369" s="355"/>
      <c r="K369" s="355"/>
      <c r="L369" s="357"/>
      <c r="M369" s="358" t="str">
        <f t="shared" si="33"/>
        <v>Local</v>
      </c>
      <c r="N369" s="350"/>
      <c r="O369" s="356" t="str">
        <f t="shared" si="32"/>
        <v>ZAR</v>
      </c>
      <c r="P369" s="356">
        <f t="shared" si="30"/>
        <v>1</v>
      </c>
      <c r="Q369" s="350"/>
      <c r="R369" s="350"/>
      <c r="S369" s="350"/>
      <c r="T369" s="359">
        <f t="shared" si="34"/>
        <v>0</v>
      </c>
      <c r="U369" s="360"/>
      <c r="V369" s="360"/>
      <c r="W369" s="360"/>
      <c r="X369" s="360"/>
      <c r="Y369" s="360"/>
      <c r="Z369" s="360"/>
      <c r="AA369" s="361"/>
      <c r="AB369" s="361"/>
      <c r="AC369" s="361"/>
      <c r="AD369" s="361"/>
      <c r="AE369" s="361"/>
      <c r="AF369" s="361"/>
      <c r="AG369" s="361"/>
      <c r="AH369" s="361"/>
    </row>
    <row r="370" spans="1:34" ht="12.75" customHeight="1" x14ac:dyDescent="0.3">
      <c r="A370" s="351">
        <v>370</v>
      </c>
      <c r="B370" s="49">
        <v>10</v>
      </c>
      <c r="C370" s="352" t="s">
        <v>300</v>
      </c>
      <c r="D370" s="364" t="s">
        <v>306</v>
      </c>
      <c r="E370" s="379"/>
      <c r="F370" s="371"/>
      <c r="G370" s="382"/>
      <c r="H370" s="376">
        <v>10</v>
      </c>
      <c r="I370" s="354" t="str">
        <f t="shared" si="31"/>
        <v>Management</v>
      </c>
      <c r="J370" s="355"/>
      <c r="K370" s="355"/>
      <c r="L370" s="357"/>
      <c r="M370" s="358" t="str">
        <f t="shared" si="33"/>
        <v>Local</v>
      </c>
      <c r="N370" s="350"/>
      <c r="O370" s="356" t="str">
        <f t="shared" si="32"/>
        <v>ZAR</v>
      </c>
      <c r="P370" s="356">
        <f t="shared" si="30"/>
        <v>1</v>
      </c>
      <c r="Q370" s="350"/>
      <c r="R370" s="350"/>
      <c r="S370" s="350"/>
      <c r="T370" s="359">
        <f t="shared" si="34"/>
        <v>0</v>
      </c>
      <c r="U370" s="360"/>
      <c r="V370" s="360"/>
      <c r="W370" s="360"/>
      <c r="X370" s="360"/>
      <c r="Y370" s="360"/>
      <c r="Z370" s="360"/>
      <c r="AA370" s="361"/>
      <c r="AB370" s="361"/>
      <c r="AC370" s="361"/>
      <c r="AD370" s="361"/>
      <c r="AE370" s="361"/>
      <c r="AF370" s="361"/>
      <c r="AG370" s="361"/>
      <c r="AH370" s="361"/>
    </row>
    <row r="371" spans="1:34" ht="12.75" customHeight="1" x14ac:dyDescent="0.3">
      <c r="A371" s="351">
        <v>371</v>
      </c>
      <c r="B371" s="49">
        <v>10</v>
      </c>
      <c r="C371" s="352" t="s">
        <v>300</v>
      </c>
      <c r="D371" s="364" t="s">
        <v>306</v>
      </c>
      <c r="E371" s="379"/>
      <c r="F371" s="371"/>
      <c r="G371" s="382"/>
      <c r="H371" s="376">
        <v>20</v>
      </c>
      <c r="I371" s="354" t="str">
        <f t="shared" si="31"/>
        <v>Design Management</v>
      </c>
      <c r="J371" s="355"/>
      <c r="K371" s="355"/>
      <c r="L371" s="357"/>
      <c r="M371" s="358" t="str">
        <f t="shared" si="33"/>
        <v>Local</v>
      </c>
      <c r="N371" s="350"/>
      <c r="O371" s="356" t="str">
        <f t="shared" si="32"/>
        <v>ZAR</v>
      </c>
      <c r="P371" s="356">
        <f t="shared" si="30"/>
        <v>1</v>
      </c>
      <c r="Q371" s="350"/>
      <c r="R371" s="350"/>
      <c r="S371" s="350"/>
      <c r="T371" s="359">
        <f t="shared" si="34"/>
        <v>0</v>
      </c>
      <c r="U371" s="360"/>
      <c r="V371" s="360"/>
      <c r="W371" s="360"/>
      <c r="X371" s="360"/>
      <c r="Y371" s="360"/>
      <c r="Z371" s="360"/>
      <c r="AA371" s="361"/>
      <c r="AB371" s="361"/>
      <c r="AC371" s="361"/>
      <c r="AD371" s="361"/>
      <c r="AE371" s="361"/>
      <c r="AF371" s="361"/>
      <c r="AG371" s="361"/>
      <c r="AH371" s="361"/>
    </row>
    <row r="372" spans="1:34" ht="12.75" customHeight="1" x14ac:dyDescent="0.3">
      <c r="A372" s="351">
        <v>372</v>
      </c>
      <c r="B372" s="49">
        <v>10</v>
      </c>
      <c r="C372" s="352" t="s">
        <v>300</v>
      </c>
      <c r="D372" s="364" t="s">
        <v>306</v>
      </c>
      <c r="E372" s="379"/>
      <c r="F372" s="371"/>
      <c r="G372" s="382"/>
      <c r="H372" s="376">
        <v>30</v>
      </c>
      <c r="I372" s="354" t="str">
        <f t="shared" si="31"/>
        <v>Procurement</v>
      </c>
      <c r="J372" s="355"/>
      <c r="K372" s="355"/>
      <c r="L372" s="357"/>
      <c r="M372" s="358" t="str">
        <f t="shared" si="33"/>
        <v>Local</v>
      </c>
      <c r="N372" s="350"/>
      <c r="O372" s="356" t="str">
        <f t="shared" si="32"/>
        <v>ZAR</v>
      </c>
      <c r="P372" s="356">
        <f t="shared" si="30"/>
        <v>1</v>
      </c>
      <c r="Q372" s="350"/>
      <c r="R372" s="350"/>
      <c r="S372" s="350"/>
      <c r="T372" s="359">
        <f t="shared" si="34"/>
        <v>0</v>
      </c>
      <c r="U372" s="360"/>
      <c r="V372" s="360"/>
      <c r="W372" s="360"/>
      <c r="X372" s="360"/>
      <c r="Y372" s="360"/>
      <c r="Z372" s="360"/>
      <c r="AA372" s="361"/>
      <c r="AB372" s="361"/>
      <c r="AC372" s="361"/>
      <c r="AD372" s="361"/>
      <c r="AE372" s="361"/>
      <c r="AF372" s="361"/>
      <c r="AG372" s="361"/>
      <c r="AH372" s="361"/>
    </row>
    <row r="373" spans="1:34" ht="12.75" customHeight="1" x14ac:dyDescent="0.3">
      <c r="A373" s="351">
        <v>373</v>
      </c>
      <c r="B373" s="49">
        <v>10</v>
      </c>
      <c r="C373" s="352" t="s">
        <v>300</v>
      </c>
      <c r="D373" s="364" t="s">
        <v>306</v>
      </c>
      <c r="E373" s="379"/>
      <c r="F373" s="371"/>
      <c r="G373" s="382"/>
      <c r="H373" s="376">
        <v>40</v>
      </c>
      <c r="I373" s="354" t="str">
        <f t="shared" si="31"/>
        <v>Plant and Material - Local</v>
      </c>
      <c r="J373" s="355"/>
      <c r="K373" s="355"/>
      <c r="L373" s="357"/>
      <c r="M373" s="358" t="str">
        <f t="shared" si="33"/>
        <v>Local</v>
      </c>
      <c r="N373" s="350"/>
      <c r="O373" s="356" t="str">
        <f t="shared" si="32"/>
        <v>ZAR</v>
      </c>
      <c r="P373" s="356">
        <f t="shared" si="30"/>
        <v>1</v>
      </c>
      <c r="Q373" s="350"/>
      <c r="R373" s="350"/>
      <c r="S373" s="350"/>
      <c r="T373" s="359">
        <f t="shared" si="34"/>
        <v>0</v>
      </c>
      <c r="U373" s="360"/>
      <c r="V373" s="360"/>
      <c r="W373" s="360"/>
      <c r="X373" s="360"/>
      <c r="Y373" s="360"/>
      <c r="Z373" s="360"/>
      <c r="AA373" s="361"/>
      <c r="AB373" s="361"/>
      <c r="AC373" s="361"/>
      <c r="AD373" s="361"/>
      <c r="AE373" s="361"/>
      <c r="AF373" s="361"/>
      <c r="AG373" s="361"/>
      <c r="AH373" s="361"/>
    </row>
    <row r="374" spans="1:34" ht="12.75" customHeight="1" x14ac:dyDescent="0.3">
      <c r="A374" s="351">
        <v>374</v>
      </c>
      <c r="B374" s="49">
        <v>10</v>
      </c>
      <c r="C374" s="352" t="s">
        <v>300</v>
      </c>
      <c r="D374" s="364" t="s">
        <v>306</v>
      </c>
      <c r="E374" s="379"/>
      <c r="F374" s="371"/>
      <c r="G374" s="382"/>
      <c r="H374" s="376">
        <v>50</v>
      </c>
      <c r="I374" s="354" t="str">
        <f t="shared" si="31"/>
        <v>Plant and Material - Foreign</v>
      </c>
      <c r="J374" s="355"/>
      <c r="K374" s="355"/>
      <c r="L374" s="357"/>
      <c r="M374" s="358" t="s">
        <v>154</v>
      </c>
      <c r="N374" s="350"/>
      <c r="O374" s="398" t="s">
        <v>188</v>
      </c>
      <c r="P374" s="356"/>
      <c r="Q374" s="350"/>
      <c r="R374" s="350"/>
      <c r="S374" s="350"/>
      <c r="T374" s="359">
        <f t="shared" si="34"/>
        <v>0</v>
      </c>
      <c r="U374" s="360"/>
      <c r="V374" s="360"/>
      <c r="W374" s="360"/>
      <c r="X374" s="360"/>
      <c r="Y374" s="360"/>
      <c r="Z374" s="360"/>
      <c r="AA374" s="361"/>
      <c r="AB374" s="361"/>
      <c r="AC374" s="361"/>
      <c r="AD374" s="361"/>
      <c r="AE374" s="361"/>
      <c r="AF374" s="361"/>
      <c r="AG374" s="361"/>
      <c r="AH374" s="361"/>
    </row>
    <row r="375" spans="1:34" ht="12.75" customHeight="1" x14ac:dyDescent="0.3">
      <c r="A375" s="351">
        <v>375</v>
      </c>
      <c r="B375" s="49">
        <v>10</v>
      </c>
      <c r="C375" s="352" t="s">
        <v>300</v>
      </c>
      <c r="D375" s="364" t="s">
        <v>306</v>
      </c>
      <c r="E375" s="379"/>
      <c r="F375" s="371"/>
      <c r="G375" s="382"/>
      <c r="H375" s="376">
        <v>60</v>
      </c>
      <c r="I375" s="354" t="str">
        <f t="shared" si="31"/>
        <v>Transport - Local</v>
      </c>
      <c r="J375" s="355"/>
      <c r="K375" s="355"/>
      <c r="L375" s="357"/>
      <c r="M375" s="358" t="str">
        <f t="shared" si="33"/>
        <v>Local</v>
      </c>
      <c r="N375" s="350"/>
      <c r="O375" s="356" t="str">
        <f t="shared" si="32"/>
        <v>ZAR</v>
      </c>
      <c r="P375" s="356">
        <f t="shared" si="30"/>
        <v>1</v>
      </c>
      <c r="Q375" s="350"/>
      <c r="R375" s="350"/>
      <c r="S375" s="350"/>
      <c r="T375" s="359">
        <f t="shared" si="34"/>
        <v>0</v>
      </c>
      <c r="U375" s="360"/>
      <c r="V375" s="360"/>
      <c r="W375" s="360"/>
      <c r="X375" s="360"/>
      <c r="Y375" s="360"/>
      <c r="Z375" s="360"/>
      <c r="AA375" s="361"/>
      <c r="AB375" s="361"/>
      <c r="AC375" s="361"/>
      <c r="AD375" s="361"/>
      <c r="AE375" s="361"/>
      <c r="AF375" s="361"/>
      <c r="AG375" s="361"/>
      <c r="AH375" s="361"/>
    </row>
    <row r="376" spans="1:34" ht="12.75" customHeight="1" x14ac:dyDescent="0.3">
      <c r="A376" s="351">
        <v>376</v>
      </c>
      <c r="B376" s="49">
        <v>10</v>
      </c>
      <c r="C376" s="352" t="s">
        <v>300</v>
      </c>
      <c r="D376" s="364" t="s">
        <v>306</v>
      </c>
      <c r="E376" s="379"/>
      <c r="F376" s="371"/>
      <c r="G376" s="382"/>
      <c r="H376" s="376">
        <v>70</v>
      </c>
      <c r="I376" s="354" t="str">
        <f t="shared" si="31"/>
        <v>Transport - Freight/Sea</v>
      </c>
      <c r="J376" s="355"/>
      <c r="K376" s="355"/>
      <c r="L376" s="357"/>
      <c r="M376" s="358" t="str">
        <f t="shared" si="33"/>
        <v>Local</v>
      </c>
      <c r="N376" s="350"/>
      <c r="O376" s="356" t="str">
        <f t="shared" si="32"/>
        <v>ZAR</v>
      </c>
      <c r="P376" s="356">
        <f t="shared" si="30"/>
        <v>1</v>
      </c>
      <c r="Q376" s="350"/>
      <c r="R376" s="350"/>
      <c r="S376" s="350"/>
      <c r="T376" s="359">
        <f t="shared" si="34"/>
        <v>0</v>
      </c>
      <c r="U376" s="360"/>
      <c r="V376" s="360"/>
      <c r="W376" s="360"/>
      <c r="X376" s="360"/>
      <c r="Y376" s="360"/>
      <c r="Z376" s="360"/>
      <c r="AA376" s="361"/>
      <c r="AB376" s="361"/>
      <c r="AC376" s="361"/>
      <c r="AD376" s="361"/>
      <c r="AE376" s="361"/>
      <c r="AF376" s="361"/>
      <c r="AG376" s="361"/>
      <c r="AH376" s="361"/>
    </row>
    <row r="377" spans="1:34" ht="12.75" customHeight="1" x14ac:dyDescent="0.3">
      <c r="A377" s="351">
        <v>377</v>
      </c>
      <c r="B377" s="49">
        <v>10</v>
      </c>
      <c r="C377" s="352" t="s">
        <v>300</v>
      </c>
      <c r="D377" s="364" t="s">
        <v>306</v>
      </c>
      <c r="E377" s="379"/>
      <c r="F377" s="371"/>
      <c r="G377" s="382"/>
      <c r="H377" s="376">
        <v>80</v>
      </c>
      <c r="I377" s="354" t="str">
        <f t="shared" si="31"/>
        <v>Construction, Erection &amp; Installation</v>
      </c>
      <c r="J377" s="355"/>
      <c r="K377" s="355"/>
      <c r="L377" s="357"/>
      <c r="M377" s="358" t="str">
        <f t="shared" si="33"/>
        <v>Local</v>
      </c>
      <c r="N377" s="350"/>
      <c r="O377" s="356" t="str">
        <f t="shared" si="32"/>
        <v>ZAR</v>
      </c>
      <c r="P377" s="356">
        <f t="shared" si="30"/>
        <v>1</v>
      </c>
      <c r="Q377" s="350"/>
      <c r="R377" s="350"/>
      <c r="S377" s="350"/>
      <c r="T377" s="359">
        <f t="shared" si="34"/>
        <v>0</v>
      </c>
      <c r="U377" s="360"/>
      <c r="V377" s="360"/>
      <c r="W377" s="360"/>
      <c r="X377" s="360"/>
      <c r="Y377" s="360"/>
      <c r="Z377" s="360"/>
      <c r="AA377" s="361"/>
      <c r="AB377" s="361"/>
      <c r="AC377" s="361"/>
      <c r="AD377" s="361"/>
      <c r="AE377" s="361"/>
      <c r="AF377" s="361"/>
      <c r="AG377" s="361"/>
      <c r="AH377" s="361"/>
    </row>
    <row r="378" spans="1:34" ht="12.75" customHeight="1" x14ac:dyDescent="0.3">
      <c r="A378" s="351">
        <v>378</v>
      </c>
      <c r="B378" s="49">
        <v>10</v>
      </c>
      <c r="C378" s="352" t="s">
        <v>300</v>
      </c>
      <c r="D378" s="364" t="s">
        <v>306</v>
      </c>
      <c r="E378" s="379"/>
      <c r="F378" s="371"/>
      <c r="G378" s="382"/>
      <c r="H378" s="376">
        <v>90</v>
      </c>
      <c r="I378" s="354" t="str">
        <f t="shared" si="31"/>
        <v>Commissioning and Testing</v>
      </c>
      <c r="J378" s="355"/>
      <c r="K378" s="355"/>
      <c r="L378" s="357"/>
      <c r="M378" s="358" t="str">
        <f t="shared" si="33"/>
        <v>Local</v>
      </c>
      <c r="N378" s="350"/>
      <c r="O378" s="356" t="str">
        <f t="shared" si="32"/>
        <v>ZAR</v>
      </c>
      <c r="P378" s="356">
        <f t="shared" si="30"/>
        <v>1</v>
      </c>
      <c r="Q378" s="350"/>
      <c r="R378" s="350"/>
      <c r="S378" s="350"/>
      <c r="T378" s="359">
        <f t="shared" si="34"/>
        <v>0</v>
      </c>
      <c r="U378" s="360"/>
      <c r="V378" s="360"/>
      <c r="W378" s="360"/>
      <c r="X378" s="360"/>
      <c r="Y378" s="360"/>
      <c r="Z378" s="360"/>
      <c r="AA378" s="361"/>
      <c r="AB378" s="361"/>
      <c r="AC378" s="361"/>
      <c r="AD378" s="361"/>
      <c r="AE378" s="361"/>
      <c r="AF378" s="361"/>
      <c r="AG378" s="361"/>
      <c r="AH378" s="361"/>
    </row>
    <row r="379" spans="1:34" ht="12.75" customHeight="1" x14ac:dyDescent="0.3">
      <c r="A379" s="351">
        <v>379</v>
      </c>
      <c r="B379" s="49">
        <v>10</v>
      </c>
      <c r="C379" s="352" t="s">
        <v>300</v>
      </c>
      <c r="D379" s="364" t="s">
        <v>306</v>
      </c>
      <c r="E379" s="379"/>
      <c r="F379" s="371"/>
      <c r="G379" s="382"/>
      <c r="H379" s="376">
        <v>100</v>
      </c>
      <c r="I379" s="354" t="str">
        <f t="shared" si="31"/>
        <v>Codification and Labelling</v>
      </c>
      <c r="J379" s="355"/>
      <c r="K379" s="355"/>
      <c r="L379" s="357"/>
      <c r="M379" s="358" t="str">
        <f t="shared" si="33"/>
        <v>Local</v>
      </c>
      <c r="N379" s="350"/>
      <c r="O379" s="356" t="str">
        <f t="shared" si="32"/>
        <v>ZAR</v>
      </c>
      <c r="P379" s="356">
        <f t="shared" si="30"/>
        <v>1</v>
      </c>
      <c r="Q379" s="350"/>
      <c r="R379" s="350"/>
      <c r="S379" s="350"/>
      <c r="T379" s="359">
        <f t="shared" si="34"/>
        <v>0</v>
      </c>
      <c r="U379" s="360"/>
      <c r="V379" s="360"/>
      <c r="W379" s="360"/>
      <c r="X379" s="360"/>
      <c r="Y379" s="360"/>
      <c r="Z379" s="360"/>
      <c r="AA379" s="361"/>
      <c r="AB379" s="361"/>
      <c r="AC379" s="361"/>
      <c r="AD379" s="361"/>
      <c r="AE379" s="361"/>
      <c r="AF379" s="361"/>
      <c r="AG379" s="361"/>
      <c r="AH379" s="361"/>
    </row>
    <row r="380" spans="1:34" ht="12.75" customHeight="1" x14ac:dyDescent="0.3">
      <c r="A380" s="351">
        <v>380</v>
      </c>
      <c r="B380" s="49">
        <v>10</v>
      </c>
      <c r="C380" s="352" t="s">
        <v>300</v>
      </c>
      <c r="D380" s="364" t="s">
        <v>306</v>
      </c>
      <c r="E380" s="379"/>
      <c r="F380" s="371"/>
      <c r="G380" s="382"/>
      <c r="H380" s="375">
        <v>0</v>
      </c>
      <c r="I380" s="354" t="str">
        <f t="shared" si="31"/>
        <v>General</v>
      </c>
      <c r="J380" s="355"/>
      <c r="K380" s="355"/>
      <c r="L380" s="357"/>
      <c r="M380" s="358" t="str">
        <f t="shared" si="33"/>
        <v>Local</v>
      </c>
      <c r="N380" s="350"/>
      <c r="O380" s="356" t="str">
        <f t="shared" si="32"/>
        <v>ZAR</v>
      </c>
      <c r="P380" s="356">
        <f t="shared" si="30"/>
        <v>1</v>
      </c>
      <c r="Q380" s="350"/>
      <c r="R380" s="350"/>
      <c r="S380" s="350"/>
      <c r="T380" s="359">
        <f t="shared" si="34"/>
        <v>0</v>
      </c>
      <c r="U380" s="360"/>
      <c r="V380" s="360"/>
      <c r="W380" s="360"/>
      <c r="X380" s="360"/>
      <c r="Y380" s="360"/>
      <c r="Z380" s="360"/>
      <c r="AA380" s="361"/>
      <c r="AB380" s="361"/>
      <c r="AC380" s="361"/>
      <c r="AD380" s="361"/>
      <c r="AE380" s="361"/>
      <c r="AF380" s="361"/>
      <c r="AG380" s="361"/>
      <c r="AH380" s="361"/>
    </row>
    <row r="381" spans="1:34" ht="12.75" customHeight="1" x14ac:dyDescent="0.3">
      <c r="A381" s="351">
        <v>381</v>
      </c>
      <c r="B381" s="49">
        <v>10</v>
      </c>
      <c r="C381" s="352" t="s">
        <v>300</v>
      </c>
      <c r="D381" s="364" t="s">
        <v>306</v>
      </c>
      <c r="E381" s="379"/>
      <c r="F381" s="371"/>
      <c r="G381" s="382"/>
      <c r="H381" s="376">
        <v>10</v>
      </c>
      <c r="I381" s="354" t="str">
        <f t="shared" si="31"/>
        <v>Management</v>
      </c>
      <c r="J381" s="355"/>
      <c r="K381" s="355"/>
      <c r="L381" s="357"/>
      <c r="M381" s="358" t="str">
        <f t="shared" si="33"/>
        <v>Local</v>
      </c>
      <c r="N381" s="350"/>
      <c r="O381" s="356" t="str">
        <f t="shared" si="32"/>
        <v>ZAR</v>
      </c>
      <c r="P381" s="356">
        <f t="shared" si="30"/>
        <v>1</v>
      </c>
      <c r="Q381" s="350"/>
      <c r="R381" s="350"/>
      <c r="S381" s="350"/>
      <c r="T381" s="359">
        <f t="shared" si="34"/>
        <v>0</v>
      </c>
      <c r="U381" s="360"/>
      <c r="V381" s="360"/>
      <c r="W381" s="360"/>
      <c r="X381" s="360"/>
      <c r="Y381" s="360"/>
      <c r="Z381" s="360"/>
      <c r="AA381" s="361"/>
      <c r="AB381" s="361"/>
      <c r="AC381" s="361"/>
      <c r="AD381" s="361"/>
      <c r="AE381" s="361"/>
      <c r="AF381" s="361"/>
      <c r="AG381" s="361"/>
      <c r="AH381" s="361"/>
    </row>
    <row r="382" spans="1:34" ht="12.75" customHeight="1" x14ac:dyDescent="0.3">
      <c r="A382" s="351">
        <v>382</v>
      </c>
      <c r="B382" s="49">
        <v>10</v>
      </c>
      <c r="C382" s="352" t="s">
        <v>300</v>
      </c>
      <c r="D382" s="364" t="s">
        <v>306</v>
      </c>
      <c r="E382" s="379"/>
      <c r="F382" s="371"/>
      <c r="G382" s="382"/>
      <c r="H382" s="376">
        <v>20</v>
      </c>
      <c r="I382" s="354" t="str">
        <f t="shared" si="31"/>
        <v>Design Management</v>
      </c>
      <c r="J382" s="355"/>
      <c r="K382" s="355"/>
      <c r="L382" s="357"/>
      <c r="M382" s="358" t="str">
        <f t="shared" si="33"/>
        <v>Local</v>
      </c>
      <c r="N382" s="350"/>
      <c r="O382" s="356" t="str">
        <f t="shared" si="32"/>
        <v>ZAR</v>
      </c>
      <c r="P382" s="356">
        <f t="shared" si="30"/>
        <v>1</v>
      </c>
      <c r="Q382" s="350"/>
      <c r="R382" s="350"/>
      <c r="S382" s="350"/>
      <c r="T382" s="359">
        <f t="shared" si="34"/>
        <v>0</v>
      </c>
      <c r="U382" s="360"/>
      <c r="V382" s="360"/>
      <c r="W382" s="360"/>
      <c r="X382" s="360"/>
      <c r="Y382" s="360"/>
      <c r="Z382" s="360"/>
      <c r="AA382" s="361"/>
      <c r="AB382" s="361"/>
      <c r="AC382" s="361"/>
      <c r="AD382" s="361"/>
      <c r="AE382" s="361"/>
      <c r="AF382" s="361"/>
      <c r="AG382" s="361"/>
      <c r="AH382" s="361"/>
    </row>
    <row r="383" spans="1:34" ht="12.75" customHeight="1" x14ac:dyDescent="0.3">
      <c r="A383" s="351">
        <v>383</v>
      </c>
      <c r="B383" s="49">
        <v>10</v>
      </c>
      <c r="C383" s="352" t="s">
        <v>300</v>
      </c>
      <c r="D383" s="364" t="s">
        <v>306</v>
      </c>
      <c r="E383" s="379"/>
      <c r="F383" s="371"/>
      <c r="G383" s="382"/>
      <c r="H383" s="376">
        <v>30</v>
      </c>
      <c r="I383" s="354" t="str">
        <f t="shared" si="31"/>
        <v>Procurement</v>
      </c>
      <c r="J383" s="355"/>
      <c r="K383" s="355"/>
      <c r="L383" s="357"/>
      <c r="M383" s="358" t="str">
        <f t="shared" si="33"/>
        <v>Local</v>
      </c>
      <c r="N383" s="350"/>
      <c r="O383" s="356" t="str">
        <f t="shared" si="32"/>
        <v>ZAR</v>
      </c>
      <c r="P383" s="356">
        <f t="shared" ref="P383:P444" si="35">IF(N383="",1,VLOOKUP(N383,$N$1:$P$14,3,FALSE))</f>
        <v>1</v>
      </c>
      <c r="Q383" s="350"/>
      <c r="R383" s="350"/>
      <c r="S383" s="350"/>
      <c r="T383" s="359">
        <f t="shared" si="34"/>
        <v>0</v>
      </c>
      <c r="U383" s="360"/>
      <c r="V383" s="360"/>
      <c r="W383" s="360"/>
      <c r="X383" s="360"/>
      <c r="Y383" s="360"/>
      <c r="Z383" s="360"/>
      <c r="AA383" s="361"/>
      <c r="AB383" s="361"/>
      <c r="AC383" s="361"/>
      <c r="AD383" s="361"/>
      <c r="AE383" s="361"/>
      <c r="AF383" s="361"/>
      <c r="AG383" s="361"/>
      <c r="AH383" s="361"/>
    </row>
    <row r="384" spans="1:34" ht="12.75" customHeight="1" x14ac:dyDescent="0.3">
      <c r="A384" s="351">
        <v>384</v>
      </c>
      <c r="B384" s="49">
        <v>10</v>
      </c>
      <c r="C384" s="352" t="s">
        <v>300</v>
      </c>
      <c r="D384" s="364" t="s">
        <v>306</v>
      </c>
      <c r="E384" s="379"/>
      <c r="F384" s="371"/>
      <c r="G384" s="382"/>
      <c r="H384" s="376">
        <v>40</v>
      </c>
      <c r="I384" s="354" t="str">
        <f t="shared" si="31"/>
        <v>Plant and Material - Local</v>
      </c>
      <c r="J384" s="355"/>
      <c r="K384" s="355"/>
      <c r="L384" s="357"/>
      <c r="M384" s="358" t="str">
        <f t="shared" si="33"/>
        <v>Local</v>
      </c>
      <c r="N384" s="350"/>
      <c r="O384" s="356" t="str">
        <f t="shared" si="32"/>
        <v>ZAR</v>
      </c>
      <c r="P384" s="356">
        <f t="shared" si="35"/>
        <v>1</v>
      </c>
      <c r="Q384" s="350"/>
      <c r="R384" s="350"/>
      <c r="S384" s="350"/>
      <c r="T384" s="359">
        <f t="shared" si="34"/>
        <v>0</v>
      </c>
      <c r="U384" s="360"/>
      <c r="V384" s="360"/>
      <c r="W384" s="360"/>
      <c r="X384" s="360"/>
      <c r="Y384" s="360"/>
      <c r="Z384" s="360"/>
      <c r="AA384" s="361"/>
      <c r="AB384" s="361"/>
      <c r="AC384" s="361"/>
      <c r="AD384" s="361"/>
      <c r="AE384" s="361"/>
      <c r="AF384" s="361"/>
      <c r="AG384" s="361"/>
      <c r="AH384" s="361"/>
    </row>
    <row r="385" spans="1:34" ht="12.75" customHeight="1" x14ac:dyDescent="0.3">
      <c r="A385" s="351">
        <v>385</v>
      </c>
      <c r="B385" s="49">
        <v>10</v>
      </c>
      <c r="C385" s="352" t="s">
        <v>300</v>
      </c>
      <c r="D385" s="364" t="s">
        <v>306</v>
      </c>
      <c r="E385" s="379"/>
      <c r="F385" s="371"/>
      <c r="G385" s="382"/>
      <c r="H385" s="376">
        <v>50</v>
      </c>
      <c r="I385" s="354" t="str">
        <f t="shared" si="31"/>
        <v>Plant and Material - Foreign</v>
      </c>
      <c r="J385" s="355"/>
      <c r="K385" s="355"/>
      <c r="L385" s="357"/>
      <c r="M385" s="358" t="s">
        <v>154</v>
      </c>
      <c r="N385" s="350"/>
      <c r="O385" s="398" t="s">
        <v>188</v>
      </c>
      <c r="P385" s="356"/>
      <c r="Q385" s="350"/>
      <c r="R385" s="350"/>
      <c r="S385" s="350"/>
      <c r="T385" s="359">
        <f t="shared" si="34"/>
        <v>0</v>
      </c>
      <c r="U385" s="360"/>
      <c r="V385" s="360"/>
      <c r="W385" s="360"/>
      <c r="X385" s="360"/>
      <c r="Y385" s="360"/>
      <c r="Z385" s="360"/>
      <c r="AA385" s="361"/>
      <c r="AB385" s="361"/>
      <c r="AC385" s="361"/>
      <c r="AD385" s="361"/>
      <c r="AE385" s="361"/>
      <c r="AF385" s="361"/>
      <c r="AG385" s="361"/>
      <c r="AH385" s="361"/>
    </row>
    <row r="386" spans="1:34" ht="12.75" customHeight="1" x14ac:dyDescent="0.3">
      <c r="A386" s="351">
        <v>386</v>
      </c>
      <c r="B386" s="49">
        <v>10</v>
      </c>
      <c r="C386" s="352" t="s">
        <v>300</v>
      </c>
      <c r="D386" s="364" t="s">
        <v>306</v>
      </c>
      <c r="E386" s="379"/>
      <c r="F386" s="371"/>
      <c r="G386" s="382"/>
      <c r="H386" s="376">
        <v>60</v>
      </c>
      <c r="I386" s="354" t="str">
        <f t="shared" ref="I386:I447" si="36">IF(H386="","Allocation?",VLOOKUP(H386,$H$3:$I$14,2,FALSE))</f>
        <v>Transport - Local</v>
      </c>
      <c r="J386" s="355"/>
      <c r="K386" s="355"/>
      <c r="L386" s="357"/>
      <c r="M386" s="358" t="str">
        <f t="shared" si="33"/>
        <v>Local</v>
      </c>
      <c r="N386" s="350"/>
      <c r="O386" s="356" t="str">
        <f t="shared" si="32"/>
        <v>ZAR</v>
      </c>
      <c r="P386" s="356">
        <f t="shared" si="35"/>
        <v>1</v>
      </c>
      <c r="Q386" s="350"/>
      <c r="R386" s="350"/>
      <c r="S386" s="350"/>
      <c r="T386" s="359">
        <f t="shared" si="34"/>
        <v>0</v>
      </c>
      <c r="U386" s="360"/>
      <c r="V386" s="360"/>
      <c r="W386" s="360"/>
      <c r="X386" s="360"/>
      <c r="Y386" s="360"/>
      <c r="Z386" s="360"/>
      <c r="AA386" s="361"/>
      <c r="AB386" s="361"/>
      <c r="AC386" s="361"/>
      <c r="AD386" s="361"/>
      <c r="AE386" s="361"/>
      <c r="AF386" s="361"/>
      <c r="AG386" s="361"/>
      <c r="AH386" s="361"/>
    </row>
    <row r="387" spans="1:34" ht="12.75" customHeight="1" x14ac:dyDescent="0.3">
      <c r="A387" s="351">
        <v>387</v>
      </c>
      <c r="B387" s="49">
        <v>10</v>
      </c>
      <c r="C387" s="352" t="s">
        <v>300</v>
      </c>
      <c r="D387" s="364" t="s">
        <v>306</v>
      </c>
      <c r="E387" s="379"/>
      <c r="F387" s="371"/>
      <c r="G387" s="382"/>
      <c r="H387" s="376">
        <v>70</v>
      </c>
      <c r="I387" s="354" t="str">
        <f t="shared" si="36"/>
        <v>Transport - Freight/Sea</v>
      </c>
      <c r="J387" s="355"/>
      <c r="K387" s="355"/>
      <c r="L387" s="357"/>
      <c r="M387" s="358" t="str">
        <f t="shared" si="33"/>
        <v>Local</v>
      </c>
      <c r="N387" s="350"/>
      <c r="O387" s="356" t="str">
        <f t="shared" si="32"/>
        <v>ZAR</v>
      </c>
      <c r="P387" s="356">
        <f t="shared" si="35"/>
        <v>1</v>
      </c>
      <c r="Q387" s="350"/>
      <c r="R387" s="350"/>
      <c r="S387" s="350"/>
      <c r="T387" s="359">
        <f t="shared" si="34"/>
        <v>0</v>
      </c>
      <c r="U387" s="360"/>
      <c r="V387" s="360"/>
      <c r="W387" s="360"/>
      <c r="X387" s="360"/>
      <c r="Y387" s="360"/>
      <c r="Z387" s="360"/>
      <c r="AA387" s="361"/>
      <c r="AB387" s="361"/>
      <c r="AC387" s="361"/>
      <c r="AD387" s="361"/>
      <c r="AE387" s="361"/>
      <c r="AF387" s="361"/>
      <c r="AG387" s="361"/>
      <c r="AH387" s="361"/>
    </row>
    <row r="388" spans="1:34" ht="12.75" customHeight="1" x14ac:dyDescent="0.3">
      <c r="A388" s="351">
        <v>388</v>
      </c>
      <c r="B388" s="49">
        <v>10</v>
      </c>
      <c r="C388" s="352" t="s">
        <v>300</v>
      </c>
      <c r="D388" s="364" t="s">
        <v>306</v>
      </c>
      <c r="E388" s="379"/>
      <c r="F388" s="371"/>
      <c r="G388" s="382"/>
      <c r="H388" s="376">
        <v>80</v>
      </c>
      <c r="I388" s="354" t="str">
        <f t="shared" si="36"/>
        <v>Construction, Erection &amp; Installation</v>
      </c>
      <c r="J388" s="355"/>
      <c r="K388" s="355"/>
      <c r="L388" s="357"/>
      <c r="M388" s="358" t="str">
        <f t="shared" si="33"/>
        <v>Local</v>
      </c>
      <c r="N388" s="350"/>
      <c r="O388" s="356" t="str">
        <f t="shared" si="32"/>
        <v>ZAR</v>
      </c>
      <c r="P388" s="356">
        <f>IF(N388="",1,VLOOKUP(N388,$N$1:$P$14,3,FALSE))</f>
        <v>1</v>
      </c>
      <c r="Q388" s="350"/>
      <c r="R388" s="350"/>
      <c r="S388" s="350"/>
      <c r="T388" s="359">
        <f>R388*S388</f>
        <v>0</v>
      </c>
      <c r="U388" s="360"/>
      <c r="V388" s="360"/>
      <c r="W388" s="360"/>
      <c r="X388" s="360"/>
      <c r="Y388" s="360"/>
      <c r="Z388" s="360"/>
      <c r="AA388" s="361"/>
      <c r="AB388" s="361"/>
      <c r="AC388" s="361"/>
      <c r="AD388" s="361"/>
      <c r="AE388" s="361"/>
      <c r="AF388" s="361"/>
      <c r="AG388" s="361"/>
      <c r="AH388" s="361"/>
    </row>
    <row r="389" spans="1:34" ht="12.75" customHeight="1" x14ac:dyDescent="0.3">
      <c r="A389" s="351">
        <v>389</v>
      </c>
      <c r="B389" s="49">
        <v>10</v>
      </c>
      <c r="C389" s="352" t="s">
        <v>300</v>
      </c>
      <c r="D389" s="364" t="s">
        <v>306</v>
      </c>
      <c r="E389" s="379"/>
      <c r="F389" s="371"/>
      <c r="G389" s="382"/>
      <c r="H389" s="376">
        <v>90</v>
      </c>
      <c r="I389" s="354" t="str">
        <f t="shared" si="36"/>
        <v>Commissioning and Testing</v>
      </c>
      <c r="J389" s="355"/>
      <c r="K389" s="355"/>
      <c r="L389" s="357"/>
      <c r="M389" s="358" t="str">
        <f t="shared" si="33"/>
        <v>Local</v>
      </c>
      <c r="N389" s="350"/>
      <c r="O389" s="356" t="str">
        <f t="shared" si="32"/>
        <v>ZAR</v>
      </c>
      <c r="P389" s="356">
        <f t="shared" si="35"/>
        <v>1</v>
      </c>
      <c r="Q389" s="350"/>
      <c r="R389" s="350"/>
      <c r="S389" s="350"/>
      <c r="T389" s="359">
        <f t="shared" si="34"/>
        <v>0</v>
      </c>
      <c r="U389" s="360"/>
      <c r="V389" s="360"/>
      <c r="W389" s="360"/>
      <c r="X389" s="360"/>
      <c r="Y389" s="360"/>
      <c r="Z389" s="360"/>
      <c r="AA389" s="361"/>
      <c r="AB389" s="361"/>
      <c r="AC389" s="361"/>
      <c r="AD389" s="361"/>
      <c r="AE389" s="361"/>
      <c r="AF389" s="361"/>
      <c r="AG389" s="361"/>
      <c r="AH389" s="361"/>
    </row>
    <row r="390" spans="1:34" ht="12.75" customHeight="1" x14ac:dyDescent="0.3">
      <c r="A390" s="351">
        <v>390</v>
      </c>
      <c r="B390" s="49">
        <v>10</v>
      </c>
      <c r="C390" s="352" t="s">
        <v>300</v>
      </c>
      <c r="D390" s="364" t="s">
        <v>306</v>
      </c>
      <c r="E390" s="379"/>
      <c r="F390" s="371"/>
      <c r="G390" s="382"/>
      <c r="H390" s="376">
        <v>100</v>
      </c>
      <c r="I390" s="354" t="str">
        <f t="shared" si="36"/>
        <v>Codification and Labelling</v>
      </c>
      <c r="J390" s="355"/>
      <c r="K390" s="355"/>
      <c r="L390" s="357"/>
      <c r="M390" s="358" t="str">
        <f t="shared" si="33"/>
        <v>Local</v>
      </c>
      <c r="N390" s="350"/>
      <c r="O390" s="356" t="str">
        <f t="shared" si="32"/>
        <v>ZAR</v>
      </c>
      <c r="P390" s="356">
        <f t="shared" si="35"/>
        <v>1</v>
      </c>
      <c r="Q390" s="350"/>
      <c r="R390" s="350"/>
      <c r="S390" s="350"/>
      <c r="T390" s="359">
        <f t="shared" si="34"/>
        <v>0</v>
      </c>
      <c r="U390" s="360"/>
      <c r="V390" s="360"/>
      <c r="W390" s="360"/>
      <c r="X390" s="360"/>
      <c r="Y390" s="360"/>
      <c r="Z390" s="360"/>
      <c r="AA390" s="361"/>
      <c r="AB390" s="361"/>
      <c r="AC390" s="361"/>
      <c r="AD390" s="361"/>
      <c r="AE390" s="361"/>
      <c r="AF390" s="361"/>
      <c r="AG390" s="361"/>
      <c r="AH390" s="361"/>
    </row>
    <row r="391" spans="1:34" ht="12.75" customHeight="1" x14ac:dyDescent="0.3">
      <c r="A391" s="351">
        <v>391</v>
      </c>
      <c r="B391" s="49">
        <v>10</v>
      </c>
      <c r="C391" s="352" t="s">
        <v>300</v>
      </c>
      <c r="D391" s="50" t="s">
        <v>307</v>
      </c>
      <c r="E391" s="380"/>
      <c r="F391" s="371"/>
      <c r="G391" s="382"/>
      <c r="H391" s="62"/>
      <c r="I391" s="354"/>
      <c r="J391" s="355"/>
      <c r="K391" s="355"/>
      <c r="L391" s="357"/>
      <c r="M391" s="358" t="str">
        <f t="shared" si="33"/>
        <v>Local</v>
      </c>
      <c r="N391" s="350"/>
      <c r="O391" s="356" t="str">
        <f t="shared" si="32"/>
        <v>ZAR</v>
      </c>
      <c r="P391" s="356">
        <f t="shared" si="35"/>
        <v>1</v>
      </c>
      <c r="Q391" s="350"/>
      <c r="R391" s="350"/>
      <c r="S391" s="350"/>
      <c r="T391" s="359">
        <f t="shared" si="34"/>
        <v>0</v>
      </c>
      <c r="U391" s="360"/>
      <c r="V391" s="360"/>
      <c r="W391" s="360"/>
      <c r="X391" s="360"/>
      <c r="Y391" s="360"/>
      <c r="Z391" s="360"/>
      <c r="AA391" s="361"/>
      <c r="AB391" s="361"/>
      <c r="AC391" s="361"/>
      <c r="AD391" s="361"/>
      <c r="AE391" s="361"/>
      <c r="AF391" s="361"/>
      <c r="AG391" s="361"/>
      <c r="AH391" s="361"/>
    </row>
    <row r="392" spans="1:34" ht="12.75" customHeight="1" x14ac:dyDescent="0.3">
      <c r="A392" s="351">
        <v>392</v>
      </c>
      <c r="B392" s="49">
        <v>10</v>
      </c>
      <c r="C392" s="352" t="s">
        <v>300</v>
      </c>
      <c r="D392" s="364" t="s">
        <v>307</v>
      </c>
      <c r="E392" s="379"/>
      <c r="F392" s="371"/>
      <c r="G392" s="382"/>
      <c r="H392" s="375">
        <v>0</v>
      </c>
      <c r="I392" s="354" t="str">
        <f t="shared" si="36"/>
        <v>General</v>
      </c>
      <c r="J392" s="355"/>
      <c r="K392" s="355"/>
      <c r="L392" s="357"/>
      <c r="M392" s="358" t="str">
        <f t="shared" si="33"/>
        <v>Local</v>
      </c>
      <c r="N392" s="350"/>
      <c r="O392" s="356" t="str">
        <f t="shared" si="32"/>
        <v>ZAR</v>
      </c>
      <c r="P392" s="356">
        <f t="shared" si="35"/>
        <v>1</v>
      </c>
      <c r="Q392" s="350"/>
      <c r="R392" s="350"/>
      <c r="S392" s="350"/>
      <c r="T392" s="359">
        <f t="shared" si="34"/>
        <v>0</v>
      </c>
      <c r="U392" s="360"/>
      <c r="V392" s="360"/>
      <c r="W392" s="360"/>
      <c r="X392" s="360"/>
      <c r="Y392" s="360"/>
      <c r="Z392" s="360"/>
      <c r="AA392" s="361"/>
      <c r="AB392" s="361"/>
      <c r="AC392" s="361"/>
      <c r="AD392" s="361"/>
      <c r="AE392" s="361"/>
      <c r="AF392" s="361"/>
      <c r="AG392" s="361"/>
      <c r="AH392" s="361"/>
    </row>
    <row r="393" spans="1:34" ht="12.75" customHeight="1" x14ac:dyDescent="0.3">
      <c r="A393" s="351">
        <v>393</v>
      </c>
      <c r="B393" s="49">
        <v>10</v>
      </c>
      <c r="C393" s="352" t="s">
        <v>300</v>
      </c>
      <c r="D393" s="364" t="s">
        <v>307</v>
      </c>
      <c r="E393" s="379"/>
      <c r="F393" s="371"/>
      <c r="G393" s="382"/>
      <c r="H393" s="376">
        <v>10</v>
      </c>
      <c r="I393" s="354" t="str">
        <f t="shared" si="36"/>
        <v>Management</v>
      </c>
      <c r="J393" s="355"/>
      <c r="K393" s="355"/>
      <c r="L393" s="357"/>
      <c r="M393" s="358" t="str">
        <f t="shared" si="33"/>
        <v>Local</v>
      </c>
      <c r="N393" s="350"/>
      <c r="O393" s="356" t="str">
        <f t="shared" si="32"/>
        <v>ZAR</v>
      </c>
      <c r="P393" s="356">
        <f t="shared" si="35"/>
        <v>1</v>
      </c>
      <c r="Q393" s="350"/>
      <c r="R393" s="350"/>
      <c r="S393" s="350"/>
      <c r="T393" s="359">
        <f t="shared" si="34"/>
        <v>0</v>
      </c>
      <c r="U393" s="360"/>
      <c r="V393" s="360"/>
      <c r="W393" s="360"/>
      <c r="X393" s="360"/>
      <c r="Y393" s="360"/>
      <c r="Z393" s="360"/>
      <c r="AA393" s="361"/>
      <c r="AB393" s="361"/>
      <c r="AC393" s="361"/>
      <c r="AD393" s="361"/>
      <c r="AE393" s="361"/>
      <c r="AF393" s="361"/>
      <c r="AG393" s="361"/>
      <c r="AH393" s="361"/>
    </row>
    <row r="394" spans="1:34" ht="12.75" customHeight="1" x14ac:dyDescent="0.3">
      <c r="A394" s="351">
        <v>394</v>
      </c>
      <c r="B394" s="49">
        <v>10</v>
      </c>
      <c r="C394" s="352" t="s">
        <v>300</v>
      </c>
      <c r="D394" s="364" t="s">
        <v>307</v>
      </c>
      <c r="E394" s="379"/>
      <c r="F394" s="371"/>
      <c r="G394" s="382"/>
      <c r="H394" s="376">
        <v>20</v>
      </c>
      <c r="I394" s="354" t="str">
        <f t="shared" si="36"/>
        <v>Design Management</v>
      </c>
      <c r="J394" s="355"/>
      <c r="K394" s="355"/>
      <c r="L394" s="357"/>
      <c r="M394" s="358" t="str">
        <f t="shared" si="33"/>
        <v>Local</v>
      </c>
      <c r="N394" s="350"/>
      <c r="O394" s="356" t="str">
        <f t="shared" si="32"/>
        <v>ZAR</v>
      </c>
      <c r="P394" s="356">
        <f t="shared" si="35"/>
        <v>1</v>
      </c>
      <c r="Q394" s="350"/>
      <c r="R394" s="350"/>
      <c r="S394" s="350"/>
      <c r="T394" s="359">
        <f t="shared" si="34"/>
        <v>0</v>
      </c>
      <c r="U394" s="360"/>
      <c r="V394" s="360"/>
      <c r="W394" s="360"/>
      <c r="X394" s="360"/>
      <c r="Y394" s="360"/>
      <c r="Z394" s="360"/>
      <c r="AA394" s="361"/>
      <c r="AB394" s="361"/>
      <c r="AC394" s="361"/>
      <c r="AD394" s="361"/>
      <c r="AE394" s="361"/>
      <c r="AF394" s="361"/>
      <c r="AG394" s="361"/>
      <c r="AH394" s="361"/>
    </row>
    <row r="395" spans="1:34" ht="12.75" customHeight="1" x14ac:dyDescent="0.3">
      <c r="A395" s="351">
        <v>395</v>
      </c>
      <c r="B395" s="49">
        <v>10</v>
      </c>
      <c r="C395" s="352" t="s">
        <v>300</v>
      </c>
      <c r="D395" s="364" t="s">
        <v>307</v>
      </c>
      <c r="E395" s="379"/>
      <c r="F395" s="371"/>
      <c r="G395" s="382"/>
      <c r="H395" s="376">
        <v>30</v>
      </c>
      <c r="I395" s="354" t="str">
        <f t="shared" si="36"/>
        <v>Procurement</v>
      </c>
      <c r="J395" s="355"/>
      <c r="K395" s="355"/>
      <c r="L395" s="357"/>
      <c r="M395" s="358" t="str">
        <f t="shared" si="33"/>
        <v>Local</v>
      </c>
      <c r="N395" s="350"/>
      <c r="O395" s="356" t="str">
        <f t="shared" si="32"/>
        <v>ZAR</v>
      </c>
      <c r="P395" s="356">
        <f t="shared" si="35"/>
        <v>1</v>
      </c>
      <c r="Q395" s="350"/>
      <c r="R395" s="350"/>
      <c r="S395" s="350"/>
      <c r="T395" s="359">
        <f t="shared" si="34"/>
        <v>0</v>
      </c>
      <c r="U395" s="360"/>
      <c r="V395" s="360"/>
      <c r="W395" s="360"/>
      <c r="X395" s="360"/>
      <c r="Y395" s="360"/>
      <c r="Z395" s="360"/>
      <c r="AA395" s="361"/>
      <c r="AB395" s="361"/>
      <c r="AC395" s="361"/>
      <c r="AD395" s="361"/>
      <c r="AE395" s="361"/>
      <c r="AF395" s="361"/>
      <c r="AG395" s="361"/>
      <c r="AH395" s="361"/>
    </row>
    <row r="396" spans="1:34" ht="12.75" customHeight="1" x14ac:dyDescent="0.3">
      <c r="A396" s="351">
        <v>396</v>
      </c>
      <c r="B396" s="49">
        <v>10</v>
      </c>
      <c r="C396" s="352" t="s">
        <v>300</v>
      </c>
      <c r="D396" s="364" t="s">
        <v>307</v>
      </c>
      <c r="E396" s="379"/>
      <c r="F396" s="371"/>
      <c r="G396" s="382"/>
      <c r="H396" s="376">
        <v>40</v>
      </c>
      <c r="I396" s="354" t="str">
        <f t="shared" si="36"/>
        <v>Plant and Material - Local</v>
      </c>
      <c r="J396" s="355"/>
      <c r="K396" s="355"/>
      <c r="L396" s="357"/>
      <c r="M396" s="358" t="str">
        <f t="shared" si="33"/>
        <v>Local</v>
      </c>
      <c r="N396" s="350"/>
      <c r="O396" s="356" t="str">
        <f t="shared" si="32"/>
        <v>ZAR</v>
      </c>
      <c r="P396" s="356">
        <f t="shared" si="35"/>
        <v>1</v>
      </c>
      <c r="Q396" s="350"/>
      <c r="R396" s="350"/>
      <c r="S396" s="350"/>
      <c r="T396" s="359">
        <f t="shared" si="34"/>
        <v>0</v>
      </c>
      <c r="U396" s="360"/>
      <c r="V396" s="360"/>
      <c r="W396" s="360"/>
      <c r="X396" s="360"/>
      <c r="Y396" s="360"/>
      <c r="Z396" s="360"/>
      <c r="AA396" s="361"/>
      <c r="AB396" s="361"/>
      <c r="AC396" s="361"/>
      <c r="AD396" s="361"/>
      <c r="AE396" s="361"/>
      <c r="AF396" s="361"/>
      <c r="AG396" s="361"/>
      <c r="AH396" s="361"/>
    </row>
    <row r="397" spans="1:34" ht="12.75" customHeight="1" x14ac:dyDescent="0.3">
      <c r="A397" s="351">
        <v>397</v>
      </c>
      <c r="B397" s="49">
        <v>10</v>
      </c>
      <c r="C397" s="352" t="s">
        <v>300</v>
      </c>
      <c r="D397" s="364" t="s">
        <v>307</v>
      </c>
      <c r="E397" s="379"/>
      <c r="F397" s="371"/>
      <c r="G397" s="382"/>
      <c r="H397" s="376">
        <v>50</v>
      </c>
      <c r="I397" s="354" t="str">
        <f t="shared" si="36"/>
        <v>Plant and Material - Foreign</v>
      </c>
      <c r="J397" s="355"/>
      <c r="K397" s="355"/>
      <c r="L397" s="357"/>
      <c r="M397" s="358" t="s">
        <v>154</v>
      </c>
      <c r="N397" s="350"/>
      <c r="O397" s="398" t="s">
        <v>188</v>
      </c>
      <c r="P397" s="356"/>
      <c r="Q397" s="350"/>
      <c r="R397" s="350"/>
      <c r="S397" s="350"/>
      <c r="T397" s="359">
        <f t="shared" si="34"/>
        <v>0</v>
      </c>
      <c r="U397" s="360"/>
      <c r="V397" s="360"/>
      <c r="W397" s="360"/>
      <c r="X397" s="360"/>
      <c r="Y397" s="360"/>
      <c r="Z397" s="360"/>
      <c r="AA397" s="361"/>
      <c r="AB397" s="361"/>
      <c r="AC397" s="361"/>
      <c r="AD397" s="361"/>
      <c r="AE397" s="361"/>
      <c r="AF397" s="361"/>
      <c r="AG397" s="361"/>
      <c r="AH397" s="361"/>
    </row>
    <row r="398" spans="1:34" ht="12.75" customHeight="1" x14ac:dyDescent="0.3">
      <c r="A398" s="351">
        <v>398</v>
      </c>
      <c r="B398" s="49">
        <v>10</v>
      </c>
      <c r="C398" s="352" t="s">
        <v>300</v>
      </c>
      <c r="D398" s="364" t="s">
        <v>307</v>
      </c>
      <c r="E398" s="379"/>
      <c r="F398" s="371"/>
      <c r="G398" s="382"/>
      <c r="H398" s="376">
        <v>60</v>
      </c>
      <c r="I398" s="354" t="str">
        <f t="shared" si="36"/>
        <v>Transport - Local</v>
      </c>
      <c r="J398" s="355"/>
      <c r="K398" s="355"/>
      <c r="L398" s="357"/>
      <c r="M398" s="358" t="s">
        <v>155</v>
      </c>
      <c r="N398" s="350"/>
      <c r="O398" s="356" t="str">
        <f t="shared" si="32"/>
        <v>ZAR</v>
      </c>
      <c r="P398" s="356">
        <f t="shared" si="35"/>
        <v>1</v>
      </c>
      <c r="Q398" s="350"/>
      <c r="R398" s="350"/>
      <c r="S398" s="350"/>
      <c r="T398" s="359">
        <f t="shared" si="34"/>
        <v>0</v>
      </c>
      <c r="U398" s="360"/>
      <c r="V398" s="360"/>
      <c r="W398" s="360"/>
      <c r="X398" s="360"/>
      <c r="Y398" s="360"/>
      <c r="Z398" s="360"/>
      <c r="AA398" s="361"/>
      <c r="AB398" s="361"/>
      <c r="AC398" s="361"/>
      <c r="AD398" s="361"/>
      <c r="AE398" s="361"/>
      <c r="AF398" s="361"/>
      <c r="AG398" s="361"/>
      <c r="AH398" s="361"/>
    </row>
    <row r="399" spans="1:34" ht="12.75" customHeight="1" x14ac:dyDescent="0.3">
      <c r="A399" s="351">
        <v>399</v>
      </c>
      <c r="B399" s="49">
        <v>10</v>
      </c>
      <c r="C399" s="352" t="s">
        <v>300</v>
      </c>
      <c r="D399" s="364" t="s">
        <v>307</v>
      </c>
      <c r="E399" s="379"/>
      <c r="F399" s="371"/>
      <c r="G399" s="382"/>
      <c r="H399" s="376">
        <v>70</v>
      </c>
      <c r="I399" s="354" t="str">
        <f t="shared" si="36"/>
        <v>Transport - Freight/Sea</v>
      </c>
      <c r="J399" s="355"/>
      <c r="K399" s="355"/>
      <c r="L399" s="357"/>
      <c r="M399" s="358" t="str">
        <f t="shared" si="33"/>
        <v>Local</v>
      </c>
      <c r="N399" s="350"/>
      <c r="O399" s="356" t="str">
        <f t="shared" si="32"/>
        <v>ZAR</v>
      </c>
      <c r="P399" s="356">
        <f t="shared" si="35"/>
        <v>1</v>
      </c>
      <c r="Q399" s="350"/>
      <c r="R399" s="350"/>
      <c r="S399" s="350"/>
      <c r="T399" s="359">
        <f t="shared" si="34"/>
        <v>0</v>
      </c>
      <c r="U399" s="360"/>
      <c r="V399" s="360"/>
      <c r="W399" s="360"/>
      <c r="X399" s="360"/>
      <c r="Y399" s="360"/>
      <c r="Z399" s="360"/>
      <c r="AA399" s="361"/>
      <c r="AB399" s="361"/>
      <c r="AC399" s="361"/>
      <c r="AD399" s="361"/>
      <c r="AE399" s="361"/>
      <c r="AF399" s="361"/>
      <c r="AG399" s="361"/>
      <c r="AH399" s="361"/>
    </row>
    <row r="400" spans="1:34" ht="12.75" customHeight="1" x14ac:dyDescent="0.3">
      <c r="A400" s="351">
        <v>400</v>
      </c>
      <c r="B400" s="49">
        <v>10</v>
      </c>
      <c r="C400" s="352" t="s">
        <v>300</v>
      </c>
      <c r="D400" s="364" t="s">
        <v>307</v>
      </c>
      <c r="E400" s="379"/>
      <c r="F400" s="367"/>
      <c r="G400" s="382"/>
      <c r="H400" s="376">
        <v>80</v>
      </c>
      <c r="I400" s="354" t="str">
        <f t="shared" si="36"/>
        <v>Construction, Erection &amp; Installation</v>
      </c>
      <c r="J400" s="355"/>
      <c r="K400" s="355"/>
      <c r="L400" s="357"/>
      <c r="M400" s="358" t="str">
        <f t="shared" si="33"/>
        <v>Local</v>
      </c>
      <c r="N400" s="350"/>
      <c r="O400" s="356" t="str">
        <f t="shared" si="32"/>
        <v>ZAR</v>
      </c>
      <c r="P400" s="356">
        <f t="shared" si="35"/>
        <v>1</v>
      </c>
      <c r="Q400" s="350"/>
      <c r="R400" s="350"/>
      <c r="S400" s="350"/>
      <c r="T400" s="359">
        <f t="shared" si="34"/>
        <v>0</v>
      </c>
      <c r="U400" s="360"/>
      <c r="V400" s="360"/>
      <c r="W400" s="360"/>
      <c r="X400" s="360"/>
      <c r="Y400" s="360"/>
      <c r="Z400" s="360"/>
      <c r="AA400" s="361"/>
      <c r="AB400" s="361"/>
      <c r="AC400" s="361"/>
      <c r="AD400" s="361"/>
      <c r="AE400" s="361"/>
      <c r="AF400" s="361"/>
      <c r="AG400" s="361"/>
      <c r="AH400" s="361"/>
    </row>
    <row r="401" spans="1:34" ht="12.75" customHeight="1" x14ac:dyDescent="0.3">
      <c r="A401" s="351">
        <v>401</v>
      </c>
      <c r="B401" s="49">
        <v>10</v>
      </c>
      <c r="C401" s="352" t="s">
        <v>300</v>
      </c>
      <c r="D401" s="364" t="s">
        <v>307</v>
      </c>
      <c r="E401" s="379"/>
      <c r="F401" s="367"/>
      <c r="G401" s="382"/>
      <c r="H401" s="376">
        <v>90</v>
      </c>
      <c r="I401" s="354" t="str">
        <f t="shared" si="36"/>
        <v>Commissioning and Testing</v>
      </c>
      <c r="J401" s="355"/>
      <c r="K401" s="355"/>
      <c r="L401" s="357"/>
      <c r="M401" s="358" t="str">
        <f t="shared" si="33"/>
        <v>Local</v>
      </c>
      <c r="N401" s="350"/>
      <c r="O401" s="356" t="str">
        <f t="shared" si="32"/>
        <v>ZAR</v>
      </c>
      <c r="P401" s="356">
        <f t="shared" si="35"/>
        <v>1</v>
      </c>
      <c r="Q401" s="350"/>
      <c r="R401" s="350"/>
      <c r="S401" s="350"/>
      <c r="T401" s="359">
        <f t="shared" si="34"/>
        <v>0</v>
      </c>
      <c r="U401" s="360"/>
      <c r="V401" s="360"/>
      <c r="W401" s="360"/>
      <c r="X401" s="360"/>
      <c r="Y401" s="360"/>
      <c r="Z401" s="360"/>
      <c r="AA401" s="361"/>
      <c r="AB401" s="361"/>
      <c r="AC401" s="361"/>
      <c r="AD401" s="361"/>
      <c r="AE401" s="361"/>
      <c r="AF401" s="361"/>
      <c r="AG401" s="361"/>
      <c r="AH401" s="361"/>
    </row>
    <row r="402" spans="1:34" ht="12.75" customHeight="1" x14ac:dyDescent="0.3">
      <c r="A402" s="351">
        <v>402</v>
      </c>
      <c r="B402" s="49">
        <v>10</v>
      </c>
      <c r="C402" s="352" t="s">
        <v>300</v>
      </c>
      <c r="D402" s="364" t="s">
        <v>307</v>
      </c>
      <c r="E402" s="379"/>
      <c r="F402" s="367"/>
      <c r="G402" s="382"/>
      <c r="H402" s="376">
        <v>100</v>
      </c>
      <c r="I402" s="354" t="str">
        <f t="shared" si="36"/>
        <v>Codification and Labelling</v>
      </c>
      <c r="J402" s="355"/>
      <c r="K402" s="355"/>
      <c r="L402" s="357"/>
      <c r="M402" s="358" t="str">
        <f t="shared" si="33"/>
        <v>Local</v>
      </c>
      <c r="N402" s="350"/>
      <c r="O402" s="356" t="str">
        <f t="shared" si="32"/>
        <v>ZAR</v>
      </c>
      <c r="P402" s="356">
        <f t="shared" si="35"/>
        <v>1</v>
      </c>
      <c r="Q402" s="350"/>
      <c r="R402" s="350"/>
      <c r="S402" s="350"/>
      <c r="T402" s="359">
        <f t="shared" si="34"/>
        <v>0</v>
      </c>
      <c r="U402" s="360"/>
      <c r="V402" s="360"/>
      <c r="W402" s="360"/>
      <c r="X402" s="360"/>
      <c r="Y402" s="360"/>
      <c r="Z402" s="360"/>
      <c r="AA402" s="361"/>
      <c r="AB402" s="361"/>
      <c r="AC402" s="361"/>
      <c r="AD402" s="361"/>
      <c r="AE402" s="361"/>
      <c r="AF402" s="361"/>
      <c r="AG402" s="361"/>
      <c r="AH402" s="361"/>
    </row>
    <row r="403" spans="1:34" ht="12.75" customHeight="1" x14ac:dyDescent="0.3">
      <c r="A403" s="351">
        <v>403</v>
      </c>
      <c r="B403" s="49">
        <v>10</v>
      </c>
      <c r="C403" s="352" t="s">
        <v>300</v>
      </c>
      <c r="D403" s="364" t="s">
        <v>307</v>
      </c>
      <c r="E403" s="379"/>
      <c r="F403" s="367"/>
      <c r="G403" s="382"/>
      <c r="H403" s="375">
        <v>0</v>
      </c>
      <c r="I403" s="354" t="str">
        <f t="shared" si="36"/>
        <v>General</v>
      </c>
      <c r="J403" s="355"/>
      <c r="K403" s="355"/>
      <c r="L403" s="357"/>
      <c r="M403" s="358" t="str">
        <f t="shared" si="33"/>
        <v>Local</v>
      </c>
      <c r="N403" s="350"/>
      <c r="O403" s="356" t="str">
        <f t="shared" si="32"/>
        <v>ZAR</v>
      </c>
      <c r="P403" s="356">
        <f t="shared" si="35"/>
        <v>1</v>
      </c>
      <c r="Q403" s="350"/>
      <c r="R403" s="350"/>
      <c r="S403" s="350"/>
      <c r="T403" s="359">
        <f t="shared" si="34"/>
        <v>0</v>
      </c>
      <c r="U403" s="360"/>
      <c r="V403" s="360"/>
      <c r="W403" s="360"/>
      <c r="X403" s="360"/>
      <c r="Y403" s="360"/>
      <c r="Z403" s="360"/>
      <c r="AA403" s="361"/>
      <c r="AB403" s="361"/>
      <c r="AC403" s="361"/>
      <c r="AD403" s="361"/>
      <c r="AE403" s="361"/>
      <c r="AF403" s="361"/>
      <c r="AG403" s="361"/>
      <c r="AH403" s="361"/>
    </row>
    <row r="404" spans="1:34" ht="12.75" customHeight="1" x14ac:dyDescent="0.3">
      <c r="A404" s="351">
        <v>404</v>
      </c>
      <c r="B404" s="49">
        <v>10</v>
      </c>
      <c r="C404" s="352" t="s">
        <v>300</v>
      </c>
      <c r="D404" s="364" t="s">
        <v>307</v>
      </c>
      <c r="E404" s="379"/>
      <c r="F404" s="367"/>
      <c r="G404" s="382"/>
      <c r="H404" s="376">
        <v>10</v>
      </c>
      <c r="I404" s="354" t="str">
        <f t="shared" si="36"/>
        <v>Management</v>
      </c>
      <c r="J404" s="355"/>
      <c r="K404" s="355"/>
      <c r="L404" s="357"/>
      <c r="M404" s="358" t="str">
        <f t="shared" si="33"/>
        <v>Local</v>
      </c>
      <c r="N404" s="350"/>
      <c r="O404" s="356" t="str">
        <f t="shared" si="32"/>
        <v>ZAR</v>
      </c>
      <c r="P404" s="356">
        <f t="shared" si="35"/>
        <v>1</v>
      </c>
      <c r="Q404" s="350"/>
      <c r="R404" s="350"/>
      <c r="S404" s="350"/>
      <c r="T404" s="359">
        <f t="shared" si="34"/>
        <v>0</v>
      </c>
      <c r="U404" s="360"/>
      <c r="V404" s="360"/>
      <c r="W404" s="360"/>
      <c r="X404" s="360"/>
      <c r="Y404" s="360"/>
      <c r="Z404" s="360"/>
      <c r="AA404" s="361"/>
      <c r="AB404" s="361"/>
      <c r="AC404" s="361"/>
      <c r="AD404" s="361"/>
      <c r="AE404" s="361"/>
      <c r="AF404" s="361"/>
      <c r="AG404" s="361"/>
      <c r="AH404" s="361"/>
    </row>
    <row r="405" spans="1:34" ht="12.75" customHeight="1" x14ac:dyDescent="0.3">
      <c r="A405" s="351">
        <v>405</v>
      </c>
      <c r="B405" s="49">
        <v>10</v>
      </c>
      <c r="C405" s="352" t="s">
        <v>300</v>
      </c>
      <c r="D405" s="364" t="s">
        <v>307</v>
      </c>
      <c r="E405" s="379"/>
      <c r="F405" s="367"/>
      <c r="G405" s="382"/>
      <c r="H405" s="376">
        <v>20</v>
      </c>
      <c r="I405" s="354" t="str">
        <f t="shared" si="36"/>
        <v>Design Management</v>
      </c>
      <c r="J405" s="355"/>
      <c r="K405" s="355"/>
      <c r="L405" s="357"/>
      <c r="M405" s="358" t="s">
        <v>155</v>
      </c>
      <c r="N405" s="350"/>
      <c r="O405" s="356" t="str">
        <f t="shared" si="32"/>
        <v>ZAR</v>
      </c>
      <c r="P405" s="356">
        <f t="shared" si="35"/>
        <v>1</v>
      </c>
      <c r="Q405" s="350"/>
      <c r="R405" s="350"/>
      <c r="S405" s="350"/>
      <c r="T405" s="359">
        <f t="shared" si="34"/>
        <v>0</v>
      </c>
      <c r="U405" s="360"/>
      <c r="V405" s="360"/>
      <c r="W405" s="360"/>
      <c r="X405" s="360"/>
      <c r="Y405" s="360"/>
      <c r="Z405" s="360"/>
      <c r="AA405" s="361"/>
      <c r="AB405" s="361"/>
      <c r="AC405" s="361"/>
      <c r="AD405" s="361"/>
      <c r="AE405" s="361"/>
      <c r="AF405" s="361"/>
      <c r="AG405" s="361"/>
      <c r="AH405" s="361"/>
    </row>
    <row r="406" spans="1:34" ht="12.75" customHeight="1" x14ac:dyDescent="0.3">
      <c r="A406" s="351">
        <v>406</v>
      </c>
      <c r="B406" s="49">
        <v>10</v>
      </c>
      <c r="C406" s="352" t="s">
        <v>300</v>
      </c>
      <c r="D406" s="364" t="s">
        <v>307</v>
      </c>
      <c r="E406" s="379"/>
      <c r="F406" s="367"/>
      <c r="G406" s="382"/>
      <c r="H406" s="376">
        <v>30</v>
      </c>
      <c r="I406" s="354" t="str">
        <f t="shared" si="36"/>
        <v>Procurement</v>
      </c>
      <c r="J406" s="355"/>
      <c r="K406" s="355"/>
      <c r="L406" s="357"/>
      <c r="M406" s="358" t="str">
        <f t="shared" si="33"/>
        <v>Local</v>
      </c>
      <c r="N406" s="350"/>
      <c r="O406" s="356" t="str">
        <f t="shared" si="32"/>
        <v>ZAR</v>
      </c>
      <c r="P406" s="356">
        <f t="shared" si="35"/>
        <v>1</v>
      </c>
      <c r="Q406" s="350"/>
      <c r="R406" s="350"/>
      <c r="S406" s="350"/>
      <c r="T406" s="359">
        <f t="shared" si="34"/>
        <v>0</v>
      </c>
      <c r="U406" s="360"/>
      <c r="V406" s="360"/>
      <c r="W406" s="360"/>
      <c r="X406" s="360"/>
      <c r="Y406" s="360"/>
      <c r="Z406" s="360"/>
      <c r="AA406" s="361"/>
      <c r="AB406" s="361"/>
      <c r="AC406" s="361"/>
      <c r="AD406" s="361"/>
      <c r="AE406" s="361"/>
      <c r="AF406" s="361"/>
      <c r="AG406" s="361"/>
      <c r="AH406" s="361"/>
    </row>
    <row r="407" spans="1:34" ht="12.75" customHeight="1" x14ac:dyDescent="0.3">
      <c r="A407" s="351">
        <v>407</v>
      </c>
      <c r="B407" s="49">
        <v>10</v>
      </c>
      <c r="C407" s="352" t="s">
        <v>300</v>
      </c>
      <c r="D407" s="364" t="s">
        <v>307</v>
      </c>
      <c r="E407" s="379"/>
      <c r="F407" s="367"/>
      <c r="G407" s="382"/>
      <c r="H407" s="376">
        <v>40</v>
      </c>
      <c r="I407" s="354" t="str">
        <f t="shared" si="36"/>
        <v>Plant and Material - Local</v>
      </c>
      <c r="J407" s="355"/>
      <c r="K407" s="355"/>
      <c r="L407" s="357"/>
      <c r="M407" s="358" t="str">
        <f t="shared" si="33"/>
        <v>Local</v>
      </c>
      <c r="N407" s="350"/>
      <c r="O407" s="356" t="str">
        <f t="shared" si="32"/>
        <v>ZAR</v>
      </c>
      <c r="P407" s="356">
        <f t="shared" si="35"/>
        <v>1</v>
      </c>
      <c r="Q407" s="350"/>
      <c r="R407" s="350"/>
      <c r="S407" s="350"/>
      <c r="T407" s="359">
        <f t="shared" si="34"/>
        <v>0</v>
      </c>
      <c r="U407" s="360"/>
      <c r="V407" s="360"/>
      <c r="W407" s="360"/>
      <c r="X407" s="360"/>
      <c r="Y407" s="360"/>
      <c r="Z407" s="360"/>
      <c r="AA407" s="361"/>
      <c r="AB407" s="361"/>
      <c r="AC407" s="361"/>
      <c r="AD407" s="361"/>
      <c r="AE407" s="361"/>
      <c r="AF407" s="361"/>
      <c r="AG407" s="361"/>
      <c r="AH407" s="361"/>
    </row>
    <row r="408" spans="1:34" ht="12.75" customHeight="1" x14ac:dyDescent="0.3">
      <c r="A408" s="351">
        <v>408</v>
      </c>
      <c r="B408" s="49">
        <v>10</v>
      </c>
      <c r="C408" s="352" t="s">
        <v>300</v>
      </c>
      <c r="D408" s="364" t="s">
        <v>307</v>
      </c>
      <c r="E408" s="379"/>
      <c r="F408" s="367"/>
      <c r="G408" s="382"/>
      <c r="H408" s="376">
        <v>50</v>
      </c>
      <c r="I408" s="354" t="str">
        <f t="shared" si="36"/>
        <v>Plant and Material - Foreign</v>
      </c>
      <c r="J408" s="355"/>
      <c r="K408" s="355"/>
      <c r="L408" s="357"/>
      <c r="M408" s="358" t="s">
        <v>154</v>
      </c>
      <c r="N408" s="350"/>
      <c r="O408" s="398" t="s">
        <v>188</v>
      </c>
      <c r="P408" s="356"/>
      <c r="Q408" s="350"/>
      <c r="R408" s="350"/>
      <c r="S408" s="350"/>
      <c r="T408" s="359">
        <f t="shared" si="34"/>
        <v>0</v>
      </c>
      <c r="U408" s="360"/>
      <c r="V408" s="360"/>
      <c r="W408" s="360"/>
      <c r="X408" s="360"/>
      <c r="Y408" s="360"/>
      <c r="Z408" s="360"/>
      <c r="AA408" s="361"/>
      <c r="AB408" s="361"/>
      <c r="AC408" s="361"/>
      <c r="AD408" s="361"/>
      <c r="AE408" s="361"/>
      <c r="AF408" s="361"/>
      <c r="AG408" s="361"/>
      <c r="AH408" s="361"/>
    </row>
    <row r="409" spans="1:34" ht="12.75" customHeight="1" x14ac:dyDescent="0.3">
      <c r="A409" s="351">
        <v>409</v>
      </c>
      <c r="B409" s="49">
        <v>10</v>
      </c>
      <c r="C409" s="352" t="s">
        <v>300</v>
      </c>
      <c r="D409" s="364" t="s">
        <v>307</v>
      </c>
      <c r="E409" s="379"/>
      <c r="F409" s="367"/>
      <c r="G409" s="382"/>
      <c r="H409" s="376">
        <v>60</v>
      </c>
      <c r="I409" s="354" t="str">
        <f t="shared" si="36"/>
        <v>Transport - Local</v>
      </c>
      <c r="J409" s="355"/>
      <c r="K409" s="355"/>
      <c r="L409" s="357"/>
      <c r="M409" s="358" t="str">
        <f t="shared" si="33"/>
        <v>Local</v>
      </c>
      <c r="N409" s="350"/>
      <c r="O409" s="356" t="str">
        <f t="shared" si="32"/>
        <v>ZAR</v>
      </c>
      <c r="P409" s="356">
        <f t="shared" si="35"/>
        <v>1</v>
      </c>
      <c r="Q409" s="350"/>
      <c r="R409" s="350"/>
      <c r="S409" s="350"/>
      <c r="T409" s="359">
        <f t="shared" si="34"/>
        <v>0</v>
      </c>
      <c r="U409" s="360"/>
      <c r="V409" s="360"/>
      <c r="W409" s="360"/>
      <c r="X409" s="360"/>
      <c r="Y409" s="360"/>
      <c r="Z409" s="360"/>
      <c r="AA409" s="361"/>
      <c r="AB409" s="361"/>
      <c r="AC409" s="361"/>
      <c r="AD409" s="361"/>
      <c r="AE409" s="361"/>
      <c r="AF409" s="361"/>
      <c r="AG409" s="361"/>
      <c r="AH409" s="361"/>
    </row>
    <row r="410" spans="1:34" ht="12.75" customHeight="1" x14ac:dyDescent="0.3">
      <c r="A410" s="351">
        <v>410</v>
      </c>
      <c r="B410" s="49">
        <v>10</v>
      </c>
      <c r="C410" s="352" t="s">
        <v>300</v>
      </c>
      <c r="D410" s="364" t="s">
        <v>307</v>
      </c>
      <c r="E410" s="379"/>
      <c r="F410" s="367"/>
      <c r="G410" s="382"/>
      <c r="H410" s="376">
        <v>70</v>
      </c>
      <c r="I410" s="354" t="str">
        <f t="shared" si="36"/>
        <v>Transport - Freight/Sea</v>
      </c>
      <c r="J410" s="355"/>
      <c r="K410" s="355"/>
      <c r="L410" s="357"/>
      <c r="M410" s="358" t="str">
        <f t="shared" si="33"/>
        <v>Local</v>
      </c>
      <c r="N410" s="350"/>
      <c r="O410" s="356" t="str">
        <f t="shared" si="32"/>
        <v>ZAR</v>
      </c>
      <c r="P410" s="356">
        <f t="shared" si="35"/>
        <v>1</v>
      </c>
      <c r="Q410" s="350"/>
      <c r="R410" s="350"/>
      <c r="S410" s="350"/>
      <c r="T410" s="359">
        <f t="shared" si="34"/>
        <v>0</v>
      </c>
      <c r="U410" s="360"/>
      <c r="V410" s="360"/>
      <c r="W410" s="360"/>
      <c r="X410" s="360"/>
      <c r="Y410" s="360"/>
      <c r="Z410" s="360"/>
      <c r="AA410" s="361"/>
      <c r="AB410" s="361"/>
      <c r="AC410" s="361"/>
      <c r="AD410" s="361"/>
      <c r="AE410" s="361"/>
      <c r="AF410" s="361"/>
      <c r="AG410" s="361"/>
      <c r="AH410" s="361"/>
    </row>
    <row r="411" spans="1:34" ht="12.75" customHeight="1" x14ac:dyDescent="0.3">
      <c r="A411" s="351">
        <v>411</v>
      </c>
      <c r="B411" s="49">
        <v>10</v>
      </c>
      <c r="C411" s="352" t="s">
        <v>300</v>
      </c>
      <c r="D411" s="364" t="s">
        <v>307</v>
      </c>
      <c r="E411" s="379"/>
      <c r="F411" s="367"/>
      <c r="G411" s="382"/>
      <c r="H411" s="376">
        <v>80</v>
      </c>
      <c r="I411" s="354" t="str">
        <f t="shared" si="36"/>
        <v>Construction, Erection &amp; Installation</v>
      </c>
      <c r="J411" s="355"/>
      <c r="K411" s="355"/>
      <c r="L411" s="357"/>
      <c r="M411" s="358" t="str">
        <f t="shared" si="33"/>
        <v>Local</v>
      </c>
      <c r="N411" s="350"/>
      <c r="O411" s="356" t="str">
        <f t="shared" si="32"/>
        <v>ZAR</v>
      </c>
      <c r="P411" s="356">
        <f t="shared" si="35"/>
        <v>1</v>
      </c>
      <c r="Q411" s="350"/>
      <c r="R411" s="350"/>
      <c r="S411" s="350"/>
      <c r="T411" s="359">
        <f t="shared" si="34"/>
        <v>0</v>
      </c>
      <c r="U411" s="360"/>
      <c r="V411" s="360"/>
      <c r="W411" s="360"/>
      <c r="X411" s="360"/>
      <c r="Y411" s="360"/>
      <c r="Z411" s="360"/>
      <c r="AA411" s="361"/>
      <c r="AB411" s="361"/>
      <c r="AC411" s="361"/>
      <c r="AD411" s="361"/>
      <c r="AE411" s="361"/>
      <c r="AF411" s="361"/>
      <c r="AG411" s="361"/>
      <c r="AH411" s="361"/>
    </row>
    <row r="412" spans="1:34" ht="12.75" customHeight="1" x14ac:dyDescent="0.3">
      <c r="A412" s="351">
        <v>412</v>
      </c>
      <c r="B412" s="49">
        <v>10</v>
      </c>
      <c r="C412" s="352" t="s">
        <v>300</v>
      </c>
      <c r="D412" s="364" t="s">
        <v>307</v>
      </c>
      <c r="E412" s="379"/>
      <c r="F412" s="367"/>
      <c r="G412" s="382"/>
      <c r="H412" s="376">
        <v>90</v>
      </c>
      <c r="I412" s="354" t="str">
        <f t="shared" si="36"/>
        <v>Commissioning and Testing</v>
      </c>
      <c r="J412" s="355"/>
      <c r="K412" s="355"/>
      <c r="L412" s="357"/>
      <c r="M412" s="358" t="s">
        <v>155</v>
      </c>
      <c r="N412" s="350"/>
      <c r="O412" s="356" t="str">
        <f t="shared" si="32"/>
        <v>ZAR</v>
      </c>
      <c r="P412" s="356">
        <f t="shared" si="35"/>
        <v>1</v>
      </c>
      <c r="Q412" s="350"/>
      <c r="R412" s="350"/>
      <c r="S412" s="350"/>
      <c r="T412" s="359">
        <f t="shared" si="34"/>
        <v>0</v>
      </c>
      <c r="U412" s="360"/>
      <c r="V412" s="360"/>
      <c r="W412" s="360"/>
      <c r="X412" s="360"/>
      <c r="Y412" s="360"/>
      <c r="Z412" s="360"/>
      <c r="AA412" s="361"/>
      <c r="AB412" s="361"/>
      <c r="AC412" s="361"/>
      <c r="AD412" s="361"/>
      <c r="AE412" s="361"/>
      <c r="AF412" s="361"/>
      <c r="AG412" s="361"/>
      <c r="AH412" s="361"/>
    </row>
    <row r="413" spans="1:34" ht="12.75" customHeight="1" x14ac:dyDescent="0.3">
      <c r="A413" s="351">
        <v>413</v>
      </c>
      <c r="B413" s="49">
        <v>10</v>
      </c>
      <c r="C413" s="352" t="s">
        <v>300</v>
      </c>
      <c r="D413" s="364" t="s">
        <v>307</v>
      </c>
      <c r="E413" s="379"/>
      <c r="F413" s="367"/>
      <c r="G413" s="382"/>
      <c r="H413" s="376">
        <v>100</v>
      </c>
      <c r="I413" s="354" t="str">
        <f t="shared" si="36"/>
        <v>Codification and Labelling</v>
      </c>
      <c r="J413" s="355"/>
      <c r="K413" s="355"/>
      <c r="L413" s="357"/>
      <c r="M413" s="358" t="str">
        <f t="shared" si="33"/>
        <v>Local</v>
      </c>
      <c r="N413" s="350"/>
      <c r="O413" s="356" t="str">
        <f t="shared" si="32"/>
        <v>ZAR</v>
      </c>
      <c r="P413" s="356">
        <f t="shared" si="35"/>
        <v>1</v>
      </c>
      <c r="Q413" s="350"/>
      <c r="R413" s="350"/>
      <c r="S413" s="350"/>
      <c r="T413" s="359">
        <f t="shared" si="34"/>
        <v>0</v>
      </c>
      <c r="U413" s="360"/>
      <c r="V413" s="360"/>
      <c r="W413" s="360"/>
      <c r="X413" s="360"/>
      <c r="Y413" s="360"/>
      <c r="Z413" s="360"/>
      <c r="AA413" s="361"/>
      <c r="AB413" s="361"/>
      <c r="AC413" s="361"/>
      <c r="AD413" s="361"/>
      <c r="AE413" s="361"/>
      <c r="AF413" s="361"/>
      <c r="AG413" s="361"/>
      <c r="AH413" s="361"/>
    </row>
    <row r="414" spans="1:34" ht="12.75" customHeight="1" x14ac:dyDescent="0.3">
      <c r="A414" s="351">
        <v>416</v>
      </c>
      <c r="B414" s="49">
        <v>10</v>
      </c>
      <c r="C414" s="352" t="s">
        <v>300</v>
      </c>
      <c r="D414" s="48" t="s">
        <v>308</v>
      </c>
      <c r="E414" s="381"/>
      <c r="F414" s="367"/>
      <c r="G414" s="382"/>
      <c r="H414" s="62"/>
      <c r="I414" s="354"/>
      <c r="J414" s="355"/>
      <c r="K414" s="355"/>
      <c r="L414" s="357"/>
      <c r="M414" s="358" t="str">
        <f t="shared" si="33"/>
        <v>Local</v>
      </c>
      <c r="N414" s="350"/>
      <c r="O414" s="356" t="str">
        <f t="shared" si="32"/>
        <v>ZAR</v>
      </c>
      <c r="P414" s="356">
        <f t="shared" si="35"/>
        <v>1</v>
      </c>
      <c r="Q414" s="350"/>
      <c r="R414" s="350"/>
      <c r="S414" s="350"/>
      <c r="T414" s="359">
        <f t="shared" si="34"/>
        <v>0</v>
      </c>
      <c r="U414" s="360"/>
      <c r="V414" s="360"/>
      <c r="W414" s="360"/>
      <c r="X414" s="360"/>
      <c r="Y414" s="360"/>
      <c r="Z414" s="360"/>
      <c r="AA414" s="361"/>
      <c r="AB414" s="361"/>
      <c r="AC414" s="361"/>
      <c r="AD414" s="361"/>
      <c r="AE414" s="361"/>
      <c r="AF414" s="361"/>
      <c r="AG414" s="361"/>
      <c r="AH414" s="361"/>
    </row>
    <row r="415" spans="1:34" ht="12.75" customHeight="1" x14ac:dyDescent="0.3">
      <c r="A415" s="351">
        <v>417</v>
      </c>
      <c r="B415" s="49">
        <v>10</v>
      </c>
      <c r="C415" s="352" t="s">
        <v>300</v>
      </c>
      <c r="D415" s="369" t="s">
        <v>308</v>
      </c>
      <c r="E415" s="379"/>
      <c r="F415" s="367"/>
      <c r="G415" s="382"/>
      <c r="H415" s="375">
        <v>0</v>
      </c>
      <c r="I415" s="354" t="str">
        <f t="shared" si="36"/>
        <v>General</v>
      </c>
      <c r="J415" s="355"/>
      <c r="K415" s="355"/>
      <c r="L415" s="357"/>
      <c r="M415" s="358" t="str">
        <f t="shared" si="33"/>
        <v>Local</v>
      </c>
      <c r="N415" s="350"/>
      <c r="O415" s="356" t="str">
        <f t="shared" si="32"/>
        <v>ZAR</v>
      </c>
      <c r="P415" s="356">
        <f t="shared" si="35"/>
        <v>1</v>
      </c>
      <c r="Q415" s="350"/>
      <c r="R415" s="350"/>
      <c r="S415" s="350"/>
      <c r="T415" s="359">
        <f t="shared" si="34"/>
        <v>0</v>
      </c>
      <c r="U415" s="360"/>
      <c r="V415" s="360"/>
      <c r="W415" s="360"/>
      <c r="X415" s="360"/>
      <c r="Y415" s="360"/>
      <c r="Z415" s="360"/>
      <c r="AA415" s="361"/>
      <c r="AB415" s="361"/>
      <c r="AC415" s="361"/>
      <c r="AD415" s="361"/>
      <c r="AE415" s="361"/>
      <c r="AF415" s="361"/>
      <c r="AG415" s="361"/>
      <c r="AH415" s="361"/>
    </row>
    <row r="416" spans="1:34" ht="12.75" customHeight="1" x14ac:dyDescent="0.3">
      <c r="A416" s="351">
        <v>418</v>
      </c>
      <c r="B416" s="49">
        <v>10</v>
      </c>
      <c r="C416" s="352" t="s">
        <v>300</v>
      </c>
      <c r="D416" s="369" t="s">
        <v>308</v>
      </c>
      <c r="E416" s="379"/>
      <c r="F416" s="367"/>
      <c r="G416" s="382"/>
      <c r="H416" s="376">
        <v>10</v>
      </c>
      <c r="I416" s="354" t="str">
        <f t="shared" si="36"/>
        <v>Management</v>
      </c>
      <c r="J416" s="355"/>
      <c r="K416" s="355"/>
      <c r="L416" s="357"/>
      <c r="M416" s="358" t="str">
        <f t="shared" si="33"/>
        <v>Local</v>
      </c>
      <c r="N416" s="350"/>
      <c r="O416" s="356" t="str">
        <f t="shared" si="32"/>
        <v>ZAR</v>
      </c>
      <c r="P416" s="356">
        <f t="shared" si="35"/>
        <v>1</v>
      </c>
      <c r="Q416" s="350"/>
      <c r="R416" s="350"/>
      <c r="S416" s="350"/>
      <c r="T416" s="359">
        <f t="shared" si="34"/>
        <v>0</v>
      </c>
      <c r="U416" s="360"/>
      <c r="V416" s="360"/>
      <c r="W416" s="360"/>
      <c r="X416" s="360"/>
      <c r="Y416" s="360"/>
      <c r="Z416" s="360"/>
      <c r="AA416" s="361"/>
      <c r="AB416" s="361"/>
      <c r="AC416" s="361"/>
      <c r="AD416" s="361"/>
      <c r="AE416" s="361"/>
      <c r="AF416" s="361"/>
      <c r="AG416" s="361"/>
      <c r="AH416" s="361"/>
    </row>
    <row r="417" spans="1:34" ht="12.75" customHeight="1" x14ac:dyDescent="0.3">
      <c r="A417" s="351">
        <v>419</v>
      </c>
      <c r="B417" s="49">
        <v>10</v>
      </c>
      <c r="C417" s="352" t="s">
        <v>300</v>
      </c>
      <c r="D417" s="369" t="s">
        <v>308</v>
      </c>
      <c r="E417" s="379"/>
      <c r="F417" s="367"/>
      <c r="G417" s="382"/>
      <c r="H417" s="376">
        <v>20</v>
      </c>
      <c r="I417" s="354" t="str">
        <f t="shared" si="36"/>
        <v>Design Management</v>
      </c>
      <c r="J417" s="355"/>
      <c r="K417" s="355"/>
      <c r="L417" s="357"/>
      <c r="M417" s="358" t="s">
        <v>155</v>
      </c>
      <c r="N417" s="350"/>
      <c r="O417" s="356" t="str">
        <f t="shared" si="32"/>
        <v>ZAR</v>
      </c>
      <c r="P417" s="356">
        <f t="shared" si="35"/>
        <v>1</v>
      </c>
      <c r="Q417" s="350"/>
      <c r="R417" s="350"/>
      <c r="S417" s="350"/>
      <c r="T417" s="359">
        <f t="shared" si="34"/>
        <v>0</v>
      </c>
      <c r="U417" s="360"/>
      <c r="V417" s="360"/>
      <c r="W417" s="360"/>
      <c r="X417" s="360"/>
      <c r="Y417" s="360"/>
      <c r="Z417" s="360"/>
      <c r="AA417" s="361"/>
      <c r="AB417" s="361"/>
      <c r="AC417" s="361"/>
      <c r="AD417" s="361"/>
      <c r="AE417" s="361"/>
      <c r="AF417" s="361"/>
      <c r="AG417" s="361"/>
      <c r="AH417" s="361"/>
    </row>
    <row r="418" spans="1:34" ht="12.75" customHeight="1" x14ac:dyDescent="0.3">
      <c r="A418" s="351">
        <v>420</v>
      </c>
      <c r="B418" s="49">
        <v>10</v>
      </c>
      <c r="C418" s="352" t="s">
        <v>300</v>
      </c>
      <c r="D418" s="369" t="s">
        <v>308</v>
      </c>
      <c r="E418" s="379"/>
      <c r="F418" s="367"/>
      <c r="G418" s="382"/>
      <c r="H418" s="376">
        <v>30</v>
      </c>
      <c r="I418" s="354" t="str">
        <f t="shared" si="36"/>
        <v>Procurement</v>
      </c>
      <c r="J418" s="355"/>
      <c r="K418" s="355"/>
      <c r="L418" s="357"/>
      <c r="M418" s="358" t="str">
        <f t="shared" si="33"/>
        <v>Local</v>
      </c>
      <c r="N418" s="350"/>
      <c r="O418" s="356" t="str">
        <f t="shared" ref="O418:O481" si="37">IF(N418="","ZAR",VLOOKUP(N418,$N$1:$P$14,2,FALSE))</f>
        <v>ZAR</v>
      </c>
      <c r="P418" s="356">
        <f t="shared" si="35"/>
        <v>1</v>
      </c>
      <c r="Q418" s="350"/>
      <c r="R418" s="350"/>
      <c r="S418" s="350"/>
      <c r="T418" s="359">
        <f t="shared" si="34"/>
        <v>0</v>
      </c>
      <c r="U418" s="360"/>
      <c r="V418" s="360"/>
      <c r="W418" s="360"/>
      <c r="X418" s="360"/>
      <c r="Y418" s="360"/>
      <c r="Z418" s="360"/>
      <c r="AA418" s="361"/>
      <c r="AB418" s="361"/>
      <c r="AC418" s="361"/>
      <c r="AD418" s="361"/>
      <c r="AE418" s="361"/>
      <c r="AF418" s="361"/>
      <c r="AG418" s="361"/>
      <c r="AH418" s="361"/>
    </row>
    <row r="419" spans="1:34" ht="12.75" customHeight="1" x14ac:dyDescent="0.3">
      <c r="A419" s="351">
        <v>421</v>
      </c>
      <c r="B419" s="49">
        <v>10</v>
      </c>
      <c r="C419" s="352" t="s">
        <v>300</v>
      </c>
      <c r="D419" s="369" t="s">
        <v>308</v>
      </c>
      <c r="E419" s="379"/>
      <c r="F419" s="367"/>
      <c r="G419" s="382"/>
      <c r="H419" s="376">
        <v>40</v>
      </c>
      <c r="I419" s="354" t="str">
        <f t="shared" si="36"/>
        <v>Plant and Material - Local</v>
      </c>
      <c r="J419" s="355"/>
      <c r="K419" s="355"/>
      <c r="L419" s="357"/>
      <c r="M419" s="358" t="str">
        <f t="shared" si="33"/>
        <v>Local</v>
      </c>
      <c r="N419" s="350"/>
      <c r="O419" s="356" t="str">
        <f t="shared" si="37"/>
        <v>ZAR</v>
      </c>
      <c r="P419" s="356">
        <f t="shared" si="35"/>
        <v>1</v>
      </c>
      <c r="Q419" s="350"/>
      <c r="R419" s="350"/>
      <c r="S419" s="350"/>
      <c r="T419" s="359">
        <f t="shared" si="34"/>
        <v>0</v>
      </c>
      <c r="U419" s="360"/>
      <c r="V419" s="360"/>
      <c r="W419" s="360"/>
      <c r="X419" s="360"/>
      <c r="Y419" s="360"/>
      <c r="Z419" s="360"/>
      <c r="AA419" s="361"/>
      <c r="AB419" s="361"/>
      <c r="AC419" s="361"/>
      <c r="AD419" s="361"/>
      <c r="AE419" s="361"/>
      <c r="AF419" s="361"/>
      <c r="AG419" s="361"/>
      <c r="AH419" s="361"/>
    </row>
    <row r="420" spans="1:34" ht="12.75" customHeight="1" x14ac:dyDescent="0.3">
      <c r="A420" s="351">
        <v>422</v>
      </c>
      <c r="B420" s="49">
        <v>10</v>
      </c>
      <c r="C420" s="352" t="s">
        <v>300</v>
      </c>
      <c r="D420" s="369" t="s">
        <v>308</v>
      </c>
      <c r="E420" s="379"/>
      <c r="F420" s="367"/>
      <c r="G420" s="382"/>
      <c r="H420" s="376">
        <v>50</v>
      </c>
      <c r="I420" s="354" t="str">
        <f t="shared" si="36"/>
        <v>Plant and Material - Foreign</v>
      </c>
      <c r="J420" s="355"/>
      <c r="K420" s="355"/>
      <c r="L420" s="357"/>
      <c r="M420" s="358" t="s">
        <v>154</v>
      </c>
      <c r="N420" s="350"/>
      <c r="O420" s="398" t="s">
        <v>188</v>
      </c>
      <c r="P420" s="356"/>
      <c r="Q420" s="350"/>
      <c r="R420" s="350"/>
      <c r="S420" s="350"/>
      <c r="T420" s="359">
        <f t="shared" si="34"/>
        <v>0</v>
      </c>
      <c r="U420" s="360"/>
      <c r="V420" s="360"/>
      <c r="W420" s="360"/>
      <c r="X420" s="360"/>
      <c r="Y420" s="360"/>
      <c r="Z420" s="360"/>
      <c r="AA420" s="361"/>
      <c r="AB420" s="361"/>
      <c r="AC420" s="361"/>
      <c r="AD420" s="361"/>
      <c r="AE420" s="361"/>
      <c r="AF420" s="361"/>
      <c r="AG420" s="361"/>
      <c r="AH420" s="361"/>
    </row>
    <row r="421" spans="1:34" ht="12.75" customHeight="1" x14ac:dyDescent="0.3">
      <c r="A421" s="351">
        <v>423</v>
      </c>
      <c r="B421" s="49">
        <v>10</v>
      </c>
      <c r="C421" s="352" t="s">
        <v>300</v>
      </c>
      <c r="D421" s="369" t="s">
        <v>308</v>
      </c>
      <c r="E421" s="379"/>
      <c r="F421" s="367"/>
      <c r="G421" s="382"/>
      <c r="H421" s="376">
        <v>60</v>
      </c>
      <c r="I421" s="354" t="str">
        <f t="shared" si="36"/>
        <v>Transport - Local</v>
      </c>
      <c r="J421" s="355"/>
      <c r="K421" s="355"/>
      <c r="L421" s="357"/>
      <c r="M421" s="358" t="str">
        <f t="shared" si="33"/>
        <v>Local</v>
      </c>
      <c r="N421" s="350"/>
      <c r="O421" s="356" t="str">
        <f t="shared" si="37"/>
        <v>ZAR</v>
      </c>
      <c r="P421" s="356">
        <f t="shared" si="35"/>
        <v>1</v>
      </c>
      <c r="Q421" s="350"/>
      <c r="R421" s="350"/>
      <c r="S421" s="350"/>
      <c r="T421" s="359">
        <f t="shared" si="34"/>
        <v>0</v>
      </c>
      <c r="U421" s="360"/>
      <c r="V421" s="360"/>
      <c r="W421" s="360"/>
      <c r="X421" s="360"/>
      <c r="Y421" s="360"/>
      <c r="Z421" s="360"/>
      <c r="AA421" s="361"/>
      <c r="AB421" s="361"/>
      <c r="AC421" s="361"/>
      <c r="AD421" s="361"/>
      <c r="AE421" s="361"/>
      <c r="AF421" s="361"/>
      <c r="AG421" s="361"/>
      <c r="AH421" s="361"/>
    </row>
    <row r="422" spans="1:34" ht="12.75" customHeight="1" x14ac:dyDescent="0.3">
      <c r="A422" s="351">
        <v>424</v>
      </c>
      <c r="B422" s="49">
        <v>10</v>
      </c>
      <c r="C422" s="352" t="s">
        <v>300</v>
      </c>
      <c r="D422" s="369" t="s">
        <v>308</v>
      </c>
      <c r="E422" s="379"/>
      <c r="F422" s="367"/>
      <c r="G422" s="382"/>
      <c r="H422" s="376">
        <v>70</v>
      </c>
      <c r="I422" s="354" t="str">
        <f t="shared" si="36"/>
        <v>Transport - Freight/Sea</v>
      </c>
      <c r="J422" s="355"/>
      <c r="K422" s="355"/>
      <c r="L422" s="357"/>
      <c r="M422" s="358" t="str">
        <f t="shared" si="33"/>
        <v>Local</v>
      </c>
      <c r="N422" s="350"/>
      <c r="O422" s="356" t="str">
        <f t="shared" si="37"/>
        <v>ZAR</v>
      </c>
      <c r="P422" s="356">
        <f t="shared" si="35"/>
        <v>1</v>
      </c>
      <c r="Q422" s="350"/>
      <c r="R422" s="350"/>
      <c r="S422" s="350"/>
      <c r="T422" s="359">
        <f t="shared" si="34"/>
        <v>0</v>
      </c>
      <c r="U422" s="360"/>
      <c r="V422" s="360"/>
      <c r="W422" s="360"/>
      <c r="X422" s="360"/>
      <c r="Y422" s="360"/>
      <c r="Z422" s="360"/>
      <c r="AA422" s="361"/>
      <c r="AB422" s="361"/>
      <c r="AC422" s="361"/>
      <c r="AD422" s="361"/>
      <c r="AE422" s="361"/>
      <c r="AF422" s="361"/>
      <c r="AG422" s="361"/>
      <c r="AH422" s="361"/>
    </row>
    <row r="423" spans="1:34" ht="12.75" customHeight="1" x14ac:dyDescent="0.3">
      <c r="A423" s="351">
        <v>425</v>
      </c>
      <c r="B423" s="49">
        <v>10</v>
      </c>
      <c r="C423" s="352" t="s">
        <v>300</v>
      </c>
      <c r="D423" s="369" t="s">
        <v>308</v>
      </c>
      <c r="E423" s="379"/>
      <c r="F423" s="367"/>
      <c r="G423" s="382"/>
      <c r="H423" s="376">
        <v>80</v>
      </c>
      <c r="I423" s="354" t="str">
        <f t="shared" si="36"/>
        <v>Construction, Erection &amp; Installation</v>
      </c>
      <c r="J423" s="355"/>
      <c r="K423" s="355"/>
      <c r="L423" s="357"/>
      <c r="M423" s="358" t="str">
        <f t="shared" si="33"/>
        <v>Local</v>
      </c>
      <c r="N423" s="350"/>
      <c r="O423" s="356" t="str">
        <f t="shared" si="37"/>
        <v>ZAR</v>
      </c>
      <c r="P423" s="356">
        <f t="shared" si="35"/>
        <v>1</v>
      </c>
      <c r="Q423" s="350"/>
      <c r="R423" s="350"/>
      <c r="S423" s="350"/>
      <c r="T423" s="359">
        <f t="shared" si="34"/>
        <v>0</v>
      </c>
      <c r="U423" s="360"/>
      <c r="V423" s="360"/>
      <c r="W423" s="360"/>
      <c r="X423" s="360"/>
      <c r="Y423" s="360"/>
      <c r="Z423" s="360"/>
      <c r="AA423" s="361"/>
      <c r="AB423" s="361"/>
      <c r="AC423" s="361"/>
      <c r="AD423" s="361"/>
      <c r="AE423" s="361"/>
      <c r="AF423" s="361"/>
      <c r="AG423" s="361"/>
      <c r="AH423" s="361"/>
    </row>
    <row r="424" spans="1:34" ht="12.75" customHeight="1" x14ac:dyDescent="0.3">
      <c r="A424" s="351">
        <v>426</v>
      </c>
      <c r="B424" s="49">
        <v>10</v>
      </c>
      <c r="C424" s="352" t="s">
        <v>300</v>
      </c>
      <c r="D424" s="369" t="s">
        <v>308</v>
      </c>
      <c r="E424" s="379"/>
      <c r="F424" s="367"/>
      <c r="G424" s="382"/>
      <c r="H424" s="376">
        <v>90</v>
      </c>
      <c r="I424" s="354" t="str">
        <f t="shared" si="36"/>
        <v>Commissioning and Testing</v>
      </c>
      <c r="J424" s="355"/>
      <c r="K424" s="355"/>
      <c r="L424" s="357"/>
      <c r="M424" s="358" t="s">
        <v>155</v>
      </c>
      <c r="N424" s="350"/>
      <c r="O424" s="356" t="str">
        <f t="shared" si="37"/>
        <v>ZAR</v>
      </c>
      <c r="P424" s="356">
        <f t="shared" si="35"/>
        <v>1</v>
      </c>
      <c r="Q424" s="350"/>
      <c r="R424" s="350"/>
      <c r="S424" s="350"/>
      <c r="T424" s="359">
        <f t="shared" si="34"/>
        <v>0</v>
      </c>
      <c r="U424" s="360"/>
      <c r="V424" s="360"/>
      <c r="W424" s="360"/>
      <c r="X424" s="360"/>
      <c r="Y424" s="360"/>
      <c r="Z424" s="360"/>
      <c r="AA424" s="361"/>
      <c r="AB424" s="361"/>
      <c r="AC424" s="361"/>
      <c r="AD424" s="361"/>
      <c r="AE424" s="361"/>
      <c r="AF424" s="361"/>
      <c r="AG424" s="361"/>
      <c r="AH424" s="361"/>
    </row>
    <row r="425" spans="1:34" ht="12.75" customHeight="1" x14ac:dyDescent="0.3">
      <c r="A425" s="351">
        <v>427</v>
      </c>
      <c r="B425" s="49">
        <v>10</v>
      </c>
      <c r="C425" s="352" t="s">
        <v>300</v>
      </c>
      <c r="D425" s="369" t="s">
        <v>308</v>
      </c>
      <c r="E425" s="379"/>
      <c r="F425" s="367"/>
      <c r="G425" s="382"/>
      <c r="H425" s="376">
        <v>100</v>
      </c>
      <c r="I425" s="354" t="str">
        <f t="shared" si="36"/>
        <v>Codification and Labelling</v>
      </c>
      <c r="J425" s="355"/>
      <c r="K425" s="355"/>
      <c r="L425" s="357"/>
      <c r="M425" s="358" t="str">
        <f t="shared" ref="M425:M430" si="38">IF($O425=0,"Check",IF($O425="ZAR","Local","Foreign"))</f>
        <v>Local</v>
      </c>
      <c r="N425" s="350"/>
      <c r="O425" s="356" t="str">
        <f t="shared" si="37"/>
        <v>ZAR</v>
      </c>
      <c r="P425" s="356">
        <f t="shared" si="35"/>
        <v>1</v>
      </c>
      <c r="Q425" s="350"/>
      <c r="R425" s="350"/>
      <c r="S425" s="350"/>
      <c r="T425" s="359">
        <f t="shared" si="34"/>
        <v>0</v>
      </c>
      <c r="U425" s="360"/>
      <c r="V425" s="360"/>
      <c r="W425" s="360"/>
      <c r="X425" s="360"/>
      <c r="Y425" s="360"/>
      <c r="Z425" s="360"/>
      <c r="AA425" s="361"/>
      <c r="AB425" s="361"/>
      <c r="AC425" s="361"/>
      <c r="AD425" s="361"/>
      <c r="AE425" s="361"/>
      <c r="AF425" s="361"/>
      <c r="AG425" s="361"/>
      <c r="AH425" s="361"/>
    </row>
    <row r="426" spans="1:34" ht="12.75" customHeight="1" x14ac:dyDescent="0.3">
      <c r="A426" s="351">
        <v>428</v>
      </c>
      <c r="B426" s="49">
        <v>10</v>
      </c>
      <c r="C426" s="352" t="s">
        <v>300</v>
      </c>
      <c r="D426" s="369" t="s">
        <v>308</v>
      </c>
      <c r="E426" s="379"/>
      <c r="F426" s="367"/>
      <c r="G426" s="382"/>
      <c r="H426" s="375">
        <v>0</v>
      </c>
      <c r="I426" s="354" t="str">
        <f t="shared" si="36"/>
        <v>General</v>
      </c>
      <c r="J426" s="355"/>
      <c r="K426" s="355"/>
      <c r="L426" s="357"/>
      <c r="M426" s="358" t="str">
        <f t="shared" si="38"/>
        <v>Local</v>
      </c>
      <c r="N426" s="350"/>
      <c r="O426" s="356" t="str">
        <f t="shared" si="37"/>
        <v>ZAR</v>
      </c>
      <c r="P426" s="356">
        <f t="shared" si="35"/>
        <v>1</v>
      </c>
      <c r="Q426" s="350"/>
      <c r="R426" s="350"/>
      <c r="S426" s="350"/>
      <c r="T426" s="359">
        <f t="shared" si="34"/>
        <v>0</v>
      </c>
      <c r="U426" s="360"/>
      <c r="V426" s="360"/>
      <c r="W426" s="360"/>
      <c r="X426" s="360"/>
      <c r="Y426" s="360"/>
      <c r="Z426" s="360"/>
      <c r="AA426" s="361"/>
      <c r="AB426" s="361"/>
      <c r="AC426" s="361"/>
      <c r="AD426" s="361"/>
      <c r="AE426" s="361"/>
      <c r="AF426" s="361"/>
      <c r="AG426" s="361"/>
      <c r="AH426" s="361"/>
    </row>
    <row r="427" spans="1:34" ht="12.75" customHeight="1" x14ac:dyDescent="0.3">
      <c r="A427" s="351">
        <v>429</v>
      </c>
      <c r="B427" s="49">
        <v>10</v>
      </c>
      <c r="C427" s="352" t="s">
        <v>300</v>
      </c>
      <c r="D427" s="369" t="s">
        <v>308</v>
      </c>
      <c r="E427" s="379"/>
      <c r="F427" s="367"/>
      <c r="G427" s="382"/>
      <c r="H427" s="376">
        <v>10</v>
      </c>
      <c r="I427" s="354" t="str">
        <f t="shared" si="36"/>
        <v>Management</v>
      </c>
      <c r="J427" s="355"/>
      <c r="K427" s="355"/>
      <c r="L427" s="357"/>
      <c r="M427" s="358" t="str">
        <f t="shared" si="38"/>
        <v>Local</v>
      </c>
      <c r="N427" s="350"/>
      <c r="O427" s="356" t="str">
        <f t="shared" si="37"/>
        <v>ZAR</v>
      </c>
      <c r="P427" s="356">
        <f t="shared" si="35"/>
        <v>1</v>
      </c>
      <c r="Q427" s="350"/>
      <c r="R427" s="350"/>
      <c r="S427" s="350"/>
      <c r="T427" s="359">
        <f t="shared" si="34"/>
        <v>0</v>
      </c>
      <c r="U427" s="360"/>
      <c r="V427" s="360"/>
      <c r="W427" s="360"/>
      <c r="X427" s="360"/>
      <c r="Y427" s="360"/>
      <c r="Z427" s="360"/>
      <c r="AA427" s="361"/>
      <c r="AB427" s="361"/>
      <c r="AC427" s="361"/>
      <c r="AD427" s="361"/>
      <c r="AE427" s="361"/>
      <c r="AF427" s="361"/>
      <c r="AG427" s="361"/>
      <c r="AH427" s="361"/>
    </row>
    <row r="428" spans="1:34" ht="12.75" customHeight="1" x14ac:dyDescent="0.3">
      <c r="A428" s="351">
        <v>430</v>
      </c>
      <c r="B428" s="49">
        <v>10</v>
      </c>
      <c r="C428" s="352" t="s">
        <v>300</v>
      </c>
      <c r="D428" s="369" t="s">
        <v>308</v>
      </c>
      <c r="E428" s="379"/>
      <c r="F428" s="367"/>
      <c r="G428" s="382"/>
      <c r="H428" s="376">
        <v>20</v>
      </c>
      <c r="I428" s="354" t="str">
        <f t="shared" si="36"/>
        <v>Design Management</v>
      </c>
      <c r="J428" s="355"/>
      <c r="K428" s="355"/>
      <c r="L428" s="357"/>
      <c r="M428" s="358" t="str">
        <f t="shared" si="38"/>
        <v>Local</v>
      </c>
      <c r="N428" s="350"/>
      <c r="O428" s="356" t="str">
        <f t="shared" si="37"/>
        <v>ZAR</v>
      </c>
      <c r="P428" s="356">
        <f t="shared" si="35"/>
        <v>1</v>
      </c>
      <c r="Q428" s="350"/>
      <c r="R428" s="350"/>
      <c r="S428" s="350"/>
      <c r="T428" s="359">
        <f t="shared" si="34"/>
        <v>0</v>
      </c>
      <c r="U428" s="360"/>
      <c r="V428" s="360"/>
      <c r="W428" s="360"/>
      <c r="X428" s="360"/>
      <c r="Y428" s="360"/>
      <c r="Z428" s="360"/>
      <c r="AA428" s="361"/>
      <c r="AB428" s="361"/>
      <c r="AC428" s="361"/>
      <c r="AD428" s="361"/>
      <c r="AE428" s="361"/>
      <c r="AF428" s="361"/>
      <c r="AG428" s="361"/>
      <c r="AH428" s="361"/>
    </row>
    <row r="429" spans="1:34" ht="12.75" customHeight="1" x14ac:dyDescent="0.3">
      <c r="A429" s="351">
        <v>431</v>
      </c>
      <c r="B429" s="49">
        <v>10</v>
      </c>
      <c r="C429" s="352" t="s">
        <v>300</v>
      </c>
      <c r="D429" s="369" t="s">
        <v>308</v>
      </c>
      <c r="E429" s="379"/>
      <c r="F429" s="367"/>
      <c r="G429" s="382"/>
      <c r="H429" s="376">
        <v>30</v>
      </c>
      <c r="I429" s="354" t="str">
        <f t="shared" si="36"/>
        <v>Procurement</v>
      </c>
      <c r="J429" s="355"/>
      <c r="K429" s="355"/>
      <c r="L429" s="357"/>
      <c r="M429" s="358" t="str">
        <f t="shared" si="38"/>
        <v>Local</v>
      </c>
      <c r="N429" s="350"/>
      <c r="O429" s="356" t="str">
        <f t="shared" si="37"/>
        <v>ZAR</v>
      </c>
      <c r="P429" s="356">
        <f t="shared" si="35"/>
        <v>1</v>
      </c>
      <c r="Q429" s="350"/>
      <c r="R429" s="350"/>
      <c r="S429" s="350"/>
      <c r="T429" s="359">
        <f t="shared" si="34"/>
        <v>0</v>
      </c>
      <c r="U429" s="360"/>
      <c r="V429" s="360"/>
      <c r="W429" s="360"/>
      <c r="X429" s="360"/>
      <c r="Y429" s="360"/>
      <c r="Z429" s="360"/>
      <c r="AA429" s="361"/>
      <c r="AB429" s="361"/>
      <c r="AC429" s="361"/>
      <c r="AD429" s="361"/>
      <c r="AE429" s="361"/>
      <c r="AF429" s="361"/>
      <c r="AG429" s="361"/>
      <c r="AH429" s="361"/>
    </row>
    <row r="430" spans="1:34" ht="12.75" customHeight="1" x14ac:dyDescent="0.3">
      <c r="A430" s="351">
        <v>432</v>
      </c>
      <c r="B430" s="49">
        <v>10</v>
      </c>
      <c r="C430" s="352" t="s">
        <v>300</v>
      </c>
      <c r="D430" s="369" t="s">
        <v>308</v>
      </c>
      <c r="E430" s="379"/>
      <c r="F430" s="367"/>
      <c r="G430" s="382"/>
      <c r="H430" s="376">
        <v>40</v>
      </c>
      <c r="I430" s="354" t="str">
        <f t="shared" si="36"/>
        <v>Plant and Material - Local</v>
      </c>
      <c r="J430" s="355"/>
      <c r="K430" s="355"/>
      <c r="L430" s="357"/>
      <c r="M430" s="358" t="str">
        <f t="shared" si="38"/>
        <v>Local</v>
      </c>
      <c r="N430" s="350"/>
      <c r="O430" s="356" t="str">
        <f t="shared" si="37"/>
        <v>ZAR</v>
      </c>
      <c r="P430" s="356">
        <f t="shared" si="35"/>
        <v>1</v>
      </c>
      <c r="Q430" s="350"/>
      <c r="R430" s="350"/>
      <c r="S430" s="350"/>
      <c r="T430" s="359">
        <f t="shared" ref="T430:T491" si="39">R430*S430</f>
        <v>0</v>
      </c>
      <c r="U430" s="360"/>
      <c r="V430" s="360"/>
      <c r="W430" s="360"/>
      <c r="X430" s="360"/>
      <c r="Y430" s="360"/>
      <c r="Z430" s="360"/>
      <c r="AA430" s="361"/>
      <c r="AB430" s="361"/>
      <c r="AC430" s="361"/>
      <c r="AD430" s="361"/>
      <c r="AE430" s="361"/>
      <c r="AF430" s="361"/>
      <c r="AG430" s="361"/>
      <c r="AH430" s="361"/>
    </row>
    <row r="431" spans="1:34" ht="12.75" customHeight="1" x14ac:dyDescent="0.3">
      <c r="A431" s="351">
        <v>433</v>
      </c>
      <c r="B431" s="49">
        <v>10</v>
      </c>
      <c r="C431" s="352" t="s">
        <v>300</v>
      </c>
      <c r="D431" s="369" t="s">
        <v>308</v>
      </c>
      <c r="E431" s="379"/>
      <c r="F431" s="367"/>
      <c r="G431" s="382"/>
      <c r="H431" s="376">
        <v>50</v>
      </c>
      <c r="I431" s="354" t="str">
        <f t="shared" si="36"/>
        <v>Plant and Material - Foreign</v>
      </c>
      <c r="J431" s="355"/>
      <c r="K431" s="355"/>
      <c r="L431" s="357"/>
      <c r="M431" s="358" t="s">
        <v>154</v>
      </c>
      <c r="N431" s="350"/>
      <c r="O431" s="398" t="s">
        <v>188</v>
      </c>
      <c r="P431" s="356"/>
      <c r="Q431" s="350"/>
      <c r="R431" s="350"/>
      <c r="S431" s="350"/>
      <c r="T431" s="359">
        <f t="shared" si="39"/>
        <v>0</v>
      </c>
      <c r="U431" s="360"/>
      <c r="V431" s="360"/>
      <c r="W431" s="360"/>
      <c r="X431" s="360"/>
      <c r="Y431" s="360"/>
      <c r="Z431" s="360"/>
      <c r="AA431" s="361"/>
      <c r="AB431" s="361"/>
      <c r="AC431" s="361"/>
      <c r="AD431" s="361"/>
      <c r="AE431" s="361"/>
      <c r="AF431" s="361"/>
      <c r="AG431" s="361"/>
      <c r="AH431" s="361"/>
    </row>
    <row r="432" spans="1:34" ht="12.75" customHeight="1" x14ac:dyDescent="0.3">
      <c r="A432" s="351">
        <v>434</v>
      </c>
      <c r="B432" s="49">
        <v>10</v>
      </c>
      <c r="C432" s="352" t="s">
        <v>300</v>
      </c>
      <c r="D432" s="369" t="s">
        <v>308</v>
      </c>
      <c r="E432" s="379"/>
      <c r="F432" s="367"/>
      <c r="G432" s="382"/>
      <c r="H432" s="376">
        <v>60</v>
      </c>
      <c r="I432" s="354" t="str">
        <f t="shared" si="36"/>
        <v>Transport - Local</v>
      </c>
      <c r="J432" s="355"/>
      <c r="K432" s="355"/>
      <c r="L432" s="357"/>
      <c r="M432" s="358" t="str">
        <f t="shared" ref="M432:M437" si="40">IF($O432=0,"Check",IF($O432="ZAR","Local","Foreign"))</f>
        <v>Local</v>
      </c>
      <c r="N432" s="350"/>
      <c r="O432" s="356" t="str">
        <f t="shared" si="37"/>
        <v>ZAR</v>
      </c>
      <c r="P432" s="356">
        <f t="shared" si="35"/>
        <v>1</v>
      </c>
      <c r="Q432" s="350"/>
      <c r="R432" s="350"/>
      <c r="S432" s="350"/>
      <c r="T432" s="359">
        <f t="shared" si="39"/>
        <v>0</v>
      </c>
      <c r="U432" s="360"/>
      <c r="V432" s="360"/>
      <c r="W432" s="360"/>
      <c r="X432" s="360"/>
      <c r="Y432" s="360"/>
      <c r="Z432" s="360"/>
      <c r="AA432" s="361"/>
      <c r="AB432" s="361"/>
      <c r="AC432" s="361"/>
      <c r="AD432" s="361"/>
      <c r="AE432" s="361"/>
      <c r="AF432" s="361"/>
      <c r="AG432" s="361"/>
      <c r="AH432" s="361"/>
    </row>
    <row r="433" spans="1:34" ht="12.75" customHeight="1" x14ac:dyDescent="0.3">
      <c r="A433" s="351">
        <v>435</v>
      </c>
      <c r="B433" s="49">
        <v>10</v>
      </c>
      <c r="C433" s="352" t="s">
        <v>300</v>
      </c>
      <c r="D433" s="369" t="s">
        <v>308</v>
      </c>
      <c r="E433" s="379"/>
      <c r="F433" s="367"/>
      <c r="G433" s="382"/>
      <c r="H433" s="376">
        <v>70</v>
      </c>
      <c r="I433" s="354" t="str">
        <f t="shared" si="36"/>
        <v>Transport - Freight/Sea</v>
      </c>
      <c r="J433" s="355"/>
      <c r="K433" s="355"/>
      <c r="L433" s="357"/>
      <c r="M433" s="358" t="str">
        <f t="shared" si="40"/>
        <v>Local</v>
      </c>
      <c r="N433" s="350"/>
      <c r="O433" s="356" t="str">
        <f t="shared" si="37"/>
        <v>ZAR</v>
      </c>
      <c r="P433" s="356">
        <f t="shared" si="35"/>
        <v>1</v>
      </c>
      <c r="Q433" s="350"/>
      <c r="R433" s="350"/>
      <c r="S433" s="350"/>
      <c r="T433" s="359">
        <f t="shared" si="39"/>
        <v>0</v>
      </c>
      <c r="U433" s="360"/>
      <c r="V433" s="360"/>
      <c r="W433" s="360"/>
      <c r="X433" s="360"/>
      <c r="Y433" s="360"/>
      <c r="Z433" s="360"/>
      <c r="AA433" s="361"/>
      <c r="AB433" s="361"/>
      <c r="AC433" s="361"/>
      <c r="AD433" s="361"/>
      <c r="AE433" s="361"/>
      <c r="AF433" s="361"/>
      <c r="AG433" s="361"/>
      <c r="AH433" s="361"/>
    </row>
    <row r="434" spans="1:34" ht="12.75" customHeight="1" x14ac:dyDescent="0.3">
      <c r="A434" s="351">
        <v>436</v>
      </c>
      <c r="B434" s="49">
        <v>10</v>
      </c>
      <c r="C434" s="352" t="s">
        <v>300</v>
      </c>
      <c r="D434" s="369" t="s">
        <v>308</v>
      </c>
      <c r="E434" s="379"/>
      <c r="F434" s="367"/>
      <c r="G434" s="382"/>
      <c r="H434" s="376">
        <v>80</v>
      </c>
      <c r="I434" s="354" t="str">
        <f t="shared" si="36"/>
        <v>Construction, Erection &amp; Installation</v>
      </c>
      <c r="J434" s="355"/>
      <c r="K434" s="355"/>
      <c r="L434" s="357"/>
      <c r="M434" s="358" t="str">
        <f t="shared" si="40"/>
        <v>Local</v>
      </c>
      <c r="N434" s="350"/>
      <c r="O434" s="356" t="str">
        <f t="shared" si="37"/>
        <v>ZAR</v>
      </c>
      <c r="P434" s="356">
        <f t="shared" si="35"/>
        <v>1</v>
      </c>
      <c r="Q434" s="350"/>
      <c r="R434" s="350"/>
      <c r="S434" s="350"/>
      <c r="T434" s="359">
        <f t="shared" si="39"/>
        <v>0</v>
      </c>
      <c r="U434" s="360"/>
      <c r="V434" s="360"/>
      <c r="W434" s="360"/>
      <c r="X434" s="360"/>
      <c r="Y434" s="360"/>
      <c r="Z434" s="360"/>
      <c r="AA434" s="361"/>
      <c r="AB434" s="361"/>
      <c r="AC434" s="361"/>
      <c r="AD434" s="361"/>
      <c r="AE434" s="361"/>
      <c r="AF434" s="361"/>
      <c r="AG434" s="361"/>
      <c r="AH434" s="361"/>
    </row>
    <row r="435" spans="1:34" ht="12.75" customHeight="1" x14ac:dyDescent="0.3">
      <c r="A435" s="351">
        <v>437</v>
      </c>
      <c r="B435" s="49">
        <v>10</v>
      </c>
      <c r="C435" s="352" t="s">
        <v>300</v>
      </c>
      <c r="D435" s="369" t="s">
        <v>308</v>
      </c>
      <c r="E435" s="379"/>
      <c r="F435" s="367"/>
      <c r="G435" s="382"/>
      <c r="H435" s="376">
        <v>90</v>
      </c>
      <c r="I435" s="354" t="str">
        <f t="shared" si="36"/>
        <v>Commissioning and Testing</v>
      </c>
      <c r="J435" s="355"/>
      <c r="K435" s="355"/>
      <c r="L435" s="357"/>
      <c r="M435" s="358" t="str">
        <f t="shared" si="40"/>
        <v>Local</v>
      </c>
      <c r="N435" s="350"/>
      <c r="O435" s="356" t="str">
        <f t="shared" si="37"/>
        <v>ZAR</v>
      </c>
      <c r="P435" s="356">
        <f t="shared" si="35"/>
        <v>1</v>
      </c>
      <c r="Q435" s="350"/>
      <c r="R435" s="350"/>
      <c r="S435" s="350"/>
      <c r="T435" s="359">
        <f t="shared" si="39"/>
        <v>0</v>
      </c>
      <c r="U435" s="360"/>
      <c r="V435" s="360"/>
      <c r="W435" s="360"/>
      <c r="X435" s="360"/>
      <c r="Y435" s="360"/>
      <c r="Z435" s="360"/>
      <c r="AA435" s="361"/>
      <c r="AB435" s="361"/>
      <c r="AC435" s="361"/>
      <c r="AD435" s="361"/>
      <c r="AE435" s="361"/>
      <c r="AF435" s="361"/>
      <c r="AG435" s="361"/>
      <c r="AH435" s="361"/>
    </row>
    <row r="436" spans="1:34" ht="12.75" customHeight="1" x14ac:dyDescent="0.3">
      <c r="A436" s="351">
        <v>438</v>
      </c>
      <c r="B436" s="49">
        <v>10</v>
      </c>
      <c r="C436" s="352" t="s">
        <v>300</v>
      </c>
      <c r="D436" s="369" t="s">
        <v>308</v>
      </c>
      <c r="E436" s="379"/>
      <c r="F436" s="367"/>
      <c r="G436" s="382"/>
      <c r="H436" s="376">
        <v>100</v>
      </c>
      <c r="I436" s="354" t="str">
        <f t="shared" si="36"/>
        <v>Codification and Labelling</v>
      </c>
      <c r="J436" s="355"/>
      <c r="K436" s="355"/>
      <c r="L436" s="357"/>
      <c r="M436" s="358" t="str">
        <f t="shared" si="40"/>
        <v>Local</v>
      </c>
      <c r="N436" s="350"/>
      <c r="O436" s="356" t="str">
        <f t="shared" si="37"/>
        <v>ZAR</v>
      </c>
      <c r="P436" s="356">
        <f t="shared" si="35"/>
        <v>1</v>
      </c>
      <c r="Q436" s="350"/>
      <c r="R436" s="350"/>
      <c r="S436" s="350"/>
      <c r="T436" s="359">
        <f t="shared" si="39"/>
        <v>0</v>
      </c>
      <c r="U436" s="360"/>
      <c r="V436" s="360"/>
      <c r="W436" s="360"/>
      <c r="X436" s="360"/>
      <c r="Y436" s="360"/>
      <c r="Z436" s="360"/>
      <c r="AA436" s="361"/>
      <c r="AB436" s="361"/>
      <c r="AC436" s="361"/>
      <c r="AD436" s="361"/>
      <c r="AE436" s="361"/>
      <c r="AF436" s="361"/>
      <c r="AG436" s="361"/>
      <c r="AH436" s="361"/>
    </row>
    <row r="437" spans="1:34" ht="12.75" customHeight="1" x14ac:dyDescent="0.3">
      <c r="A437" s="351">
        <v>439</v>
      </c>
      <c r="B437" s="49">
        <v>10</v>
      </c>
      <c r="C437" s="352" t="s">
        <v>300</v>
      </c>
      <c r="D437" s="369" t="s">
        <v>308</v>
      </c>
      <c r="E437" s="379"/>
      <c r="F437" s="367"/>
      <c r="G437" s="382"/>
      <c r="H437" s="375">
        <v>0</v>
      </c>
      <c r="I437" s="354" t="str">
        <f t="shared" si="36"/>
        <v>General</v>
      </c>
      <c r="J437" s="355"/>
      <c r="K437" s="355"/>
      <c r="L437" s="357"/>
      <c r="M437" s="358" t="str">
        <f t="shared" si="40"/>
        <v>Local</v>
      </c>
      <c r="N437" s="350"/>
      <c r="O437" s="356" t="str">
        <f t="shared" si="37"/>
        <v>ZAR</v>
      </c>
      <c r="P437" s="356">
        <f t="shared" si="35"/>
        <v>1</v>
      </c>
      <c r="Q437" s="350"/>
      <c r="R437" s="350"/>
      <c r="S437" s="350"/>
      <c r="T437" s="359">
        <f t="shared" si="39"/>
        <v>0</v>
      </c>
      <c r="U437" s="360"/>
      <c r="V437" s="360"/>
      <c r="W437" s="360"/>
      <c r="X437" s="360"/>
      <c r="Y437" s="360"/>
      <c r="Z437" s="360"/>
      <c r="AA437" s="361"/>
      <c r="AB437" s="361"/>
      <c r="AC437" s="361"/>
      <c r="AD437" s="361"/>
      <c r="AE437" s="361"/>
      <c r="AF437" s="361"/>
      <c r="AG437" s="361"/>
      <c r="AH437" s="361"/>
    </row>
    <row r="438" spans="1:34" ht="12.75" customHeight="1" x14ac:dyDescent="0.3">
      <c r="A438" s="351">
        <v>440</v>
      </c>
      <c r="B438" s="49">
        <v>10</v>
      </c>
      <c r="C438" s="352" t="s">
        <v>300</v>
      </c>
      <c r="D438" s="369" t="s">
        <v>308</v>
      </c>
      <c r="E438" s="379"/>
      <c r="F438" s="367"/>
      <c r="G438" s="382"/>
      <c r="H438" s="376">
        <v>10</v>
      </c>
      <c r="I438" s="354" t="str">
        <f t="shared" si="36"/>
        <v>Management</v>
      </c>
      <c r="J438" s="355"/>
      <c r="K438" s="355"/>
      <c r="L438" s="357"/>
      <c r="M438" s="358" t="s">
        <v>155</v>
      </c>
      <c r="N438" s="350"/>
      <c r="O438" s="356" t="str">
        <f t="shared" si="37"/>
        <v>ZAR</v>
      </c>
      <c r="P438" s="356">
        <f t="shared" si="35"/>
        <v>1</v>
      </c>
      <c r="Q438" s="350"/>
      <c r="R438" s="350"/>
      <c r="S438" s="350"/>
      <c r="T438" s="359">
        <f t="shared" si="39"/>
        <v>0</v>
      </c>
      <c r="U438" s="360"/>
      <c r="V438" s="360"/>
      <c r="W438" s="360"/>
      <c r="X438" s="360"/>
      <c r="Y438" s="360"/>
      <c r="Z438" s="360"/>
      <c r="AA438" s="361"/>
      <c r="AB438" s="361"/>
      <c r="AC438" s="361"/>
      <c r="AD438" s="361"/>
      <c r="AE438" s="361"/>
      <c r="AF438" s="361"/>
      <c r="AG438" s="361"/>
      <c r="AH438" s="361"/>
    </row>
    <row r="439" spans="1:34" ht="12.75" customHeight="1" x14ac:dyDescent="0.3">
      <c r="A439" s="351">
        <v>441</v>
      </c>
      <c r="B439" s="49">
        <v>10</v>
      </c>
      <c r="C439" s="352" t="s">
        <v>300</v>
      </c>
      <c r="D439" s="369" t="s">
        <v>308</v>
      </c>
      <c r="E439" s="379"/>
      <c r="F439" s="367"/>
      <c r="G439" s="382"/>
      <c r="H439" s="376">
        <v>20</v>
      </c>
      <c r="I439" s="354" t="str">
        <f t="shared" si="36"/>
        <v>Design Management</v>
      </c>
      <c r="J439" s="355"/>
      <c r="K439" s="355"/>
      <c r="L439" s="357"/>
      <c r="M439" s="358" t="str">
        <f t="shared" ref="M439:M444" si="41">IF($O439=0,"Check",IF($O439="ZAR","Local","Foreign"))</f>
        <v>Local</v>
      </c>
      <c r="N439" s="350"/>
      <c r="O439" s="356" t="str">
        <f t="shared" si="37"/>
        <v>ZAR</v>
      </c>
      <c r="P439" s="356">
        <f t="shared" si="35"/>
        <v>1</v>
      </c>
      <c r="Q439" s="350"/>
      <c r="R439" s="350"/>
      <c r="S439" s="350"/>
      <c r="T439" s="359">
        <f t="shared" si="39"/>
        <v>0</v>
      </c>
      <c r="U439" s="360"/>
      <c r="V439" s="360"/>
      <c r="W439" s="360"/>
      <c r="X439" s="360"/>
      <c r="Y439" s="360"/>
      <c r="Z439" s="360"/>
      <c r="AA439" s="361"/>
      <c r="AB439" s="361"/>
      <c r="AC439" s="361"/>
      <c r="AD439" s="361"/>
      <c r="AE439" s="361"/>
      <c r="AF439" s="361"/>
      <c r="AG439" s="361"/>
      <c r="AH439" s="361"/>
    </row>
    <row r="440" spans="1:34" ht="12.75" customHeight="1" x14ac:dyDescent="0.3">
      <c r="A440" s="351">
        <v>442</v>
      </c>
      <c r="B440" s="49">
        <v>10</v>
      </c>
      <c r="C440" s="352" t="s">
        <v>300</v>
      </c>
      <c r="D440" s="369" t="s">
        <v>308</v>
      </c>
      <c r="E440" s="379"/>
      <c r="F440" s="367"/>
      <c r="G440" s="382"/>
      <c r="H440" s="376">
        <v>30</v>
      </c>
      <c r="I440" s="354" t="str">
        <f t="shared" si="36"/>
        <v>Procurement</v>
      </c>
      <c r="J440" s="355"/>
      <c r="K440" s="355"/>
      <c r="L440" s="357"/>
      <c r="M440" s="358" t="str">
        <f t="shared" si="41"/>
        <v>Local</v>
      </c>
      <c r="N440" s="350"/>
      <c r="O440" s="356" t="str">
        <f t="shared" si="37"/>
        <v>ZAR</v>
      </c>
      <c r="P440" s="356">
        <f t="shared" si="35"/>
        <v>1</v>
      </c>
      <c r="Q440" s="350"/>
      <c r="R440" s="350"/>
      <c r="S440" s="350"/>
      <c r="T440" s="359">
        <f t="shared" si="39"/>
        <v>0</v>
      </c>
      <c r="U440" s="360"/>
      <c r="V440" s="360"/>
      <c r="W440" s="360"/>
      <c r="X440" s="360"/>
      <c r="Y440" s="360"/>
      <c r="Z440" s="360"/>
      <c r="AA440" s="361"/>
      <c r="AB440" s="361"/>
      <c r="AC440" s="361"/>
      <c r="AD440" s="361"/>
      <c r="AE440" s="361"/>
      <c r="AF440" s="361"/>
      <c r="AG440" s="361"/>
      <c r="AH440" s="361"/>
    </row>
    <row r="441" spans="1:34" ht="12.75" customHeight="1" x14ac:dyDescent="0.3">
      <c r="A441" s="351">
        <v>443</v>
      </c>
      <c r="B441" s="49">
        <v>10</v>
      </c>
      <c r="C441" s="352" t="s">
        <v>300</v>
      </c>
      <c r="D441" s="369" t="s">
        <v>308</v>
      </c>
      <c r="E441" s="379"/>
      <c r="F441" s="367"/>
      <c r="G441" s="382"/>
      <c r="H441" s="376">
        <v>40</v>
      </c>
      <c r="I441" s="354" t="str">
        <f t="shared" si="36"/>
        <v>Plant and Material - Local</v>
      </c>
      <c r="J441" s="355"/>
      <c r="K441" s="355"/>
      <c r="L441" s="357"/>
      <c r="M441" s="358" t="str">
        <f t="shared" si="41"/>
        <v>Local</v>
      </c>
      <c r="N441" s="350"/>
      <c r="O441" s="356" t="str">
        <f t="shared" si="37"/>
        <v>ZAR</v>
      </c>
      <c r="P441" s="356">
        <f t="shared" si="35"/>
        <v>1</v>
      </c>
      <c r="Q441" s="350"/>
      <c r="R441" s="350"/>
      <c r="S441" s="350"/>
      <c r="T441" s="359">
        <f t="shared" si="39"/>
        <v>0</v>
      </c>
      <c r="U441" s="360"/>
      <c r="V441" s="360"/>
      <c r="W441" s="360"/>
      <c r="X441" s="360"/>
      <c r="Y441" s="360"/>
      <c r="Z441" s="360"/>
      <c r="AA441" s="361"/>
      <c r="AB441" s="361"/>
      <c r="AC441" s="361"/>
      <c r="AD441" s="361"/>
      <c r="AE441" s="361"/>
      <c r="AF441" s="361"/>
      <c r="AG441" s="361"/>
      <c r="AH441" s="361"/>
    </row>
    <row r="442" spans="1:34" ht="12.75" customHeight="1" x14ac:dyDescent="0.3">
      <c r="A442" s="351">
        <v>444</v>
      </c>
      <c r="B442" s="49">
        <v>10</v>
      </c>
      <c r="C442" s="352" t="s">
        <v>300</v>
      </c>
      <c r="D442" s="369" t="s">
        <v>308</v>
      </c>
      <c r="E442" s="379"/>
      <c r="F442" s="367"/>
      <c r="G442" s="382"/>
      <c r="H442" s="376">
        <v>50</v>
      </c>
      <c r="I442" s="354" t="str">
        <f t="shared" si="36"/>
        <v>Plant and Material - Foreign</v>
      </c>
      <c r="J442" s="355"/>
      <c r="K442" s="355"/>
      <c r="L442" s="357"/>
      <c r="M442" s="358" t="s">
        <v>154</v>
      </c>
      <c r="N442" s="350"/>
      <c r="O442" s="398" t="s">
        <v>188</v>
      </c>
      <c r="P442" s="356"/>
      <c r="Q442" s="350"/>
      <c r="R442" s="350"/>
      <c r="S442" s="350"/>
      <c r="T442" s="359">
        <f t="shared" si="39"/>
        <v>0</v>
      </c>
      <c r="U442" s="360"/>
      <c r="V442" s="360"/>
      <c r="W442" s="360"/>
      <c r="X442" s="360"/>
      <c r="Y442" s="360"/>
      <c r="Z442" s="360"/>
      <c r="AA442" s="361"/>
      <c r="AB442" s="361"/>
      <c r="AC442" s="361"/>
      <c r="AD442" s="361"/>
      <c r="AE442" s="361"/>
      <c r="AF442" s="361"/>
      <c r="AG442" s="361"/>
      <c r="AH442" s="361"/>
    </row>
    <row r="443" spans="1:34" ht="12.75" customHeight="1" x14ac:dyDescent="0.3">
      <c r="A443" s="351">
        <v>445</v>
      </c>
      <c r="B443" s="49">
        <v>10</v>
      </c>
      <c r="C443" s="352" t="s">
        <v>300</v>
      </c>
      <c r="D443" s="369" t="s">
        <v>308</v>
      </c>
      <c r="E443" s="379"/>
      <c r="F443" s="367"/>
      <c r="G443" s="382"/>
      <c r="H443" s="376">
        <v>60</v>
      </c>
      <c r="I443" s="354" t="str">
        <f t="shared" si="36"/>
        <v>Transport - Local</v>
      </c>
      <c r="J443" s="355"/>
      <c r="K443" s="355"/>
      <c r="L443" s="357"/>
      <c r="M443" s="358" t="str">
        <f t="shared" si="41"/>
        <v>Local</v>
      </c>
      <c r="N443" s="350"/>
      <c r="O443" s="356" t="str">
        <f t="shared" si="37"/>
        <v>ZAR</v>
      </c>
      <c r="P443" s="356">
        <f t="shared" si="35"/>
        <v>1</v>
      </c>
      <c r="Q443" s="350"/>
      <c r="R443" s="350"/>
      <c r="S443" s="350"/>
      <c r="T443" s="359">
        <f t="shared" si="39"/>
        <v>0</v>
      </c>
      <c r="U443" s="360"/>
      <c r="V443" s="360"/>
      <c r="W443" s="360"/>
      <c r="X443" s="360"/>
      <c r="Y443" s="360"/>
      <c r="Z443" s="360"/>
      <c r="AA443" s="361"/>
      <c r="AB443" s="361"/>
      <c r="AC443" s="361"/>
      <c r="AD443" s="361"/>
      <c r="AE443" s="361"/>
      <c r="AF443" s="361"/>
      <c r="AG443" s="361"/>
      <c r="AH443" s="361"/>
    </row>
    <row r="444" spans="1:34" ht="12.75" customHeight="1" x14ac:dyDescent="0.3">
      <c r="A444" s="351">
        <v>446</v>
      </c>
      <c r="B444" s="49">
        <v>10</v>
      </c>
      <c r="C444" s="352" t="s">
        <v>300</v>
      </c>
      <c r="D444" s="369" t="s">
        <v>308</v>
      </c>
      <c r="E444" s="379"/>
      <c r="F444" s="367"/>
      <c r="G444" s="382"/>
      <c r="H444" s="376">
        <v>70</v>
      </c>
      <c r="I444" s="354" t="str">
        <f t="shared" si="36"/>
        <v>Transport - Freight/Sea</v>
      </c>
      <c r="J444" s="355"/>
      <c r="K444" s="355"/>
      <c r="L444" s="357"/>
      <c r="M444" s="358" t="str">
        <f t="shared" si="41"/>
        <v>Local</v>
      </c>
      <c r="N444" s="350"/>
      <c r="O444" s="356" t="str">
        <f t="shared" si="37"/>
        <v>ZAR</v>
      </c>
      <c r="P444" s="356">
        <f t="shared" si="35"/>
        <v>1</v>
      </c>
      <c r="Q444" s="350"/>
      <c r="R444" s="350"/>
      <c r="S444" s="350"/>
      <c r="T444" s="359">
        <f t="shared" si="39"/>
        <v>0</v>
      </c>
      <c r="U444" s="360"/>
      <c r="V444" s="360"/>
      <c r="W444" s="360"/>
      <c r="X444" s="360"/>
      <c r="Y444" s="360"/>
      <c r="Z444" s="360"/>
      <c r="AA444" s="361"/>
      <c r="AB444" s="361"/>
      <c r="AC444" s="361"/>
      <c r="AD444" s="361"/>
      <c r="AE444" s="361"/>
      <c r="AF444" s="361"/>
      <c r="AG444" s="361"/>
      <c r="AH444" s="361"/>
    </row>
    <row r="445" spans="1:34" ht="12.75" customHeight="1" x14ac:dyDescent="0.3">
      <c r="A445" s="351">
        <v>447</v>
      </c>
      <c r="B445" s="49">
        <v>10</v>
      </c>
      <c r="C445" s="352" t="s">
        <v>300</v>
      </c>
      <c r="D445" s="369" t="s">
        <v>308</v>
      </c>
      <c r="E445" s="379"/>
      <c r="F445" s="367"/>
      <c r="G445" s="382"/>
      <c r="H445" s="376">
        <v>80</v>
      </c>
      <c r="I445" s="354" t="str">
        <f t="shared" si="36"/>
        <v>Construction, Erection &amp; Installation</v>
      </c>
      <c r="J445" s="355"/>
      <c r="K445" s="355"/>
      <c r="L445" s="357"/>
      <c r="M445" s="358" t="s">
        <v>155</v>
      </c>
      <c r="N445" s="350"/>
      <c r="O445" s="356" t="str">
        <f t="shared" si="37"/>
        <v>ZAR</v>
      </c>
      <c r="P445" s="356">
        <f t="shared" ref="P445:P505" si="42">IF(N445="",1,VLOOKUP(N445,$N$1:$P$14,3,FALSE))</f>
        <v>1</v>
      </c>
      <c r="Q445" s="350"/>
      <c r="R445" s="350"/>
      <c r="S445" s="350"/>
      <c r="T445" s="359">
        <f t="shared" si="39"/>
        <v>0</v>
      </c>
      <c r="U445" s="360"/>
      <c r="V445" s="360"/>
      <c r="W445" s="360"/>
      <c r="X445" s="360"/>
      <c r="Y445" s="360"/>
      <c r="Z445" s="360"/>
      <c r="AA445" s="361"/>
      <c r="AB445" s="361"/>
      <c r="AC445" s="361"/>
      <c r="AD445" s="361"/>
      <c r="AE445" s="361"/>
      <c r="AF445" s="361"/>
      <c r="AG445" s="361"/>
      <c r="AH445" s="361"/>
    </row>
    <row r="446" spans="1:34" ht="12.75" customHeight="1" x14ac:dyDescent="0.3">
      <c r="A446" s="351">
        <v>448</v>
      </c>
      <c r="B446" s="49">
        <v>10</v>
      </c>
      <c r="C446" s="352" t="s">
        <v>300</v>
      </c>
      <c r="D446" s="369" t="s">
        <v>308</v>
      </c>
      <c r="E446" s="379"/>
      <c r="F446" s="367"/>
      <c r="G446" s="382"/>
      <c r="H446" s="376">
        <v>90</v>
      </c>
      <c r="I446" s="354" t="str">
        <f t="shared" si="36"/>
        <v>Commissioning and Testing</v>
      </c>
      <c r="J446" s="355"/>
      <c r="K446" s="355"/>
      <c r="L446" s="357"/>
      <c r="M446" s="358" t="str">
        <f t="shared" ref="M446:M451" si="43">IF($O446=0,"Check",IF($O446="ZAR","Local","Foreign"))</f>
        <v>Local</v>
      </c>
      <c r="N446" s="350"/>
      <c r="O446" s="356" t="str">
        <f t="shared" si="37"/>
        <v>ZAR</v>
      </c>
      <c r="P446" s="356">
        <f t="shared" si="42"/>
        <v>1</v>
      </c>
      <c r="Q446" s="350"/>
      <c r="R446" s="350"/>
      <c r="S446" s="350"/>
      <c r="T446" s="359">
        <f t="shared" si="39"/>
        <v>0</v>
      </c>
      <c r="U446" s="360"/>
      <c r="V446" s="360"/>
      <c r="W446" s="360"/>
      <c r="X446" s="360"/>
      <c r="Y446" s="360"/>
      <c r="Z446" s="360"/>
      <c r="AA446" s="361"/>
      <c r="AB446" s="361"/>
      <c r="AC446" s="361"/>
      <c r="AD446" s="361"/>
      <c r="AE446" s="361"/>
      <c r="AF446" s="361"/>
      <c r="AG446" s="361"/>
      <c r="AH446" s="361"/>
    </row>
    <row r="447" spans="1:34" ht="12.75" customHeight="1" x14ac:dyDescent="0.3">
      <c r="A447" s="351">
        <v>449</v>
      </c>
      <c r="B447" s="49">
        <v>10</v>
      </c>
      <c r="C447" s="352" t="s">
        <v>300</v>
      </c>
      <c r="D447" s="369" t="s">
        <v>308</v>
      </c>
      <c r="E447" s="379"/>
      <c r="F447" s="367"/>
      <c r="G447" s="382"/>
      <c r="H447" s="376">
        <v>100</v>
      </c>
      <c r="I447" s="354" t="str">
        <f t="shared" si="36"/>
        <v>Codification and Labelling</v>
      </c>
      <c r="J447" s="355"/>
      <c r="K447" s="355"/>
      <c r="L447" s="357"/>
      <c r="M447" s="358" t="str">
        <f t="shared" si="43"/>
        <v>Local</v>
      </c>
      <c r="N447" s="350"/>
      <c r="O447" s="356" t="str">
        <f t="shared" si="37"/>
        <v>ZAR</v>
      </c>
      <c r="P447" s="356">
        <f t="shared" si="42"/>
        <v>1</v>
      </c>
      <c r="Q447" s="350"/>
      <c r="R447" s="350"/>
      <c r="S447" s="350"/>
      <c r="T447" s="359">
        <f t="shared" si="39"/>
        <v>0</v>
      </c>
      <c r="U447" s="360"/>
      <c r="V447" s="360"/>
      <c r="W447" s="360"/>
      <c r="X447" s="360"/>
      <c r="Y447" s="360"/>
      <c r="Z447" s="360"/>
      <c r="AA447" s="361"/>
      <c r="AB447" s="361"/>
      <c r="AC447" s="361"/>
      <c r="AD447" s="361"/>
      <c r="AE447" s="361"/>
      <c r="AF447" s="361"/>
      <c r="AG447" s="361"/>
      <c r="AH447" s="361"/>
    </row>
    <row r="448" spans="1:34" ht="12.75" customHeight="1" x14ac:dyDescent="0.3">
      <c r="A448" s="351">
        <v>450</v>
      </c>
      <c r="B448" s="49">
        <v>10</v>
      </c>
      <c r="C448" s="352" t="s">
        <v>300</v>
      </c>
      <c r="D448" s="369" t="s">
        <v>308</v>
      </c>
      <c r="E448" s="379"/>
      <c r="F448" s="367"/>
      <c r="G448" s="382"/>
      <c r="H448" s="375">
        <v>0</v>
      </c>
      <c r="I448" s="354" t="str">
        <f t="shared" ref="I448:I508" si="44">IF(H448="","Allocation?",VLOOKUP(H448,$H$3:$I$14,2,FALSE))</f>
        <v>General</v>
      </c>
      <c r="J448" s="355"/>
      <c r="K448" s="355"/>
      <c r="L448" s="357"/>
      <c r="M448" s="358" t="str">
        <f t="shared" si="43"/>
        <v>Local</v>
      </c>
      <c r="N448" s="350"/>
      <c r="O448" s="356" t="str">
        <f t="shared" si="37"/>
        <v>ZAR</v>
      </c>
      <c r="P448" s="356">
        <f t="shared" si="42"/>
        <v>1</v>
      </c>
      <c r="Q448" s="350"/>
      <c r="R448" s="350"/>
      <c r="S448" s="350"/>
      <c r="T448" s="359">
        <f t="shared" si="39"/>
        <v>0</v>
      </c>
      <c r="U448" s="360"/>
      <c r="V448" s="360"/>
      <c r="W448" s="360"/>
      <c r="X448" s="360"/>
      <c r="Y448" s="360"/>
      <c r="Z448" s="360"/>
      <c r="AA448" s="361"/>
      <c r="AB448" s="361"/>
      <c r="AC448" s="361"/>
      <c r="AD448" s="361"/>
      <c r="AE448" s="361"/>
      <c r="AF448" s="361"/>
      <c r="AG448" s="361"/>
      <c r="AH448" s="361"/>
    </row>
    <row r="449" spans="1:34" ht="12.75" customHeight="1" x14ac:dyDescent="0.3">
      <c r="A449" s="351">
        <v>451</v>
      </c>
      <c r="B449" s="49">
        <v>10</v>
      </c>
      <c r="C449" s="352" t="s">
        <v>300</v>
      </c>
      <c r="D449" s="369" t="s">
        <v>308</v>
      </c>
      <c r="E449" s="379"/>
      <c r="F449" s="367"/>
      <c r="G449" s="382"/>
      <c r="H449" s="376">
        <v>10</v>
      </c>
      <c r="I449" s="354" t="str">
        <f t="shared" si="44"/>
        <v>Management</v>
      </c>
      <c r="J449" s="355"/>
      <c r="K449" s="355"/>
      <c r="L449" s="357"/>
      <c r="M449" s="358" t="str">
        <f t="shared" si="43"/>
        <v>Local</v>
      </c>
      <c r="N449" s="350"/>
      <c r="O449" s="356" t="str">
        <f t="shared" si="37"/>
        <v>ZAR</v>
      </c>
      <c r="P449" s="356">
        <f t="shared" si="42"/>
        <v>1</v>
      </c>
      <c r="Q449" s="350"/>
      <c r="R449" s="350"/>
      <c r="S449" s="350"/>
      <c r="T449" s="359">
        <f t="shared" si="39"/>
        <v>0</v>
      </c>
      <c r="U449" s="360"/>
      <c r="V449" s="360"/>
      <c r="W449" s="360"/>
      <c r="X449" s="360"/>
      <c r="Y449" s="360"/>
      <c r="Z449" s="360"/>
      <c r="AA449" s="361"/>
      <c r="AB449" s="361"/>
      <c r="AC449" s="361"/>
      <c r="AD449" s="361"/>
      <c r="AE449" s="361"/>
      <c r="AF449" s="361"/>
      <c r="AG449" s="361"/>
      <c r="AH449" s="361"/>
    </row>
    <row r="450" spans="1:34" ht="12.75" customHeight="1" x14ac:dyDescent="0.3">
      <c r="A450" s="351">
        <v>452</v>
      </c>
      <c r="B450" s="49">
        <v>10</v>
      </c>
      <c r="C450" s="352" t="s">
        <v>300</v>
      </c>
      <c r="D450" s="369" t="s">
        <v>308</v>
      </c>
      <c r="E450" s="379"/>
      <c r="F450" s="367"/>
      <c r="G450" s="382"/>
      <c r="H450" s="376">
        <v>20</v>
      </c>
      <c r="I450" s="354" t="str">
        <f t="shared" si="44"/>
        <v>Design Management</v>
      </c>
      <c r="J450" s="355"/>
      <c r="K450" s="355"/>
      <c r="L450" s="357"/>
      <c r="M450" s="358" t="str">
        <f t="shared" si="43"/>
        <v>Local</v>
      </c>
      <c r="N450" s="350"/>
      <c r="O450" s="356" t="str">
        <f t="shared" si="37"/>
        <v>ZAR</v>
      </c>
      <c r="P450" s="356">
        <f t="shared" si="42"/>
        <v>1</v>
      </c>
      <c r="Q450" s="350"/>
      <c r="R450" s="350"/>
      <c r="S450" s="350"/>
      <c r="T450" s="359">
        <f t="shared" si="39"/>
        <v>0</v>
      </c>
      <c r="U450" s="360"/>
      <c r="V450" s="360"/>
      <c r="W450" s="360"/>
      <c r="X450" s="360"/>
      <c r="Y450" s="360"/>
      <c r="Z450" s="360"/>
      <c r="AA450" s="361"/>
      <c r="AB450" s="361"/>
      <c r="AC450" s="361"/>
      <c r="AD450" s="361"/>
      <c r="AE450" s="361"/>
      <c r="AF450" s="361"/>
      <c r="AG450" s="361"/>
      <c r="AH450" s="361"/>
    </row>
    <row r="451" spans="1:34" ht="12.75" customHeight="1" x14ac:dyDescent="0.3">
      <c r="A451" s="351">
        <v>453</v>
      </c>
      <c r="B451" s="49">
        <v>10</v>
      </c>
      <c r="C451" s="352" t="s">
        <v>300</v>
      </c>
      <c r="D451" s="369" t="s">
        <v>308</v>
      </c>
      <c r="E451" s="379"/>
      <c r="F451" s="367"/>
      <c r="G451" s="382"/>
      <c r="H451" s="376">
        <v>30</v>
      </c>
      <c r="I451" s="354" t="str">
        <f t="shared" si="44"/>
        <v>Procurement</v>
      </c>
      <c r="J451" s="355"/>
      <c r="K451" s="355"/>
      <c r="L451" s="357"/>
      <c r="M451" s="358" t="str">
        <f t="shared" si="43"/>
        <v>Local</v>
      </c>
      <c r="N451" s="350"/>
      <c r="O451" s="356" t="str">
        <f t="shared" si="37"/>
        <v>ZAR</v>
      </c>
      <c r="P451" s="356">
        <f t="shared" si="42"/>
        <v>1</v>
      </c>
      <c r="Q451" s="350"/>
      <c r="R451" s="350"/>
      <c r="S451" s="350"/>
      <c r="T451" s="359">
        <f t="shared" si="39"/>
        <v>0</v>
      </c>
      <c r="U451" s="360"/>
      <c r="V451" s="360"/>
      <c r="W451" s="360"/>
      <c r="X451" s="360"/>
      <c r="Y451" s="360"/>
      <c r="Z451" s="360"/>
      <c r="AA451" s="361"/>
      <c r="AB451" s="361"/>
      <c r="AC451" s="361"/>
      <c r="AD451" s="361"/>
      <c r="AE451" s="361"/>
      <c r="AF451" s="361"/>
      <c r="AG451" s="361"/>
      <c r="AH451" s="361"/>
    </row>
    <row r="452" spans="1:34" ht="12.75" customHeight="1" x14ac:dyDescent="0.3">
      <c r="A452" s="351">
        <v>454</v>
      </c>
      <c r="B452" s="49">
        <v>10</v>
      </c>
      <c r="C452" s="352" t="s">
        <v>300</v>
      </c>
      <c r="D452" s="369" t="s">
        <v>308</v>
      </c>
      <c r="E452" s="379"/>
      <c r="F452" s="367"/>
      <c r="G452" s="382"/>
      <c r="H452" s="376">
        <v>40</v>
      </c>
      <c r="I452" s="354" t="str">
        <f t="shared" si="44"/>
        <v>Plant and Material - Local</v>
      </c>
      <c r="J452" s="355"/>
      <c r="K452" s="355"/>
      <c r="L452" s="357"/>
      <c r="M452" s="358" t="s">
        <v>155</v>
      </c>
      <c r="N452" s="350"/>
      <c r="O452" s="356" t="str">
        <f t="shared" si="37"/>
        <v>ZAR</v>
      </c>
      <c r="P452" s="356">
        <f t="shared" si="42"/>
        <v>1</v>
      </c>
      <c r="Q452" s="350"/>
      <c r="R452" s="350"/>
      <c r="S452" s="350"/>
      <c r="T452" s="359">
        <f t="shared" si="39"/>
        <v>0</v>
      </c>
      <c r="U452" s="360"/>
      <c r="V452" s="360"/>
      <c r="W452" s="360"/>
      <c r="X452" s="360"/>
      <c r="Y452" s="360"/>
      <c r="Z452" s="360"/>
      <c r="AA452" s="361"/>
      <c r="AB452" s="361"/>
      <c r="AC452" s="361"/>
      <c r="AD452" s="361"/>
      <c r="AE452" s="361"/>
      <c r="AF452" s="361"/>
      <c r="AG452" s="361"/>
      <c r="AH452" s="361"/>
    </row>
    <row r="453" spans="1:34" ht="12.75" customHeight="1" x14ac:dyDescent="0.3">
      <c r="A453" s="351">
        <v>455</v>
      </c>
      <c r="B453" s="49">
        <v>10</v>
      </c>
      <c r="C453" s="352" t="s">
        <v>300</v>
      </c>
      <c r="D453" s="369" t="s">
        <v>308</v>
      </c>
      <c r="E453" s="379"/>
      <c r="F453" s="367"/>
      <c r="G453" s="382"/>
      <c r="H453" s="376">
        <v>50</v>
      </c>
      <c r="I453" s="354" t="str">
        <f t="shared" si="44"/>
        <v>Plant and Material - Foreign</v>
      </c>
      <c r="J453" s="355"/>
      <c r="K453" s="355"/>
      <c r="L453" s="357"/>
      <c r="M453" s="358" t="s">
        <v>154</v>
      </c>
      <c r="N453" s="350"/>
      <c r="O453" s="398" t="s">
        <v>188</v>
      </c>
      <c r="P453" s="356"/>
      <c r="Q453" s="350"/>
      <c r="R453" s="350"/>
      <c r="S453" s="350"/>
      <c r="T453" s="359">
        <f t="shared" si="39"/>
        <v>0</v>
      </c>
      <c r="U453" s="360"/>
      <c r="V453" s="360"/>
      <c r="W453" s="360"/>
      <c r="X453" s="360"/>
      <c r="Y453" s="360"/>
      <c r="Z453" s="360"/>
      <c r="AA453" s="361"/>
      <c r="AB453" s="361"/>
      <c r="AC453" s="361"/>
      <c r="AD453" s="361"/>
      <c r="AE453" s="361"/>
      <c r="AF453" s="361"/>
      <c r="AG453" s="361"/>
      <c r="AH453" s="361"/>
    </row>
    <row r="454" spans="1:34" ht="12.75" customHeight="1" x14ac:dyDescent="0.3">
      <c r="A454" s="351">
        <v>456</v>
      </c>
      <c r="B454" s="49">
        <v>10</v>
      </c>
      <c r="C454" s="352" t="s">
        <v>300</v>
      </c>
      <c r="D454" s="369" t="s">
        <v>308</v>
      </c>
      <c r="E454" s="379"/>
      <c r="F454" s="367"/>
      <c r="G454" s="382"/>
      <c r="H454" s="376">
        <v>60</v>
      </c>
      <c r="I454" s="354" t="str">
        <f t="shared" si="44"/>
        <v>Transport - Local</v>
      </c>
      <c r="J454" s="355"/>
      <c r="K454" s="355"/>
      <c r="L454" s="357"/>
      <c r="M454" s="358" t="str">
        <f t="shared" ref="M454:M513" si="45">IF($O454=0,"Check",IF($O454="ZAR","Local","Foreign"))</f>
        <v>Local</v>
      </c>
      <c r="N454" s="350"/>
      <c r="O454" s="356" t="str">
        <f t="shared" si="37"/>
        <v>ZAR</v>
      </c>
      <c r="P454" s="356">
        <f t="shared" si="42"/>
        <v>1</v>
      </c>
      <c r="Q454" s="350"/>
      <c r="R454" s="350"/>
      <c r="S454" s="350"/>
      <c r="T454" s="359">
        <f t="shared" si="39"/>
        <v>0</v>
      </c>
      <c r="U454" s="360"/>
      <c r="V454" s="360"/>
      <c r="W454" s="360"/>
      <c r="X454" s="360"/>
      <c r="Y454" s="360"/>
      <c r="Z454" s="360"/>
      <c r="AA454" s="361"/>
      <c r="AB454" s="361"/>
      <c r="AC454" s="361"/>
      <c r="AD454" s="361"/>
      <c r="AE454" s="361"/>
      <c r="AF454" s="361"/>
      <c r="AG454" s="361"/>
      <c r="AH454" s="361"/>
    </row>
    <row r="455" spans="1:34" ht="12.75" customHeight="1" x14ac:dyDescent="0.3">
      <c r="A455" s="351">
        <v>457</v>
      </c>
      <c r="B455" s="49">
        <v>10</v>
      </c>
      <c r="C455" s="352" t="s">
        <v>300</v>
      </c>
      <c r="D455" s="369" t="s">
        <v>308</v>
      </c>
      <c r="E455" s="379"/>
      <c r="F455" s="367"/>
      <c r="G455" s="382"/>
      <c r="H455" s="376">
        <v>70</v>
      </c>
      <c r="I455" s="354" t="str">
        <f t="shared" si="44"/>
        <v>Transport - Freight/Sea</v>
      </c>
      <c r="J455" s="355"/>
      <c r="K455" s="355"/>
      <c r="L455" s="357"/>
      <c r="M455" s="358" t="str">
        <f t="shared" si="45"/>
        <v>Local</v>
      </c>
      <c r="N455" s="350"/>
      <c r="O455" s="356" t="str">
        <f t="shared" si="37"/>
        <v>ZAR</v>
      </c>
      <c r="P455" s="356">
        <f t="shared" si="42"/>
        <v>1</v>
      </c>
      <c r="Q455" s="350"/>
      <c r="R455" s="350"/>
      <c r="S455" s="350"/>
      <c r="T455" s="359">
        <f t="shared" si="39"/>
        <v>0</v>
      </c>
      <c r="U455" s="360"/>
      <c r="V455" s="360"/>
      <c r="W455" s="360"/>
      <c r="X455" s="360"/>
      <c r="Y455" s="360"/>
      <c r="Z455" s="360"/>
      <c r="AA455" s="361"/>
      <c r="AB455" s="361"/>
      <c r="AC455" s="361"/>
      <c r="AD455" s="361"/>
      <c r="AE455" s="361"/>
      <c r="AF455" s="361"/>
      <c r="AG455" s="361"/>
      <c r="AH455" s="361"/>
    </row>
    <row r="456" spans="1:34" ht="12.75" customHeight="1" x14ac:dyDescent="0.3">
      <c r="A456" s="351">
        <v>458</v>
      </c>
      <c r="B456" s="49">
        <v>10</v>
      </c>
      <c r="C456" s="352" t="s">
        <v>300</v>
      </c>
      <c r="D456" s="369" t="s">
        <v>308</v>
      </c>
      <c r="E456" s="379"/>
      <c r="F456" s="367"/>
      <c r="G456" s="382"/>
      <c r="H456" s="376">
        <v>80</v>
      </c>
      <c r="I456" s="354" t="str">
        <f t="shared" si="44"/>
        <v>Construction, Erection &amp; Installation</v>
      </c>
      <c r="J456" s="355"/>
      <c r="K456" s="355"/>
      <c r="L456" s="357"/>
      <c r="M456" s="358" t="str">
        <f t="shared" si="45"/>
        <v>Local</v>
      </c>
      <c r="N456" s="350"/>
      <c r="O456" s="356" t="str">
        <f t="shared" si="37"/>
        <v>ZAR</v>
      </c>
      <c r="P456" s="356">
        <f t="shared" si="42"/>
        <v>1</v>
      </c>
      <c r="Q456" s="350"/>
      <c r="R456" s="350"/>
      <c r="S456" s="350"/>
      <c r="T456" s="359">
        <f t="shared" si="39"/>
        <v>0</v>
      </c>
      <c r="U456" s="360"/>
      <c r="V456" s="360"/>
      <c r="W456" s="360"/>
      <c r="X456" s="360"/>
      <c r="Y456" s="360"/>
      <c r="Z456" s="360"/>
      <c r="AA456" s="361"/>
      <c r="AB456" s="361"/>
      <c r="AC456" s="361"/>
      <c r="AD456" s="361"/>
      <c r="AE456" s="361"/>
      <c r="AF456" s="361"/>
      <c r="AG456" s="361"/>
      <c r="AH456" s="361"/>
    </row>
    <row r="457" spans="1:34" ht="12.75" customHeight="1" x14ac:dyDescent="0.3">
      <c r="A457" s="351">
        <v>459</v>
      </c>
      <c r="B457" s="49">
        <v>10</v>
      </c>
      <c r="C457" s="352" t="s">
        <v>300</v>
      </c>
      <c r="D457" s="369" t="s">
        <v>308</v>
      </c>
      <c r="E457" s="379"/>
      <c r="F457" s="367"/>
      <c r="G457" s="382"/>
      <c r="H457" s="376">
        <v>90</v>
      </c>
      <c r="I457" s="354" t="str">
        <f t="shared" si="44"/>
        <v>Commissioning and Testing</v>
      </c>
      <c r="J457" s="355"/>
      <c r="K457" s="355"/>
      <c r="L457" s="357"/>
      <c r="M457" s="358" t="str">
        <f t="shared" si="45"/>
        <v>Local</v>
      </c>
      <c r="N457" s="350"/>
      <c r="O457" s="356" t="str">
        <f t="shared" si="37"/>
        <v>ZAR</v>
      </c>
      <c r="P457" s="356">
        <f t="shared" si="42"/>
        <v>1</v>
      </c>
      <c r="Q457" s="350"/>
      <c r="R457" s="350"/>
      <c r="S457" s="350"/>
      <c r="T457" s="359">
        <f t="shared" si="39"/>
        <v>0</v>
      </c>
      <c r="U457" s="360"/>
      <c r="V457" s="360"/>
      <c r="W457" s="360"/>
      <c r="X457" s="360"/>
      <c r="Y457" s="360"/>
      <c r="Z457" s="360"/>
      <c r="AA457" s="361"/>
      <c r="AB457" s="361"/>
      <c r="AC457" s="361"/>
      <c r="AD457" s="361"/>
      <c r="AE457" s="361"/>
      <c r="AF457" s="361"/>
      <c r="AG457" s="361"/>
      <c r="AH457" s="361"/>
    </row>
    <row r="458" spans="1:34" ht="12.75" customHeight="1" x14ac:dyDescent="0.3">
      <c r="A458" s="351">
        <v>460</v>
      </c>
      <c r="B458" s="49">
        <v>10</v>
      </c>
      <c r="C458" s="352" t="s">
        <v>300</v>
      </c>
      <c r="D458" s="369" t="s">
        <v>308</v>
      </c>
      <c r="E458" s="379"/>
      <c r="F458" s="367"/>
      <c r="G458" s="382"/>
      <c r="H458" s="376">
        <v>100</v>
      </c>
      <c r="I458" s="354" t="str">
        <f t="shared" si="44"/>
        <v>Codification and Labelling</v>
      </c>
      <c r="J458" s="355"/>
      <c r="K458" s="355"/>
      <c r="L458" s="357"/>
      <c r="M458" s="358" t="str">
        <f t="shared" si="45"/>
        <v>Local</v>
      </c>
      <c r="N458" s="350"/>
      <c r="O458" s="356" t="str">
        <f t="shared" si="37"/>
        <v>ZAR</v>
      </c>
      <c r="P458" s="356">
        <f t="shared" si="42"/>
        <v>1</v>
      </c>
      <c r="Q458" s="350"/>
      <c r="R458" s="350"/>
      <c r="S458" s="350"/>
      <c r="T458" s="359">
        <f t="shared" si="39"/>
        <v>0</v>
      </c>
      <c r="U458" s="360"/>
      <c r="V458" s="360"/>
      <c r="W458" s="360"/>
      <c r="X458" s="360"/>
      <c r="Y458" s="360"/>
      <c r="Z458" s="360"/>
      <c r="AA458" s="361"/>
      <c r="AB458" s="361"/>
      <c r="AC458" s="361"/>
      <c r="AD458" s="361"/>
      <c r="AE458" s="361"/>
      <c r="AF458" s="361"/>
      <c r="AG458" s="361"/>
      <c r="AH458" s="361"/>
    </row>
    <row r="459" spans="1:34" ht="12.75" customHeight="1" x14ac:dyDescent="0.3">
      <c r="A459" s="351">
        <v>461</v>
      </c>
      <c r="B459" s="49">
        <v>10</v>
      </c>
      <c r="C459" s="352" t="s">
        <v>300</v>
      </c>
      <c r="D459" s="369" t="s">
        <v>308</v>
      </c>
      <c r="E459" s="379"/>
      <c r="F459" s="367"/>
      <c r="G459" s="382"/>
      <c r="H459" s="375">
        <v>0</v>
      </c>
      <c r="I459" s="354" t="str">
        <f t="shared" si="44"/>
        <v>General</v>
      </c>
      <c r="J459" s="355"/>
      <c r="K459" s="355"/>
      <c r="L459" s="357"/>
      <c r="M459" s="358" t="s">
        <v>155</v>
      </c>
      <c r="N459" s="350"/>
      <c r="O459" s="356" t="str">
        <f t="shared" si="37"/>
        <v>ZAR</v>
      </c>
      <c r="P459" s="356">
        <f t="shared" si="42"/>
        <v>1</v>
      </c>
      <c r="Q459" s="350"/>
      <c r="R459" s="350"/>
      <c r="S459" s="350"/>
      <c r="T459" s="359">
        <f t="shared" si="39"/>
        <v>0</v>
      </c>
      <c r="U459" s="360"/>
      <c r="V459" s="360"/>
      <c r="W459" s="360"/>
      <c r="X459" s="360"/>
      <c r="Y459" s="360"/>
      <c r="Z459" s="360"/>
      <c r="AA459" s="361"/>
      <c r="AB459" s="361"/>
      <c r="AC459" s="361"/>
      <c r="AD459" s="361"/>
      <c r="AE459" s="361"/>
      <c r="AF459" s="361"/>
      <c r="AG459" s="361"/>
      <c r="AH459" s="361"/>
    </row>
    <row r="460" spans="1:34" ht="12.75" customHeight="1" x14ac:dyDescent="0.3">
      <c r="A460" s="351">
        <v>462</v>
      </c>
      <c r="B460" s="49">
        <v>10</v>
      </c>
      <c r="C460" s="352" t="s">
        <v>300</v>
      </c>
      <c r="D460" s="369" t="s">
        <v>308</v>
      </c>
      <c r="E460" s="379"/>
      <c r="F460" s="367"/>
      <c r="G460" s="382"/>
      <c r="H460" s="376">
        <v>10</v>
      </c>
      <c r="I460" s="354" t="str">
        <f t="shared" si="44"/>
        <v>Management</v>
      </c>
      <c r="J460" s="355"/>
      <c r="K460" s="355"/>
      <c r="L460" s="357"/>
      <c r="M460" s="358" t="str">
        <f t="shared" si="45"/>
        <v>Local</v>
      </c>
      <c r="N460" s="350"/>
      <c r="O460" s="356" t="str">
        <f t="shared" si="37"/>
        <v>ZAR</v>
      </c>
      <c r="P460" s="356">
        <f t="shared" si="42"/>
        <v>1</v>
      </c>
      <c r="Q460" s="350"/>
      <c r="R460" s="350"/>
      <c r="S460" s="350"/>
      <c r="T460" s="359">
        <f t="shared" si="39"/>
        <v>0</v>
      </c>
      <c r="U460" s="360"/>
      <c r="V460" s="360"/>
      <c r="W460" s="360"/>
      <c r="X460" s="360"/>
      <c r="Y460" s="360"/>
      <c r="Z460" s="360"/>
      <c r="AA460" s="361"/>
      <c r="AB460" s="361"/>
      <c r="AC460" s="361"/>
      <c r="AD460" s="361"/>
      <c r="AE460" s="361"/>
      <c r="AF460" s="361"/>
      <c r="AG460" s="361"/>
      <c r="AH460" s="361"/>
    </row>
    <row r="461" spans="1:34" ht="12.75" customHeight="1" x14ac:dyDescent="0.3">
      <c r="A461" s="351">
        <v>463</v>
      </c>
      <c r="B461" s="49">
        <v>10</v>
      </c>
      <c r="C461" s="352" t="s">
        <v>300</v>
      </c>
      <c r="D461" s="369" t="s">
        <v>308</v>
      </c>
      <c r="E461" s="379"/>
      <c r="F461" s="367"/>
      <c r="G461" s="382"/>
      <c r="H461" s="376">
        <v>20</v>
      </c>
      <c r="I461" s="354" t="str">
        <f t="shared" si="44"/>
        <v>Design Management</v>
      </c>
      <c r="J461" s="355"/>
      <c r="K461" s="355"/>
      <c r="L461" s="357"/>
      <c r="M461" s="358" t="str">
        <f t="shared" si="45"/>
        <v>Local</v>
      </c>
      <c r="N461" s="350"/>
      <c r="O461" s="356" t="str">
        <f t="shared" si="37"/>
        <v>ZAR</v>
      </c>
      <c r="P461" s="356">
        <f t="shared" si="42"/>
        <v>1</v>
      </c>
      <c r="Q461" s="350"/>
      <c r="R461" s="350"/>
      <c r="S461" s="350"/>
      <c r="T461" s="359">
        <f t="shared" si="39"/>
        <v>0</v>
      </c>
      <c r="U461" s="360"/>
      <c r="V461" s="360"/>
      <c r="W461" s="360"/>
      <c r="X461" s="360"/>
      <c r="Y461" s="360"/>
      <c r="Z461" s="360"/>
      <c r="AA461" s="361"/>
      <c r="AB461" s="361"/>
      <c r="AC461" s="361"/>
      <c r="AD461" s="361"/>
      <c r="AE461" s="361"/>
      <c r="AF461" s="361"/>
      <c r="AG461" s="361"/>
      <c r="AH461" s="361"/>
    </row>
    <row r="462" spans="1:34" ht="12.75" customHeight="1" x14ac:dyDescent="0.3">
      <c r="A462" s="351">
        <v>464</v>
      </c>
      <c r="B462" s="49">
        <v>10</v>
      </c>
      <c r="C462" s="352" t="s">
        <v>300</v>
      </c>
      <c r="D462" s="369" t="s">
        <v>308</v>
      </c>
      <c r="E462" s="379"/>
      <c r="F462" s="367"/>
      <c r="G462" s="382"/>
      <c r="H462" s="376">
        <v>30</v>
      </c>
      <c r="I462" s="354" t="str">
        <f t="shared" si="44"/>
        <v>Procurement</v>
      </c>
      <c r="J462" s="355"/>
      <c r="K462" s="355"/>
      <c r="L462" s="357"/>
      <c r="M462" s="358" t="str">
        <f t="shared" si="45"/>
        <v>Local</v>
      </c>
      <c r="N462" s="350"/>
      <c r="O462" s="356" t="str">
        <f t="shared" si="37"/>
        <v>ZAR</v>
      </c>
      <c r="P462" s="356">
        <f t="shared" si="42"/>
        <v>1</v>
      </c>
      <c r="Q462" s="350"/>
      <c r="R462" s="350"/>
      <c r="S462" s="350"/>
      <c r="T462" s="359">
        <f t="shared" si="39"/>
        <v>0</v>
      </c>
      <c r="U462" s="360"/>
      <c r="V462" s="360"/>
      <c r="W462" s="360"/>
      <c r="X462" s="360"/>
      <c r="Y462" s="360"/>
      <c r="Z462" s="360"/>
      <c r="AA462" s="361"/>
      <c r="AB462" s="361"/>
      <c r="AC462" s="361"/>
      <c r="AD462" s="361"/>
      <c r="AE462" s="361"/>
      <c r="AF462" s="361"/>
      <c r="AG462" s="361"/>
      <c r="AH462" s="361"/>
    </row>
    <row r="463" spans="1:34" ht="12.75" customHeight="1" x14ac:dyDescent="0.3">
      <c r="A463" s="351">
        <v>465</v>
      </c>
      <c r="B463" s="49">
        <v>10</v>
      </c>
      <c r="C463" s="352" t="s">
        <v>300</v>
      </c>
      <c r="D463" s="369" t="s">
        <v>308</v>
      </c>
      <c r="E463" s="379"/>
      <c r="F463" s="367"/>
      <c r="G463" s="382"/>
      <c r="H463" s="376">
        <v>40</v>
      </c>
      <c r="I463" s="354" t="str">
        <f t="shared" si="44"/>
        <v>Plant and Material - Local</v>
      </c>
      <c r="J463" s="355"/>
      <c r="K463" s="355"/>
      <c r="L463" s="357"/>
      <c r="M463" s="358" t="str">
        <f t="shared" si="45"/>
        <v>Local</v>
      </c>
      <c r="N463" s="350"/>
      <c r="O463" s="356" t="str">
        <f t="shared" si="37"/>
        <v>ZAR</v>
      </c>
      <c r="P463" s="356">
        <f t="shared" si="42"/>
        <v>1</v>
      </c>
      <c r="Q463" s="350"/>
      <c r="R463" s="350"/>
      <c r="S463" s="350"/>
      <c r="T463" s="359">
        <f t="shared" si="39"/>
        <v>0</v>
      </c>
      <c r="U463" s="360"/>
      <c r="V463" s="360"/>
      <c r="W463" s="360"/>
      <c r="X463" s="360"/>
      <c r="Y463" s="360"/>
      <c r="Z463" s="360"/>
      <c r="AA463" s="361"/>
      <c r="AB463" s="361"/>
      <c r="AC463" s="361"/>
      <c r="AD463" s="361"/>
      <c r="AE463" s="361"/>
      <c r="AF463" s="361"/>
      <c r="AG463" s="361"/>
      <c r="AH463" s="361"/>
    </row>
    <row r="464" spans="1:34" ht="12.75" customHeight="1" x14ac:dyDescent="0.3">
      <c r="A464" s="351">
        <v>466</v>
      </c>
      <c r="B464" s="49">
        <v>10</v>
      </c>
      <c r="C464" s="352" t="s">
        <v>300</v>
      </c>
      <c r="D464" s="369" t="s">
        <v>308</v>
      </c>
      <c r="E464" s="379"/>
      <c r="F464" s="367"/>
      <c r="G464" s="382"/>
      <c r="H464" s="376">
        <v>50</v>
      </c>
      <c r="I464" s="354" t="str">
        <f t="shared" si="44"/>
        <v>Plant and Material - Foreign</v>
      </c>
      <c r="J464" s="355"/>
      <c r="K464" s="355"/>
      <c r="L464" s="357"/>
      <c r="M464" s="358" t="s">
        <v>154</v>
      </c>
      <c r="N464" s="350"/>
      <c r="O464" s="398" t="s">
        <v>188</v>
      </c>
      <c r="P464" s="356"/>
      <c r="Q464" s="350"/>
      <c r="R464" s="350"/>
      <c r="S464" s="350"/>
      <c r="T464" s="359">
        <f t="shared" si="39"/>
        <v>0</v>
      </c>
      <c r="U464" s="360"/>
      <c r="V464" s="360"/>
      <c r="W464" s="360"/>
      <c r="X464" s="360"/>
      <c r="Y464" s="360"/>
      <c r="Z464" s="360"/>
      <c r="AA464" s="361"/>
      <c r="AB464" s="361"/>
      <c r="AC464" s="361"/>
      <c r="AD464" s="361"/>
      <c r="AE464" s="361"/>
      <c r="AF464" s="361"/>
      <c r="AG464" s="361"/>
      <c r="AH464" s="361"/>
    </row>
    <row r="465" spans="1:34" ht="12.75" customHeight="1" x14ac:dyDescent="0.3">
      <c r="A465" s="351">
        <v>467</v>
      </c>
      <c r="B465" s="49">
        <v>10</v>
      </c>
      <c r="C465" s="352" t="s">
        <v>300</v>
      </c>
      <c r="D465" s="369" t="s">
        <v>308</v>
      </c>
      <c r="E465" s="379"/>
      <c r="F465" s="367"/>
      <c r="G465" s="382"/>
      <c r="H465" s="376">
        <v>60</v>
      </c>
      <c r="I465" s="354" t="str">
        <f t="shared" si="44"/>
        <v>Transport - Local</v>
      </c>
      <c r="J465" s="355"/>
      <c r="K465" s="355"/>
      <c r="L465" s="357"/>
      <c r="M465" s="358" t="str">
        <f t="shared" si="45"/>
        <v>Local</v>
      </c>
      <c r="N465" s="350"/>
      <c r="O465" s="356" t="str">
        <f t="shared" si="37"/>
        <v>ZAR</v>
      </c>
      <c r="P465" s="356">
        <f t="shared" si="42"/>
        <v>1</v>
      </c>
      <c r="Q465" s="350"/>
      <c r="R465" s="350"/>
      <c r="S465" s="350"/>
      <c r="T465" s="359">
        <f t="shared" si="39"/>
        <v>0</v>
      </c>
      <c r="U465" s="360"/>
      <c r="V465" s="360"/>
      <c r="W465" s="360"/>
      <c r="X465" s="360"/>
      <c r="Y465" s="360"/>
      <c r="Z465" s="360"/>
      <c r="AA465" s="361"/>
      <c r="AB465" s="361"/>
      <c r="AC465" s="361"/>
      <c r="AD465" s="361"/>
      <c r="AE465" s="361"/>
      <c r="AF465" s="361"/>
      <c r="AG465" s="361"/>
      <c r="AH465" s="361"/>
    </row>
    <row r="466" spans="1:34" ht="12.75" customHeight="1" x14ac:dyDescent="0.3">
      <c r="A466" s="351">
        <v>468</v>
      </c>
      <c r="B466" s="49">
        <v>10</v>
      </c>
      <c r="C466" s="352" t="s">
        <v>300</v>
      </c>
      <c r="D466" s="369" t="s">
        <v>308</v>
      </c>
      <c r="E466" s="379"/>
      <c r="F466" s="367"/>
      <c r="G466" s="382"/>
      <c r="H466" s="376">
        <v>70</v>
      </c>
      <c r="I466" s="354" t="str">
        <f t="shared" si="44"/>
        <v>Transport - Freight/Sea</v>
      </c>
      <c r="J466" s="355"/>
      <c r="K466" s="355"/>
      <c r="L466" s="357"/>
      <c r="M466" s="358" t="str">
        <f t="shared" si="45"/>
        <v>Local</v>
      </c>
      <c r="N466" s="350"/>
      <c r="O466" s="356" t="str">
        <f t="shared" si="37"/>
        <v>ZAR</v>
      </c>
      <c r="P466" s="356">
        <f t="shared" si="42"/>
        <v>1</v>
      </c>
      <c r="Q466" s="350"/>
      <c r="R466" s="350"/>
      <c r="S466" s="350"/>
      <c r="T466" s="359">
        <f t="shared" si="39"/>
        <v>0</v>
      </c>
      <c r="U466" s="360"/>
      <c r="V466" s="360"/>
      <c r="W466" s="360"/>
      <c r="X466" s="360"/>
      <c r="Y466" s="360"/>
      <c r="Z466" s="360"/>
      <c r="AA466" s="361"/>
      <c r="AB466" s="361"/>
      <c r="AC466" s="361"/>
      <c r="AD466" s="361"/>
      <c r="AE466" s="361"/>
      <c r="AF466" s="361"/>
      <c r="AG466" s="361"/>
      <c r="AH466" s="361"/>
    </row>
    <row r="467" spans="1:34" ht="12.75" customHeight="1" x14ac:dyDescent="0.3">
      <c r="A467" s="351">
        <v>469</v>
      </c>
      <c r="B467" s="49">
        <v>10</v>
      </c>
      <c r="C467" s="352" t="s">
        <v>300</v>
      </c>
      <c r="D467" s="369" t="s">
        <v>308</v>
      </c>
      <c r="E467" s="379"/>
      <c r="F467" s="367"/>
      <c r="G467" s="382"/>
      <c r="H467" s="376">
        <v>80</v>
      </c>
      <c r="I467" s="354" t="str">
        <f t="shared" si="44"/>
        <v>Construction, Erection &amp; Installation</v>
      </c>
      <c r="J467" s="355"/>
      <c r="K467" s="355"/>
      <c r="L467" s="357"/>
      <c r="M467" s="358" t="str">
        <f t="shared" si="45"/>
        <v>Local</v>
      </c>
      <c r="N467" s="350"/>
      <c r="O467" s="356" t="str">
        <f t="shared" si="37"/>
        <v>ZAR</v>
      </c>
      <c r="P467" s="356">
        <f t="shared" si="42"/>
        <v>1</v>
      </c>
      <c r="Q467" s="350"/>
      <c r="R467" s="350"/>
      <c r="S467" s="350"/>
      <c r="T467" s="359">
        <f t="shared" si="39"/>
        <v>0</v>
      </c>
      <c r="U467" s="360"/>
      <c r="V467" s="360"/>
      <c r="W467" s="360"/>
      <c r="X467" s="360"/>
      <c r="Y467" s="360"/>
      <c r="Z467" s="360"/>
      <c r="AA467" s="361"/>
      <c r="AB467" s="361"/>
      <c r="AC467" s="361"/>
      <c r="AD467" s="361"/>
      <c r="AE467" s="361"/>
      <c r="AF467" s="361"/>
      <c r="AG467" s="361"/>
      <c r="AH467" s="361"/>
    </row>
    <row r="468" spans="1:34" ht="12.75" customHeight="1" x14ac:dyDescent="0.3">
      <c r="A468" s="351">
        <v>470</v>
      </c>
      <c r="B468" s="49">
        <v>10</v>
      </c>
      <c r="C468" s="352" t="s">
        <v>300</v>
      </c>
      <c r="D468" s="369" t="s">
        <v>308</v>
      </c>
      <c r="E468" s="379"/>
      <c r="F468" s="367"/>
      <c r="G468" s="382"/>
      <c r="H468" s="376">
        <v>90</v>
      </c>
      <c r="I468" s="354" t="str">
        <f t="shared" si="44"/>
        <v>Commissioning and Testing</v>
      </c>
      <c r="J468" s="355"/>
      <c r="K468" s="355"/>
      <c r="L468" s="357"/>
      <c r="M468" s="358" t="str">
        <f t="shared" si="45"/>
        <v>Local</v>
      </c>
      <c r="N468" s="350"/>
      <c r="O468" s="356" t="str">
        <f t="shared" si="37"/>
        <v>ZAR</v>
      </c>
      <c r="P468" s="356">
        <f t="shared" si="42"/>
        <v>1</v>
      </c>
      <c r="Q468" s="350"/>
      <c r="R468" s="350"/>
      <c r="S468" s="350"/>
      <c r="T468" s="359">
        <f t="shared" si="39"/>
        <v>0</v>
      </c>
      <c r="U468" s="360"/>
      <c r="V468" s="360"/>
      <c r="W468" s="360"/>
      <c r="X468" s="360"/>
      <c r="Y468" s="360"/>
      <c r="Z468" s="360"/>
      <c r="AA468" s="361"/>
      <c r="AB468" s="361"/>
      <c r="AC468" s="361"/>
      <c r="AD468" s="361"/>
      <c r="AE468" s="361"/>
      <c r="AF468" s="361"/>
      <c r="AG468" s="361"/>
      <c r="AH468" s="361"/>
    </row>
    <row r="469" spans="1:34" ht="12.75" customHeight="1" x14ac:dyDescent="0.3">
      <c r="A469" s="351">
        <v>471</v>
      </c>
      <c r="B469" s="49">
        <v>10</v>
      </c>
      <c r="C469" s="352" t="s">
        <v>300</v>
      </c>
      <c r="D469" s="369" t="s">
        <v>308</v>
      </c>
      <c r="E469" s="379"/>
      <c r="F469" s="367"/>
      <c r="G469" s="382"/>
      <c r="H469" s="376">
        <v>100</v>
      </c>
      <c r="I469" s="354" t="str">
        <f t="shared" si="44"/>
        <v>Codification and Labelling</v>
      </c>
      <c r="J469" s="355"/>
      <c r="K469" s="355"/>
      <c r="L469" s="357"/>
      <c r="M469" s="358" t="str">
        <f t="shared" si="45"/>
        <v>Local</v>
      </c>
      <c r="N469" s="350"/>
      <c r="O469" s="356" t="str">
        <f t="shared" si="37"/>
        <v>ZAR</v>
      </c>
      <c r="P469" s="356">
        <f t="shared" si="42"/>
        <v>1</v>
      </c>
      <c r="Q469" s="350"/>
      <c r="R469" s="350"/>
      <c r="S469" s="350"/>
      <c r="T469" s="359">
        <f t="shared" si="39"/>
        <v>0</v>
      </c>
      <c r="U469" s="360"/>
      <c r="V469" s="360"/>
      <c r="W469" s="360"/>
      <c r="X469" s="360"/>
      <c r="Y469" s="360"/>
      <c r="Z469" s="360"/>
      <c r="AA469" s="361"/>
      <c r="AB469" s="361"/>
      <c r="AC469" s="361"/>
      <c r="AD469" s="361"/>
      <c r="AE469" s="361"/>
      <c r="AF469" s="361"/>
      <c r="AG469" s="361"/>
      <c r="AH469" s="361"/>
    </row>
    <row r="470" spans="1:34" ht="12.75" customHeight="1" x14ac:dyDescent="0.3">
      <c r="A470" s="351">
        <v>472</v>
      </c>
      <c r="B470" s="49">
        <v>10</v>
      </c>
      <c r="C470" s="352" t="s">
        <v>300</v>
      </c>
      <c r="D470" s="369" t="s">
        <v>308</v>
      </c>
      <c r="E470" s="379"/>
      <c r="F470" s="367"/>
      <c r="G470" s="382"/>
      <c r="H470" s="375">
        <v>0</v>
      </c>
      <c r="I470" s="354" t="str">
        <f t="shared" si="44"/>
        <v>General</v>
      </c>
      <c r="J470" s="355"/>
      <c r="K470" s="355"/>
      <c r="L470" s="357"/>
      <c r="M470" s="358" t="str">
        <f t="shared" si="45"/>
        <v>Local</v>
      </c>
      <c r="N470" s="350"/>
      <c r="O470" s="356" t="str">
        <f t="shared" si="37"/>
        <v>ZAR</v>
      </c>
      <c r="P470" s="356">
        <f t="shared" si="42"/>
        <v>1</v>
      </c>
      <c r="Q470" s="350"/>
      <c r="R470" s="350"/>
      <c r="S470" s="350"/>
      <c r="T470" s="359">
        <f t="shared" si="39"/>
        <v>0</v>
      </c>
      <c r="U470" s="360"/>
      <c r="V470" s="360"/>
      <c r="W470" s="360"/>
      <c r="X470" s="360"/>
      <c r="Y470" s="360"/>
      <c r="Z470" s="360"/>
      <c r="AA470" s="361"/>
      <c r="AB470" s="361"/>
      <c r="AC470" s="361"/>
      <c r="AD470" s="361"/>
      <c r="AE470" s="361"/>
      <c r="AF470" s="361"/>
      <c r="AG470" s="361"/>
      <c r="AH470" s="361"/>
    </row>
    <row r="471" spans="1:34" ht="12.75" customHeight="1" x14ac:dyDescent="0.3">
      <c r="A471" s="351">
        <v>473</v>
      </c>
      <c r="B471" s="49">
        <v>10</v>
      </c>
      <c r="C471" s="352" t="s">
        <v>300</v>
      </c>
      <c r="D471" s="369" t="s">
        <v>308</v>
      </c>
      <c r="E471" s="379"/>
      <c r="F471" s="371"/>
      <c r="G471" s="382"/>
      <c r="H471" s="376">
        <v>10</v>
      </c>
      <c r="I471" s="354" t="str">
        <f t="shared" si="44"/>
        <v>Management</v>
      </c>
      <c r="J471" s="355"/>
      <c r="K471" s="355"/>
      <c r="L471" s="357"/>
      <c r="M471" s="358" t="str">
        <f t="shared" si="45"/>
        <v>Local</v>
      </c>
      <c r="N471" s="350"/>
      <c r="O471" s="356" t="str">
        <f t="shared" si="37"/>
        <v>ZAR</v>
      </c>
      <c r="P471" s="356">
        <f t="shared" si="42"/>
        <v>1</v>
      </c>
      <c r="Q471" s="350"/>
      <c r="R471" s="350"/>
      <c r="S471" s="350"/>
      <c r="T471" s="359">
        <f t="shared" si="39"/>
        <v>0</v>
      </c>
      <c r="U471" s="360"/>
      <c r="V471" s="360"/>
      <c r="W471" s="360"/>
      <c r="X471" s="360"/>
      <c r="Y471" s="360"/>
      <c r="Z471" s="360"/>
      <c r="AA471" s="361"/>
      <c r="AB471" s="361"/>
      <c r="AC471" s="361"/>
      <c r="AD471" s="361"/>
      <c r="AE471" s="361"/>
      <c r="AF471" s="361"/>
      <c r="AG471" s="361"/>
      <c r="AH471" s="361"/>
    </row>
    <row r="472" spans="1:34" ht="12.75" customHeight="1" x14ac:dyDescent="0.3">
      <c r="A472" s="351">
        <v>474</v>
      </c>
      <c r="B472" s="49">
        <v>10</v>
      </c>
      <c r="C472" s="352" t="s">
        <v>300</v>
      </c>
      <c r="D472" s="369" t="s">
        <v>308</v>
      </c>
      <c r="E472" s="379"/>
      <c r="F472" s="371"/>
      <c r="G472" s="382"/>
      <c r="H472" s="376">
        <v>20</v>
      </c>
      <c r="I472" s="354" t="str">
        <f t="shared" si="44"/>
        <v>Design Management</v>
      </c>
      <c r="J472" s="355"/>
      <c r="K472" s="355"/>
      <c r="L472" s="357"/>
      <c r="M472" s="358" t="str">
        <f t="shared" si="45"/>
        <v>Local</v>
      </c>
      <c r="N472" s="350"/>
      <c r="O472" s="356" t="str">
        <f t="shared" si="37"/>
        <v>ZAR</v>
      </c>
      <c r="P472" s="356">
        <f t="shared" si="42"/>
        <v>1</v>
      </c>
      <c r="Q472" s="350"/>
      <c r="R472" s="350"/>
      <c r="S472" s="350"/>
      <c r="T472" s="359">
        <f t="shared" si="39"/>
        <v>0</v>
      </c>
      <c r="U472" s="360"/>
      <c r="V472" s="360"/>
      <c r="W472" s="360"/>
      <c r="X472" s="360"/>
      <c r="Y472" s="360"/>
      <c r="Z472" s="360"/>
      <c r="AA472" s="361"/>
      <c r="AB472" s="361"/>
      <c r="AC472" s="361"/>
      <c r="AD472" s="361"/>
      <c r="AE472" s="361"/>
      <c r="AF472" s="361"/>
      <c r="AG472" s="361"/>
      <c r="AH472" s="361"/>
    </row>
    <row r="473" spans="1:34" ht="12.75" customHeight="1" x14ac:dyDescent="0.3">
      <c r="A473" s="351">
        <v>475</v>
      </c>
      <c r="B473" s="49">
        <v>10</v>
      </c>
      <c r="C473" s="352" t="s">
        <v>300</v>
      </c>
      <c r="D473" s="369" t="s">
        <v>308</v>
      </c>
      <c r="E473" s="379"/>
      <c r="F473" s="371"/>
      <c r="G473" s="382"/>
      <c r="H473" s="376">
        <v>30</v>
      </c>
      <c r="I473" s="354" t="str">
        <f t="shared" si="44"/>
        <v>Procurement</v>
      </c>
      <c r="J473" s="355"/>
      <c r="K473" s="355"/>
      <c r="L473" s="357"/>
      <c r="M473" s="358" t="str">
        <f t="shared" si="45"/>
        <v>Local</v>
      </c>
      <c r="N473" s="350"/>
      <c r="O473" s="356" t="str">
        <f t="shared" si="37"/>
        <v>ZAR</v>
      </c>
      <c r="P473" s="356">
        <f t="shared" si="42"/>
        <v>1</v>
      </c>
      <c r="Q473" s="350"/>
      <c r="R473" s="350"/>
      <c r="S473" s="350"/>
      <c r="T473" s="359">
        <f t="shared" si="39"/>
        <v>0</v>
      </c>
      <c r="U473" s="360"/>
      <c r="V473" s="360"/>
      <c r="W473" s="360"/>
      <c r="X473" s="360"/>
      <c r="Y473" s="360"/>
      <c r="Z473" s="360"/>
      <c r="AA473" s="361"/>
      <c r="AB473" s="361"/>
      <c r="AC473" s="361"/>
      <c r="AD473" s="361"/>
      <c r="AE473" s="361"/>
      <c r="AF473" s="361"/>
      <c r="AG473" s="361"/>
      <c r="AH473" s="361"/>
    </row>
    <row r="474" spans="1:34" ht="12.75" customHeight="1" x14ac:dyDescent="0.3">
      <c r="A474" s="351">
        <v>476</v>
      </c>
      <c r="B474" s="49">
        <v>10</v>
      </c>
      <c r="C474" s="352" t="s">
        <v>300</v>
      </c>
      <c r="D474" s="369" t="s">
        <v>308</v>
      </c>
      <c r="E474" s="379"/>
      <c r="F474" s="371"/>
      <c r="G474" s="382"/>
      <c r="H474" s="376">
        <v>40</v>
      </c>
      <c r="I474" s="354" t="str">
        <f t="shared" si="44"/>
        <v>Plant and Material - Local</v>
      </c>
      <c r="J474" s="355"/>
      <c r="K474" s="355"/>
      <c r="L474" s="357"/>
      <c r="M474" s="358" t="str">
        <f t="shared" si="45"/>
        <v>Local</v>
      </c>
      <c r="N474" s="350"/>
      <c r="O474" s="356" t="str">
        <f t="shared" si="37"/>
        <v>ZAR</v>
      </c>
      <c r="P474" s="356">
        <f t="shared" si="42"/>
        <v>1</v>
      </c>
      <c r="Q474" s="350"/>
      <c r="R474" s="350"/>
      <c r="S474" s="350"/>
      <c r="T474" s="359">
        <f t="shared" si="39"/>
        <v>0</v>
      </c>
      <c r="U474" s="360"/>
      <c r="V474" s="360"/>
      <c r="W474" s="360"/>
      <c r="X474" s="360"/>
      <c r="Y474" s="360"/>
      <c r="Z474" s="360"/>
      <c r="AA474" s="361"/>
      <c r="AB474" s="361"/>
      <c r="AC474" s="361"/>
      <c r="AD474" s="361"/>
      <c r="AE474" s="361"/>
      <c r="AF474" s="361"/>
      <c r="AG474" s="361"/>
      <c r="AH474" s="361"/>
    </row>
    <row r="475" spans="1:34" ht="12.75" customHeight="1" x14ac:dyDescent="0.3">
      <c r="A475" s="351">
        <v>477</v>
      </c>
      <c r="B475" s="49">
        <v>10</v>
      </c>
      <c r="C475" s="352" t="s">
        <v>300</v>
      </c>
      <c r="D475" s="369" t="s">
        <v>308</v>
      </c>
      <c r="E475" s="379"/>
      <c r="F475" s="371"/>
      <c r="G475" s="382"/>
      <c r="H475" s="376">
        <v>50</v>
      </c>
      <c r="I475" s="354" t="str">
        <f t="shared" si="44"/>
        <v>Plant and Material - Foreign</v>
      </c>
      <c r="J475" s="355"/>
      <c r="K475" s="355"/>
      <c r="L475" s="357"/>
      <c r="M475" s="358" t="s">
        <v>154</v>
      </c>
      <c r="N475" s="350"/>
      <c r="O475" s="398" t="s">
        <v>188</v>
      </c>
      <c r="P475" s="356"/>
      <c r="Q475" s="350"/>
      <c r="R475" s="350"/>
      <c r="S475" s="350"/>
      <c r="T475" s="359">
        <f t="shared" si="39"/>
        <v>0</v>
      </c>
      <c r="U475" s="360"/>
      <c r="V475" s="360"/>
      <c r="W475" s="360"/>
      <c r="X475" s="360"/>
      <c r="Y475" s="360"/>
      <c r="Z475" s="360"/>
      <c r="AA475" s="361"/>
      <c r="AB475" s="361"/>
      <c r="AC475" s="361"/>
      <c r="AD475" s="361"/>
      <c r="AE475" s="361"/>
      <c r="AF475" s="361"/>
      <c r="AG475" s="361"/>
      <c r="AH475" s="361"/>
    </row>
    <row r="476" spans="1:34" ht="12.75" customHeight="1" x14ac:dyDescent="0.3">
      <c r="A476" s="351">
        <v>478</v>
      </c>
      <c r="B476" s="49">
        <v>10</v>
      </c>
      <c r="C476" s="352" t="s">
        <v>300</v>
      </c>
      <c r="D476" s="369" t="s">
        <v>308</v>
      </c>
      <c r="E476" s="379"/>
      <c r="F476" s="371"/>
      <c r="G476" s="382"/>
      <c r="H476" s="376">
        <v>60</v>
      </c>
      <c r="I476" s="354" t="str">
        <f t="shared" si="44"/>
        <v>Transport - Local</v>
      </c>
      <c r="J476" s="355"/>
      <c r="K476" s="355"/>
      <c r="L476" s="357"/>
      <c r="M476" s="358" t="str">
        <f t="shared" si="45"/>
        <v>Local</v>
      </c>
      <c r="N476" s="350"/>
      <c r="O476" s="356" t="str">
        <f t="shared" si="37"/>
        <v>ZAR</v>
      </c>
      <c r="P476" s="356">
        <f t="shared" si="42"/>
        <v>1</v>
      </c>
      <c r="Q476" s="350"/>
      <c r="R476" s="350"/>
      <c r="S476" s="350"/>
      <c r="T476" s="359">
        <f t="shared" si="39"/>
        <v>0</v>
      </c>
      <c r="U476" s="360"/>
      <c r="V476" s="360"/>
      <c r="W476" s="360"/>
      <c r="X476" s="360"/>
      <c r="Y476" s="360"/>
      <c r="Z476" s="360"/>
      <c r="AA476" s="361"/>
      <c r="AB476" s="361"/>
      <c r="AC476" s="361"/>
      <c r="AD476" s="361"/>
      <c r="AE476" s="361"/>
      <c r="AF476" s="361"/>
      <c r="AG476" s="361"/>
      <c r="AH476" s="361"/>
    </row>
    <row r="477" spans="1:34" ht="12.75" customHeight="1" x14ac:dyDescent="0.3">
      <c r="A477" s="351">
        <v>479</v>
      </c>
      <c r="B477" s="49">
        <v>10</v>
      </c>
      <c r="C477" s="352" t="s">
        <v>300</v>
      </c>
      <c r="D477" s="369" t="s">
        <v>308</v>
      </c>
      <c r="E477" s="379"/>
      <c r="F477" s="371"/>
      <c r="G477" s="382"/>
      <c r="H477" s="376">
        <v>70</v>
      </c>
      <c r="I477" s="354" t="str">
        <f t="shared" si="44"/>
        <v>Transport - Freight/Sea</v>
      </c>
      <c r="J477" s="355"/>
      <c r="K477" s="355"/>
      <c r="L477" s="357"/>
      <c r="M477" s="358" t="str">
        <f t="shared" si="45"/>
        <v>Local</v>
      </c>
      <c r="N477" s="350"/>
      <c r="O477" s="356" t="str">
        <f t="shared" si="37"/>
        <v>ZAR</v>
      </c>
      <c r="P477" s="356">
        <f t="shared" si="42"/>
        <v>1</v>
      </c>
      <c r="Q477" s="350"/>
      <c r="R477" s="350"/>
      <c r="S477" s="350"/>
      <c r="T477" s="359">
        <f t="shared" si="39"/>
        <v>0</v>
      </c>
      <c r="U477" s="360"/>
      <c r="V477" s="360"/>
      <c r="W477" s="360"/>
      <c r="X477" s="360"/>
      <c r="Y477" s="360"/>
      <c r="Z477" s="360"/>
      <c r="AA477" s="361"/>
      <c r="AB477" s="361"/>
      <c r="AC477" s="361"/>
      <c r="AD477" s="361"/>
      <c r="AE477" s="361"/>
      <c r="AF477" s="361"/>
      <c r="AG477" s="361"/>
      <c r="AH477" s="361"/>
    </row>
    <row r="478" spans="1:34" ht="12.75" customHeight="1" x14ac:dyDescent="0.3">
      <c r="A478" s="351">
        <v>480</v>
      </c>
      <c r="B478" s="49">
        <v>10</v>
      </c>
      <c r="C478" s="352" t="s">
        <v>300</v>
      </c>
      <c r="D478" s="369" t="s">
        <v>308</v>
      </c>
      <c r="E478" s="379"/>
      <c r="F478" s="371"/>
      <c r="G478" s="382"/>
      <c r="H478" s="376">
        <v>80</v>
      </c>
      <c r="I478" s="354" t="str">
        <f t="shared" si="44"/>
        <v>Construction, Erection &amp; Installation</v>
      </c>
      <c r="J478" s="355"/>
      <c r="K478" s="355"/>
      <c r="L478" s="357"/>
      <c r="M478" s="358" t="str">
        <f t="shared" si="45"/>
        <v>Local</v>
      </c>
      <c r="N478" s="350"/>
      <c r="O478" s="356" t="str">
        <f t="shared" si="37"/>
        <v>ZAR</v>
      </c>
      <c r="P478" s="356">
        <f t="shared" si="42"/>
        <v>1</v>
      </c>
      <c r="Q478" s="350"/>
      <c r="R478" s="350"/>
      <c r="S478" s="350"/>
      <c r="T478" s="359">
        <f t="shared" si="39"/>
        <v>0</v>
      </c>
      <c r="U478" s="360"/>
      <c r="V478" s="360"/>
      <c r="W478" s="360"/>
      <c r="X478" s="360"/>
      <c r="Y478" s="360"/>
      <c r="Z478" s="360"/>
      <c r="AA478" s="361"/>
      <c r="AB478" s="361"/>
      <c r="AC478" s="361"/>
      <c r="AD478" s="361"/>
      <c r="AE478" s="361"/>
      <c r="AF478" s="361"/>
      <c r="AG478" s="361"/>
      <c r="AH478" s="361"/>
    </row>
    <row r="479" spans="1:34" ht="12.75" customHeight="1" x14ac:dyDescent="0.3">
      <c r="A479" s="351">
        <v>481</v>
      </c>
      <c r="B479" s="49">
        <v>10</v>
      </c>
      <c r="C479" s="352" t="s">
        <v>300</v>
      </c>
      <c r="D479" s="369" t="s">
        <v>308</v>
      </c>
      <c r="E479" s="379"/>
      <c r="F479" s="371"/>
      <c r="G479" s="382"/>
      <c r="H479" s="376">
        <v>90</v>
      </c>
      <c r="I479" s="354" t="str">
        <f t="shared" si="44"/>
        <v>Commissioning and Testing</v>
      </c>
      <c r="J479" s="355"/>
      <c r="K479" s="355"/>
      <c r="L479" s="357"/>
      <c r="M479" s="358" t="str">
        <f t="shared" si="45"/>
        <v>Local</v>
      </c>
      <c r="N479" s="350"/>
      <c r="O479" s="356" t="str">
        <f t="shared" si="37"/>
        <v>ZAR</v>
      </c>
      <c r="P479" s="356">
        <f t="shared" si="42"/>
        <v>1</v>
      </c>
      <c r="Q479" s="350"/>
      <c r="R479" s="350"/>
      <c r="S479" s="350"/>
      <c r="T479" s="359">
        <f t="shared" si="39"/>
        <v>0</v>
      </c>
      <c r="U479" s="360"/>
      <c r="V479" s="360"/>
      <c r="W479" s="360"/>
      <c r="X479" s="360"/>
      <c r="Y479" s="360"/>
      <c r="Z479" s="360"/>
      <c r="AA479" s="361"/>
      <c r="AB479" s="361"/>
      <c r="AC479" s="361"/>
      <c r="AD479" s="361"/>
      <c r="AE479" s="361"/>
      <c r="AF479" s="361"/>
      <c r="AG479" s="361"/>
      <c r="AH479" s="361"/>
    </row>
    <row r="480" spans="1:34" ht="12.75" customHeight="1" x14ac:dyDescent="0.3">
      <c r="A480" s="351">
        <v>482</v>
      </c>
      <c r="B480" s="49">
        <v>10</v>
      </c>
      <c r="C480" s="352" t="s">
        <v>300</v>
      </c>
      <c r="D480" s="369" t="s">
        <v>308</v>
      </c>
      <c r="E480" s="379"/>
      <c r="F480" s="371"/>
      <c r="G480" s="382"/>
      <c r="H480" s="376">
        <v>100</v>
      </c>
      <c r="I480" s="354" t="str">
        <f t="shared" si="44"/>
        <v>Codification and Labelling</v>
      </c>
      <c r="J480" s="355"/>
      <c r="K480" s="355"/>
      <c r="L480" s="357"/>
      <c r="M480" s="358" t="str">
        <f t="shared" si="45"/>
        <v>Local</v>
      </c>
      <c r="N480" s="350"/>
      <c r="O480" s="356" t="str">
        <f t="shared" si="37"/>
        <v>ZAR</v>
      </c>
      <c r="P480" s="356">
        <f t="shared" si="42"/>
        <v>1</v>
      </c>
      <c r="Q480" s="350"/>
      <c r="R480" s="350"/>
      <c r="S480" s="350"/>
      <c r="T480" s="359">
        <f t="shared" si="39"/>
        <v>0</v>
      </c>
      <c r="U480" s="360"/>
      <c r="V480" s="360"/>
      <c r="W480" s="360"/>
      <c r="X480" s="360"/>
      <c r="Y480" s="360"/>
      <c r="Z480" s="360"/>
      <c r="AA480" s="361"/>
      <c r="AB480" s="361"/>
      <c r="AC480" s="361"/>
      <c r="AD480" s="361"/>
      <c r="AE480" s="361"/>
      <c r="AF480" s="361"/>
      <c r="AG480" s="361"/>
      <c r="AH480" s="361"/>
    </row>
    <row r="481" spans="1:34" ht="12.75" customHeight="1" x14ac:dyDescent="0.3">
      <c r="A481" s="351">
        <v>483</v>
      </c>
      <c r="B481" s="49">
        <v>10</v>
      </c>
      <c r="C481" s="352" t="s">
        <v>300</v>
      </c>
      <c r="D481" s="369" t="s">
        <v>308</v>
      </c>
      <c r="E481" s="379"/>
      <c r="F481" s="371"/>
      <c r="G481" s="382"/>
      <c r="H481" s="375">
        <v>0</v>
      </c>
      <c r="I481" s="354" t="str">
        <f t="shared" si="44"/>
        <v>General</v>
      </c>
      <c r="J481" s="355"/>
      <c r="K481" s="355"/>
      <c r="L481" s="357"/>
      <c r="M481" s="358" t="str">
        <f t="shared" si="45"/>
        <v>Local</v>
      </c>
      <c r="N481" s="350"/>
      <c r="O481" s="356" t="str">
        <f t="shared" si="37"/>
        <v>ZAR</v>
      </c>
      <c r="P481" s="356">
        <f t="shared" si="42"/>
        <v>1</v>
      </c>
      <c r="Q481" s="350"/>
      <c r="R481" s="350"/>
      <c r="S481" s="350"/>
      <c r="T481" s="359">
        <f t="shared" si="39"/>
        <v>0</v>
      </c>
      <c r="U481" s="360"/>
      <c r="V481" s="360"/>
      <c r="W481" s="360"/>
      <c r="X481" s="360"/>
      <c r="Y481" s="360"/>
      <c r="Z481" s="360"/>
      <c r="AA481" s="361"/>
      <c r="AB481" s="361"/>
      <c r="AC481" s="361"/>
      <c r="AD481" s="361"/>
      <c r="AE481" s="361"/>
      <c r="AF481" s="361"/>
      <c r="AG481" s="361"/>
      <c r="AH481" s="361"/>
    </row>
    <row r="482" spans="1:34" ht="12.75" customHeight="1" x14ac:dyDescent="0.3">
      <c r="A482" s="351">
        <v>484</v>
      </c>
      <c r="B482" s="49">
        <v>10</v>
      </c>
      <c r="C482" s="352" t="s">
        <v>300</v>
      </c>
      <c r="D482" s="369" t="s">
        <v>308</v>
      </c>
      <c r="E482" s="379"/>
      <c r="F482" s="371"/>
      <c r="G482" s="382"/>
      <c r="H482" s="376">
        <v>10</v>
      </c>
      <c r="I482" s="354" t="str">
        <f t="shared" si="44"/>
        <v>Management</v>
      </c>
      <c r="J482" s="355"/>
      <c r="K482" s="355"/>
      <c r="L482" s="357"/>
      <c r="M482" s="358" t="str">
        <f t="shared" si="45"/>
        <v>Local</v>
      </c>
      <c r="N482" s="350"/>
      <c r="O482" s="356" t="str">
        <f t="shared" ref="O482:O535" si="46">IF(N482="","ZAR",VLOOKUP(N482,$N$1:$P$14,2,FALSE))</f>
        <v>ZAR</v>
      </c>
      <c r="P482" s="356">
        <f t="shared" si="42"/>
        <v>1</v>
      </c>
      <c r="Q482" s="350"/>
      <c r="R482" s="350"/>
      <c r="S482" s="350"/>
      <c r="T482" s="359">
        <f t="shared" si="39"/>
        <v>0</v>
      </c>
      <c r="U482" s="360"/>
      <c r="V482" s="360"/>
      <c r="W482" s="360"/>
      <c r="X482" s="360"/>
      <c r="Y482" s="360"/>
      <c r="Z482" s="360"/>
      <c r="AA482" s="361"/>
      <c r="AB482" s="361"/>
      <c r="AC482" s="361"/>
      <c r="AD482" s="361"/>
      <c r="AE482" s="361"/>
      <c r="AF482" s="361"/>
      <c r="AG482" s="361"/>
      <c r="AH482" s="361"/>
    </row>
    <row r="483" spans="1:34" ht="12.75" customHeight="1" x14ac:dyDescent="0.3">
      <c r="A483" s="351">
        <v>485</v>
      </c>
      <c r="B483" s="49">
        <v>10</v>
      </c>
      <c r="C483" s="352" t="s">
        <v>300</v>
      </c>
      <c r="D483" s="369" t="s">
        <v>308</v>
      </c>
      <c r="E483" s="379"/>
      <c r="F483" s="371"/>
      <c r="G483" s="382"/>
      <c r="H483" s="376">
        <v>20</v>
      </c>
      <c r="I483" s="354" t="str">
        <f t="shared" si="44"/>
        <v>Design Management</v>
      </c>
      <c r="J483" s="355"/>
      <c r="K483" s="355"/>
      <c r="L483" s="357"/>
      <c r="M483" s="358" t="str">
        <f t="shared" si="45"/>
        <v>Local</v>
      </c>
      <c r="N483" s="350"/>
      <c r="O483" s="356" t="str">
        <f t="shared" si="46"/>
        <v>ZAR</v>
      </c>
      <c r="P483" s="356">
        <f t="shared" si="42"/>
        <v>1</v>
      </c>
      <c r="Q483" s="350"/>
      <c r="R483" s="350"/>
      <c r="S483" s="350"/>
      <c r="T483" s="359">
        <f t="shared" si="39"/>
        <v>0</v>
      </c>
      <c r="U483" s="360"/>
      <c r="V483" s="360"/>
      <c r="W483" s="360"/>
      <c r="X483" s="360"/>
      <c r="Y483" s="360"/>
      <c r="Z483" s="360"/>
      <c r="AA483" s="361"/>
      <c r="AB483" s="361"/>
      <c r="AC483" s="361"/>
      <c r="AD483" s="361"/>
      <c r="AE483" s="361"/>
      <c r="AF483" s="361"/>
      <c r="AG483" s="361"/>
      <c r="AH483" s="361"/>
    </row>
    <row r="484" spans="1:34" ht="12.75" customHeight="1" x14ac:dyDescent="0.3">
      <c r="A484" s="351">
        <v>486</v>
      </c>
      <c r="B484" s="49">
        <v>10</v>
      </c>
      <c r="C484" s="352" t="s">
        <v>300</v>
      </c>
      <c r="D484" s="369" t="s">
        <v>308</v>
      </c>
      <c r="E484" s="379"/>
      <c r="F484" s="371"/>
      <c r="G484" s="382"/>
      <c r="H484" s="376">
        <v>30</v>
      </c>
      <c r="I484" s="354" t="str">
        <f t="shared" si="44"/>
        <v>Procurement</v>
      </c>
      <c r="J484" s="355"/>
      <c r="K484" s="355"/>
      <c r="L484" s="357"/>
      <c r="M484" s="358" t="str">
        <f t="shared" si="45"/>
        <v>Local</v>
      </c>
      <c r="N484" s="350"/>
      <c r="O484" s="356" t="str">
        <f t="shared" si="46"/>
        <v>ZAR</v>
      </c>
      <c r="P484" s="356">
        <f t="shared" si="42"/>
        <v>1</v>
      </c>
      <c r="Q484" s="350"/>
      <c r="R484" s="350"/>
      <c r="S484" s="350"/>
      <c r="T484" s="359">
        <f t="shared" si="39"/>
        <v>0</v>
      </c>
      <c r="U484" s="360"/>
      <c r="V484" s="360"/>
      <c r="W484" s="360"/>
      <c r="X484" s="360"/>
      <c r="Y484" s="360"/>
      <c r="Z484" s="360"/>
      <c r="AA484" s="361"/>
      <c r="AB484" s="361"/>
      <c r="AC484" s="361"/>
      <c r="AD484" s="361"/>
      <c r="AE484" s="361"/>
      <c r="AF484" s="361"/>
      <c r="AG484" s="361"/>
      <c r="AH484" s="361"/>
    </row>
    <row r="485" spans="1:34" ht="12.75" customHeight="1" x14ac:dyDescent="0.3">
      <c r="A485" s="351">
        <v>487</v>
      </c>
      <c r="B485" s="49">
        <v>10</v>
      </c>
      <c r="C485" s="352" t="s">
        <v>300</v>
      </c>
      <c r="D485" s="369" t="s">
        <v>308</v>
      </c>
      <c r="E485" s="379"/>
      <c r="F485" s="371"/>
      <c r="G485" s="382"/>
      <c r="H485" s="376">
        <v>40</v>
      </c>
      <c r="I485" s="354" t="str">
        <f t="shared" si="44"/>
        <v>Plant and Material - Local</v>
      </c>
      <c r="J485" s="355"/>
      <c r="K485" s="355"/>
      <c r="L485" s="357"/>
      <c r="M485" s="358" t="str">
        <f t="shared" si="45"/>
        <v>Local</v>
      </c>
      <c r="N485" s="350"/>
      <c r="O485" s="356" t="str">
        <f t="shared" si="46"/>
        <v>ZAR</v>
      </c>
      <c r="P485" s="356">
        <f t="shared" si="42"/>
        <v>1</v>
      </c>
      <c r="Q485" s="350"/>
      <c r="R485" s="350"/>
      <c r="S485" s="350"/>
      <c r="T485" s="359">
        <f t="shared" si="39"/>
        <v>0</v>
      </c>
      <c r="U485" s="360"/>
      <c r="V485" s="360"/>
      <c r="W485" s="360"/>
      <c r="X485" s="360"/>
      <c r="Y485" s="360"/>
      <c r="Z485" s="360"/>
      <c r="AA485" s="361"/>
      <c r="AB485" s="361"/>
      <c r="AC485" s="361"/>
      <c r="AD485" s="361"/>
      <c r="AE485" s="361"/>
      <c r="AF485" s="361"/>
      <c r="AG485" s="361"/>
      <c r="AH485" s="361"/>
    </row>
    <row r="486" spans="1:34" ht="12.75" customHeight="1" x14ac:dyDescent="0.3">
      <c r="A486" s="351">
        <v>488</v>
      </c>
      <c r="B486" s="49">
        <v>10</v>
      </c>
      <c r="C486" s="352" t="s">
        <v>300</v>
      </c>
      <c r="D486" s="369" t="s">
        <v>308</v>
      </c>
      <c r="E486" s="379"/>
      <c r="F486" s="371"/>
      <c r="G486" s="382"/>
      <c r="H486" s="376">
        <v>50</v>
      </c>
      <c r="I486" s="354" t="str">
        <f t="shared" si="44"/>
        <v>Plant and Material - Foreign</v>
      </c>
      <c r="J486" s="355"/>
      <c r="K486" s="355"/>
      <c r="L486" s="357"/>
      <c r="M486" s="358" t="s">
        <v>154</v>
      </c>
      <c r="N486" s="350"/>
      <c r="O486" s="398" t="s">
        <v>188</v>
      </c>
      <c r="P486" s="356"/>
      <c r="Q486" s="350"/>
      <c r="R486" s="350"/>
      <c r="S486" s="350"/>
      <c r="T486" s="359">
        <f t="shared" si="39"/>
        <v>0</v>
      </c>
      <c r="U486" s="360"/>
      <c r="V486" s="360"/>
      <c r="W486" s="360"/>
      <c r="X486" s="360"/>
      <c r="Y486" s="360"/>
      <c r="Z486" s="360"/>
      <c r="AA486" s="361"/>
      <c r="AB486" s="361"/>
      <c r="AC486" s="361"/>
      <c r="AD486" s="361"/>
      <c r="AE486" s="361"/>
      <c r="AF486" s="361"/>
      <c r="AG486" s="361"/>
      <c r="AH486" s="361"/>
    </row>
    <row r="487" spans="1:34" ht="12.75" customHeight="1" x14ac:dyDescent="0.3">
      <c r="A487" s="351">
        <v>489</v>
      </c>
      <c r="B487" s="49">
        <v>10</v>
      </c>
      <c r="C487" s="352" t="s">
        <v>300</v>
      </c>
      <c r="D487" s="369" t="s">
        <v>308</v>
      </c>
      <c r="E487" s="379"/>
      <c r="F487" s="371"/>
      <c r="G487" s="382"/>
      <c r="H487" s="376">
        <v>60</v>
      </c>
      <c r="I487" s="354" t="str">
        <f t="shared" si="44"/>
        <v>Transport - Local</v>
      </c>
      <c r="J487" s="355"/>
      <c r="K487" s="355"/>
      <c r="L487" s="357"/>
      <c r="M487" s="358" t="str">
        <f t="shared" si="45"/>
        <v>Local</v>
      </c>
      <c r="N487" s="350"/>
      <c r="O487" s="356" t="str">
        <f t="shared" si="46"/>
        <v>ZAR</v>
      </c>
      <c r="P487" s="356">
        <f t="shared" si="42"/>
        <v>1</v>
      </c>
      <c r="Q487" s="350"/>
      <c r="R487" s="350"/>
      <c r="S487" s="350"/>
      <c r="T487" s="359">
        <f t="shared" si="39"/>
        <v>0</v>
      </c>
      <c r="U487" s="360"/>
      <c r="V487" s="360"/>
      <c r="W487" s="360"/>
      <c r="X487" s="360"/>
      <c r="Y487" s="360"/>
      <c r="Z487" s="360"/>
      <c r="AA487" s="361"/>
      <c r="AB487" s="361"/>
      <c r="AC487" s="361"/>
      <c r="AD487" s="361"/>
      <c r="AE487" s="361"/>
      <c r="AF487" s="361"/>
      <c r="AG487" s="361"/>
      <c r="AH487" s="361"/>
    </row>
    <row r="488" spans="1:34" ht="12.75" customHeight="1" x14ac:dyDescent="0.3">
      <c r="A488" s="351">
        <v>490</v>
      </c>
      <c r="B488" s="49">
        <v>10</v>
      </c>
      <c r="C488" s="352" t="s">
        <v>300</v>
      </c>
      <c r="D488" s="369" t="s">
        <v>308</v>
      </c>
      <c r="E488" s="379"/>
      <c r="F488" s="371"/>
      <c r="G488" s="382"/>
      <c r="H488" s="376">
        <v>70</v>
      </c>
      <c r="I488" s="354" t="str">
        <f t="shared" si="44"/>
        <v>Transport - Freight/Sea</v>
      </c>
      <c r="J488" s="355"/>
      <c r="K488" s="355"/>
      <c r="L488" s="357"/>
      <c r="M488" s="358" t="str">
        <f t="shared" si="45"/>
        <v>Local</v>
      </c>
      <c r="N488" s="350"/>
      <c r="O488" s="356" t="str">
        <f t="shared" si="46"/>
        <v>ZAR</v>
      </c>
      <c r="P488" s="356">
        <f t="shared" si="42"/>
        <v>1</v>
      </c>
      <c r="Q488" s="350"/>
      <c r="R488" s="350"/>
      <c r="S488" s="350"/>
      <c r="T488" s="359">
        <f t="shared" si="39"/>
        <v>0</v>
      </c>
      <c r="U488" s="360"/>
      <c r="V488" s="360"/>
      <c r="W488" s="360"/>
      <c r="X488" s="360"/>
      <c r="Y488" s="360"/>
      <c r="Z488" s="360"/>
      <c r="AA488" s="361"/>
      <c r="AB488" s="361"/>
      <c r="AC488" s="361"/>
      <c r="AD488" s="361"/>
      <c r="AE488" s="361"/>
      <c r="AF488" s="361"/>
      <c r="AG488" s="361"/>
      <c r="AH488" s="361"/>
    </row>
    <row r="489" spans="1:34" ht="12.75" customHeight="1" x14ac:dyDescent="0.3">
      <c r="A489" s="351">
        <v>491</v>
      </c>
      <c r="B489" s="49">
        <v>10</v>
      </c>
      <c r="C489" s="352" t="s">
        <v>300</v>
      </c>
      <c r="D489" s="369" t="s">
        <v>308</v>
      </c>
      <c r="E489" s="379"/>
      <c r="F489" s="371"/>
      <c r="G489" s="382"/>
      <c r="H489" s="376">
        <v>80</v>
      </c>
      <c r="I489" s="354" t="str">
        <f t="shared" si="44"/>
        <v>Construction, Erection &amp; Installation</v>
      </c>
      <c r="J489" s="355"/>
      <c r="K489" s="355"/>
      <c r="L489" s="357"/>
      <c r="M489" s="358" t="str">
        <f t="shared" si="45"/>
        <v>Local</v>
      </c>
      <c r="N489" s="350"/>
      <c r="O489" s="356" t="str">
        <f t="shared" si="46"/>
        <v>ZAR</v>
      </c>
      <c r="P489" s="356">
        <f t="shared" si="42"/>
        <v>1</v>
      </c>
      <c r="Q489" s="350"/>
      <c r="R489" s="350"/>
      <c r="S489" s="350"/>
      <c r="T489" s="359">
        <f t="shared" si="39"/>
        <v>0</v>
      </c>
      <c r="U489" s="360"/>
      <c r="V489" s="360"/>
      <c r="W489" s="360"/>
      <c r="X489" s="360"/>
      <c r="Y489" s="360"/>
      <c r="Z489" s="360"/>
      <c r="AA489" s="361"/>
      <c r="AB489" s="361"/>
      <c r="AC489" s="361"/>
      <c r="AD489" s="361"/>
      <c r="AE489" s="361"/>
      <c r="AF489" s="361"/>
      <c r="AG489" s="361"/>
      <c r="AH489" s="361"/>
    </row>
    <row r="490" spans="1:34" ht="12.75" customHeight="1" x14ac:dyDescent="0.3">
      <c r="A490" s="351">
        <v>492</v>
      </c>
      <c r="B490" s="49">
        <v>10</v>
      </c>
      <c r="C490" s="352" t="s">
        <v>300</v>
      </c>
      <c r="D490" s="369" t="s">
        <v>308</v>
      </c>
      <c r="E490" s="379"/>
      <c r="F490" s="371"/>
      <c r="G490" s="382"/>
      <c r="H490" s="376">
        <v>90</v>
      </c>
      <c r="I490" s="354" t="str">
        <f t="shared" si="44"/>
        <v>Commissioning and Testing</v>
      </c>
      <c r="J490" s="355"/>
      <c r="K490" s="355"/>
      <c r="L490" s="357"/>
      <c r="M490" s="358" t="str">
        <f t="shared" si="45"/>
        <v>Local</v>
      </c>
      <c r="N490" s="350"/>
      <c r="O490" s="356" t="str">
        <f t="shared" si="46"/>
        <v>ZAR</v>
      </c>
      <c r="P490" s="356">
        <f t="shared" si="42"/>
        <v>1</v>
      </c>
      <c r="Q490" s="350"/>
      <c r="R490" s="350"/>
      <c r="S490" s="350"/>
      <c r="T490" s="359">
        <f t="shared" si="39"/>
        <v>0</v>
      </c>
      <c r="U490" s="360"/>
      <c r="V490" s="360"/>
      <c r="W490" s="360"/>
      <c r="X490" s="360"/>
      <c r="Y490" s="360"/>
      <c r="Z490" s="360"/>
      <c r="AA490" s="361"/>
      <c r="AB490" s="361"/>
      <c r="AC490" s="361"/>
      <c r="AD490" s="361"/>
      <c r="AE490" s="361"/>
      <c r="AF490" s="361"/>
      <c r="AG490" s="361"/>
      <c r="AH490" s="361"/>
    </row>
    <row r="491" spans="1:34" ht="12.75" customHeight="1" x14ac:dyDescent="0.3">
      <c r="A491" s="351">
        <v>493</v>
      </c>
      <c r="B491" s="49">
        <v>10</v>
      </c>
      <c r="C491" s="352" t="s">
        <v>300</v>
      </c>
      <c r="D491" s="369" t="s">
        <v>308</v>
      </c>
      <c r="E491" s="379"/>
      <c r="F491" s="371"/>
      <c r="G491" s="382"/>
      <c r="H491" s="376">
        <v>100</v>
      </c>
      <c r="I491" s="354" t="str">
        <f t="shared" si="44"/>
        <v>Codification and Labelling</v>
      </c>
      <c r="J491" s="355"/>
      <c r="K491" s="355"/>
      <c r="L491" s="357"/>
      <c r="M491" s="358" t="str">
        <f t="shared" si="45"/>
        <v>Local</v>
      </c>
      <c r="N491" s="350"/>
      <c r="O491" s="356" t="str">
        <f t="shared" si="46"/>
        <v>ZAR</v>
      </c>
      <c r="P491" s="356">
        <f t="shared" si="42"/>
        <v>1</v>
      </c>
      <c r="Q491" s="350"/>
      <c r="R491" s="350"/>
      <c r="S491" s="350"/>
      <c r="T491" s="359">
        <f t="shared" si="39"/>
        <v>0</v>
      </c>
      <c r="U491" s="360"/>
      <c r="V491" s="360"/>
      <c r="W491" s="360"/>
      <c r="X491" s="360"/>
      <c r="Y491" s="360"/>
      <c r="Z491" s="360"/>
      <c r="AA491" s="361"/>
      <c r="AB491" s="361"/>
      <c r="AC491" s="361"/>
      <c r="AD491" s="361"/>
      <c r="AE491" s="361"/>
      <c r="AF491" s="361"/>
      <c r="AG491" s="361"/>
      <c r="AH491" s="361"/>
    </row>
    <row r="492" spans="1:34" ht="12.75" customHeight="1" x14ac:dyDescent="0.3">
      <c r="A492" s="351">
        <v>497</v>
      </c>
      <c r="B492" s="49">
        <v>10</v>
      </c>
      <c r="C492" s="352" t="s">
        <v>300</v>
      </c>
      <c r="D492" s="48" t="s">
        <v>309</v>
      </c>
      <c r="E492" s="381"/>
      <c r="F492" s="371"/>
      <c r="G492" s="382"/>
      <c r="H492" s="62"/>
      <c r="I492" s="354"/>
      <c r="J492" s="355"/>
      <c r="K492" s="355"/>
      <c r="L492" s="357"/>
      <c r="M492" s="358" t="str">
        <f t="shared" si="45"/>
        <v>Local</v>
      </c>
      <c r="N492" s="350"/>
      <c r="O492" s="356" t="str">
        <f t="shared" si="46"/>
        <v>ZAR</v>
      </c>
      <c r="P492" s="356">
        <f t="shared" si="42"/>
        <v>1</v>
      </c>
      <c r="Q492" s="350"/>
      <c r="R492" s="350"/>
      <c r="S492" s="350"/>
      <c r="T492" s="359">
        <f t="shared" ref="T492:T547" si="47">R492*S492</f>
        <v>0</v>
      </c>
      <c r="U492" s="360"/>
      <c r="V492" s="360"/>
      <c r="W492" s="360"/>
      <c r="X492" s="360"/>
      <c r="Y492" s="360"/>
      <c r="Z492" s="360"/>
      <c r="AA492" s="361"/>
      <c r="AB492" s="361"/>
      <c r="AC492" s="361"/>
      <c r="AD492" s="361"/>
      <c r="AE492" s="361"/>
      <c r="AF492" s="361"/>
      <c r="AG492" s="361"/>
      <c r="AH492" s="361"/>
    </row>
    <row r="493" spans="1:34" ht="12.75" customHeight="1" x14ac:dyDescent="0.3">
      <c r="A493" s="351">
        <v>498</v>
      </c>
      <c r="B493" s="49">
        <v>10</v>
      </c>
      <c r="C493" s="352" t="s">
        <v>300</v>
      </c>
      <c r="D493" s="369" t="s">
        <v>309</v>
      </c>
      <c r="E493" s="379"/>
      <c r="F493" s="371"/>
      <c r="G493" s="382"/>
      <c r="H493" s="375">
        <v>0</v>
      </c>
      <c r="I493" s="354" t="str">
        <f t="shared" si="44"/>
        <v>General</v>
      </c>
      <c r="J493" s="355"/>
      <c r="K493" s="355"/>
      <c r="L493" s="357"/>
      <c r="M493" s="358" t="str">
        <f t="shared" si="45"/>
        <v>Local</v>
      </c>
      <c r="N493" s="350"/>
      <c r="O493" s="356" t="str">
        <f t="shared" si="46"/>
        <v>ZAR</v>
      </c>
      <c r="P493" s="356">
        <f t="shared" si="42"/>
        <v>1</v>
      </c>
      <c r="Q493" s="350"/>
      <c r="R493" s="350"/>
      <c r="S493" s="350"/>
      <c r="T493" s="359">
        <f t="shared" si="47"/>
        <v>0</v>
      </c>
      <c r="U493" s="360"/>
      <c r="V493" s="360"/>
      <c r="W493" s="360"/>
      <c r="X493" s="360"/>
      <c r="Y493" s="360"/>
      <c r="Z493" s="360"/>
      <c r="AA493" s="361"/>
      <c r="AB493" s="361"/>
      <c r="AC493" s="361"/>
      <c r="AD493" s="361"/>
      <c r="AE493" s="361"/>
      <c r="AF493" s="361"/>
      <c r="AG493" s="361"/>
      <c r="AH493" s="361"/>
    </row>
    <row r="494" spans="1:34" ht="12.75" customHeight="1" x14ac:dyDescent="0.3">
      <c r="A494" s="351">
        <v>499</v>
      </c>
      <c r="B494" s="49">
        <v>10</v>
      </c>
      <c r="C494" s="352" t="s">
        <v>300</v>
      </c>
      <c r="D494" s="369" t="s">
        <v>309</v>
      </c>
      <c r="E494" s="379"/>
      <c r="F494" s="371"/>
      <c r="G494" s="382"/>
      <c r="H494" s="376">
        <v>10</v>
      </c>
      <c r="I494" s="354" t="str">
        <f t="shared" si="44"/>
        <v>Management</v>
      </c>
      <c r="J494" s="355"/>
      <c r="K494" s="355"/>
      <c r="L494" s="357"/>
      <c r="M494" s="358" t="str">
        <f t="shared" si="45"/>
        <v>Local</v>
      </c>
      <c r="N494" s="350"/>
      <c r="O494" s="356" t="str">
        <f t="shared" si="46"/>
        <v>ZAR</v>
      </c>
      <c r="P494" s="356">
        <f t="shared" si="42"/>
        <v>1</v>
      </c>
      <c r="Q494" s="350"/>
      <c r="R494" s="350"/>
      <c r="S494" s="350"/>
      <c r="T494" s="359">
        <f t="shared" si="47"/>
        <v>0</v>
      </c>
      <c r="U494" s="360"/>
      <c r="V494" s="360"/>
      <c r="W494" s="360"/>
      <c r="X494" s="360"/>
      <c r="Y494" s="360"/>
      <c r="Z494" s="360"/>
      <c r="AA494" s="361"/>
      <c r="AB494" s="361"/>
      <c r="AC494" s="361"/>
      <c r="AD494" s="361"/>
      <c r="AE494" s="361"/>
      <c r="AF494" s="361"/>
      <c r="AG494" s="361"/>
      <c r="AH494" s="361"/>
    </row>
    <row r="495" spans="1:34" ht="12.75" customHeight="1" x14ac:dyDescent="0.3">
      <c r="A495" s="351">
        <v>500</v>
      </c>
      <c r="B495" s="49">
        <v>10</v>
      </c>
      <c r="C495" s="352" t="s">
        <v>300</v>
      </c>
      <c r="D495" s="369" t="s">
        <v>309</v>
      </c>
      <c r="E495" s="379"/>
      <c r="F495" s="371"/>
      <c r="G495" s="382"/>
      <c r="H495" s="376">
        <v>20</v>
      </c>
      <c r="I495" s="354" t="str">
        <f t="shared" si="44"/>
        <v>Design Management</v>
      </c>
      <c r="J495" s="355"/>
      <c r="K495" s="355"/>
      <c r="L495" s="357"/>
      <c r="M495" s="358" t="str">
        <f t="shared" si="45"/>
        <v>Local</v>
      </c>
      <c r="N495" s="350"/>
      <c r="O495" s="356" t="str">
        <f t="shared" si="46"/>
        <v>ZAR</v>
      </c>
      <c r="P495" s="356">
        <f t="shared" si="42"/>
        <v>1</v>
      </c>
      <c r="Q495" s="350"/>
      <c r="R495" s="350"/>
      <c r="S495" s="350"/>
      <c r="T495" s="359">
        <f t="shared" si="47"/>
        <v>0</v>
      </c>
      <c r="U495" s="360"/>
      <c r="V495" s="360"/>
      <c r="W495" s="360"/>
      <c r="X495" s="360"/>
      <c r="Y495" s="360"/>
      <c r="Z495" s="360"/>
      <c r="AA495" s="361"/>
      <c r="AB495" s="361"/>
      <c r="AC495" s="361"/>
      <c r="AD495" s="361"/>
      <c r="AE495" s="361"/>
      <c r="AF495" s="361"/>
      <c r="AG495" s="361"/>
      <c r="AH495" s="361"/>
    </row>
    <row r="496" spans="1:34" ht="12.75" customHeight="1" x14ac:dyDescent="0.3">
      <c r="A496" s="351">
        <v>501</v>
      </c>
      <c r="B496" s="49">
        <v>10</v>
      </c>
      <c r="C496" s="352" t="s">
        <v>300</v>
      </c>
      <c r="D496" s="369" t="s">
        <v>309</v>
      </c>
      <c r="E496" s="379"/>
      <c r="F496" s="371"/>
      <c r="G496" s="382"/>
      <c r="H496" s="376">
        <v>30</v>
      </c>
      <c r="I496" s="354" t="str">
        <f t="shared" si="44"/>
        <v>Procurement</v>
      </c>
      <c r="J496" s="355"/>
      <c r="K496" s="355"/>
      <c r="L496" s="357"/>
      <c r="M496" s="358" t="str">
        <f t="shared" si="45"/>
        <v>Local</v>
      </c>
      <c r="N496" s="350"/>
      <c r="O496" s="356" t="str">
        <f t="shared" si="46"/>
        <v>ZAR</v>
      </c>
      <c r="P496" s="356">
        <f t="shared" si="42"/>
        <v>1</v>
      </c>
      <c r="Q496" s="350"/>
      <c r="R496" s="350"/>
      <c r="S496" s="350"/>
      <c r="T496" s="359">
        <f t="shared" si="47"/>
        <v>0</v>
      </c>
      <c r="U496" s="360"/>
      <c r="V496" s="360"/>
      <c r="W496" s="360"/>
      <c r="X496" s="360"/>
      <c r="Y496" s="360"/>
      <c r="Z496" s="360"/>
      <c r="AA496" s="361"/>
      <c r="AB496" s="361"/>
      <c r="AC496" s="361"/>
      <c r="AD496" s="361"/>
      <c r="AE496" s="361"/>
      <c r="AF496" s="361"/>
      <c r="AG496" s="361"/>
      <c r="AH496" s="361"/>
    </row>
    <row r="497" spans="1:34" ht="12.75" customHeight="1" x14ac:dyDescent="0.3">
      <c r="A497" s="351">
        <v>502</v>
      </c>
      <c r="B497" s="49">
        <v>10</v>
      </c>
      <c r="C497" s="352" t="s">
        <v>300</v>
      </c>
      <c r="D497" s="369" t="s">
        <v>309</v>
      </c>
      <c r="E497" s="379"/>
      <c r="F497" s="371"/>
      <c r="G497" s="382"/>
      <c r="H497" s="376">
        <v>40</v>
      </c>
      <c r="I497" s="354" t="str">
        <f t="shared" si="44"/>
        <v>Plant and Material - Local</v>
      </c>
      <c r="J497" s="355"/>
      <c r="K497" s="355"/>
      <c r="L497" s="357"/>
      <c r="M497" s="358" t="str">
        <f t="shared" si="45"/>
        <v>Local</v>
      </c>
      <c r="N497" s="350"/>
      <c r="O497" s="356" t="str">
        <f t="shared" si="46"/>
        <v>ZAR</v>
      </c>
      <c r="P497" s="356">
        <f t="shared" si="42"/>
        <v>1</v>
      </c>
      <c r="Q497" s="350"/>
      <c r="R497" s="350"/>
      <c r="S497" s="350"/>
      <c r="T497" s="359">
        <f t="shared" si="47"/>
        <v>0</v>
      </c>
      <c r="U497" s="360"/>
      <c r="V497" s="360"/>
      <c r="W497" s="360"/>
      <c r="X497" s="360"/>
      <c r="Y497" s="360"/>
      <c r="Z497" s="360"/>
      <c r="AA497" s="361"/>
      <c r="AB497" s="361"/>
      <c r="AC497" s="361"/>
      <c r="AD497" s="361"/>
      <c r="AE497" s="361"/>
      <c r="AF497" s="361"/>
      <c r="AG497" s="361"/>
      <c r="AH497" s="361"/>
    </row>
    <row r="498" spans="1:34" ht="12.75" customHeight="1" x14ac:dyDescent="0.3">
      <c r="A498" s="351">
        <v>503</v>
      </c>
      <c r="B498" s="49">
        <v>10</v>
      </c>
      <c r="C498" s="352" t="s">
        <v>300</v>
      </c>
      <c r="D498" s="369" t="s">
        <v>309</v>
      </c>
      <c r="E498" s="379"/>
      <c r="F498" s="371"/>
      <c r="G498" s="382"/>
      <c r="H498" s="376">
        <v>50</v>
      </c>
      <c r="I498" s="354" t="str">
        <f t="shared" si="44"/>
        <v>Plant and Material - Foreign</v>
      </c>
      <c r="J498" s="355"/>
      <c r="K498" s="355"/>
      <c r="L498" s="357"/>
      <c r="M498" s="358" t="s">
        <v>154</v>
      </c>
      <c r="N498" s="350"/>
      <c r="O498" s="398" t="s">
        <v>188</v>
      </c>
      <c r="P498" s="356"/>
      <c r="Q498" s="350"/>
      <c r="R498" s="350"/>
      <c r="S498" s="350"/>
      <c r="T498" s="359">
        <f t="shared" si="47"/>
        <v>0</v>
      </c>
      <c r="U498" s="360"/>
      <c r="V498" s="360"/>
      <c r="W498" s="360"/>
      <c r="X498" s="360"/>
      <c r="Y498" s="360"/>
      <c r="Z498" s="360"/>
      <c r="AA498" s="361"/>
      <c r="AB498" s="361"/>
      <c r="AC498" s="361"/>
      <c r="AD498" s="361"/>
      <c r="AE498" s="361"/>
      <c r="AF498" s="361"/>
      <c r="AG498" s="361"/>
      <c r="AH498" s="361"/>
    </row>
    <row r="499" spans="1:34" ht="12.75" customHeight="1" x14ac:dyDescent="0.3">
      <c r="A499" s="351">
        <v>504</v>
      </c>
      <c r="B499" s="49">
        <v>10</v>
      </c>
      <c r="C499" s="352" t="s">
        <v>300</v>
      </c>
      <c r="D499" s="369" t="s">
        <v>309</v>
      </c>
      <c r="E499" s="379"/>
      <c r="F499" s="371"/>
      <c r="G499" s="382"/>
      <c r="H499" s="376">
        <v>60</v>
      </c>
      <c r="I499" s="354" t="str">
        <f t="shared" si="44"/>
        <v>Transport - Local</v>
      </c>
      <c r="J499" s="355"/>
      <c r="K499" s="355"/>
      <c r="L499" s="357"/>
      <c r="M499" s="358" t="str">
        <f t="shared" si="45"/>
        <v>Local</v>
      </c>
      <c r="N499" s="350"/>
      <c r="O499" s="356" t="str">
        <f t="shared" si="46"/>
        <v>ZAR</v>
      </c>
      <c r="P499" s="356">
        <f t="shared" si="42"/>
        <v>1</v>
      </c>
      <c r="Q499" s="350"/>
      <c r="R499" s="350"/>
      <c r="S499" s="350"/>
      <c r="T499" s="359">
        <f t="shared" si="47"/>
        <v>0</v>
      </c>
      <c r="U499" s="360"/>
      <c r="V499" s="360"/>
      <c r="W499" s="360"/>
      <c r="X499" s="360"/>
      <c r="Y499" s="360"/>
      <c r="Z499" s="360"/>
      <c r="AA499" s="361"/>
      <c r="AB499" s="361"/>
      <c r="AC499" s="361"/>
      <c r="AD499" s="361"/>
      <c r="AE499" s="361"/>
      <c r="AF499" s="361"/>
      <c r="AG499" s="361"/>
      <c r="AH499" s="361"/>
    </row>
    <row r="500" spans="1:34" ht="12.75" customHeight="1" x14ac:dyDescent="0.3">
      <c r="A500" s="351">
        <v>505</v>
      </c>
      <c r="B500" s="49">
        <v>10</v>
      </c>
      <c r="C500" s="352" t="s">
        <v>300</v>
      </c>
      <c r="D500" s="369" t="s">
        <v>309</v>
      </c>
      <c r="E500" s="379"/>
      <c r="F500" s="371"/>
      <c r="G500" s="382"/>
      <c r="H500" s="376">
        <v>70</v>
      </c>
      <c r="I500" s="354" t="str">
        <f t="shared" si="44"/>
        <v>Transport - Freight/Sea</v>
      </c>
      <c r="J500" s="355"/>
      <c r="K500" s="355"/>
      <c r="L500" s="357"/>
      <c r="M500" s="358" t="str">
        <f t="shared" si="45"/>
        <v>Local</v>
      </c>
      <c r="N500" s="350"/>
      <c r="O500" s="356" t="str">
        <f t="shared" si="46"/>
        <v>ZAR</v>
      </c>
      <c r="P500" s="356">
        <f t="shared" si="42"/>
        <v>1</v>
      </c>
      <c r="Q500" s="350"/>
      <c r="R500" s="350"/>
      <c r="S500" s="350"/>
      <c r="T500" s="359">
        <f t="shared" si="47"/>
        <v>0</v>
      </c>
      <c r="U500" s="360"/>
      <c r="V500" s="360"/>
      <c r="W500" s="360"/>
      <c r="X500" s="360"/>
      <c r="Y500" s="360"/>
      <c r="Z500" s="360"/>
      <c r="AA500" s="361"/>
      <c r="AB500" s="361"/>
      <c r="AC500" s="361"/>
      <c r="AD500" s="361"/>
      <c r="AE500" s="361"/>
      <c r="AF500" s="361"/>
      <c r="AG500" s="361"/>
      <c r="AH500" s="361"/>
    </row>
    <row r="501" spans="1:34" ht="12.75" customHeight="1" x14ac:dyDescent="0.3">
      <c r="A501" s="351">
        <v>506</v>
      </c>
      <c r="B501" s="49">
        <v>10</v>
      </c>
      <c r="C501" s="352" t="s">
        <v>300</v>
      </c>
      <c r="D501" s="369" t="s">
        <v>309</v>
      </c>
      <c r="E501" s="379"/>
      <c r="F501" s="371"/>
      <c r="G501" s="382"/>
      <c r="H501" s="376">
        <v>80</v>
      </c>
      <c r="I501" s="354" t="str">
        <f t="shared" si="44"/>
        <v>Construction, Erection &amp; Installation</v>
      </c>
      <c r="J501" s="355"/>
      <c r="K501" s="355"/>
      <c r="L501" s="357"/>
      <c r="M501" s="358" t="str">
        <f t="shared" si="45"/>
        <v>Local</v>
      </c>
      <c r="N501" s="350"/>
      <c r="O501" s="356" t="str">
        <f t="shared" si="46"/>
        <v>ZAR</v>
      </c>
      <c r="P501" s="356">
        <f t="shared" si="42"/>
        <v>1</v>
      </c>
      <c r="Q501" s="350"/>
      <c r="R501" s="350"/>
      <c r="S501" s="350"/>
      <c r="T501" s="359">
        <f t="shared" si="47"/>
        <v>0</v>
      </c>
      <c r="U501" s="360"/>
      <c r="V501" s="360"/>
      <c r="W501" s="360"/>
      <c r="X501" s="360"/>
      <c r="Y501" s="360"/>
      <c r="Z501" s="360"/>
      <c r="AA501" s="361"/>
      <c r="AB501" s="361"/>
      <c r="AC501" s="361"/>
      <c r="AD501" s="361"/>
      <c r="AE501" s="361"/>
      <c r="AF501" s="361"/>
      <c r="AG501" s="361"/>
      <c r="AH501" s="361"/>
    </row>
    <row r="502" spans="1:34" ht="12.75" customHeight="1" x14ac:dyDescent="0.3">
      <c r="A502" s="351">
        <v>507</v>
      </c>
      <c r="B502" s="49">
        <v>10</v>
      </c>
      <c r="C502" s="352" t="s">
        <v>300</v>
      </c>
      <c r="D502" s="369" t="s">
        <v>309</v>
      </c>
      <c r="E502" s="379"/>
      <c r="F502" s="371"/>
      <c r="G502" s="382"/>
      <c r="H502" s="376">
        <v>90</v>
      </c>
      <c r="I502" s="354" t="str">
        <f t="shared" si="44"/>
        <v>Commissioning and Testing</v>
      </c>
      <c r="J502" s="355"/>
      <c r="K502" s="355"/>
      <c r="L502" s="357"/>
      <c r="M502" s="358" t="str">
        <f t="shared" si="45"/>
        <v>Local</v>
      </c>
      <c r="N502" s="350"/>
      <c r="O502" s="356" t="str">
        <f t="shared" si="46"/>
        <v>ZAR</v>
      </c>
      <c r="P502" s="356">
        <f t="shared" si="42"/>
        <v>1</v>
      </c>
      <c r="Q502" s="350"/>
      <c r="R502" s="350"/>
      <c r="S502" s="350"/>
      <c r="T502" s="359">
        <f t="shared" si="47"/>
        <v>0</v>
      </c>
      <c r="U502" s="360"/>
      <c r="V502" s="360"/>
      <c r="W502" s="360"/>
      <c r="X502" s="360"/>
      <c r="Y502" s="360"/>
      <c r="Z502" s="360"/>
      <c r="AA502" s="361"/>
      <c r="AB502" s="361"/>
      <c r="AC502" s="361"/>
      <c r="AD502" s="361"/>
      <c r="AE502" s="361"/>
      <c r="AF502" s="361"/>
      <c r="AG502" s="361"/>
      <c r="AH502" s="361"/>
    </row>
    <row r="503" spans="1:34" ht="12.75" customHeight="1" x14ac:dyDescent="0.3">
      <c r="A503" s="351">
        <v>508</v>
      </c>
      <c r="B503" s="49">
        <v>10</v>
      </c>
      <c r="C503" s="352" t="s">
        <v>300</v>
      </c>
      <c r="D503" s="369" t="s">
        <v>309</v>
      </c>
      <c r="E503" s="379"/>
      <c r="F503" s="371"/>
      <c r="G503" s="382"/>
      <c r="H503" s="376">
        <v>100</v>
      </c>
      <c r="I503" s="354" t="str">
        <f t="shared" si="44"/>
        <v>Codification and Labelling</v>
      </c>
      <c r="J503" s="355"/>
      <c r="K503" s="355"/>
      <c r="L503" s="357"/>
      <c r="M503" s="358" t="str">
        <f t="shared" si="45"/>
        <v>Local</v>
      </c>
      <c r="N503" s="350"/>
      <c r="O503" s="356" t="str">
        <f t="shared" si="46"/>
        <v>ZAR</v>
      </c>
      <c r="P503" s="356">
        <f t="shared" si="42"/>
        <v>1</v>
      </c>
      <c r="Q503" s="350"/>
      <c r="R503" s="350"/>
      <c r="S503" s="350"/>
      <c r="T503" s="359">
        <f t="shared" si="47"/>
        <v>0</v>
      </c>
      <c r="U503" s="360"/>
      <c r="V503" s="360"/>
      <c r="W503" s="360"/>
      <c r="X503" s="360"/>
      <c r="Y503" s="360"/>
      <c r="Z503" s="360"/>
      <c r="AA503" s="361"/>
      <c r="AB503" s="361"/>
      <c r="AC503" s="361"/>
      <c r="AD503" s="361"/>
      <c r="AE503" s="361"/>
      <c r="AF503" s="361"/>
      <c r="AG503" s="361"/>
      <c r="AH503" s="361"/>
    </row>
    <row r="504" spans="1:34" ht="12.75" customHeight="1" x14ac:dyDescent="0.3">
      <c r="A504" s="351">
        <v>509</v>
      </c>
      <c r="B504" s="49">
        <v>10</v>
      </c>
      <c r="C504" s="352" t="s">
        <v>300</v>
      </c>
      <c r="D504" s="369" t="s">
        <v>309</v>
      </c>
      <c r="E504" s="379"/>
      <c r="F504" s="371"/>
      <c r="G504" s="382"/>
      <c r="H504" s="375">
        <v>0</v>
      </c>
      <c r="I504" s="354" t="str">
        <f t="shared" si="44"/>
        <v>General</v>
      </c>
      <c r="J504" s="355"/>
      <c r="K504" s="355"/>
      <c r="L504" s="357"/>
      <c r="M504" s="358" t="str">
        <f t="shared" si="45"/>
        <v>Local</v>
      </c>
      <c r="N504" s="350"/>
      <c r="O504" s="356" t="str">
        <f t="shared" si="46"/>
        <v>ZAR</v>
      </c>
      <c r="P504" s="356">
        <f t="shared" si="42"/>
        <v>1</v>
      </c>
      <c r="Q504" s="350"/>
      <c r="R504" s="350"/>
      <c r="S504" s="350"/>
      <c r="T504" s="359">
        <f t="shared" si="47"/>
        <v>0</v>
      </c>
      <c r="U504" s="360"/>
      <c r="V504" s="360"/>
      <c r="W504" s="360"/>
      <c r="X504" s="360"/>
      <c r="Y504" s="360"/>
      <c r="Z504" s="360"/>
      <c r="AA504" s="361"/>
      <c r="AB504" s="361"/>
      <c r="AC504" s="361"/>
      <c r="AD504" s="361"/>
      <c r="AE504" s="361"/>
      <c r="AF504" s="361"/>
      <c r="AG504" s="361"/>
      <c r="AH504" s="361"/>
    </row>
    <row r="505" spans="1:34" ht="12.75" customHeight="1" x14ac:dyDescent="0.3">
      <c r="A505" s="351">
        <v>510</v>
      </c>
      <c r="B505" s="49">
        <v>10</v>
      </c>
      <c r="C505" s="352" t="s">
        <v>300</v>
      </c>
      <c r="D505" s="369" t="s">
        <v>309</v>
      </c>
      <c r="E505" s="379"/>
      <c r="F505" s="371"/>
      <c r="G505" s="382"/>
      <c r="H505" s="376">
        <v>10</v>
      </c>
      <c r="I505" s="354" t="str">
        <f t="shared" si="44"/>
        <v>Management</v>
      </c>
      <c r="J505" s="355"/>
      <c r="K505" s="355"/>
      <c r="L505" s="357"/>
      <c r="M505" s="358" t="str">
        <f t="shared" si="45"/>
        <v>Local</v>
      </c>
      <c r="N505" s="350"/>
      <c r="O505" s="356" t="str">
        <f t="shared" si="46"/>
        <v>ZAR</v>
      </c>
      <c r="P505" s="356">
        <f t="shared" si="42"/>
        <v>1</v>
      </c>
      <c r="Q505" s="350"/>
      <c r="R505" s="350"/>
      <c r="S505" s="350"/>
      <c r="T505" s="359">
        <f t="shared" si="47"/>
        <v>0</v>
      </c>
      <c r="U505" s="360"/>
      <c r="V505" s="360"/>
      <c r="W505" s="360"/>
      <c r="X505" s="360"/>
      <c r="Y505" s="360"/>
      <c r="Z505" s="360"/>
      <c r="AA505" s="361"/>
      <c r="AB505" s="361"/>
      <c r="AC505" s="361"/>
      <c r="AD505" s="361"/>
      <c r="AE505" s="361"/>
      <c r="AF505" s="361"/>
      <c r="AG505" s="361"/>
      <c r="AH505" s="361"/>
    </row>
    <row r="506" spans="1:34" ht="12.75" customHeight="1" x14ac:dyDescent="0.3">
      <c r="A506" s="351">
        <v>511</v>
      </c>
      <c r="B506" s="49">
        <v>10</v>
      </c>
      <c r="C506" s="352" t="s">
        <v>300</v>
      </c>
      <c r="D506" s="369" t="s">
        <v>309</v>
      </c>
      <c r="E506" s="379"/>
      <c r="F506" s="371"/>
      <c r="G506" s="382"/>
      <c r="H506" s="376">
        <v>20</v>
      </c>
      <c r="I506" s="354" t="str">
        <f t="shared" si="44"/>
        <v>Design Management</v>
      </c>
      <c r="J506" s="355"/>
      <c r="K506" s="355"/>
      <c r="L506" s="357"/>
      <c r="M506" s="358" t="str">
        <f t="shared" si="45"/>
        <v>Local</v>
      </c>
      <c r="N506" s="350"/>
      <c r="O506" s="356" t="str">
        <f t="shared" si="46"/>
        <v>ZAR</v>
      </c>
      <c r="P506" s="356">
        <f t="shared" ref="P506:P559" si="48">IF(N506="",1,VLOOKUP(N506,$N$1:$P$14,3,FALSE))</f>
        <v>1</v>
      </c>
      <c r="Q506" s="350"/>
      <c r="R506" s="350"/>
      <c r="S506" s="350"/>
      <c r="T506" s="359">
        <f t="shared" si="47"/>
        <v>0</v>
      </c>
      <c r="U506" s="360"/>
      <c r="V506" s="360"/>
      <c r="W506" s="360"/>
      <c r="X506" s="360"/>
      <c r="Y506" s="360"/>
      <c r="Z506" s="360"/>
      <c r="AA506" s="361"/>
      <c r="AB506" s="361"/>
      <c r="AC506" s="361"/>
      <c r="AD506" s="361"/>
      <c r="AE506" s="361"/>
      <c r="AF506" s="361"/>
      <c r="AG506" s="361"/>
      <c r="AH506" s="361"/>
    </row>
    <row r="507" spans="1:34" ht="12.75" customHeight="1" x14ac:dyDescent="0.3">
      <c r="A507" s="351">
        <v>512</v>
      </c>
      <c r="B507" s="49">
        <v>10</v>
      </c>
      <c r="C507" s="352" t="s">
        <v>300</v>
      </c>
      <c r="D507" s="369" t="s">
        <v>309</v>
      </c>
      <c r="E507" s="379"/>
      <c r="F507" s="371"/>
      <c r="G507" s="382"/>
      <c r="H507" s="376">
        <v>30</v>
      </c>
      <c r="I507" s="354" t="str">
        <f t="shared" si="44"/>
        <v>Procurement</v>
      </c>
      <c r="J507" s="355"/>
      <c r="K507" s="355"/>
      <c r="L507" s="357"/>
      <c r="M507" s="358" t="str">
        <f t="shared" si="45"/>
        <v>Local</v>
      </c>
      <c r="N507" s="350"/>
      <c r="O507" s="356" t="str">
        <f t="shared" si="46"/>
        <v>ZAR</v>
      </c>
      <c r="P507" s="356">
        <f t="shared" si="48"/>
        <v>1</v>
      </c>
      <c r="Q507" s="350"/>
      <c r="R507" s="350"/>
      <c r="S507" s="350"/>
      <c r="T507" s="359">
        <f t="shared" si="47"/>
        <v>0</v>
      </c>
      <c r="U507" s="360"/>
      <c r="V507" s="360"/>
      <c r="W507" s="360"/>
      <c r="X507" s="360"/>
      <c r="Y507" s="360"/>
      <c r="Z507" s="360"/>
      <c r="AA507" s="361"/>
      <c r="AB507" s="361"/>
      <c r="AC507" s="361"/>
      <c r="AD507" s="361"/>
      <c r="AE507" s="361"/>
      <c r="AF507" s="361"/>
      <c r="AG507" s="361"/>
      <c r="AH507" s="361"/>
    </row>
    <row r="508" spans="1:34" ht="12.75" customHeight="1" x14ac:dyDescent="0.3">
      <c r="A508" s="351">
        <v>513</v>
      </c>
      <c r="B508" s="49">
        <v>10</v>
      </c>
      <c r="C508" s="352" t="s">
        <v>300</v>
      </c>
      <c r="D508" s="369" t="s">
        <v>309</v>
      </c>
      <c r="E508" s="379"/>
      <c r="F508" s="371"/>
      <c r="G508" s="382"/>
      <c r="H508" s="376">
        <v>40</v>
      </c>
      <c r="I508" s="354" t="str">
        <f t="shared" si="44"/>
        <v>Plant and Material - Local</v>
      </c>
      <c r="J508" s="355"/>
      <c r="K508" s="355"/>
      <c r="L508" s="357"/>
      <c r="M508" s="358" t="str">
        <f t="shared" si="45"/>
        <v>Local</v>
      </c>
      <c r="N508" s="350"/>
      <c r="O508" s="356" t="str">
        <f t="shared" si="46"/>
        <v>ZAR</v>
      </c>
      <c r="P508" s="356">
        <f t="shared" si="48"/>
        <v>1</v>
      </c>
      <c r="Q508" s="350"/>
      <c r="R508" s="350"/>
      <c r="S508" s="350"/>
      <c r="T508" s="359">
        <f t="shared" si="47"/>
        <v>0</v>
      </c>
      <c r="U508" s="360"/>
      <c r="V508" s="360"/>
      <c r="W508" s="360"/>
      <c r="X508" s="360"/>
      <c r="Y508" s="360"/>
      <c r="Z508" s="360"/>
      <c r="AA508" s="361"/>
      <c r="AB508" s="361"/>
      <c r="AC508" s="361"/>
      <c r="AD508" s="361"/>
      <c r="AE508" s="361"/>
      <c r="AF508" s="361"/>
      <c r="AG508" s="361"/>
      <c r="AH508" s="361"/>
    </row>
    <row r="509" spans="1:34" ht="12.75" customHeight="1" x14ac:dyDescent="0.3">
      <c r="A509" s="351">
        <v>514</v>
      </c>
      <c r="B509" s="49">
        <v>10</v>
      </c>
      <c r="C509" s="352" t="s">
        <v>300</v>
      </c>
      <c r="D509" s="369" t="s">
        <v>309</v>
      </c>
      <c r="E509" s="379"/>
      <c r="F509" s="371"/>
      <c r="G509" s="382"/>
      <c r="H509" s="376">
        <v>50</v>
      </c>
      <c r="I509" s="354" t="str">
        <f t="shared" ref="I509:I559" si="49">IF(H509="","Allocation?",VLOOKUP(H509,$H$3:$I$14,2,FALSE))</f>
        <v>Plant and Material - Foreign</v>
      </c>
      <c r="J509" s="355"/>
      <c r="K509" s="355"/>
      <c r="L509" s="357"/>
      <c r="M509" s="358" t="s">
        <v>154</v>
      </c>
      <c r="N509" s="350"/>
      <c r="O509" s="398" t="s">
        <v>188</v>
      </c>
      <c r="P509" s="356"/>
      <c r="Q509" s="350"/>
      <c r="R509" s="350"/>
      <c r="S509" s="350"/>
      <c r="T509" s="359">
        <f t="shared" si="47"/>
        <v>0</v>
      </c>
      <c r="U509" s="360"/>
      <c r="V509" s="360"/>
      <c r="W509" s="360"/>
      <c r="X509" s="360"/>
      <c r="Y509" s="360"/>
      <c r="Z509" s="360"/>
      <c r="AA509" s="361"/>
      <c r="AB509" s="361"/>
      <c r="AC509" s="361"/>
      <c r="AD509" s="361"/>
      <c r="AE509" s="361"/>
      <c r="AF509" s="361"/>
      <c r="AG509" s="361"/>
      <c r="AH509" s="361"/>
    </row>
    <row r="510" spans="1:34" ht="12.75" customHeight="1" x14ac:dyDescent="0.3">
      <c r="A510" s="351">
        <v>515</v>
      </c>
      <c r="B510" s="49">
        <v>10</v>
      </c>
      <c r="C510" s="352" t="s">
        <v>300</v>
      </c>
      <c r="D510" s="369" t="s">
        <v>309</v>
      </c>
      <c r="E510" s="379"/>
      <c r="F510" s="371"/>
      <c r="G510" s="382"/>
      <c r="H510" s="376">
        <v>60</v>
      </c>
      <c r="I510" s="354" t="str">
        <f t="shared" si="49"/>
        <v>Transport - Local</v>
      </c>
      <c r="J510" s="355"/>
      <c r="K510" s="355"/>
      <c r="L510" s="357"/>
      <c r="M510" s="358" t="str">
        <f t="shared" si="45"/>
        <v>Local</v>
      </c>
      <c r="N510" s="350"/>
      <c r="O510" s="356" t="str">
        <f t="shared" si="46"/>
        <v>ZAR</v>
      </c>
      <c r="P510" s="356">
        <f t="shared" si="48"/>
        <v>1</v>
      </c>
      <c r="Q510" s="350"/>
      <c r="R510" s="350"/>
      <c r="S510" s="350"/>
      <c r="T510" s="359">
        <f t="shared" si="47"/>
        <v>0</v>
      </c>
      <c r="U510" s="360"/>
      <c r="V510" s="360"/>
      <c r="W510" s="360"/>
      <c r="X510" s="360"/>
      <c r="Y510" s="360"/>
      <c r="Z510" s="360"/>
      <c r="AA510" s="361"/>
      <c r="AB510" s="361"/>
      <c r="AC510" s="361"/>
      <c r="AD510" s="361"/>
      <c r="AE510" s="361"/>
      <c r="AF510" s="361"/>
      <c r="AG510" s="361"/>
      <c r="AH510" s="361"/>
    </row>
    <row r="511" spans="1:34" ht="12.75" customHeight="1" x14ac:dyDescent="0.3">
      <c r="A511" s="351">
        <v>516</v>
      </c>
      <c r="B511" s="49">
        <v>10</v>
      </c>
      <c r="C511" s="352" t="s">
        <v>300</v>
      </c>
      <c r="D511" s="369" t="s">
        <v>309</v>
      </c>
      <c r="E511" s="379"/>
      <c r="F511" s="371"/>
      <c r="G511" s="382"/>
      <c r="H511" s="376">
        <v>70</v>
      </c>
      <c r="I511" s="354" t="str">
        <f t="shared" si="49"/>
        <v>Transport - Freight/Sea</v>
      </c>
      <c r="J511" s="355"/>
      <c r="K511" s="355"/>
      <c r="L511" s="357"/>
      <c r="M511" s="358" t="str">
        <f t="shared" si="45"/>
        <v>Local</v>
      </c>
      <c r="N511" s="350"/>
      <c r="O511" s="356" t="str">
        <f t="shared" si="46"/>
        <v>ZAR</v>
      </c>
      <c r="P511" s="356">
        <f t="shared" si="48"/>
        <v>1</v>
      </c>
      <c r="Q511" s="350"/>
      <c r="R511" s="350"/>
      <c r="S511" s="350"/>
      <c r="T511" s="359">
        <f t="shared" si="47"/>
        <v>0</v>
      </c>
      <c r="U511" s="360"/>
      <c r="V511" s="360"/>
      <c r="W511" s="360"/>
      <c r="X511" s="360"/>
      <c r="Y511" s="360"/>
      <c r="Z511" s="360"/>
      <c r="AA511" s="361"/>
      <c r="AB511" s="361"/>
      <c r="AC511" s="361"/>
      <c r="AD511" s="361"/>
      <c r="AE511" s="361"/>
      <c r="AF511" s="361"/>
      <c r="AG511" s="361"/>
      <c r="AH511" s="361"/>
    </row>
    <row r="512" spans="1:34" ht="12.75" customHeight="1" x14ac:dyDescent="0.3">
      <c r="A512" s="351">
        <v>517</v>
      </c>
      <c r="B512" s="49">
        <v>10</v>
      </c>
      <c r="C512" s="352" t="s">
        <v>300</v>
      </c>
      <c r="D512" s="369" t="s">
        <v>309</v>
      </c>
      <c r="E512" s="379"/>
      <c r="F512" s="371"/>
      <c r="G512" s="382"/>
      <c r="H512" s="376">
        <v>80</v>
      </c>
      <c r="I512" s="354" t="str">
        <f t="shared" si="49"/>
        <v>Construction, Erection &amp; Installation</v>
      </c>
      <c r="J512" s="355"/>
      <c r="K512" s="355"/>
      <c r="L512" s="357"/>
      <c r="M512" s="358" t="str">
        <f t="shared" si="45"/>
        <v>Local</v>
      </c>
      <c r="N512" s="350"/>
      <c r="O512" s="356" t="str">
        <f t="shared" si="46"/>
        <v>ZAR</v>
      </c>
      <c r="P512" s="356">
        <f t="shared" si="48"/>
        <v>1</v>
      </c>
      <c r="Q512" s="350"/>
      <c r="R512" s="350"/>
      <c r="S512" s="350"/>
      <c r="T512" s="359">
        <f t="shared" si="47"/>
        <v>0</v>
      </c>
      <c r="U512" s="360"/>
      <c r="V512" s="360"/>
      <c r="W512" s="360"/>
      <c r="X512" s="360"/>
      <c r="Y512" s="360"/>
      <c r="Z512" s="360"/>
      <c r="AA512" s="361"/>
      <c r="AB512" s="361"/>
      <c r="AC512" s="361"/>
      <c r="AD512" s="361"/>
      <c r="AE512" s="361"/>
      <c r="AF512" s="361"/>
      <c r="AG512" s="361"/>
      <c r="AH512" s="361"/>
    </row>
    <row r="513" spans="1:34" ht="12.75" customHeight="1" x14ac:dyDescent="0.3">
      <c r="A513" s="351">
        <v>518</v>
      </c>
      <c r="B513" s="49">
        <v>10</v>
      </c>
      <c r="C513" s="352" t="s">
        <v>300</v>
      </c>
      <c r="D513" s="369" t="s">
        <v>309</v>
      </c>
      <c r="E513" s="379"/>
      <c r="F513" s="371"/>
      <c r="G513" s="382"/>
      <c r="H513" s="376">
        <v>90</v>
      </c>
      <c r="I513" s="354" t="str">
        <f t="shared" si="49"/>
        <v>Commissioning and Testing</v>
      </c>
      <c r="J513" s="355"/>
      <c r="K513" s="355"/>
      <c r="L513" s="357"/>
      <c r="M513" s="358" t="str">
        <f t="shared" si="45"/>
        <v>Local</v>
      </c>
      <c r="N513" s="350"/>
      <c r="O513" s="356" t="str">
        <f t="shared" si="46"/>
        <v>ZAR</v>
      </c>
      <c r="P513" s="356">
        <f t="shared" si="48"/>
        <v>1</v>
      </c>
      <c r="Q513" s="350"/>
      <c r="R513" s="350"/>
      <c r="S513" s="350"/>
      <c r="T513" s="359">
        <f t="shared" si="47"/>
        <v>0</v>
      </c>
      <c r="U513" s="360"/>
      <c r="V513" s="360"/>
      <c r="W513" s="360"/>
      <c r="X513" s="360"/>
      <c r="Y513" s="360"/>
      <c r="Z513" s="360"/>
      <c r="AA513" s="361"/>
      <c r="AB513" s="361"/>
      <c r="AC513" s="361"/>
      <c r="AD513" s="361"/>
      <c r="AE513" s="361"/>
      <c r="AF513" s="361"/>
      <c r="AG513" s="361"/>
      <c r="AH513" s="361"/>
    </row>
    <row r="514" spans="1:34" ht="12.75" customHeight="1" x14ac:dyDescent="0.3">
      <c r="A514" s="351">
        <v>519</v>
      </c>
      <c r="B514" s="49">
        <v>10</v>
      </c>
      <c r="C514" s="352" t="s">
        <v>300</v>
      </c>
      <c r="D514" s="369" t="s">
        <v>309</v>
      </c>
      <c r="E514" s="379"/>
      <c r="F514" s="371"/>
      <c r="G514" s="382"/>
      <c r="H514" s="376">
        <v>100</v>
      </c>
      <c r="I514" s="354" t="str">
        <f t="shared" si="49"/>
        <v>Codification and Labelling</v>
      </c>
      <c r="J514" s="355"/>
      <c r="K514" s="355"/>
      <c r="L514" s="357"/>
      <c r="M514" s="358" t="str">
        <f t="shared" ref="M514:M563" si="50">IF($O514=0,"Check",IF($O514="ZAR","Local","Foreign"))</f>
        <v>Local</v>
      </c>
      <c r="N514" s="350"/>
      <c r="O514" s="356" t="str">
        <f t="shared" si="46"/>
        <v>ZAR</v>
      </c>
      <c r="P514" s="356">
        <f t="shared" si="48"/>
        <v>1</v>
      </c>
      <c r="Q514" s="350"/>
      <c r="R514" s="350"/>
      <c r="S514" s="350"/>
      <c r="T514" s="359">
        <f t="shared" si="47"/>
        <v>0</v>
      </c>
      <c r="U514" s="360"/>
      <c r="V514" s="360"/>
      <c r="W514" s="360"/>
      <c r="X514" s="360"/>
      <c r="Y514" s="360"/>
      <c r="Z514" s="360"/>
      <c r="AA514" s="361"/>
      <c r="AB514" s="361"/>
      <c r="AC514" s="361"/>
      <c r="AD514" s="361"/>
      <c r="AE514" s="361"/>
      <c r="AF514" s="361"/>
      <c r="AG514" s="361"/>
      <c r="AH514" s="361"/>
    </row>
    <row r="515" spans="1:34" ht="12.75" customHeight="1" x14ac:dyDescent="0.3">
      <c r="A515" s="351">
        <v>520</v>
      </c>
      <c r="B515" s="49">
        <v>10</v>
      </c>
      <c r="C515" s="352" t="s">
        <v>300</v>
      </c>
      <c r="D515" s="369" t="s">
        <v>309</v>
      </c>
      <c r="E515" s="379"/>
      <c r="F515" s="371"/>
      <c r="G515" s="382"/>
      <c r="H515" s="375">
        <v>0</v>
      </c>
      <c r="I515" s="354" t="str">
        <f t="shared" si="49"/>
        <v>General</v>
      </c>
      <c r="J515" s="355"/>
      <c r="K515" s="355"/>
      <c r="L515" s="357"/>
      <c r="M515" s="358" t="str">
        <f t="shared" si="50"/>
        <v>Local</v>
      </c>
      <c r="N515" s="350"/>
      <c r="O515" s="356" t="str">
        <f t="shared" si="46"/>
        <v>ZAR</v>
      </c>
      <c r="P515" s="356">
        <f t="shared" si="48"/>
        <v>1</v>
      </c>
      <c r="Q515" s="350"/>
      <c r="R515" s="350"/>
      <c r="S515" s="350"/>
      <c r="T515" s="359">
        <f t="shared" si="47"/>
        <v>0</v>
      </c>
      <c r="U515" s="360"/>
      <c r="V515" s="360"/>
      <c r="W515" s="360"/>
      <c r="X515" s="360"/>
      <c r="Y515" s="360"/>
      <c r="Z515" s="360"/>
      <c r="AA515" s="361"/>
      <c r="AB515" s="361"/>
      <c r="AC515" s="361"/>
      <c r="AD515" s="361"/>
      <c r="AE515" s="361"/>
      <c r="AF515" s="361"/>
      <c r="AG515" s="361"/>
      <c r="AH515" s="361"/>
    </row>
    <row r="516" spans="1:34" ht="12.75" customHeight="1" x14ac:dyDescent="0.3">
      <c r="A516" s="351">
        <v>521</v>
      </c>
      <c r="B516" s="49">
        <v>10</v>
      </c>
      <c r="C516" s="352" t="s">
        <v>300</v>
      </c>
      <c r="D516" s="369" t="s">
        <v>309</v>
      </c>
      <c r="E516" s="379"/>
      <c r="F516" s="371"/>
      <c r="G516" s="382"/>
      <c r="H516" s="376">
        <v>10</v>
      </c>
      <c r="I516" s="354" t="str">
        <f t="shared" si="49"/>
        <v>Management</v>
      </c>
      <c r="J516" s="355"/>
      <c r="K516" s="355"/>
      <c r="L516" s="357"/>
      <c r="M516" s="358" t="str">
        <f t="shared" si="50"/>
        <v>Local</v>
      </c>
      <c r="N516" s="350"/>
      <c r="O516" s="356" t="str">
        <f t="shared" si="46"/>
        <v>ZAR</v>
      </c>
      <c r="P516" s="356">
        <f t="shared" si="48"/>
        <v>1</v>
      </c>
      <c r="Q516" s="350"/>
      <c r="R516" s="350"/>
      <c r="S516" s="350"/>
      <c r="T516" s="359">
        <f t="shared" si="47"/>
        <v>0</v>
      </c>
      <c r="U516" s="360"/>
      <c r="V516" s="360"/>
      <c r="W516" s="360"/>
      <c r="X516" s="360"/>
      <c r="Y516" s="360"/>
      <c r="Z516" s="360"/>
      <c r="AA516" s="361"/>
      <c r="AB516" s="361"/>
      <c r="AC516" s="361"/>
      <c r="AD516" s="361"/>
      <c r="AE516" s="361"/>
      <c r="AF516" s="361"/>
      <c r="AG516" s="361"/>
      <c r="AH516" s="361"/>
    </row>
    <row r="517" spans="1:34" ht="12.75" customHeight="1" x14ac:dyDescent="0.3">
      <c r="A517" s="351">
        <v>522</v>
      </c>
      <c r="B517" s="49">
        <v>10</v>
      </c>
      <c r="C517" s="352" t="s">
        <v>300</v>
      </c>
      <c r="D517" s="369" t="s">
        <v>309</v>
      </c>
      <c r="E517" s="379"/>
      <c r="F517" s="369"/>
      <c r="G517" s="382"/>
      <c r="H517" s="376">
        <v>20</v>
      </c>
      <c r="I517" s="354" t="str">
        <f t="shared" si="49"/>
        <v>Design Management</v>
      </c>
      <c r="J517" s="355"/>
      <c r="K517" s="355"/>
      <c r="L517" s="357"/>
      <c r="M517" s="358" t="str">
        <f t="shared" si="50"/>
        <v>Local</v>
      </c>
      <c r="N517" s="350"/>
      <c r="O517" s="356" t="str">
        <f t="shared" si="46"/>
        <v>ZAR</v>
      </c>
      <c r="P517" s="356">
        <f t="shared" si="48"/>
        <v>1</v>
      </c>
      <c r="Q517" s="350"/>
      <c r="R517" s="350"/>
      <c r="S517" s="350"/>
      <c r="T517" s="359">
        <f t="shared" si="47"/>
        <v>0</v>
      </c>
      <c r="U517" s="360"/>
      <c r="V517" s="360"/>
      <c r="W517" s="360"/>
      <c r="X517" s="360"/>
      <c r="Y517" s="360"/>
      <c r="Z517" s="360"/>
      <c r="AA517" s="361"/>
      <c r="AB517" s="361"/>
      <c r="AC517" s="361"/>
      <c r="AD517" s="361"/>
      <c r="AE517" s="361"/>
      <c r="AF517" s="361"/>
      <c r="AG517" s="361"/>
      <c r="AH517" s="361"/>
    </row>
    <row r="518" spans="1:34" ht="12.75" customHeight="1" x14ac:dyDescent="0.3">
      <c r="A518" s="351">
        <v>524</v>
      </c>
      <c r="B518" s="49">
        <v>10</v>
      </c>
      <c r="C518" s="352" t="s">
        <v>300</v>
      </c>
      <c r="D518" s="369" t="s">
        <v>309</v>
      </c>
      <c r="E518" s="379"/>
      <c r="F518" s="369"/>
      <c r="G518" s="382"/>
      <c r="H518" s="376">
        <v>30</v>
      </c>
      <c r="I518" s="354" t="str">
        <f t="shared" si="49"/>
        <v>Procurement</v>
      </c>
      <c r="J518" s="355"/>
      <c r="K518" s="355"/>
      <c r="L518" s="357"/>
      <c r="M518" s="358" t="str">
        <f t="shared" si="50"/>
        <v>Local</v>
      </c>
      <c r="N518" s="350"/>
      <c r="O518" s="356" t="str">
        <f t="shared" si="46"/>
        <v>ZAR</v>
      </c>
      <c r="P518" s="356">
        <f t="shared" si="48"/>
        <v>1</v>
      </c>
      <c r="Q518" s="350"/>
      <c r="R518" s="350"/>
      <c r="S518" s="350"/>
      <c r="T518" s="359">
        <f t="shared" si="47"/>
        <v>0</v>
      </c>
      <c r="U518" s="360"/>
      <c r="V518" s="360"/>
      <c r="W518" s="360"/>
      <c r="X518" s="360"/>
      <c r="Y518" s="360"/>
      <c r="Z518" s="360"/>
      <c r="AA518" s="361"/>
      <c r="AB518" s="361"/>
      <c r="AC518" s="361"/>
      <c r="AD518" s="361"/>
      <c r="AE518" s="361"/>
      <c r="AF518" s="361"/>
      <c r="AG518" s="361"/>
      <c r="AH518" s="361"/>
    </row>
    <row r="519" spans="1:34" ht="12.75" customHeight="1" x14ac:dyDescent="0.3">
      <c r="A519" s="351">
        <v>525</v>
      </c>
      <c r="B519" s="49">
        <v>10</v>
      </c>
      <c r="C519" s="352" t="s">
        <v>300</v>
      </c>
      <c r="D519" s="369" t="s">
        <v>309</v>
      </c>
      <c r="E519" s="379"/>
      <c r="F519" s="369"/>
      <c r="G519" s="382"/>
      <c r="H519" s="376">
        <v>40</v>
      </c>
      <c r="I519" s="354" t="str">
        <f t="shared" si="49"/>
        <v>Plant and Material - Local</v>
      </c>
      <c r="J519" s="355"/>
      <c r="K519" s="355"/>
      <c r="L519" s="357"/>
      <c r="M519" s="358" t="str">
        <f t="shared" si="50"/>
        <v>Local</v>
      </c>
      <c r="N519" s="350"/>
      <c r="O519" s="356" t="str">
        <f t="shared" si="46"/>
        <v>ZAR</v>
      </c>
      <c r="P519" s="356">
        <f t="shared" si="48"/>
        <v>1</v>
      </c>
      <c r="Q519" s="350"/>
      <c r="R519" s="350"/>
      <c r="S519" s="350"/>
      <c r="T519" s="359">
        <f t="shared" si="47"/>
        <v>0</v>
      </c>
      <c r="U519" s="360"/>
      <c r="V519" s="360"/>
      <c r="W519" s="360"/>
      <c r="X519" s="360"/>
      <c r="Y519" s="360"/>
      <c r="Z519" s="360"/>
      <c r="AA519" s="361"/>
      <c r="AB519" s="361"/>
      <c r="AC519" s="361"/>
      <c r="AD519" s="361"/>
      <c r="AE519" s="361"/>
      <c r="AF519" s="361"/>
      <c r="AG519" s="361"/>
      <c r="AH519" s="361"/>
    </row>
    <row r="520" spans="1:34" ht="12.75" customHeight="1" x14ac:dyDescent="0.3">
      <c r="A520" s="351">
        <v>526</v>
      </c>
      <c r="B520" s="49">
        <v>10</v>
      </c>
      <c r="C520" s="352" t="s">
        <v>300</v>
      </c>
      <c r="D520" s="369" t="s">
        <v>309</v>
      </c>
      <c r="E520" s="379"/>
      <c r="F520" s="369"/>
      <c r="G520" s="382"/>
      <c r="H520" s="376">
        <v>50</v>
      </c>
      <c r="I520" s="354" t="str">
        <f t="shared" si="49"/>
        <v>Plant and Material - Foreign</v>
      </c>
      <c r="J520" s="355"/>
      <c r="K520" s="355"/>
      <c r="L520" s="357"/>
      <c r="M520" s="358" t="s">
        <v>154</v>
      </c>
      <c r="N520" s="350"/>
      <c r="O520" s="398" t="s">
        <v>188</v>
      </c>
      <c r="P520" s="356"/>
      <c r="Q520" s="350"/>
      <c r="R520" s="350"/>
      <c r="S520" s="350"/>
      <c r="T520" s="359">
        <f t="shared" si="47"/>
        <v>0</v>
      </c>
      <c r="U520" s="360"/>
      <c r="V520" s="360"/>
      <c r="W520" s="360"/>
      <c r="X520" s="360"/>
      <c r="Y520" s="360"/>
      <c r="Z520" s="360"/>
      <c r="AA520" s="361"/>
      <c r="AB520" s="361"/>
      <c r="AC520" s="361"/>
      <c r="AD520" s="361"/>
      <c r="AE520" s="361"/>
      <c r="AF520" s="361"/>
      <c r="AG520" s="361"/>
      <c r="AH520" s="361"/>
    </row>
    <row r="521" spans="1:34" ht="12.75" customHeight="1" x14ac:dyDescent="0.3">
      <c r="A521" s="351">
        <v>527</v>
      </c>
      <c r="B521" s="49">
        <v>10</v>
      </c>
      <c r="C521" s="352" t="s">
        <v>300</v>
      </c>
      <c r="D521" s="369" t="s">
        <v>309</v>
      </c>
      <c r="E521" s="379"/>
      <c r="F521" s="369"/>
      <c r="G521" s="382"/>
      <c r="H521" s="376">
        <v>60</v>
      </c>
      <c r="I521" s="354" t="str">
        <f t="shared" si="49"/>
        <v>Transport - Local</v>
      </c>
      <c r="J521" s="355"/>
      <c r="K521" s="355"/>
      <c r="L521" s="357"/>
      <c r="M521" s="358" t="str">
        <f t="shared" si="50"/>
        <v>Local</v>
      </c>
      <c r="N521" s="350"/>
      <c r="O521" s="356" t="str">
        <f t="shared" si="46"/>
        <v>ZAR</v>
      </c>
      <c r="P521" s="356">
        <f t="shared" si="48"/>
        <v>1</v>
      </c>
      <c r="Q521" s="350"/>
      <c r="R521" s="350"/>
      <c r="S521" s="350"/>
      <c r="T521" s="359">
        <f t="shared" si="47"/>
        <v>0</v>
      </c>
      <c r="U521" s="360"/>
      <c r="V521" s="360"/>
      <c r="W521" s="360"/>
      <c r="X521" s="360"/>
      <c r="Y521" s="360"/>
      <c r="Z521" s="360"/>
      <c r="AA521" s="361"/>
      <c r="AB521" s="361"/>
      <c r="AC521" s="361"/>
      <c r="AD521" s="361"/>
      <c r="AE521" s="361"/>
      <c r="AF521" s="361"/>
      <c r="AG521" s="361"/>
      <c r="AH521" s="361"/>
    </row>
    <row r="522" spans="1:34" ht="12.75" customHeight="1" x14ac:dyDescent="0.3">
      <c r="A522" s="351">
        <v>528</v>
      </c>
      <c r="B522" s="49">
        <v>10</v>
      </c>
      <c r="C522" s="352" t="s">
        <v>300</v>
      </c>
      <c r="D522" s="369" t="s">
        <v>309</v>
      </c>
      <c r="E522" s="379"/>
      <c r="F522" s="369"/>
      <c r="G522" s="382"/>
      <c r="H522" s="376">
        <v>70</v>
      </c>
      <c r="I522" s="354" t="str">
        <f t="shared" si="49"/>
        <v>Transport - Freight/Sea</v>
      </c>
      <c r="J522" s="355"/>
      <c r="K522" s="355"/>
      <c r="L522" s="357"/>
      <c r="M522" s="358" t="str">
        <f t="shared" si="50"/>
        <v>Local</v>
      </c>
      <c r="N522" s="350"/>
      <c r="O522" s="356" t="str">
        <f t="shared" si="46"/>
        <v>ZAR</v>
      </c>
      <c r="P522" s="356">
        <f t="shared" si="48"/>
        <v>1</v>
      </c>
      <c r="Q522" s="350"/>
      <c r="R522" s="350"/>
      <c r="S522" s="350"/>
      <c r="T522" s="359">
        <f t="shared" si="47"/>
        <v>0</v>
      </c>
      <c r="U522" s="360"/>
      <c r="V522" s="360"/>
      <c r="W522" s="360"/>
      <c r="X522" s="360"/>
      <c r="Y522" s="360"/>
      <c r="Z522" s="360"/>
      <c r="AA522" s="361"/>
      <c r="AB522" s="361"/>
      <c r="AC522" s="361"/>
      <c r="AD522" s="361"/>
      <c r="AE522" s="361"/>
      <c r="AF522" s="361"/>
      <c r="AG522" s="361"/>
      <c r="AH522" s="361"/>
    </row>
    <row r="523" spans="1:34" ht="12.75" customHeight="1" x14ac:dyDescent="0.3">
      <c r="A523" s="351">
        <v>529</v>
      </c>
      <c r="B523" s="49">
        <v>10</v>
      </c>
      <c r="C523" s="352" t="s">
        <v>300</v>
      </c>
      <c r="D523" s="369" t="s">
        <v>309</v>
      </c>
      <c r="E523" s="379"/>
      <c r="F523" s="369"/>
      <c r="G523" s="382"/>
      <c r="H523" s="376">
        <v>80</v>
      </c>
      <c r="I523" s="354" t="str">
        <f t="shared" si="49"/>
        <v>Construction, Erection &amp; Installation</v>
      </c>
      <c r="J523" s="355"/>
      <c r="K523" s="355"/>
      <c r="L523" s="357"/>
      <c r="M523" s="358" t="str">
        <f t="shared" si="50"/>
        <v>Local</v>
      </c>
      <c r="N523" s="350"/>
      <c r="O523" s="356" t="str">
        <f t="shared" si="46"/>
        <v>ZAR</v>
      </c>
      <c r="P523" s="356">
        <f t="shared" si="48"/>
        <v>1</v>
      </c>
      <c r="Q523" s="350"/>
      <c r="R523" s="350"/>
      <c r="S523" s="350"/>
      <c r="T523" s="359">
        <f t="shared" si="47"/>
        <v>0</v>
      </c>
      <c r="U523" s="360"/>
      <c r="V523" s="360"/>
      <c r="W523" s="360"/>
      <c r="X523" s="360"/>
      <c r="Y523" s="360"/>
      <c r="Z523" s="360"/>
      <c r="AA523" s="361"/>
      <c r="AB523" s="361"/>
      <c r="AC523" s="361"/>
      <c r="AD523" s="361"/>
      <c r="AE523" s="361"/>
      <c r="AF523" s="361"/>
      <c r="AG523" s="361"/>
      <c r="AH523" s="361"/>
    </row>
    <row r="524" spans="1:34" ht="12.75" customHeight="1" x14ac:dyDescent="0.3">
      <c r="A524" s="351">
        <v>530</v>
      </c>
      <c r="B524" s="49">
        <v>10</v>
      </c>
      <c r="C524" s="352" t="s">
        <v>300</v>
      </c>
      <c r="D524" s="369" t="s">
        <v>309</v>
      </c>
      <c r="E524" s="379"/>
      <c r="F524" s="369"/>
      <c r="G524" s="382"/>
      <c r="H524" s="376">
        <v>90</v>
      </c>
      <c r="I524" s="354" t="str">
        <f t="shared" si="49"/>
        <v>Commissioning and Testing</v>
      </c>
      <c r="J524" s="355"/>
      <c r="K524" s="355"/>
      <c r="L524" s="357"/>
      <c r="M524" s="358" t="str">
        <f t="shared" si="50"/>
        <v>Local</v>
      </c>
      <c r="N524" s="350"/>
      <c r="O524" s="356" t="str">
        <f t="shared" si="46"/>
        <v>ZAR</v>
      </c>
      <c r="P524" s="356">
        <f t="shared" si="48"/>
        <v>1</v>
      </c>
      <c r="Q524" s="350"/>
      <c r="R524" s="350"/>
      <c r="S524" s="350"/>
      <c r="T524" s="359">
        <f t="shared" si="47"/>
        <v>0</v>
      </c>
      <c r="U524" s="360"/>
      <c r="V524" s="360"/>
      <c r="W524" s="360"/>
      <c r="X524" s="360"/>
      <c r="Y524" s="360"/>
      <c r="Z524" s="360"/>
      <c r="AA524" s="361"/>
      <c r="AB524" s="361"/>
      <c r="AC524" s="361"/>
      <c r="AD524" s="361"/>
      <c r="AE524" s="361"/>
      <c r="AF524" s="361"/>
      <c r="AG524" s="361"/>
      <c r="AH524" s="361"/>
    </row>
    <row r="525" spans="1:34" ht="12.75" customHeight="1" x14ac:dyDescent="0.3">
      <c r="A525" s="351">
        <v>531</v>
      </c>
      <c r="B525" s="49">
        <v>10</v>
      </c>
      <c r="C525" s="352" t="s">
        <v>300</v>
      </c>
      <c r="D525" s="369" t="s">
        <v>309</v>
      </c>
      <c r="E525" s="379"/>
      <c r="F525" s="369"/>
      <c r="G525" s="382"/>
      <c r="H525" s="376">
        <v>100</v>
      </c>
      <c r="I525" s="354" t="str">
        <f t="shared" si="49"/>
        <v>Codification and Labelling</v>
      </c>
      <c r="J525" s="355"/>
      <c r="K525" s="355"/>
      <c r="L525" s="357"/>
      <c r="M525" s="358" t="str">
        <f t="shared" si="50"/>
        <v>Local</v>
      </c>
      <c r="N525" s="350"/>
      <c r="O525" s="356" t="str">
        <f t="shared" si="46"/>
        <v>ZAR</v>
      </c>
      <c r="P525" s="356">
        <f t="shared" si="48"/>
        <v>1</v>
      </c>
      <c r="Q525" s="350"/>
      <c r="R525" s="350"/>
      <c r="S525" s="350"/>
      <c r="T525" s="359">
        <f t="shared" si="47"/>
        <v>0</v>
      </c>
      <c r="U525" s="360"/>
      <c r="V525" s="360"/>
      <c r="W525" s="360"/>
      <c r="X525" s="360"/>
      <c r="Y525" s="360"/>
      <c r="Z525" s="360"/>
      <c r="AA525" s="361"/>
      <c r="AB525" s="361"/>
      <c r="AC525" s="361"/>
      <c r="AD525" s="361"/>
      <c r="AE525" s="361"/>
      <c r="AF525" s="361"/>
      <c r="AG525" s="361"/>
      <c r="AH525" s="361"/>
    </row>
    <row r="526" spans="1:34" ht="12.75" customHeight="1" x14ac:dyDescent="0.3">
      <c r="A526" s="351">
        <v>538</v>
      </c>
      <c r="B526" s="49">
        <v>10</v>
      </c>
      <c r="C526" s="352" t="s">
        <v>300</v>
      </c>
      <c r="D526" s="48" t="s">
        <v>310</v>
      </c>
      <c r="E526" s="381"/>
      <c r="F526" s="369"/>
      <c r="G526" s="382"/>
      <c r="H526" s="364"/>
      <c r="I526" s="354"/>
      <c r="J526" s="355"/>
      <c r="K526" s="355"/>
      <c r="L526" s="357"/>
      <c r="M526" s="358" t="str">
        <f t="shared" si="50"/>
        <v>Local</v>
      </c>
      <c r="N526" s="350"/>
      <c r="O526" s="356" t="str">
        <f t="shared" si="46"/>
        <v>ZAR</v>
      </c>
      <c r="P526" s="356">
        <f t="shared" si="48"/>
        <v>1</v>
      </c>
      <c r="Q526" s="350"/>
      <c r="R526" s="350"/>
      <c r="S526" s="350"/>
      <c r="T526" s="359">
        <f t="shared" si="47"/>
        <v>0</v>
      </c>
      <c r="U526" s="360"/>
      <c r="V526" s="360"/>
      <c r="W526" s="360"/>
      <c r="X526" s="360"/>
      <c r="Y526" s="360"/>
      <c r="Z526" s="360"/>
      <c r="AA526" s="361"/>
      <c r="AB526" s="361"/>
      <c r="AC526" s="361"/>
      <c r="AD526" s="361"/>
      <c r="AE526" s="361"/>
      <c r="AF526" s="361"/>
      <c r="AG526" s="361"/>
      <c r="AH526" s="361"/>
    </row>
    <row r="527" spans="1:34" ht="12.75" customHeight="1" x14ac:dyDescent="0.3">
      <c r="A527" s="351">
        <v>539</v>
      </c>
      <c r="B527" s="49">
        <v>10</v>
      </c>
      <c r="C527" s="352" t="s">
        <v>300</v>
      </c>
      <c r="D527" s="369" t="s">
        <v>310</v>
      </c>
      <c r="E527" s="382"/>
      <c r="F527" s="369"/>
      <c r="G527" s="382"/>
      <c r="H527" s="375">
        <v>0</v>
      </c>
      <c r="I527" s="354" t="str">
        <f t="shared" si="49"/>
        <v>General</v>
      </c>
      <c r="J527" s="355"/>
      <c r="K527" s="355"/>
      <c r="L527" s="357"/>
      <c r="M527" s="358" t="str">
        <f t="shared" si="50"/>
        <v>Local</v>
      </c>
      <c r="N527" s="350"/>
      <c r="O527" s="356" t="str">
        <f t="shared" si="46"/>
        <v>ZAR</v>
      </c>
      <c r="P527" s="356">
        <f t="shared" si="48"/>
        <v>1</v>
      </c>
      <c r="Q527" s="350"/>
      <c r="R527" s="350"/>
      <c r="S527" s="350"/>
      <c r="T527" s="359">
        <f t="shared" si="47"/>
        <v>0</v>
      </c>
      <c r="U527" s="360"/>
      <c r="V527" s="360"/>
      <c r="W527" s="360"/>
      <c r="X527" s="360"/>
      <c r="Y527" s="360"/>
      <c r="Z527" s="360"/>
      <c r="AA527" s="361"/>
      <c r="AB527" s="361"/>
      <c r="AC527" s="361"/>
      <c r="AD527" s="361"/>
      <c r="AE527" s="361"/>
      <c r="AF527" s="361"/>
      <c r="AG527" s="361"/>
      <c r="AH527" s="361"/>
    </row>
    <row r="528" spans="1:34" ht="12.75" customHeight="1" x14ac:dyDescent="0.3">
      <c r="A528" s="351">
        <v>540</v>
      </c>
      <c r="B528" s="49">
        <v>10</v>
      </c>
      <c r="C528" s="352" t="s">
        <v>300</v>
      </c>
      <c r="D528" s="369" t="s">
        <v>310</v>
      </c>
      <c r="E528" s="382"/>
      <c r="F528" s="369"/>
      <c r="G528" s="382"/>
      <c r="H528" s="376">
        <v>10</v>
      </c>
      <c r="I528" s="354" t="str">
        <f t="shared" si="49"/>
        <v>Management</v>
      </c>
      <c r="J528" s="355"/>
      <c r="K528" s="355"/>
      <c r="L528" s="357"/>
      <c r="M528" s="358" t="str">
        <f t="shared" si="50"/>
        <v>Local</v>
      </c>
      <c r="N528" s="350"/>
      <c r="O528" s="356" t="str">
        <f t="shared" si="46"/>
        <v>ZAR</v>
      </c>
      <c r="P528" s="356">
        <f t="shared" si="48"/>
        <v>1</v>
      </c>
      <c r="Q528" s="350"/>
      <c r="R528" s="350"/>
      <c r="S528" s="350"/>
      <c r="T528" s="359">
        <f t="shared" si="47"/>
        <v>0</v>
      </c>
      <c r="U528" s="360"/>
      <c r="V528" s="360"/>
      <c r="W528" s="360"/>
      <c r="X528" s="360"/>
      <c r="Y528" s="360"/>
      <c r="Z528" s="360"/>
      <c r="AA528" s="361"/>
      <c r="AB528" s="361"/>
      <c r="AC528" s="361"/>
      <c r="AD528" s="361"/>
      <c r="AE528" s="361"/>
      <c r="AF528" s="361"/>
      <c r="AG528" s="361"/>
      <c r="AH528" s="361"/>
    </row>
    <row r="529" spans="1:34" ht="12.75" customHeight="1" x14ac:dyDescent="0.3">
      <c r="A529" s="351">
        <v>541</v>
      </c>
      <c r="B529" s="49">
        <v>10</v>
      </c>
      <c r="C529" s="352" t="s">
        <v>300</v>
      </c>
      <c r="D529" s="369" t="s">
        <v>310</v>
      </c>
      <c r="E529" s="382"/>
      <c r="F529" s="369"/>
      <c r="G529" s="382"/>
      <c r="H529" s="376">
        <v>20</v>
      </c>
      <c r="I529" s="354" t="str">
        <f t="shared" si="49"/>
        <v>Design Management</v>
      </c>
      <c r="J529" s="355"/>
      <c r="K529" s="355"/>
      <c r="L529" s="357"/>
      <c r="M529" s="358" t="str">
        <f t="shared" si="50"/>
        <v>Local</v>
      </c>
      <c r="N529" s="350"/>
      <c r="O529" s="356" t="str">
        <f t="shared" si="46"/>
        <v>ZAR</v>
      </c>
      <c r="P529" s="356">
        <f t="shared" si="48"/>
        <v>1</v>
      </c>
      <c r="Q529" s="350"/>
      <c r="R529" s="350"/>
      <c r="S529" s="350"/>
      <c r="T529" s="359">
        <f t="shared" si="47"/>
        <v>0</v>
      </c>
      <c r="U529" s="360"/>
      <c r="V529" s="360"/>
      <c r="W529" s="360"/>
      <c r="X529" s="360"/>
      <c r="Y529" s="360"/>
      <c r="Z529" s="360"/>
      <c r="AA529" s="361"/>
      <c r="AB529" s="361"/>
      <c r="AC529" s="361"/>
      <c r="AD529" s="361"/>
      <c r="AE529" s="361"/>
      <c r="AF529" s="361"/>
      <c r="AG529" s="361"/>
      <c r="AH529" s="361"/>
    </row>
    <row r="530" spans="1:34" ht="12.75" customHeight="1" x14ac:dyDescent="0.3">
      <c r="A530" s="351">
        <v>542</v>
      </c>
      <c r="B530" s="49">
        <v>10</v>
      </c>
      <c r="C530" s="352" t="s">
        <v>300</v>
      </c>
      <c r="D530" s="369" t="s">
        <v>310</v>
      </c>
      <c r="E530" s="382"/>
      <c r="F530" s="369"/>
      <c r="G530" s="382"/>
      <c r="H530" s="376">
        <v>30</v>
      </c>
      <c r="I530" s="354" t="str">
        <f t="shared" si="49"/>
        <v>Procurement</v>
      </c>
      <c r="J530" s="355"/>
      <c r="K530" s="355"/>
      <c r="L530" s="357"/>
      <c r="M530" s="358" t="str">
        <f t="shared" si="50"/>
        <v>Local</v>
      </c>
      <c r="N530" s="350"/>
      <c r="O530" s="356" t="str">
        <f t="shared" si="46"/>
        <v>ZAR</v>
      </c>
      <c r="P530" s="356">
        <f t="shared" si="48"/>
        <v>1</v>
      </c>
      <c r="Q530" s="350"/>
      <c r="R530" s="350"/>
      <c r="S530" s="350"/>
      <c r="T530" s="359">
        <f t="shared" si="47"/>
        <v>0</v>
      </c>
      <c r="U530" s="360"/>
      <c r="V530" s="360"/>
      <c r="W530" s="360"/>
      <c r="X530" s="360"/>
      <c r="Y530" s="360"/>
      <c r="Z530" s="360"/>
      <c r="AA530" s="361"/>
      <c r="AB530" s="361"/>
      <c r="AC530" s="361"/>
      <c r="AD530" s="361"/>
      <c r="AE530" s="361"/>
      <c r="AF530" s="361"/>
      <c r="AG530" s="361"/>
      <c r="AH530" s="361"/>
    </row>
    <row r="531" spans="1:34" ht="12.75" customHeight="1" x14ac:dyDescent="0.3">
      <c r="A531" s="351">
        <v>543</v>
      </c>
      <c r="B531" s="49">
        <v>10</v>
      </c>
      <c r="C531" s="352" t="s">
        <v>300</v>
      </c>
      <c r="D531" s="369" t="s">
        <v>310</v>
      </c>
      <c r="E531" s="382"/>
      <c r="F531" s="369"/>
      <c r="G531" s="382"/>
      <c r="H531" s="376">
        <v>40</v>
      </c>
      <c r="I531" s="354" t="str">
        <f t="shared" si="49"/>
        <v>Plant and Material - Local</v>
      </c>
      <c r="J531" s="355"/>
      <c r="K531" s="355"/>
      <c r="L531" s="357"/>
      <c r="M531" s="358" t="str">
        <f t="shared" si="50"/>
        <v>Local</v>
      </c>
      <c r="N531" s="350"/>
      <c r="O531" s="356" t="str">
        <f t="shared" si="46"/>
        <v>ZAR</v>
      </c>
      <c r="P531" s="356">
        <f t="shared" si="48"/>
        <v>1</v>
      </c>
      <c r="Q531" s="350"/>
      <c r="R531" s="350"/>
      <c r="S531" s="350"/>
      <c r="T531" s="359">
        <f t="shared" si="47"/>
        <v>0</v>
      </c>
      <c r="U531" s="360"/>
      <c r="V531" s="360"/>
      <c r="W531" s="360"/>
      <c r="X531" s="360"/>
      <c r="Y531" s="360"/>
      <c r="Z531" s="360"/>
      <c r="AA531" s="361"/>
      <c r="AB531" s="361"/>
      <c r="AC531" s="361"/>
      <c r="AD531" s="361"/>
      <c r="AE531" s="361"/>
      <c r="AF531" s="361"/>
      <c r="AG531" s="361"/>
      <c r="AH531" s="361"/>
    </row>
    <row r="532" spans="1:34" ht="12.75" customHeight="1" x14ac:dyDescent="0.3">
      <c r="A532" s="351">
        <v>544</v>
      </c>
      <c r="B532" s="49">
        <v>10</v>
      </c>
      <c r="C532" s="352" t="s">
        <v>300</v>
      </c>
      <c r="D532" s="369" t="s">
        <v>310</v>
      </c>
      <c r="E532" s="382"/>
      <c r="F532" s="369"/>
      <c r="G532" s="382"/>
      <c r="H532" s="376">
        <v>50</v>
      </c>
      <c r="I532" s="354" t="str">
        <f t="shared" si="49"/>
        <v>Plant and Material - Foreign</v>
      </c>
      <c r="J532" s="355"/>
      <c r="K532" s="355"/>
      <c r="L532" s="357"/>
      <c r="M532" s="358" t="s">
        <v>154</v>
      </c>
      <c r="N532" s="350"/>
      <c r="O532" s="398" t="s">
        <v>188</v>
      </c>
      <c r="P532" s="356"/>
      <c r="Q532" s="350"/>
      <c r="R532" s="350"/>
      <c r="S532" s="350"/>
      <c r="T532" s="359">
        <f t="shared" si="47"/>
        <v>0</v>
      </c>
      <c r="U532" s="360"/>
      <c r="V532" s="360"/>
      <c r="W532" s="360"/>
      <c r="X532" s="360"/>
      <c r="Y532" s="360"/>
      <c r="Z532" s="360"/>
      <c r="AA532" s="361"/>
      <c r="AB532" s="361"/>
      <c r="AC532" s="361"/>
      <c r="AD532" s="361"/>
      <c r="AE532" s="361"/>
      <c r="AF532" s="361"/>
      <c r="AG532" s="361"/>
      <c r="AH532" s="361"/>
    </row>
    <row r="533" spans="1:34" ht="12.75" customHeight="1" x14ac:dyDescent="0.3">
      <c r="A533" s="351">
        <v>545</v>
      </c>
      <c r="B533" s="49">
        <v>10</v>
      </c>
      <c r="C533" s="352" t="s">
        <v>300</v>
      </c>
      <c r="D533" s="369" t="s">
        <v>310</v>
      </c>
      <c r="E533" s="382"/>
      <c r="F533" s="369"/>
      <c r="G533" s="382"/>
      <c r="H533" s="376">
        <v>60</v>
      </c>
      <c r="I533" s="354" t="str">
        <f t="shared" si="49"/>
        <v>Transport - Local</v>
      </c>
      <c r="J533" s="355"/>
      <c r="K533" s="355"/>
      <c r="L533" s="357"/>
      <c r="M533" s="358" t="str">
        <f t="shared" si="50"/>
        <v>Local</v>
      </c>
      <c r="N533" s="350"/>
      <c r="O533" s="356" t="str">
        <f t="shared" si="46"/>
        <v>ZAR</v>
      </c>
      <c r="P533" s="356">
        <f t="shared" si="48"/>
        <v>1</v>
      </c>
      <c r="Q533" s="350"/>
      <c r="R533" s="350"/>
      <c r="S533" s="350"/>
      <c r="T533" s="359">
        <f t="shared" si="47"/>
        <v>0</v>
      </c>
      <c r="U533" s="360"/>
      <c r="V533" s="360"/>
      <c r="W533" s="360"/>
      <c r="X533" s="360"/>
      <c r="Y533" s="360"/>
      <c r="Z533" s="360"/>
      <c r="AA533" s="361"/>
      <c r="AB533" s="361"/>
      <c r="AC533" s="361"/>
      <c r="AD533" s="361"/>
      <c r="AE533" s="361"/>
      <c r="AF533" s="361"/>
      <c r="AG533" s="361"/>
      <c r="AH533" s="361"/>
    </row>
    <row r="534" spans="1:34" ht="12.75" customHeight="1" x14ac:dyDescent="0.3">
      <c r="A534" s="351">
        <v>546</v>
      </c>
      <c r="B534" s="49">
        <v>10</v>
      </c>
      <c r="C534" s="352" t="s">
        <v>300</v>
      </c>
      <c r="D534" s="369" t="s">
        <v>310</v>
      </c>
      <c r="E534" s="382"/>
      <c r="F534" s="369"/>
      <c r="G534" s="382"/>
      <c r="H534" s="376">
        <v>70</v>
      </c>
      <c r="I534" s="354" t="str">
        <f t="shared" si="49"/>
        <v>Transport - Freight/Sea</v>
      </c>
      <c r="J534" s="355"/>
      <c r="K534" s="355"/>
      <c r="L534" s="357"/>
      <c r="M534" s="358" t="str">
        <f t="shared" si="50"/>
        <v>Local</v>
      </c>
      <c r="N534" s="350"/>
      <c r="O534" s="356" t="str">
        <f t="shared" si="46"/>
        <v>ZAR</v>
      </c>
      <c r="P534" s="356">
        <f t="shared" si="48"/>
        <v>1</v>
      </c>
      <c r="Q534" s="350"/>
      <c r="R534" s="350"/>
      <c r="S534" s="350"/>
      <c r="T534" s="359">
        <f t="shared" si="47"/>
        <v>0</v>
      </c>
      <c r="U534" s="360"/>
      <c r="V534" s="360"/>
      <c r="W534" s="360"/>
      <c r="X534" s="360"/>
      <c r="Y534" s="360"/>
      <c r="Z534" s="360"/>
      <c r="AA534" s="361"/>
      <c r="AB534" s="361"/>
      <c r="AC534" s="361"/>
      <c r="AD534" s="361"/>
      <c r="AE534" s="361"/>
      <c r="AF534" s="361"/>
      <c r="AG534" s="361"/>
      <c r="AH534" s="361"/>
    </row>
    <row r="535" spans="1:34" ht="12.75" customHeight="1" x14ac:dyDescent="0.3">
      <c r="A535" s="351">
        <v>547</v>
      </c>
      <c r="B535" s="49">
        <v>10</v>
      </c>
      <c r="C535" s="352" t="s">
        <v>300</v>
      </c>
      <c r="D535" s="369" t="s">
        <v>310</v>
      </c>
      <c r="E535" s="382"/>
      <c r="F535" s="369"/>
      <c r="G535" s="382"/>
      <c r="H535" s="376">
        <v>80</v>
      </c>
      <c r="I535" s="354" t="str">
        <f t="shared" si="49"/>
        <v>Construction, Erection &amp; Installation</v>
      </c>
      <c r="J535" s="355"/>
      <c r="K535" s="355"/>
      <c r="L535" s="357"/>
      <c r="M535" s="358" t="str">
        <f t="shared" si="50"/>
        <v>Local</v>
      </c>
      <c r="N535" s="350"/>
      <c r="O535" s="356" t="str">
        <f t="shared" si="46"/>
        <v>ZAR</v>
      </c>
      <c r="P535" s="356">
        <f t="shared" si="48"/>
        <v>1</v>
      </c>
      <c r="Q535" s="350"/>
      <c r="R535" s="350"/>
      <c r="S535" s="350"/>
      <c r="T535" s="359">
        <f t="shared" si="47"/>
        <v>0</v>
      </c>
      <c r="U535" s="360"/>
      <c r="V535" s="360"/>
      <c r="W535" s="360"/>
      <c r="X535" s="360"/>
      <c r="Y535" s="360"/>
      <c r="Z535" s="360"/>
      <c r="AA535" s="361"/>
      <c r="AB535" s="361"/>
      <c r="AC535" s="361"/>
      <c r="AD535" s="361"/>
      <c r="AE535" s="361"/>
      <c r="AF535" s="361"/>
      <c r="AG535" s="361"/>
      <c r="AH535" s="361"/>
    </row>
    <row r="536" spans="1:34" ht="12.75" customHeight="1" x14ac:dyDescent="0.3">
      <c r="A536" s="351">
        <v>548</v>
      </c>
      <c r="B536" s="49">
        <v>10</v>
      </c>
      <c r="C536" s="352" t="s">
        <v>300</v>
      </c>
      <c r="D536" s="369" t="s">
        <v>310</v>
      </c>
      <c r="E536" s="382"/>
      <c r="F536" s="369"/>
      <c r="G536" s="382"/>
      <c r="H536" s="376">
        <v>90</v>
      </c>
      <c r="I536" s="354" t="str">
        <f t="shared" si="49"/>
        <v>Commissioning and Testing</v>
      </c>
      <c r="J536" s="355"/>
      <c r="K536" s="355"/>
      <c r="L536" s="357"/>
      <c r="M536" s="358" t="str">
        <f t="shared" si="50"/>
        <v>Local</v>
      </c>
      <c r="N536" s="350"/>
      <c r="O536" s="356" t="str">
        <f t="shared" ref="O536:O592" si="51">IF(N536="","ZAR",VLOOKUP(N536,$N$1:$P$14,2,FALSE))</f>
        <v>ZAR</v>
      </c>
      <c r="P536" s="356">
        <f t="shared" si="48"/>
        <v>1</v>
      </c>
      <c r="Q536" s="350"/>
      <c r="R536" s="350"/>
      <c r="S536" s="350"/>
      <c r="T536" s="359">
        <f t="shared" si="47"/>
        <v>0</v>
      </c>
      <c r="U536" s="360"/>
      <c r="V536" s="360"/>
      <c r="W536" s="360"/>
      <c r="X536" s="360"/>
      <c r="Y536" s="360"/>
      <c r="Z536" s="360"/>
      <c r="AA536" s="361"/>
      <c r="AB536" s="361"/>
      <c r="AC536" s="361"/>
      <c r="AD536" s="361"/>
      <c r="AE536" s="361"/>
      <c r="AF536" s="361"/>
      <c r="AG536" s="361"/>
      <c r="AH536" s="361"/>
    </row>
    <row r="537" spans="1:34" ht="12.75" customHeight="1" x14ac:dyDescent="0.3">
      <c r="A537" s="351">
        <v>549</v>
      </c>
      <c r="B537" s="49">
        <v>10</v>
      </c>
      <c r="C537" s="352" t="s">
        <v>300</v>
      </c>
      <c r="D537" s="369" t="s">
        <v>310</v>
      </c>
      <c r="E537" s="382"/>
      <c r="F537" s="369"/>
      <c r="G537" s="382"/>
      <c r="H537" s="376">
        <v>100</v>
      </c>
      <c r="I537" s="354" t="str">
        <f t="shared" si="49"/>
        <v>Codification and Labelling</v>
      </c>
      <c r="J537" s="355"/>
      <c r="K537" s="355"/>
      <c r="L537" s="357"/>
      <c r="M537" s="358" t="str">
        <f t="shared" si="50"/>
        <v>Local</v>
      </c>
      <c r="N537" s="350"/>
      <c r="O537" s="356" t="str">
        <f t="shared" si="51"/>
        <v>ZAR</v>
      </c>
      <c r="P537" s="356">
        <f t="shared" si="48"/>
        <v>1</v>
      </c>
      <c r="Q537" s="350"/>
      <c r="R537" s="350"/>
      <c r="S537" s="350"/>
      <c r="T537" s="359">
        <f t="shared" si="47"/>
        <v>0</v>
      </c>
      <c r="U537" s="360"/>
      <c r="V537" s="360"/>
      <c r="W537" s="360"/>
      <c r="X537" s="360"/>
      <c r="Y537" s="360"/>
      <c r="Z537" s="360"/>
      <c r="AA537" s="361"/>
      <c r="AB537" s="361"/>
      <c r="AC537" s="361"/>
      <c r="AD537" s="361"/>
      <c r="AE537" s="361"/>
      <c r="AF537" s="361"/>
      <c r="AG537" s="361"/>
      <c r="AH537" s="361"/>
    </row>
    <row r="538" spans="1:34" ht="12.75" customHeight="1" x14ac:dyDescent="0.3">
      <c r="A538" s="351">
        <v>550</v>
      </c>
      <c r="B538" s="49">
        <v>10</v>
      </c>
      <c r="C538" s="352" t="s">
        <v>300</v>
      </c>
      <c r="D538" s="369" t="s">
        <v>310</v>
      </c>
      <c r="E538" s="382"/>
      <c r="F538" s="369"/>
      <c r="G538" s="382"/>
      <c r="H538" s="375">
        <v>0</v>
      </c>
      <c r="I538" s="354" t="str">
        <f t="shared" si="49"/>
        <v>General</v>
      </c>
      <c r="J538" s="355"/>
      <c r="K538" s="355"/>
      <c r="L538" s="357"/>
      <c r="M538" s="358" t="str">
        <f t="shared" si="50"/>
        <v>Local</v>
      </c>
      <c r="N538" s="350"/>
      <c r="O538" s="356" t="str">
        <f t="shared" si="51"/>
        <v>ZAR</v>
      </c>
      <c r="P538" s="356">
        <f t="shared" si="48"/>
        <v>1</v>
      </c>
      <c r="Q538" s="350"/>
      <c r="R538" s="350"/>
      <c r="S538" s="350"/>
      <c r="T538" s="359">
        <f t="shared" si="47"/>
        <v>0</v>
      </c>
      <c r="U538" s="360"/>
      <c r="V538" s="360"/>
      <c r="W538" s="360"/>
      <c r="X538" s="360"/>
      <c r="Y538" s="360"/>
      <c r="Z538" s="360"/>
      <c r="AA538" s="361"/>
      <c r="AB538" s="361"/>
      <c r="AC538" s="361"/>
      <c r="AD538" s="361"/>
      <c r="AE538" s="361"/>
      <c r="AF538" s="361"/>
      <c r="AG538" s="361"/>
      <c r="AH538" s="361"/>
    </row>
    <row r="539" spans="1:34" ht="12.75" customHeight="1" x14ac:dyDescent="0.3">
      <c r="A539" s="351">
        <v>551</v>
      </c>
      <c r="B539" s="49">
        <v>10</v>
      </c>
      <c r="C539" s="352" t="s">
        <v>300</v>
      </c>
      <c r="D539" s="369" t="s">
        <v>310</v>
      </c>
      <c r="E539" s="382"/>
      <c r="F539" s="369"/>
      <c r="G539" s="382"/>
      <c r="H539" s="376">
        <v>10</v>
      </c>
      <c r="I539" s="354" t="str">
        <f t="shared" si="49"/>
        <v>Management</v>
      </c>
      <c r="J539" s="355"/>
      <c r="K539" s="355"/>
      <c r="L539" s="357"/>
      <c r="M539" s="358" t="str">
        <f t="shared" si="50"/>
        <v>Local</v>
      </c>
      <c r="N539" s="350"/>
      <c r="O539" s="356" t="str">
        <f t="shared" si="51"/>
        <v>ZAR</v>
      </c>
      <c r="P539" s="356">
        <f t="shared" si="48"/>
        <v>1</v>
      </c>
      <c r="Q539" s="350"/>
      <c r="R539" s="350"/>
      <c r="S539" s="350"/>
      <c r="T539" s="359">
        <f t="shared" si="47"/>
        <v>0</v>
      </c>
      <c r="U539" s="360"/>
      <c r="V539" s="360"/>
      <c r="W539" s="360"/>
      <c r="X539" s="360"/>
      <c r="Y539" s="360"/>
      <c r="Z539" s="360"/>
      <c r="AA539" s="361"/>
      <c r="AB539" s="361"/>
      <c r="AC539" s="361"/>
      <c r="AD539" s="361"/>
      <c r="AE539" s="361"/>
      <c r="AF539" s="361"/>
      <c r="AG539" s="361"/>
      <c r="AH539" s="361"/>
    </row>
    <row r="540" spans="1:34" ht="12.75" customHeight="1" x14ac:dyDescent="0.3">
      <c r="A540" s="351">
        <v>552</v>
      </c>
      <c r="B540" s="49">
        <v>10</v>
      </c>
      <c r="C540" s="352" t="s">
        <v>300</v>
      </c>
      <c r="D540" s="369" t="s">
        <v>310</v>
      </c>
      <c r="E540" s="382"/>
      <c r="F540" s="369"/>
      <c r="G540" s="382"/>
      <c r="H540" s="376">
        <v>20</v>
      </c>
      <c r="I540" s="354" t="str">
        <f t="shared" si="49"/>
        <v>Design Management</v>
      </c>
      <c r="J540" s="355"/>
      <c r="K540" s="355"/>
      <c r="L540" s="357"/>
      <c r="M540" s="358" t="str">
        <f t="shared" si="50"/>
        <v>Local</v>
      </c>
      <c r="N540" s="350"/>
      <c r="O540" s="356" t="str">
        <f t="shared" si="51"/>
        <v>ZAR</v>
      </c>
      <c r="P540" s="356">
        <f t="shared" si="48"/>
        <v>1</v>
      </c>
      <c r="Q540" s="350"/>
      <c r="R540" s="350"/>
      <c r="S540" s="350"/>
      <c r="T540" s="359">
        <f t="shared" si="47"/>
        <v>0</v>
      </c>
      <c r="U540" s="360"/>
      <c r="V540" s="360"/>
      <c r="W540" s="360"/>
      <c r="X540" s="360"/>
      <c r="Y540" s="360"/>
      <c r="Z540" s="360"/>
      <c r="AA540" s="361"/>
      <c r="AB540" s="361"/>
      <c r="AC540" s="361"/>
      <c r="AD540" s="361"/>
      <c r="AE540" s="361"/>
      <c r="AF540" s="361"/>
      <c r="AG540" s="361"/>
      <c r="AH540" s="361"/>
    </row>
    <row r="541" spans="1:34" ht="12.75" customHeight="1" x14ac:dyDescent="0.3">
      <c r="A541" s="351">
        <v>553</v>
      </c>
      <c r="B541" s="49">
        <v>10</v>
      </c>
      <c r="C541" s="352" t="s">
        <v>300</v>
      </c>
      <c r="D541" s="369" t="s">
        <v>310</v>
      </c>
      <c r="E541" s="382"/>
      <c r="F541" s="369"/>
      <c r="G541" s="382"/>
      <c r="H541" s="376">
        <v>30</v>
      </c>
      <c r="I541" s="354" t="str">
        <f t="shared" si="49"/>
        <v>Procurement</v>
      </c>
      <c r="J541" s="355"/>
      <c r="K541" s="355"/>
      <c r="L541" s="357"/>
      <c r="M541" s="358" t="str">
        <f t="shared" si="50"/>
        <v>Local</v>
      </c>
      <c r="N541" s="350"/>
      <c r="O541" s="356" t="str">
        <f t="shared" si="51"/>
        <v>ZAR</v>
      </c>
      <c r="P541" s="356">
        <f t="shared" si="48"/>
        <v>1</v>
      </c>
      <c r="Q541" s="350"/>
      <c r="R541" s="350"/>
      <c r="S541" s="350"/>
      <c r="T541" s="359">
        <f t="shared" si="47"/>
        <v>0</v>
      </c>
      <c r="U541" s="360"/>
      <c r="V541" s="360"/>
      <c r="W541" s="360"/>
      <c r="X541" s="360"/>
      <c r="Y541" s="360"/>
      <c r="Z541" s="360"/>
      <c r="AA541" s="361"/>
      <c r="AB541" s="361"/>
      <c r="AC541" s="361"/>
      <c r="AD541" s="361"/>
      <c r="AE541" s="361"/>
      <c r="AF541" s="361"/>
      <c r="AG541" s="361"/>
      <c r="AH541" s="361"/>
    </row>
    <row r="542" spans="1:34" ht="12.75" customHeight="1" x14ac:dyDescent="0.3">
      <c r="A542" s="351">
        <v>554</v>
      </c>
      <c r="B542" s="49">
        <v>10</v>
      </c>
      <c r="C542" s="352" t="s">
        <v>300</v>
      </c>
      <c r="D542" s="369" t="s">
        <v>310</v>
      </c>
      <c r="E542" s="382"/>
      <c r="F542" s="369"/>
      <c r="G542" s="382"/>
      <c r="H542" s="376">
        <v>40</v>
      </c>
      <c r="I542" s="354" t="str">
        <f t="shared" si="49"/>
        <v>Plant and Material - Local</v>
      </c>
      <c r="J542" s="355"/>
      <c r="K542" s="355"/>
      <c r="L542" s="357"/>
      <c r="M542" s="358" t="str">
        <f t="shared" si="50"/>
        <v>Local</v>
      </c>
      <c r="N542" s="350"/>
      <c r="O542" s="356" t="str">
        <f t="shared" si="51"/>
        <v>ZAR</v>
      </c>
      <c r="P542" s="356">
        <f t="shared" si="48"/>
        <v>1</v>
      </c>
      <c r="Q542" s="350"/>
      <c r="R542" s="350"/>
      <c r="S542" s="350"/>
      <c r="T542" s="359">
        <f t="shared" si="47"/>
        <v>0</v>
      </c>
      <c r="U542" s="360"/>
      <c r="V542" s="360"/>
      <c r="W542" s="360"/>
      <c r="X542" s="360"/>
      <c r="Y542" s="360"/>
      <c r="Z542" s="360"/>
      <c r="AA542" s="361"/>
      <c r="AB542" s="361"/>
      <c r="AC542" s="361"/>
      <c r="AD542" s="361"/>
      <c r="AE542" s="361"/>
      <c r="AF542" s="361"/>
      <c r="AG542" s="361"/>
      <c r="AH542" s="361"/>
    </row>
    <row r="543" spans="1:34" ht="12.75" customHeight="1" x14ac:dyDescent="0.3">
      <c r="A543" s="351">
        <v>555</v>
      </c>
      <c r="B543" s="49">
        <v>10</v>
      </c>
      <c r="C543" s="352" t="s">
        <v>300</v>
      </c>
      <c r="D543" s="369" t="s">
        <v>310</v>
      </c>
      <c r="E543" s="382"/>
      <c r="F543" s="369"/>
      <c r="G543" s="382"/>
      <c r="H543" s="376">
        <v>50</v>
      </c>
      <c r="I543" s="354" t="str">
        <f t="shared" si="49"/>
        <v>Plant and Material - Foreign</v>
      </c>
      <c r="J543" s="355"/>
      <c r="K543" s="355"/>
      <c r="L543" s="357"/>
      <c r="M543" s="358" t="s">
        <v>154</v>
      </c>
      <c r="N543" s="350"/>
      <c r="O543" s="398" t="s">
        <v>188</v>
      </c>
      <c r="P543" s="356"/>
      <c r="Q543" s="350"/>
      <c r="R543" s="350"/>
      <c r="S543" s="350"/>
      <c r="T543" s="359">
        <f t="shared" si="47"/>
        <v>0</v>
      </c>
      <c r="U543" s="360"/>
      <c r="V543" s="360"/>
      <c r="W543" s="360"/>
      <c r="X543" s="360"/>
      <c r="Y543" s="360"/>
      <c r="Z543" s="360"/>
      <c r="AA543" s="361"/>
      <c r="AB543" s="361"/>
      <c r="AC543" s="361"/>
      <c r="AD543" s="361"/>
      <c r="AE543" s="361"/>
      <c r="AF543" s="361"/>
      <c r="AG543" s="361"/>
      <c r="AH543" s="361"/>
    </row>
    <row r="544" spans="1:34" ht="12.75" customHeight="1" x14ac:dyDescent="0.3">
      <c r="A544" s="351">
        <v>556</v>
      </c>
      <c r="B544" s="49">
        <v>10</v>
      </c>
      <c r="C544" s="352" t="s">
        <v>300</v>
      </c>
      <c r="D544" s="369" t="s">
        <v>310</v>
      </c>
      <c r="E544" s="382"/>
      <c r="F544" s="369"/>
      <c r="G544" s="382"/>
      <c r="H544" s="376">
        <v>60</v>
      </c>
      <c r="I544" s="354" t="str">
        <f t="shared" si="49"/>
        <v>Transport - Local</v>
      </c>
      <c r="J544" s="355"/>
      <c r="K544" s="355"/>
      <c r="L544" s="357"/>
      <c r="M544" s="358" t="str">
        <f t="shared" si="50"/>
        <v>Local</v>
      </c>
      <c r="N544" s="350"/>
      <c r="O544" s="356" t="str">
        <f t="shared" si="51"/>
        <v>ZAR</v>
      </c>
      <c r="P544" s="356">
        <f t="shared" si="48"/>
        <v>1</v>
      </c>
      <c r="Q544" s="350"/>
      <c r="R544" s="350"/>
      <c r="S544" s="350"/>
      <c r="T544" s="359">
        <f t="shared" si="47"/>
        <v>0</v>
      </c>
      <c r="U544" s="360"/>
      <c r="V544" s="360"/>
      <c r="W544" s="360"/>
      <c r="X544" s="360"/>
      <c r="Y544" s="360"/>
      <c r="Z544" s="360"/>
      <c r="AA544" s="361"/>
      <c r="AB544" s="361"/>
      <c r="AC544" s="361"/>
      <c r="AD544" s="361"/>
      <c r="AE544" s="361"/>
      <c r="AF544" s="361"/>
      <c r="AG544" s="361"/>
      <c r="AH544" s="361"/>
    </row>
    <row r="545" spans="1:34" ht="12.75" customHeight="1" x14ac:dyDescent="0.3">
      <c r="A545" s="351">
        <v>557</v>
      </c>
      <c r="B545" s="49">
        <v>10</v>
      </c>
      <c r="C545" s="352" t="s">
        <v>300</v>
      </c>
      <c r="D545" s="369" t="s">
        <v>310</v>
      </c>
      <c r="E545" s="382"/>
      <c r="F545" s="369"/>
      <c r="G545" s="382"/>
      <c r="H545" s="376">
        <v>70</v>
      </c>
      <c r="I545" s="354" t="str">
        <f t="shared" si="49"/>
        <v>Transport - Freight/Sea</v>
      </c>
      <c r="J545" s="355"/>
      <c r="K545" s="355"/>
      <c r="L545" s="357"/>
      <c r="M545" s="358" t="str">
        <f t="shared" si="50"/>
        <v>Local</v>
      </c>
      <c r="N545" s="350"/>
      <c r="O545" s="356" t="str">
        <f t="shared" si="51"/>
        <v>ZAR</v>
      </c>
      <c r="P545" s="356">
        <f t="shared" si="48"/>
        <v>1</v>
      </c>
      <c r="Q545" s="350"/>
      <c r="R545" s="350"/>
      <c r="S545" s="350"/>
      <c r="T545" s="359">
        <f t="shared" si="47"/>
        <v>0</v>
      </c>
      <c r="U545" s="360"/>
      <c r="V545" s="360"/>
      <c r="W545" s="360"/>
      <c r="X545" s="360"/>
      <c r="Y545" s="360"/>
      <c r="Z545" s="360"/>
      <c r="AA545" s="361"/>
      <c r="AB545" s="361"/>
      <c r="AC545" s="361"/>
      <c r="AD545" s="361"/>
      <c r="AE545" s="361"/>
      <c r="AF545" s="361"/>
      <c r="AG545" s="361"/>
      <c r="AH545" s="361"/>
    </row>
    <row r="546" spans="1:34" ht="12.75" customHeight="1" x14ac:dyDescent="0.3">
      <c r="A546" s="351">
        <v>558</v>
      </c>
      <c r="B546" s="49">
        <v>10</v>
      </c>
      <c r="C546" s="352" t="s">
        <v>300</v>
      </c>
      <c r="D546" s="369" t="s">
        <v>310</v>
      </c>
      <c r="E546" s="382"/>
      <c r="F546" s="369"/>
      <c r="G546" s="382"/>
      <c r="H546" s="376">
        <v>80</v>
      </c>
      <c r="I546" s="354" t="str">
        <f t="shared" si="49"/>
        <v>Construction, Erection &amp; Installation</v>
      </c>
      <c r="J546" s="355"/>
      <c r="K546" s="355"/>
      <c r="L546" s="357"/>
      <c r="M546" s="358" t="str">
        <f t="shared" si="50"/>
        <v>Local</v>
      </c>
      <c r="N546" s="350"/>
      <c r="O546" s="356" t="str">
        <f t="shared" si="51"/>
        <v>ZAR</v>
      </c>
      <c r="P546" s="356">
        <f t="shared" si="48"/>
        <v>1</v>
      </c>
      <c r="Q546" s="350"/>
      <c r="R546" s="350"/>
      <c r="S546" s="350"/>
      <c r="T546" s="359">
        <f t="shared" si="47"/>
        <v>0</v>
      </c>
      <c r="U546" s="360"/>
      <c r="V546" s="360"/>
      <c r="W546" s="360"/>
      <c r="X546" s="360"/>
      <c r="Y546" s="360"/>
      <c r="Z546" s="360"/>
      <c r="AA546" s="361"/>
      <c r="AB546" s="361"/>
      <c r="AC546" s="361"/>
      <c r="AD546" s="361"/>
      <c r="AE546" s="361"/>
      <c r="AF546" s="361"/>
      <c r="AG546" s="361"/>
      <c r="AH546" s="361"/>
    </row>
    <row r="547" spans="1:34" ht="12.75" customHeight="1" x14ac:dyDescent="0.3">
      <c r="A547" s="351">
        <v>559</v>
      </c>
      <c r="B547" s="49">
        <v>10</v>
      </c>
      <c r="C547" s="352" t="s">
        <v>300</v>
      </c>
      <c r="D547" s="369" t="s">
        <v>310</v>
      </c>
      <c r="E547" s="382"/>
      <c r="F547" s="369"/>
      <c r="G547" s="382"/>
      <c r="H547" s="376">
        <v>90</v>
      </c>
      <c r="I547" s="354" t="str">
        <f t="shared" si="49"/>
        <v>Commissioning and Testing</v>
      </c>
      <c r="J547" s="355"/>
      <c r="K547" s="355"/>
      <c r="L547" s="357"/>
      <c r="M547" s="358" t="str">
        <f t="shared" si="50"/>
        <v>Local</v>
      </c>
      <c r="N547" s="350"/>
      <c r="O547" s="356" t="str">
        <f t="shared" si="51"/>
        <v>ZAR</v>
      </c>
      <c r="P547" s="356">
        <f t="shared" si="48"/>
        <v>1</v>
      </c>
      <c r="Q547" s="350"/>
      <c r="R547" s="350"/>
      <c r="S547" s="350"/>
      <c r="T547" s="359">
        <f t="shared" si="47"/>
        <v>0</v>
      </c>
      <c r="U547" s="360"/>
      <c r="V547" s="360"/>
      <c r="W547" s="360"/>
      <c r="X547" s="360"/>
      <c r="Y547" s="360"/>
      <c r="Z547" s="360"/>
      <c r="AA547" s="361"/>
      <c r="AB547" s="361"/>
      <c r="AC547" s="361"/>
      <c r="AD547" s="361"/>
      <c r="AE547" s="361"/>
      <c r="AF547" s="361"/>
      <c r="AG547" s="361"/>
      <c r="AH547" s="361"/>
    </row>
    <row r="548" spans="1:34" ht="12.75" customHeight="1" x14ac:dyDescent="0.3">
      <c r="A548" s="351">
        <v>560</v>
      </c>
      <c r="B548" s="49">
        <v>10</v>
      </c>
      <c r="C548" s="352" t="s">
        <v>300</v>
      </c>
      <c r="D548" s="369" t="s">
        <v>310</v>
      </c>
      <c r="E548" s="382"/>
      <c r="F548" s="369"/>
      <c r="G548" s="382"/>
      <c r="H548" s="376">
        <v>100</v>
      </c>
      <c r="I548" s="354" t="str">
        <f t="shared" si="49"/>
        <v>Codification and Labelling</v>
      </c>
      <c r="J548" s="355"/>
      <c r="K548" s="355"/>
      <c r="L548" s="357"/>
      <c r="M548" s="358" t="str">
        <f t="shared" si="50"/>
        <v>Local</v>
      </c>
      <c r="N548" s="350"/>
      <c r="O548" s="356" t="str">
        <f t="shared" si="51"/>
        <v>ZAR</v>
      </c>
      <c r="P548" s="356">
        <f t="shared" si="48"/>
        <v>1</v>
      </c>
      <c r="Q548" s="350"/>
      <c r="R548" s="350"/>
      <c r="S548" s="350"/>
      <c r="T548" s="359">
        <f t="shared" ref="T548:T604" si="52">R548*S548</f>
        <v>0</v>
      </c>
      <c r="U548" s="360"/>
      <c r="V548" s="360"/>
      <c r="W548" s="360"/>
      <c r="X548" s="360"/>
      <c r="Y548" s="360"/>
      <c r="Z548" s="360"/>
      <c r="AA548" s="361"/>
      <c r="AB548" s="361"/>
      <c r="AC548" s="361"/>
      <c r="AD548" s="361"/>
      <c r="AE548" s="361"/>
      <c r="AF548" s="361"/>
      <c r="AG548" s="361"/>
      <c r="AH548" s="361"/>
    </row>
    <row r="549" spans="1:34" ht="12.75" customHeight="1" x14ac:dyDescent="0.3">
      <c r="A549" s="351">
        <v>561</v>
      </c>
      <c r="B549" s="49">
        <v>10</v>
      </c>
      <c r="C549" s="352" t="s">
        <v>300</v>
      </c>
      <c r="D549" s="369" t="s">
        <v>310</v>
      </c>
      <c r="E549" s="382"/>
      <c r="F549" s="369"/>
      <c r="G549" s="382"/>
      <c r="H549" s="375">
        <v>0</v>
      </c>
      <c r="I549" s="354" t="str">
        <f t="shared" si="49"/>
        <v>General</v>
      </c>
      <c r="J549" s="355"/>
      <c r="K549" s="355"/>
      <c r="L549" s="357"/>
      <c r="M549" s="358" t="str">
        <f t="shared" si="50"/>
        <v>Local</v>
      </c>
      <c r="N549" s="350"/>
      <c r="O549" s="356" t="str">
        <f t="shared" si="51"/>
        <v>ZAR</v>
      </c>
      <c r="P549" s="356">
        <f t="shared" si="48"/>
        <v>1</v>
      </c>
      <c r="Q549" s="350"/>
      <c r="R549" s="350"/>
      <c r="S549" s="350"/>
      <c r="T549" s="359">
        <f t="shared" si="52"/>
        <v>0</v>
      </c>
      <c r="U549" s="360"/>
      <c r="V549" s="360"/>
      <c r="W549" s="360"/>
      <c r="X549" s="360"/>
      <c r="Y549" s="360"/>
      <c r="Z549" s="360"/>
      <c r="AA549" s="361"/>
      <c r="AB549" s="361"/>
      <c r="AC549" s="361"/>
      <c r="AD549" s="361"/>
      <c r="AE549" s="361"/>
      <c r="AF549" s="361"/>
      <c r="AG549" s="361"/>
      <c r="AH549" s="361"/>
    </row>
    <row r="550" spans="1:34" ht="12.75" customHeight="1" x14ac:dyDescent="0.3">
      <c r="A550" s="351">
        <v>562</v>
      </c>
      <c r="B550" s="49">
        <v>10</v>
      </c>
      <c r="C550" s="352" t="s">
        <v>300</v>
      </c>
      <c r="D550" s="369" t="s">
        <v>310</v>
      </c>
      <c r="E550" s="382"/>
      <c r="F550" s="369"/>
      <c r="G550" s="382"/>
      <c r="H550" s="376">
        <v>10</v>
      </c>
      <c r="I550" s="354" t="str">
        <f t="shared" si="49"/>
        <v>Management</v>
      </c>
      <c r="J550" s="355"/>
      <c r="K550" s="355"/>
      <c r="L550" s="357"/>
      <c r="M550" s="358" t="str">
        <f t="shared" si="50"/>
        <v>Local</v>
      </c>
      <c r="N550" s="350"/>
      <c r="O550" s="356" t="str">
        <f t="shared" si="51"/>
        <v>ZAR</v>
      </c>
      <c r="P550" s="356">
        <f t="shared" si="48"/>
        <v>1</v>
      </c>
      <c r="Q550" s="350"/>
      <c r="R550" s="350"/>
      <c r="S550" s="350"/>
      <c r="T550" s="359">
        <f t="shared" si="52"/>
        <v>0</v>
      </c>
      <c r="U550" s="360"/>
      <c r="V550" s="360"/>
      <c r="W550" s="360"/>
      <c r="X550" s="360"/>
      <c r="Y550" s="360"/>
      <c r="Z550" s="360"/>
      <c r="AA550" s="361"/>
      <c r="AB550" s="361"/>
      <c r="AC550" s="361"/>
      <c r="AD550" s="361"/>
      <c r="AE550" s="361"/>
      <c r="AF550" s="361"/>
      <c r="AG550" s="361"/>
      <c r="AH550" s="361"/>
    </row>
    <row r="551" spans="1:34" ht="12.75" customHeight="1" x14ac:dyDescent="0.3">
      <c r="A551" s="351">
        <v>563</v>
      </c>
      <c r="B551" s="49">
        <v>10</v>
      </c>
      <c r="C551" s="352" t="s">
        <v>300</v>
      </c>
      <c r="D551" s="369" t="s">
        <v>310</v>
      </c>
      <c r="E551" s="382"/>
      <c r="F551" s="369"/>
      <c r="G551" s="382"/>
      <c r="H551" s="376">
        <v>20</v>
      </c>
      <c r="I551" s="354" t="str">
        <f t="shared" si="49"/>
        <v>Design Management</v>
      </c>
      <c r="J551" s="355"/>
      <c r="K551" s="355"/>
      <c r="L551" s="357"/>
      <c r="M551" s="358" t="str">
        <f t="shared" si="50"/>
        <v>Local</v>
      </c>
      <c r="N551" s="350"/>
      <c r="O551" s="356" t="str">
        <f t="shared" si="51"/>
        <v>ZAR</v>
      </c>
      <c r="P551" s="356">
        <f t="shared" si="48"/>
        <v>1</v>
      </c>
      <c r="Q551" s="350"/>
      <c r="R551" s="350"/>
      <c r="S551" s="350"/>
      <c r="T551" s="359">
        <f t="shared" si="52"/>
        <v>0</v>
      </c>
      <c r="U551" s="360"/>
      <c r="V551" s="360"/>
      <c r="W551" s="360"/>
      <c r="X551" s="360"/>
      <c r="Y551" s="360"/>
      <c r="Z551" s="360"/>
      <c r="AA551" s="361"/>
      <c r="AB551" s="361"/>
      <c r="AC551" s="361"/>
      <c r="AD551" s="361"/>
      <c r="AE551" s="361"/>
      <c r="AF551" s="361"/>
      <c r="AG551" s="361"/>
      <c r="AH551" s="361"/>
    </row>
    <row r="552" spans="1:34" ht="12.75" customHeight="1" x14ac:dyDescent="0.3">
      <c r="A552" s="351">
        <v>564</v>
      </c>
      <c r="B552" s="49">
        <v>10</v>
      </c>
      <c r="C552" s="352" t="s">
        <v>300</v>
      </c>
      <c r="D552" s="369" t="s">
        <v>310</v>
      </c>
      <c r="E552" s="382"/>
      <c r="F552" s="369"/>
      <c r="G552" s="382"/>
      <c r="H552" s="376">
        <v>30</v>
      </c>
      <c r="I552" s="354" t="str">
        <f t="shared" si="49"/>
        <v>Procurement</v>
      </c>
      <c r="J552" s="355"/>
      <c r="K552" s="355"/>
      <c r="L552" s="357"/>
      <c r="M552" s="358" t="str">
        <f t="shared" si="50"/>
        <v>Local</v>
      </c>
      <c r="N552" s="350"/>
      <c r="O552" s="356" t="str">
        <f t="shared" si="51"/>
        <v>ZAR</v>
      </c>
      <c r="P552" s="356">
        <f t="shared" si="48"/>
        <v>1</v>
      </c>
      <c r="Q552" s="350"/>
      <c r="R552" s="350"/>
      <c r="S552" s="350"/>
      <c r="T552" s="359">
        <f t="shared" si="52"/>
        <v>0</v>
      </c>
      <c r="U552" s="360"/>
      <c r="V552" s="360"/>
      <c r="W552" s="360"/>
      <c r="X552" s="360"/>
      <c r="Y552" s="360"/>
      <c r="Z552" s="360"/>
      <c r="AA552" s="361"/>
      <c r="AB552" s="361"/>
      <c r="AC552" s="361"/>
      <c r="AD552" s="361"/>
      <c r="AE552" s="361"/>
      <c r="AF552" s="361"/>
      <c r="AG552" s="361"/>
      <c r="AH552" s="361"/>
    </row>
    <row r="553" spans="1:34" ht="12.75" customHeight="1" x14ac:dyDescent="0.3">
      <c r="A553" s="351">
        <v>565</v>
      </c>
      <c r="B553" s="49">
        <v>10</v>
      </c>
      <c r="C553" s="352" t="s">
        <v>300</v>
      </c>
      <c r="D553" s="369" t="s">
        <v>310</v>
      </c>
      <c r="E553" s="382"/>
      <c r="F553" s="369"/>
      <c r="G553" s="382"/>
      <c r="H553" s="376">
        <v>40</v>
      </c>
      <c r="I553" s="354" t="str">
        <f t="shared" si="49"/>
        <v>Plant and Material - Local</v>
      </c>
      <c r="J553" s="355"/>
      <c r="K553" s="355"/>
      <c r="L553" s="357"/>
      <c r="M553" s="358" t="str">
        <f t="shared" si="50"/>
        <v>Local</v>
      </c>
      <c r="N553" s="350"/>
      <c r="O553" s="356" t="str">
        <f t="shared" si="51"/>
        <v>ZAR</v>
      </c>
      <c r="P553" s="356">
        <f t="shared" si="48"/>
        <v>1</v>
      </c>
      <c r="Q553" s="350"/>
      <c r="R553" s="350"/>
      <c r="S553" s="350"/>
      <c r="T553" s="359">
        <f t="shared" si="52"/>
        <v>0</v>
      </c>
      <c r="U553" s="360"/>
      <c r="V553" s="360"/>
      <c r="W553" s="360"/>
      <c r="X553" s="360"/>
      <c r="Y553" s="360"/>
      <c r="Z553" s="360"/>
      <c r="AA553" s="361"/>
      <c r="AB553" s="361"/>
      <c r="AC553" s="361"/>
      <c r="AD553" s="361"/>
      <c r="AE553" s="361"/>
      <c r="AF553" s="361"/>
      <c r="AG553" s="361"/>
      <c r="AH553" s="361"/>
    </row>
    <row r="554" spans="1:34" ht="12.75" customHeight="1" x14ac:dyDescent="0.3">
      <c r="A554" s="351">
        <v>566</v>
      </c>
      <c r="B554" s="49">
        <v>10</v>
      </c>
      <c r="C554" s="352" t="s">
        <v>300</v>
      </c>
      <c r="D554" s="369" t="s">
        <v>310</v>
      </c>
      <c r="E554" s="382"/>
      <c r="F554" s="369"/>
      <c r="G554" s="382"/>
      <c r="H554" s="376">
        <v>50</v>
      </c>
      <c r="I554" s="354" t="str">
        <f t="shared" si="49"/>
        <v>Plant and Material - Foreign</v>
      </c>
      <c r="J554" s="355"/>
      <c r="K554" s="355"/>
      <c r="L554" s="357"/>
      <c r="M554" s="358" t="s">
        <v>154</v>
      </c>
      <c r="N554" s="350"/>
      <c r="O554" s="398" t="s">
        <v>188</v>
      </c>
      <c r="P554" s="356"/>
      <c r="Q554" s="350"/>
      <c r="R554" s="350"/>
      <c r="S554" s="350"/>
      <c r="T554" s="359">
        <f t="shared" si="52"/>
        <v>0</v>
      </c>
      <c r="U554" s="360"/>
      <c r="V554" s="360"/>
      <c r="W554" s="360"/>
      <c r="X554" s="360"/>
      <c r="Y554" s="360"/>
      <c r="Z554" s="360"/>
      <c r="AA554" s="361"/>
      <c r="AB554" s="361"/>
      <c r="AC554" s="361"/>
      <c r="AD554" s="361"/>
      <c r="AE554" s="361"/>
      <c r="AF554" s="361"/>
      <c r="AG554" s="361"/>
      <c r="AH554" s="361"/>
    </row>
    <row r="555" spans="1:34" ht="12.75" customHeight="1" x14ac:dyDescent="0.3">
      <c r="A555" s="351">
        <v>567</v>
      </c>
      <c r="B555" s="49">
        <v>10</v>
      </c>
      <c r="C555" s="352" t="s">
        <v>300</v>
      </c>
      <c r="D555" s="369" t="s">
        <v>310</v>
      </c>
      <c r="E555" s="382"/>
      <c r="F555" s="369"/>
      <c r="G555" s="382"/>
      <c r="H555" s="376">
        <v>60</v>
      </c>
      <c r="I555" s="354" t="str">
        <f t="shared" si="49"/>
        <v>Transport - Local</v>
      </c>
      <c r="J555" s="355"/>
      <c r="K555" s="355"/>
      <c r="L555" s="357"/>
      <c r="M555" s="358" t="str">
        <f t="shared" si="50"/>
        <v>Local</v>
      </c>
      <c r="N555" s="350"/>
      <c r="O555" s="356" t="str">
        <f t="shared" si="51"/>
        <v>ZAR</v>
      </c>
      <c r="P555" s="356">
        <f t="shared" si="48"/>
        <v>1</v>
      </c>
      <c r="Q555" s="350"/>
      <c r="R555" s="350"/>
      <c r="S555" s="350"/>
      <c r="T555" s="359">
        <f t="shared" si="52"/>
        <v>0</v>
      </c>
      <c r="U555" s="360"/>
      <c r="V555" s="360"/>
      <c r="W555" s="360"/>
      <c r="X555" s="360"/>
      <c r="Y555" s="360"/>
      <c r="Z555" s="360"/>
      <c r="AA555" s="361"/>
      <c r="AB555" s="361"/>
      <c r="AC555" s="361"/>
      <c r="AD555" s="361"/>
      <c r="AE555" s="361"/>
      <c r="AF555" s="361"/>
      <c r="AG555" s="361"/>
      <c r="AH555" s="361"/>
    </row>
    <row r="556" spans="1:34" ht="12.75" customHeight="1" x14ac:dyDescent="0.3">
      <c r="A556" s="351">
        <v>568</v>
      </c>
      <c r="B556" s="49">
        <v>10</v>
      </c>
      <c r="C556" s="352" t="s">
        <v>300</v>
      </c>
      <c r="D556" s="369" t="s">
        <v>310</v>
      </c>
      <c r="E556" s="382"/>
      <c r="F556" s="369"/>
      <c r="G556" s="382"/>
      <c r="H556" s="376">
        <v>70</v>
      </c>
      <c r="I556" s="354" t="str">
        <f t="shared" si="49"/>
        <v>Transport - Freight/Sea</v>
      </c>
      <c r="J556" s="355"/>
      <c r="K556" s="355"/>
      <c r="L556" s="357"/>
      <c r="M556" s="358" t="str">
        <f t="shared" si="50"/>
        <v>Local</v>
      </c>
      <c r="N556" s="350"/>
      <c r="O556" s="356" t="str">
        <f t="shared" si="51"/>
        <v>ZAR</v>
      </c>
      <c r="P556" s="356">
        <f t="shared" si="48"/>
        <v>1</v>
      </c>
      <c r="Q556" s="350"/>
      <c r="R556" s="350"/>
      <c r="S556" s="350"/>
      <c r="T556" s="359">
        <f t="shared" si="52"/>
        <v>0</v>
      </c>
      <c r="U556" s="360"/>
      <c r="V556" s="360"/>
      <c r="W556" s="360"/>
      <c r="X556" s="360"/>
      <c r="Y556" s="360"/>
      <c r="Z556" s="360"/>
      <c r="AA556" s="361"/>
      <c r="AB556" s="361"/>
      <c r="AC556" s="361"/>
      <c r="AD556" s="361"/>
      <c r="AE556" s="361"/>
      <c r="AF556" s="361"/>
      <c r="AG556" s="361"/>
      <c r="AH556" s="361"/>
    </row>
    <row r="557" spans="1:34" ht="12.75" customHeight="1" x14ac:dyDescent="0.3">
      <c r="A557" s="351">
        <v>569</v>
      </c>
      <c r="B557" s="49">
        <v>10</v>
      </c>
      <c r="C557" s="352" t="s">
        <v>300</v>
      </c>
      <c r="D557" s="369" t="s">
        <v>310</v>
      </c>
      <c r="E557" s="382"/>
      <c r="F557" s="369"/>
      <c r="G557" s="382"/>
      <c r="H557" s="376">
        <v>80</v>
      </c>
      <c r="I557" s="354" t="str">
        <f t="shared" si="49"/>
        <v>Construction, Erection &amp; Installation</v>
      </c>
      <c r="J557" s="355"/>
      <c r="K557" s="355"/>
      <c r="L557" s="357"/>
      <c r="M557" s="358" t="str">
        <f t="shared" si="50"/>
        <v>Local</v>
      </c>
      <c r="N557" s="350"/>
      <c r="O557" s="356" t="str">
        <f t="shared" si="51"/>
        <v>ZAR</v>
      </c>
      <c r="P557" s="356">
        <f t="shared" si="48"/>
        <v>1</v>
      </c>
      <c r="Q557" s="350"/>
      <c r="R557" s="350"/>
      <c r="S557" s="350"/>
      <c r="T557" s="359">
        <f t="shared" si="52"/>
        <v>0</v>
      </c>
      <c r="U557" s="360"/>
      <c r="V557" s="360"/>
      <c r="W557" s="360"/>
      <c r="X557" s="360"/>
      <c r="Y557" s="360"/>
      <c r="Z557" s="360"/>
      <c r="AA557" s="361"/>
      <c r="AB557" s="361"/>
      <c r="AC557" s="361"/>
      <c r="AD557" s="361"/>
      <c r="AE557" s="361"/>
      <c r="AF557" s="361"/>
      <c r="AG557" s="361"/>
      <c r="AH557" s="361"/>
    </row>
    <row r="558" spans="1:34" ht="12.75" customHeight="1" x14ac:dyDescent="0.3">
      <c r="A558" s="351">
        <v>570</v>
      </c>
      <c r="B558" s="49">
        <v>10</v>
      </c>
      <c r="C558" s="352" t="s">
        <v>300</v>
      </c>
      <c r="D558" s="369" t="s">
        <v>310</v>
      </c>
      <c r="E558" s="382"/>
      <c r="F558" s="369"/>
      <c r="G558" s="382"/>
      <c r="H558" s="376">
        <v>90</v>
      </c>
      <c r="I558" s="354" t="str">
        <f t="shared" si="49"/>
        <v>Commissioning and Testing</v>
      </c>
      <c r="J558" s="355"/>
      <c r="K558" s="355"/>
      <c r="L558" s="357"/>
      <c r="M558" s="358" t="str">
        <f t="shared" si="50"/>
        <v>Local</v>
      </c>
      <c r="N558" s="350"/>
      <c r="O558" s="356" t="str">
        <f t="shared" si="51"/>
        <v>ZAR</v>
      </c>
      <c r="P558" s="356">
        <f t="shared" si="48"/>
        <v>1</v>
      </c>
      <c r="Q558" s="350"/>
      <c r="R558" s="350"/>
      <c r="S558" s="350"/>
      <c r="T558" s="359">
        <f t="shared" si="52"/>
        <v>0</v>
      </c>
      <c r="U558" s="360"/>
      <c r="V558" s="360"/>
      <c r="W558" s="360"/>
      <c r="X558" s="360"/>
      <c r="Y558" s="360"/>
      <c r="Z558" s="360"/>
      <c r="AA558" s="361"/>
      <c r="AB558" s="361"/>
      <c r="AC558" s="361"/>
      <c r="AD558" s="361"/>
      <c r="AE558" s="361"/>
      <c r="AF558" s="361"/>
      <c r="AG558" s="361"/>
      <c r="AH558" s="361"/>
    </row>
    <row r="559" spans="1:34" ht="12.75" customHeight="1" x14ac:dyDescent="0.3">
      <c r="A559" s="351">
        <v>571</v>
      </c>
      <c r="B559" s="49">
        <v>10</v>
      </c>
      <c r="C559" s="352" t="s">
        <v>300</v>
      </c>
      <c r="D559" s="369" t="s">
        <v>310</v>
      </c>
      <c r="E559" s="382"/>
      <c r="F559" s="369"/>
      <c r="G559" s="382"/>
      <c r="H559" s="376">
        <v>100</v>
      </c>
      <c r="I559" s="354" t="str">
        <f t="shared" si="49"/>
        <v>Codification and Labelling</v>
      </c>
      <c r="J559" s="355"/>
      <c r="K559" s="355"/>
      <c r="L559" s="357"/>
      <c r="M559" s="358" t="str">
        <f t="shared" si="50"/>
        <v>Local</v>
      </c>
      <c r="N559" s="350"/>
      <c r="O559" s="356" t="str">
        <f t="shared" si="51"/>
        <v>ZAR</v>
      </c>
      <c r="P559" s="356">
        <f t="shared" si="48"/>
        <v>1</v>
      </c>
      <c r="Q559" s="350"/>
      <c r="R559" s="350"/>
      <c r="S559" s="350"/>
      <c r="T559" s="359">
        <f t="shared" si="52"/>
        <v>0</v>
      </c>
      <c r="U559" s="360"/>
      <c r="V559" s="360"/>
      <c r="W559" s="360"/>
      <c r="X559" s="360"/>
      <c r="Y559" s="360"/>
      <c r="Z559" s="360"/>
      <c r="AA559" s="361"/>
      <c r="AB559" s="361"/>
      <c r="AC559" s="361"/>
      <c r="AD559" s="361"/>
      <c r="AE559" s="361"/>
      <c r="AF559" s="361"/>
      <c r="AG559" s="361"/>
      <c r="AH559" s="361"/>
    </row>
    <row r="560" spans="1:34" ht="12.75" customHeight="1" x14ac:dyDescent="0.3">
      <c r="A560" s="351">
        <v>579</v>
      </c>
      <c r="B560" s="49">
        <v>10</v>
      </c>
      <c r="C560" s="352" t="s">
        <v>300</v>
      </c>
      <c r="D560" s="48" t="s">
        <v>311</v>
      </c>
      <c r="E560" s="381"/>
      <c r="F560" s="369"/>
      <c r="G560" s="382"/>
      <c r="H560" s="62"/>
      <c r="I560" s="354"/>
      <c r="J560" s="355"/>
      <c r="K560" s="355"/>
      <c r="L560" s="357"/>
      <c r="M560" s="358" t="str">
        <f t="shared" si="50"/>
        <v>Local</v>
      </c>
      <c r="N560" s="350"/>
      <c r="O560" s="356" t="str">
        <f t="shared" si="51"/>
        <v>ZAR</v>
      </c>
      <c r="P560" s="356">
        <f t="shared" ref="P560:P619" si="53">IF(N560="",1,VLOOKUP(N560,$N$1:$P$14,3,FALSE))</f>
        <v>1</v>
      </c>
      <c r="Q560" s="350"/>
      <c r="R560" s="350"/>
      <c r="S560" s="350"/>
      <c r="T560" s="359">
        <f t="shared" si="52"/>
        <v>0</v>
      </c>
      <c r="U560" s="360"/>
      <c r="V560" s="360"/>
      <c r="W560" s="360"/>
      <c r="X560" s="360"/>
      <c r="Y560" s="360"/>
      <c r="Z560" s="360"/>
      <c r="AA560" s="361"/>
      <c r="AB560" s="361"/>
      <c r="AC560" s="361"/>
      <c r="AD560" s="361"/>
      <c r="AE560" s="361"/>
      <c r="AF560" s="361"/>
      <c r="AG560" s="361"/>
      <c r="AH560" s="361"/>
    </row>
    <row r="561" spans="1:34" ht="12.75" customHeight="1" x14ac:dyDescent="0.3">
      <c r="A561" s="351">
        <v>580</v>
      </c>
      <c r="B561" s="49">
        <v>10</v>
      </c>
      <c r="C561" s="352" t="s">
        <v>300</v>
      </c>
      <c r="D561" s="369" t="s">
        <v>311</v>
      </c>
      <c r="E561" s="378"/>
      <c r="F561" s="62"/>
      <c r="G561" s="386"/>
      <c r="H561" s="375">
        <v>0</v>
      </c>
      <c r="I561" s="354" t="str">
        <f t="shared" ref="I561:I622" si="54">IF(H561="","Allocation?",VLOOKUP(H561,$H$3:$I$14,2,FALSE))</f>
        <v>General</v>
      </c>
      <c r="J561" s="355"/>
      <c r="K561" s="355"/>
      <c r="L561" s="357"/>
      <c r="M561" s="358" t="str">
        <f t="shared" si="50"/>
        <v>Local</v>
      </c>
      <c r="N561" s="350"/>
      <c r="O561" s="356" t="str">
        <f t="shared" si="51"/>
        <v>ZAR</v>
      </c>
      <c r="P561" s="356">
        <f t="shared" si="53"/>
        <v>1</v>
      </c>
      <c r="Q561" s="350"/>
      <c r="R561" s="350"/>
      <c r="S561" s="350"/>
      <c r="T561" s="359">
        <f t="shared" si="52"/>
        <v>0</v>
      </c>
      <c r="U561" s="360"/>
      <c r="V561" s="360"/>
      <c r="W561" s="360"/>
      <c r="X561" s="360"/>
      <c r="Y561" s="360"/>
      <c r="Z561" s="360"/>
      <c r="AA561" s="361"/>
      <c r="AB561" s="361"/>
      <c r="AC561" s="361"/>
      <c r="AD561" s="361"/>
      <c r="AE561" s="361"/>
      <c r="AF561" s="361"/>
      <c r="AG561" s="361"/>
      <c r="AH561" s="361"/>
    </row>
    <row r="562" spans="1:34" ht="12.75" customHeight="1" x14ac:dyDescent="0.3">
      <c r="A562" s="351">
        <v>581</v>
      </c>
      <c r="B562" s="49">
        <v>10</v>
      </c>
      <c r="C562" s="352" t="s">
        <v>300</v>
      </c>
      <c r="D562" s="369" t="s">
        <v>311</v>
      </c>
      <c r="E562" s="378"/>
      <c r="F562" s="62"/>
      <c r="G562" s="386"/>
      <c r="H562" s="376">
        <v>10</v>
      </c>
      <c r="I562" s="354" t="str">
        <f t="shared" si="54"/>
        <v>Management</v>
      </c>
      <c r="J562" s="355"/>
      <c r="K562" s="355"/>
      <c r="L562" s="357"/>
      <c r="M562" s="358" t="str">
        <f t="shared" si="50"/>
        <v>Local</v>
      </c>
      <c r="N562" s="350"/>
      <c r="O562" s="356" t="str">
        <f t="shared" si="51"/>
        <v>ZAR</v>
      </c>
      <c r="P562" s="356">
        <f t="shared" si="53"/>
        <v>1</v>
      </c>
      <c r="Q562" s="350"/>
      <c r="R562" s="350"/>
      <c r="S562" s="350"/>
      <c r="T562" s="359">
        <f t="shared" si="52"/>
        <v>0</v>
      </c>
      <c r="U562" s="360"/>
      <c r="V562" s="360"/>
      <c r="W562" s="360"/>
      <c r="X562" s="360"/>
      <c r="Y562" s="360"/>
      <c r="Z562" s="360"/>
      <c r="AA562" s="361"/>
      <c r="AB562" s="361"/>
      <c r="AC562" s="361"/>
      <c r="AD562" s="361"/>
      <c r="AE562" s="361"/>
      <c r="AF562" s="361"/>
      <c r="AG562" s="361"/>
      <c r="AH562" s="361"/>
    </row>
    <row r="563" spans="1:34" ht="12.75" customHeight="1" x14ac:dyDescent="0.3">
      <c r="A563" s="351">
        <v>582</v>
      </c>
      <c r="B563" s="49">
        <v>10</v>
      </c>
      <c r="C563" s="352" t="s">
        <v>300</v>
      </c>
      <c r="D563" s="369" t="s">
        <v>311</v>
      </c>
      <c r="E563" s="378"/>
      <c r="F563" s="62"/>
      <c r="G563" s="386"/>
      <c r="H563" s="376">
        <v>20</v>
      </c>
      <c r="I563" s="354" t="str">
        <f t="shared" si="54"/>
        <v>Design Management</v>
      </c>
      <c r="J563" s="355"/>
      <c r="K563" s="355"/>
      <c r="L563" s="357"/>
      <c r="M563" s="358" t="str">
        <f t="shared" si="50"/>
        <v>Local</v>
      </c>
      <c r="N563" s="350"/>
      <c r="O563" s="356" t="str">
        <f t="shared" si="51"/>
        <v>ZAR</v>
      </c>
      <c r="P563" s="356">
        <f t="shared" si="53"/>
        <v>1</v>
      </c>
      <c r="Q563" s="350"/>
      <c r="R563" s="350"/>
      <c r="S563" s="350"/>
      <c r="T563" s="359">
        <f t="shared" si="52"/>
        <v>0</v>
      </c>
      <c r="U563" s="360"/>
      <c r="V563" s="360"/>
      <c r="W563" s="360"/>
      <c r="X563" s="360"/>
      <c r="Y563" s="360"/>
      <c r="Z563" s="360"/>
      <c r="AA563" s="361"/>
      <c r="AB563" s="361"/>
      <c r="AC563" s="361"/>
      <c r="AD563" s="361"/>
      <c r="AE563" s="361"/>
      <c r="AF563" s="361"/>
      <c r="AG563" s="361"/>
      <c r="AH563" s="361"/>
    </row>
    <row r="564" spans="1:34" ht="12.75" customHeight="1" x14ac:dyDescent="0.3">
      <c r="A564" s="351">
        <v>583</v>
      </c>
      <c r="B564" s="49">
        <v>10</v>
      </c>
      <c r="C564" s="352" t="s">
        <v>300</v>
      </c>
      <c r="D564" s="369" t="s">
        <v>311</v>
      </c>
      <c r="E564" s="378"/>
      <c r="F564" s="62"/>
      <c r="G564" s="386"/>
      <c r="H564" s="376">
        <v>30</v>
      </c>
      <c r="I564" s="354" t="str">
        <f t="shared" si="54"/>
        <v>Procurement</v>
      </c>
      <c r="J564" s="355"/>
      <c r="K564" s="355"/>
      <c r="L564" s="357"/>
      <c r="M564" s="358" t="str">
        <f t="shared" ref="M564:M627" si="55">IF($O564=0,"Check",IF($O564="ZAR","Local","Foreign"))</f>
        <v>Local</v>
      </c>
      <c r="N564" s="350"/>
      <c r="O564" s="356" t="str">
        <f t="shared" si="51"/>
        <v>ZAR</v>
      </c>
      <c r="P564" s="356">
        <f t="shared" si="53"/>
        <v>1</v>
      </c>
      <c r="Q564" s="350"/>
      <c r="R564" s="350"/>
      <c r="S564" s="350"/>
      <c r="T564" s="359">
        <f t="shared" si="52"/>
        <v>0</v>
      </c>
      <c r="U564" s="360"/>
      <c r="V564" s="360"/>
      <c r="W564" s="360"/>
      <c r="X564" s="360"/>
      <c r="Y564" s="360"/>
      <c r="Z564" s="360"/>
      <c r="AA564" s="361"/>
      <c r="AB564" s="361"/>
      <c r="AC564" s="361"/>
      <c r="AD564" s="361"/>
      <c r="AE564" s="361"/>
      <c r="AF564" s="361"/>
      <c r="AG564" s="361"/>
      <c r="AH564" s="361"/>
    </row>
    <row r="565" spans="1:34" ht="12.75" customHeight="1" x14ac:dyDescent="0.3">
      <c r="A565" s="351">
        <v>584</v>
      </c>
      <c r="B565" s="49">
        <v>10</v>
      </c>
      <c r="C565" s="352" t="s">
        <v>300</v>
      </c>
      <c r="D565" s="369" t="s">
        <v>311</v>
      </c>
      <c r="E565" s="378"/>
      <c r="F565" s="62"/>
      <c r="G565" s="386"/>
      <c r="H565" s="376">
        <v>40</v>
      </c>
      <c r="I565" s="354" t="str">
        <f t="shared" si="54"/>
        <v>Plant and Material - Local</v>
      </c>
      <c r="J565" s="355"/>
      <c r="K565" s="355"/>
      <c r="L565" s="357"/>
      <c r="M565" s="358" t="str">
        <f t="shared" si="55"/>
        <v>Local</v>
      </c>
      <c r="N565" s="350"/>
      <c r="O565" s="356" t="str">
        <f t="shared" si="51"/>
        <v>ZAR</v>
      </c>
      <c r="P565" s="356">
        <f t="shared" si="53"/>
        <v>1</v>
      </c>
      <c r="Q565" s="350"/>
      <c r="R565" s="350"/>
      <c r="S565" s="350"/>
      <c r="T565" s="359">
        <f t="shared" si="52"/>
        <v>0</v>
      </c>
      <c r="U565" s="360"/>
      <c r="V565" s="360"/>
      <c r="W565" s="360"/>
      <c r="X565" s="360"/>
      <c r="Y565" s="360"/>
      <c r="Z565" s="360"/>
      <c r="AA565" s="361"/>
      <c r="AB565" s="361"/>
      <c r="AC565" s="361"/>
      <c r="AD565" s="361"/>
      <c r="AE565" s="361"/>
      <c r="AF565" s="361"/>
      <c r="AG565" s="361"/>
      <c r="AH565" s="361"/>
    </row>
    <row r="566" spans="1:34" ht="12.75" customHeight="1" x14ac:dyDescent="0.3">
      <c r="A566" s="351">
        <v>585</v>
      </c>
      <c r="B566" s="49">
        <v>10</v>
      </c>
      <c r="C566" s="352" t="s">
        <v>300</v>
      </c>
      <c r="D566" s="369" t="s">
        <v>311</v>
      </c>
      <c r="E566" s="378"/>
      <c r="F566" s="62"/>
      <c r="G566" s="386"/>
      <c r="H566" s="376">
        <v>50</v>
      </c>
      <c r="I566" s="354" t="str">
        <f t="shared" si="54"/>
        <v>Plant and Material - Foreign</v>
      </c>
      <c r="J566" s="355"/>
      <c r="K566" s="355"/>
      <c r="L566" s="357"/>
      <c r="M566" s="358" t="s">
        <v>154</v>
      </c>
      <c r="N566" s="350"/>
      <c r="O566" s="398" t="s">
        <v>188</v>
      </c>
      <c r="P566" s="356"/>
      <c r="Q566" s="350"/>
      <c r="R566" s="350"/>
      <c r="S566" s="350"/>
      <c r="T566" s="359">
        <f t="shared" si="52"/>
        <v>0</v>
      </c>
      <c r="U566" s="360"/>
      <c r="V566" s="360"/>
      <c r="W566" s="360"/>
      <c r="X566" s="360"/>
      <c r="Y566" s="360"/>
      <c r="Z566" s="360"/>
      <c r="AA566" s="361"/>
      <c r="AB566" s="361"/>
      <c r="AC566" s="361"/>
      <c r="AD566" s="361"/>
      <c r="AE566" s="361"/>
      <c r="AF566" s="361"/>
      <c r="AG566" s="361"/>
      <c r="AH566" s="361"/>
    </row>
    <row r="567" spans="1:34" ht="12.75" customHeight="1" x14ac:dyDescent="0.3">
      <c r="A567" s="351">
        <v>586</v>
      </c>
      <c r="B567" s="49">
        <v>10</v>
      </c>
      <c r="C567" s="352" t="s">
        <v>300</v>
      </c>
      <c r="D567" s="369" t="s">
        <v>311</v>
      </c>
      <c r="E567" s="378"/>
      <c r="F567" s="62"/>
      <c r="G567" s="386"/>
      <c r="H567" s="376">
        <v>60</v>
      </c>
      <c r="I567" s="354" t="str">
        <f t="shared" si="54"/>
        <v>Transport - Local</v>
      </c>
      <c r="J567" s="355"/>
      <c r="K567" s="355"/>
      <c r="L567" s="357"/>
      <c r="M567" s="358" t="str">
        <f t="shared" si="55"/>
        <v>Local</v>
      </c>
      <c r="N567" s="350"/>
      <c r="O567" s="356" t="str">
        <f t="shared" si="51"/>
        <v>ZAR</v>
      </c>
      <c r="P567" s="356">
        <f t="shared" si="53"/>
        <v>1</v>
      </c>
      <c r="Q567" s="350"/>
      <c r="R567" s="350"/>
      <c r="S567" s="350"/>
      <c r="T567" s="359">
        <f t="shared" si="52"/>
        <v>0</v>
      </c>
      <c r="U567" s="360"/>
      <c r="V567" s="360"/>
      <c r="W567" s="360"/>
      <c r="X567" s="360"/>
      <c r="Y567" s="360"/>
      <c r="Z567" s="360"/>
      <c r="AA567" s="361"/>
      <c r="AB567" s="361"/>
      <c r="AC567" s="361"/>
      <c r="AD567" s="361"/>
      <c r="AE567" s="361"/>
      <c r="AF567" s="361"/>
      <c r="AG567" s="361"/>
      <c r="AH567" s="361"/>
    </row>
    <row r="568" spans="1:34" ht="12.75" customHeight="1" x14ac:dyDescent="0.3">
      <c r="A568" s="351">
        <v>587</v>
      </c>
      <c r="B568" s="49">
        <v>10</v>
      </c>
      <c r="C568" s="352" t="s">
        <v>300</v>
      </c>
      <c r="D568" s="369" t="s">
        <v>311</v>
      </c>
      <c r="E568" s="378"/>
      <c r="F568" s="62"/>
      <c r="G568" s="386"/>
      <c r="H568" s="376">
        <v>70</v>
      </c>
      <c r="I568" s="354" t="str">
        <f t="shared" si="54"/>
        <v>Transport - Freight/Sea</v>
      </c>
      <c r="J568" s="355"/>
      <c r="K568" s="355"/>
      <c r="L568" s="357"/>
      <c r="M568" s="358" t="str">
        <f t="shared" si="55"/>
        <v>Local</v>
      </c>
      <c r="N568" s="350"/>
      <c r="O568" s="356" t="str">
        <f t="shared" si="51"/>
        <v>ZAR</v>
      </c>
      <c r="P568" s="356">
        <f t="shared" si="53"/>
        <v>1</v>
      </c>
      <c r="Q568" s="350"/>
      <c r="R568" s="350"/>
      <c r="S568" s="350"/>
      <c r="T568" s="359">
        <f t="shared" si="52"/>
        <v>0</v>
      </c>
      <c r="U568" s="360"/>
      <c r="V568" s="360"/>
      <c r="W568" s="360"/>
      <c r="X568" s="360"/>
      <c r="Y568" s="360"/>
      <c r="Z568" s="360"/>
      <c r="AA568" s="361"/>
      <c r="AB568" s="361"/>
      <c r="AC568" s="361"/>
      <c r="AD568" s="361"/>
      <c r="AE568" s="361"/>
      <c r="AF568" s="361"/>
      <c r="AG568" s="361"/>
      <c r="AH568" s="361"/>
    </row>
    <row r="569" spans="1:34" ht="12.75" customHeight="1" x14ac:dyDescent="0.3">
      <c r="A569" s="351">
        <v>588</v>
      </c>
      <c r="B569" s="49">
        <v>10</v>
      </c>
      <c r="C569" s="352" t="s">
        <v>300</v>
      </c>
      <c r="D569" s="369" t="s">
        <v>311</v>
      </c>
      <c r="E569" s="379"/>
      <c r="F569" s="371"/>
      <c r="G569" s="386"/>
      <c r="H569" s="376">
        <v>80</v>
      </c>
      <c r="I569" s="354" t="str">
        <f t="shared" si="54"/>
        <v>Construction, Erection &amp; Installation</v>
      </c>
      <c r="J569" s="355"/>
      <c r="K569" s="355"/>
      <c r="L569" s="357"/>
      <c r="M569" s="358" t="str">
        <f t="shared" si="55"/>
        <v>Local</v>
      </c>
      <c r="N569" s="350"/>
      <c r="O569" s="356" t="str">
        <f t="shared" si="51"/>
        <v>ZAR</v>
      </c>
      <c r="P569" s="356">
        <f t="shared" si="53"/>
        <v>1</v>
      </c>
      <c r="Q569" s="350"/>
      <c r="R569" s="350"/>
      <c r="S569" s="350"/>
      <c r="T569" s="359">
        <f t="shared" si="52"/>
        <v>0</v>
      </c>
      <c r="U569" s="360"/>
      <c r="V569" s="360"/>
      <c r="W569" s="360"/>
      <c r="X569" s="360"/>
      <c r="Y569" s="360"/>
      <c r="Z569" s="360"/>
      <c r="AA569" s="361"/>
      <c r="AB569" s="361"/>
      <c r="AC569" s="361"/>
      <c r="AD569" s="361"/>
      <c r="AE569" s="361"/>
      <c r="AF569" s="361"/>
      <c r="AG569" s="361"/>
      <c r="AH569" s="361"/>
    </row>
    <row r="570" spans="1:34" ht="12.75" customHeight="1" x14ac:dyDescent="0.3">
      <c r="A570" s="351">
        <v>589</v>
      </c>
      <c r="B570" s="49">
        <v>10</v>
      </c>
      <c r="C570" s="352" t="s">
        <v>300</v>
      </c>
      <c r="D570" s="369" t="s">
        <v>311</v>
      </c>
      <c r="E570" s="379"/>
      <c r="F570" s="371"/>
      <c r="G570" s="386"/>
      <c r="H570" s="376">
        <v>90</v>
      </c>
      <c r="I570" s="354" t="str">
        <f t="shared" si="54"/>
        <v>Commissioning and Testing</v>
      </c>
      <c r="J570" s="355"/>
      <c r="K570" s="355"/>
      <c r="L570" s="357"/>
      <c r="M570" s="358" t="str">
        <f t="shared" si="55"/>
        <v>Local</v>
      </c>
      <c r="N570" s="350"/>
      <c r="O570" s="356" t="str">
        <f t="shared" si="51"/>
        <v>ZAR</v>
      </c>
      <c r="P570" s="356">
        <f t="shared" si="53"/>
        <v>1</v>
      </c>
      <c r="Q570" s="350"/>
      <c r="R570" s="350"/>
      <c r="S570" s="350"/>
      <c r="T570" s="359">
        <f t="shared" si="52"/>
        <v>0</v>
      </c>
      <c r="U570" s="360"/>
      <c r="V570" s="360"/>
      <c r="W570" s="360"/>
      <c r="X570" s="360"/>
      <c r="Y570" s="360"/>
      <c r="Z570" s="360"/>
      <c r="AA570" s="361"/>
      <c r="AB570" s="361"/>
      <c r="AC570" s="361"/>
      <c r="AD570" s="361"/>
      <c r="AE570" s="361"/>
      <c r="AF570" s="361"/>
      <c r="AG570" s="361"/>
      <c r="AH570" s="361"/>
    </row>
    <row r="571" spans="1:34" ht="12.75" customHeight="1" x14ac:dyDescent="0.3">
      <c r="A571" s="351">
        <v>590</v>
      </c>
      <c r="B571" s="49">
        <v>10</v>
      </c>
      <c r="C571" s="352" t="s">
        <v>300</v>
      </c>
      <c r="D571" s="369" t="s">
        <v>311</v>
      </c>
      <c r="E571" s="379"/>
      <c r="F571" s="371"/>
      <c r="G571" s="386"/>
      <c r="H571" s="376">
        <v>100</v>
      </c>
      <c r="I571" s="354" t="str">
        <f t="shared" si="54"/>
        <v>Codification and Labelling</v>
      </c>
      <c r="J571" s="355"/>
      <c r="K571" s="355"/>
      <c r="L571" s="357"/>
      <c r="M571" s="358" t="str">
        <f t="shared" si="55"/>
        <v>Local</v>
      </c>
      <c r="N571" s="350"/>
      <c r="O571" s="356" t="str">
        <f t="shared" si="51"/>
        <v>ZAR</v>
      </c>
      <c r="P571" s="356">
        <f t="shared" si="53"/>
        <v>1</v>
      </c>
      <c r="Q571" s="350"/>
      <c r="R571" s="350"/>
      <c r="S571" s="350"/>
      <c r="T571" s="359">
        <f t="shared" si="52"/>
        <v>0</v>
      </c>
      <c r="U571" s="360"/>
      <c r="V571" s="360"/>
      <c r="W571" s="360"/>
      <c r="X571" s="360"/>
      <c r="Y571" s="360"/>
      <c r="Z571" s="360"/>
      <c r="AA571" s="361"/>
      <c r="AB571" s="361"/>
      <c r="AC571" s="361"/>
      <c r="AD571" s="361"/>
      <c r="AE571" s="361"/>
      <c r="AF571" s="361"/>
      <c r="AG571" s="361"/>
      <c r="AH571" s="361"/>
    </row>
    <row r="572" spans="1:34" ht="12.75" customHeight="1" x14ac:dyDescent="0.3">
      <c r="A572" s="351">
        <v>591</v>
      </c>
      <c r="B572" s="49">
        <v>10</v>
      </c>
      <c r="C572" s="352" t="s">
        <v>300</v>
      </c>
      <c r="D572" s="369" t="s">
        <v>311</v>
      </c>
      <c r="E572" s="379"/>
      <c r="F572" s="371"/>
      <c r="G572" s="386"/>
      <c r="H572" s="375">
        <v>0</v>
      </c>
      <c r="I572" s="354" t="str">
        <f t="shared" si="54"/>
        <v>General</v>
      </c>
      <c r="J572" s="355"/>
      <c r="K572" s="355"/>
      <c r="L572" s="357"/>
      <c r="M572" s="358" t="str">
        <f t="shared" si="55"/>
        <v>Local</v>
      </c>
      <c r="N572" s="350"/>
      <c r="O572" s="356" t="str">
        <f t="shared" si="51"/>
        <v>ZAR</v>
      </c>
      <c r="P572" s="356">
        <f t="shared" si="53"/>
        <v>1</v>
      </c>
      <c r="Q572" s="350"/>
      <c r="R572" s="350"/>
      <c r="S572" s="350"/>
      <c r="T572" s="359">
        <f t="shared" si="52"/>
        <v>0</v>
      </c>
      <c r="U572" s="360"/>
      <c r="V572" s="360"/>
      <c r="W572" s="360"/>
      <c r="X572" s="360"/>
      <c r="Y572" s="360"/>
      <c r="Z572" s="360"/>
      <c r="AA572" s="361"/>
      <c r="AB572" s="361"/>
      <c r="AC572" s="361"/>
      <c r="AD572" s="361"/>
      <c r="AE572" s="361"/>
      <c r="AF572" s="361"/>
      <c r="AG572" s="361"/>
      <c r="AH572" s="361"/>
    </row>
    <row r="573" spans="1:34" ht="12.75" customHeight="1" x14ac:dyDescent="0.3">
      <c r="A573" s="351">
        <v>592</v>
      </c>
      <c r="B573" s="49">
        <v>10</v>
      </c>
      <c r="C573" s="352" t="s">
        <v>300</v>
      </c>
      <c r="D573" s="369" t="s">
        <v>311</v>
      </c>
      <c r="E573" s="379"/>
      <c r="F573" s="371"/>
      <c r="G573" s="386"/>
      <c r="H573" s="376">
        <v>10</v>
      </c>
      <c r="I573" s="354" t="str">
        <f t="shared" si="54"/>
        <v>Management</v>
      </c>
      <c r="J573" s="355"/>
      <c r="K573" s="355"/>
      <c r="L573" s="357"/>
      <c r="M573" s="358" t="str">
        <f t="shared" si="55"/>
        <v>Local</v>
      </c>
      <c r="N573" s="350"/>
      <c r="O573" s="356" t="str">
        <f t="shared" si="51"/>
        <v>ZAR</v>
      </c>
      <c r="P573" s="356">
        <f t="shared" si="53"/>
        <v>1</v>
      </c>
      <c r="Q573" s="350"/>
      <c r="R573" s="350"/>
      <c r="S573" s="350"/>
      <c r="T573" s="359">
        <f t="shared" si="52"/>
        <v>0</v>
      </c>
      <c r="U573" s="360"/>
      <c r="V573" s="360"/>
      <c r="W573" s="360"/>
      <c r="X573" s="360"/>
      <c r="Y573" s="360"/>
      <c r="Z573" s="360"/>
      <c r="AA573" s="361"/>
      <c r="AB573" s="361"/>
      <c r="AC573" s="361"/>
      <c r="AD573" s="361"/>
      <c r="AE573" s="361"/>
      <c r="AF573" s="361"/>
      <c r="AG573" s="361"/>
      <c r="AH573" s="361"/>
    </row>
    <row r="574" spans="1:34" ht="12.75" customHeight="1" x14ac:dyDescent="0.3">
      <c r="A574" s="351">
        <v>593</v>
      </c>
      <c r="B574" s="49">
        <v>10</v>
      </c>
      <c r="C574" s="352" t="s">
        <v>300</v>
      </c>
      <c r="D574" s="369" t="s">
        <v>311</v>
      </c>
      <c r="E574" s="379"/>
      <c r="F574" s="371"/>
      <c r="G574" s="386"/>
      <c r="H574" s="376">
        <v>20</v>
      </c>
      <c r="I574" s="354" t="str">
        <f t="shared" si="54"/>
        <v>Design Management</v>
      </c>
      <c r="J574" s="355"/>
      <c r="K574" s="355"/>
      <c r="L574" s="357"/>
      <c r="M574" s="358" t="str">
        <f t="shared" si="55"/>
        <v>Local</v>
      </c>
      <c r="N574" s="350"/>
      <c r="O574" s="356" t="str">
        <f t="shared" si="51"/>
        <v>ZAR</v>
      </c>
      <c r="P574" s="356">
        <f t="shared" si="53"/>
        <v>1</v>
      </c>
      <c r="Q574" s="350"/>
      <c r="R574" s="350"/>
      <c r="S574" s="350"/>
      <c r="T574" s="359">
        <f t="shared" si="52"/>
        <v>0</v>
      </c>
      <c r="U574" s="360"/>
      <c r="V574" s="360"/>
      <c r="W574" s="360"/>
      <c r="X574" s="360"/>
      <c r="Y574" s="360"/>
      <c r="Z574" s="360"/>
      <c r="AA574" s="361"/>
      <c r="AB574" s="361"/>
      <c r="AC574" s="361"/>
      <c r="AD574" s="361"/>
      <c r="AE574" s="361"/>
      <c r="AF574" s="361"/>
      <c r="AG574" s="361"/>
      <c r="AH574" s="361"/>
    </row>
    <row r="575" spans="1:34" ht="12.75" customHeight="1" x14ac:dyDescent="0.3">
      <c r="A575" s="351">
        <v>594</v>
      </c>
      <c r="B575" s="49">
        <v>10</v>
      </c>
      <c r="C575" s="352" t="s">
        <v>300</v>
      </c>
      <c r="D575" s="369" t="s">
        <v>311</v>
      </c>
      <c r="E575" s="379"/>
      <c r="F575" s="371"/>
      <c r="G575" s="386"/>
      <c r="H575" s="376">
        <v>30</v>
      </c>
      <c r="I575" s="354" t="str">
        <f t="shared" si="54"/>
        <v>Procurement</v>
      </c>
      <c r="J575" s="355"/>
      <c r="K575" s="355"/>
      <c r="L575" s="357"/>
      <c r="M575" s="358" t="str">
        <f t="shared" si="55"/>
        <v>Local</v>
      </c>
      <c r="N575" s="350"/>
      <c r="O575" s="356" t="str">
        <f t="shared" si="51"/>
        <v>ZAR</v>
      </c>
      <c r="P575" s="356">
        <f t="shared" si="53"/>
        <v>1</v>
      </c>
      <c r="Q575" s="350"/>
      <c r="R575" s="350"/>
      <c r="S575" s="350"/>
      <c r="T575" s="359">
        <f t="shared" si="52"/>
        <v>0</v>
      </c>
      <c r="U575" s="360"/>
      <c r="V575" s="360"/>
      <c r="W575" s="360"/>
      <c r="X575" s="360"/>
      <c r="Y575" s="360"/>
      <c r="Z575" s="360"/>
      <c r="AA575" s="361"/>
      <c r="AB575" s="361"/>
      <c r="AC575" s="361"/>
      <c r="AD575" s="361"/>
      <c r="AE575" s="361"/>
      <c r="AF575" s="361"/>
      <c r="AG575" s="361"/>
      <c r="AH575" s="361"/>
    </row>
    <row r="576" spans="1:34" ht="12.75" customHeight="1" x14ac:dyDescent="0.3">
      <c r="A576" s="351">
        <v>595</v>
      </c>
      <c r="B576" s="49">
        <v>10</v>
      </c>
      <c r="C576" s="352" t="s">
        <v>300</v>
      </c>
      <c r="D576" s="369" t="s">
        <v>311</v>
      </c>
      <c r="E576" s="379"/>
      <c r="F576" s="371"/>
      <c r="G576" s="386"/>
      <c r="H576" s="376">
        <v>40</v>
      </c>
      <c r="I576" s="354" t="str">
        <f t="shared" si="54"/>
        <v>Plant and Material - Local</v>
      </c>
      <c r="J576" s="355"/>
      <c r="K576" s="355"/>
      <c r="L576" s="357"/>
      <c r="M576" s="358" t="str">
        <f t="shared" si="55"/>
        <v>Local</v>
      </c>
      <c r="N576" s="350"/>
      <c r="O576" s="356" t="str">
        <f t="shared" si="51"/>
        <v>ZAR</v>
      </c>
      <c r="P576" s="356">
        <f t="shared" si="53"/>
        <v>1</v>
      </c>
      <c r="Q576" s="350"/>
      <c r="R576" s="350"/>
      <c r="S576" s="350"/>
      <c r="T576" s="359">
        <f t="shared" si="52"/>
        <v>0</v>
      </c>
      <c r="U576" s="360"/>
      <c r="V576" s="360"/>
      <c r="W576" s="360"/>
      <c r="X576" s="360"/>
      <c r="Y576" s="360"/>
      <c r="Z576" s="360"/>
      <c r="AA576" s="361"/>
      <c r="AB576" s="361"/>
      <c r="AC576" s="361"/>
      <c r="AD576" s="361"/>
      <c r="AE576" s="361"/>
      <c r="AF576" s="361"/>
      <c r="AG576" s="361"/>
      <c r="AH576" s="361"/>
    </row>
    <row r="577" spans="1:34" ht="12.75" customHeight="1" x14ac:dyDescent="0.3">
      <c r="A577" s="351">
        <v>596</v>
      </c>
      <c r="B577" s="49">
        <v>10</v>
      </c>
      <c r="C577" s="352" t="s">
        <v>300</v>
      </c>
      <c r="D577" s="369" t="s">
        <v>311</v>
      </c>
      <c r="E577" s="379"/>
      <c r="F577" s="371"/>
      <c r="G577" s="386"/>
      <c r="H577" s="376">
        <v>50</v>
      </c>
      <c r="I577" s="354" t="str">
        <f t="shared" si="54"/>
        <v>Plant and Material - Foreign</v>
      </c>
      <c r="J577" s="355"/>
      <c r="K577" s="355"/>
      <c r="L577" s="357"/>
      <c r="M577" s="358" t="s">
        <v>154</v>
      </c>
      <c r="N577" s="350"/>
      <c r="O577" s="398" t="s">
        <v>188</v>
      </c>
      <c r="P577" s="356"/>
      <c r="Q577" s="350"/>
      <c r="R577" s="350"/>
      <c r="S577" s="350"/>
      <c r="T577" s="359">
        <f t="shared" si="52"/>
        <v>0</v>
      </c>
      <c r="U577" s="360"/>
      <c r="V577" s="360"/>
      <c r="W577" s="360"/>
      <c r="X577" s="360"/>
      <c r="Y577" s="360"/>
      <c r="Z577" s="360"/>
      <c r="AA577" s="361"/>
      <c r="AB577" s="361"/>
      <c r="AC577" s="361"/>
      <c r="AD577" s="361"/>
      <c r="AE577" s="361"/>
      <c r="AF577" s="361"/>
      <c r="AG577" s="361"/>
      <c r="AH577" s="361"/>
    </row>
    <row r="578" spans="1:34" ht="12.75" customHeight="1" x14ac:dyDescent="0.3">
      <c r="A578" s="351">
        <v>597</v>
      </c>
      <c r="B578" s="49">
        <v>10</v>
      </c>
      <c r="C578" s="352" t="s">
        <v>300</v>
      </c>
      <c r="D578" s="369" t="s">
        <v>311</v>
      </c>
      <c r="E578" s="379"/>
      <c r="F578" s="371"/>
      <c r="G578" s="386"/>
      <c r="H578" s="376">
        <v>60</v>
      </c>
      <c r="I578" s="354" t="str">
        <f t="shared" si="54"/>
        <v>Transport - Local</v>
      </c>
      <c r="J578" s="355"/>
      <c r="K578" s="355"/>
      <c r="L578" s="357"/>
      <c r="M578" s="358" t="str">
        <f t="shared" si="55"/>
        <v>Local</v>
      </c>
      <c r="N578" s="350"/>
      <c r="O578" s="356" t="str">
        <f t="shared" si="51"/>
        <v>ZAR</v>
      </c>
      <c r="P578" s="356">
        <f t="shared" si="53"/>
        <v>1</v>
      </c>
      <c r="Q578" s="350"/>
      <c r="R578" s="350"/>
      <c r="S578" s="350"/>
      <c r="T578" s="359">
        <f t="shared" si="52"/>
        <v>0</v>
      </c>
      <c r="U578" s="360"/>
      <c r="V578" s="360"/>
      <c r="W578" s="360"/>
      <c r="X578" s="360"/>
      <c r="Y578" s="360"/>
      <c r="Z578" s="360"/>
      <c r="AA578" s="361"/>
      <c r="AB578" s="361"/>
      <c r="AC578" s="361"/>
      <c r="AD578" s="361"/>
      <c r="AE578" s="361"/>
      <c r="AF578" s="361"/>
      <c r="AG578" s="361"/>
      <c r="AH578" s="361"/>
    </row>
    <row r="579" spans="1:34" ht="12.75" customHeight="1" x14ac:dyDescent="0.3">
      <c r="A579" s="351">
        <v>598</v>
      </c>
      <c r="B579" s="49">
        <v>10</v>
      </c>
      <c r="C579" s="352" t="s">
        <v>300</v>
      </c>
      <c r="D579" s="369" t="s">
        <v>311</v>
      </c>
      <c r="E579" s="379"/>
      <c r="F579" s="371"/>
      <c r="G579" s="386"/>
      <c r="H579" s="376">
        <v>70</v>
      </c>
      <c r="I579" s="354" t="str">
        <f t="shared" si="54"/>
        <v>Transport - Freight/Sea</v>
      </c>
      <c r="J579" s="355"/>
      <c r="K579" s="355"/>
      <c r="L579" s="357"/>
      <c r="M579" s="358" t="str">
        <f t="shared" si="55"/>
        <v>Local</v>
      </c>
      <c r="N579" s="350"/>
      <c r="O579" s="356" t="str">
        <f t="shared" si="51"/>
        <v>ZAR</v>
      </c>
      <c r="P579" s="356">
        <f t="shared" si="53"/>
        <v>1</v>
      </c>
      <c r="Q579" s="350"/>
      <c r="R579" s="350"/>
      <c r="S579" s="350"/>
      <c r="T579" s="359">
        <f t="shared" si="52"/>
        <v>0</v>
      </c>
      <c r="U579" s="360"/>
      <c r="V579" s="360"/>
      <c r="W579" s="360"/>
      <c r="X579" s="360"/>
      <c r="Y579" s="360"/>
      <c r="Z579" s="360"/>
      <c r="AA579" s="361"/>
      <c r="AB579" s="361"/>
      <c r="AC579" s="361"/>
      <c r="AD579" s="361"/>
      <c r="AE579" s="361"/>
      <c r="AF579" s="361"/>
      <c r="AG579" s="361"/>
      <c r="AH579" s="361"/>
    </row>
    <row r="580" spans="1:34" ht="12.75" customHeight="1" x14ac:dyDescent="0.3">
      <c r="A580" s="351">
        <v>599</v>
      </c>
      <c r="B580" s="49">
        <v>10</v>
      </c>
      <c r="C580" s="352" t="s">
        <v>300</v>
      </c>
      <c r="D580" s="369" t="s">
        <v>311</v>
      </c>
      <c r="E580" s="379"/>
      <c r="F580" s="371"/>
      <c r="G580" s="386"/>
      <c r="H580" s="376">
        <v>80</v>
      </c>
      <c r="I580" s="354" t="str">
        <f t="shared" si="54"/>
        <v>Construction, Erection &amp; Installation</v>
      </c>
      <c r="J580" s="355"/>
      <c r="K580" s="355"/>
      <c r="L580" s="357"/>
      <c r="M580" s="358" t="str">
        <f t="shared" si="55"/>
        <v>Local</v>
      </c>
      <c r="N580" s="350"/>
      <c r="O580" s="356" t="str">
        <f t="shared" si="51"/>
        <v>ZAR</v>
      </c>
      <c r="P580" s="356">
        <f t="shared" si="53"/>
        <v>1</v>
      </c>
      <c r="Q580" s="350"/>
      <c r="R580" s="350"/>
      <c r="S580" s="350"/>
      <c r="T580" s="359">
        <f t="shared" si="52"/>
        <v>0</v>
      </c>
      <c r="U580" s="360"/>
      <c r="V580" s="360"/>
      <c r="W580" s="360"/>
      <c r="X580" s="360"/>
      <c r="Y580" s="360"/>
      <c r="Z580" s="360"/>
      <c r="AA580" s="361"/>
      <c r="AB580" s="361"/>
      <c r="AC580" s="361"/>
      <c r="AD580" s="361"/>
      <c r="AE580" s="361"/>
      <c r="AF580" s="361"/>
      <c r="AG580" s="361"/>
      <c r="AH580" s="361"/>
    </row>
    <row r="581" spans="1:34" ht="12.75" customHeight="1" x14ac:dyDescent="0.3">
      <c r="A581" s="351">
        <v>600</v>
      </c>
      <c r="B581" s="49">
        <v>10</v>
      </c>
      <c r="C581" s="352" t="s">
        <v>300</v>
      </c>
      <c r="D581" s="369" t="s">
        <v>311</v>
      </c>
      <c r="E581" s="379"/>
      <c r="F581" s="371"/>
      <c r="G581" s="386"/>
      <c r="H581" s="376">
        <v>90</v>
      </c>
      <c r="I581" s="354" t="str">
        <f t="shared" si="54"/>
        <v>Commissioning and Testing</v>
      </c>
      <c r="J581" s="355"/>
      <c r="K581" s="355"/>
      <c r="L581" s="357"/>
      <c r="M581" s="358" t="str">
        <f t="shared" si="55"/>
        <v>Local</v>
      </c>
      <c r="N581" s="350"/>
      <c r="O581" s="356" t="str">
        <f t="shared" si="51"/>
        <v>ZAR</v>
      </c>
      <c r="P581" s="356">
        <f t="shared" si="53"/>
        <v>1</v>
      </c>
      <c r="Q581" s="350"/>
      <c r="R581" s="350"/>
      <c r="S581" s="350"/>
      <c r="T581" s="359">
        <f t="shared" si="52"/>
        <v>0</v>
      </c>
      <c r="U581" s="360"/>
      <c r="V581" s="360"/>
      <c r="W581" s="360"/>
      <c r="X581" s="360"/>
      <c r="Y581" s="360"/>
      <c r="Z581" s="360"/>
      <c r="AA581" s="361"/>
      <c r="AB581" s="361"/>
      <c r="AC581" s="361"/>
      <c r="AD581" s="361"/>
      <c r="AE581" s="361"/>
      <c r="AF581" s="361"/>
      <c r="AG581" s="361"/>
      <c r="AH581" s="361"/>
    </row>
    <row r="582" spans="1:34" ht="12.75" customHeight="1" x14ac:dyDescent="0.3">
      <c r="A582" s="351">
        <v>601</v>
      </c>
      <c r="B582" s="49">
        <v>10</v>
      </c>
      <c r="C582" s="352" t="s">
        <v>300</v>
      </c>
      <c r="D582" s="369" t="s">
        <v>311</v>
      </c>
      <c r="E582" s="379"/>
      <c r="F582" s="371"/>
      <c r="G582" s="386"/>
      <c r="H582" s="376">
        <v>100</v>
      </c>
      <c r="I582" s="354" t="str">
        <f t="shared" si="54"/>
        <v>Codification and Labelling</v>
      </c>
      <c r="J582" s="355"/>
      <c r="K582" s="355"/>
      <c r="L582" s="357"/>
      <c r="M582" s="358" t="str">
        <f t="shared" si="55"/>
        <v>Local</v>
      </c>
      <c r="N582" s="350"/>
      <c r="O582" s="356" t="str">
        <f t="shared" si="51"/>
        <v>ZAR</v>
      </c>
      <c r="P582" s="356">
        <f t="shared" si="53"/>
        <v>1</v>
      </c>
      <c r="Q582" s="350"/>
      <c r="R582" s="350"/>
      <c r="S582" s="350"/>
      <c r="T582" s="359">
        <f t="shared" si="52"/>
        <v>0</v>
      </c>
      <c r="U582" s="360"/>
      <c r="V582" s="360"/>
      <c r="W582" s="360"/>
      <c r="X582" s="360"/>
      <c r="Y582" s="360"/>
      <c r="Z582" s="360"/>
      <c r="AA582" s="361"/>
      <c r="AB582" s="361"/>
      <c r="AC582" s="361"/>
      <c r="AD582" s="361"/>
      <c r="AE582" s="361"/>
      <c r="AF582" s="361"/>
      <c r="AG582" s="361"/>
      <c r="AH582" s="361"/>
    </row>
    <row r="583" spans="1:34" ht="12.75" customHeight="1" x14ac:dyDescent="0.3">
      <c r="A583" s="351">
        <v>602</v>
      </c>
      <c r="B583" s="49">
        <v>10</v>
      </c>
      <c r="C583" s="352" t="s">
        <v>300</v>
      </c>
      <c r="D583" s="369" t="s">
        <v>311</v>
      </c>
      <c r="E583" s="379"/>
      <c r="F583" s="371"/>
      <c r="G583" s="386"/>
      <c r="H583" s="375">
        <v>0</v>
      </c>
      <c r="I583" s="354" t="str">
        <f t="shared" si="54"/>
        <v>General</v>
      </c>
      <c r="J583" s="355"/>
      <c r="K583" s="355"/>
      <c r="L583" s="357"/>
      <c r="M583" s="358" t="str">
        <f t="shared" si="55"/>
        <v>Local</v>
      </c>
      <c r="N583" s="350"/>
      <c r="O583" s="356" t="str">
        <f t="shared" si="51"/>
        <v>ZAR</v>
      </c>
      <c r="P583" s="356">
        <f t="shared" si="53"/>
        <v>1</v>
      </c>
      <c r="Q583" s="350"/>
      <c r="R583" s="350"/>
      <c r="S583" s="350"/>
      <c r="T583" s="359">
        <f t="shared" si="52"/>
        <v>0</v>
      </c>
      <c r="U583" s="360"/>
      <c r="V583" s="360"/>
      <c r="W583" s="360"/>
      <c r="X583" s="360"/>
      <c r="Y583" s="360"/>
      <c r="Z583" s="360"/>
      <c r="AA583" s="361"/>
      <c r="AB583" s="361"/>
      <c r="AC583" s="361"/>
      <c r="AD583" s="361"/>
      <c r="AE583" s="361"/>
      <c r="AF583" s="361"/>
      <c r="AG583" s="361"/>
      <c r="AH583" s="361"/>
    </row>
    <row r="584" spans="1:34" ht="12.75" customHeight="1" x14ac:dyDescent="0.3">
      <c r="A584" s="351">
        <v>603</v>
      </c>
      <c r="B584" s="49">
        <v>10</v>
      </c>
      <c r="C584" s="352" t="s">
        <v>300</v>
      </c>
      <c r="D584" s="369" t="s">
        <v>311</v>
      </c>
      <c r="E584" s="379"/>
      <c r="F584" s="371"/>
      <c r="G584" s="386"/>
      <c r="H584" s="376">
        <v>10</v>
      </c>
      <c r="I584" s="354" t="str">
        <f t="shared" si="54"/>
        <v>Management</v>
      </c>
      <c r="J584" s="355"/>
      <c r="K584" s="355"/>
      <c r="L584" s="357"/>
      <c r="M584" s="358" t="str">
        <f t="shared" si="55"/>
        <v>Local</v>
      </c>
      <c r="N584" s="350"/>
      <c r="O584" s="356" t="str">
        <f t="shared" si="51"/>
        <v>ZAR</v>
      </c>
      <c r="P584" s="356">
        <f t="shared" si="53"/>
        <v>1</v>
      </c>
      <c r="Q584" s="350"/>
      <c r="R584" s="350"/>
      <c r="S584" s="350"/>
      <c r="T584" s="359">
        <f t="shared" si="52"/>
        <v>0</v>
      </c>
      <c r="U584" s="360"/>
      <c r="V584" s="360"/>
      <c r="W584" s="360"/>
      <c r="X584" s="360"/>
      <c r="Y584" s="360"/>
      <c r="Z584" s="360"/>
      <c r="AA584" s="361"/>
      <c r="AB584" s="361"/>
      <c r="AC584" s="361"/>
      <c r="AD584" s="361"/>
      <c r="AE584" s="361"/>
      <c r="AF584" s="361"/>
      <c r="AG584" s="361"/>
      <c r="AH584" s="361"/>
    </row>
    <row r="585" spans="1:34" ht="12.75" customHeight="1" x14ac:dyDescent="0.3">
      <c r="A585" s="351">
        <v>604</v>
      </c>
      <c r="B585" s="49">
        <v>10</v>
      </c>
      <c r="C585" s="352" t="s">
        <v>300</v>
      </c>
      <c r="D585" s="369" t="s">
        <v>311</v>
      </c>
      <c r="E585" s="379"/>
      <c r="F585" s="371"/>
      <c r="G585" s="386"/>
      <c r="H585" s="376">
        <v>20</v>
      </c>
      <c r="I585" s="354" t="str">
        <f t="shared" si="54"/>
        <v>Design Management</v>
      </c>
      <c r="J585" s="355"/>
      <c r="K585" s="355"/>
      <c r="L585" s="357"/>
      <c r="M585" s="358" t="str">
        <f t="shared" si="55"/>
        <v>Local</v>
      </c>
      <c r="N585" s="350"/>
      <c r="O585" s="356" t="str">
        <f t="shared" si="51"/>
        <v>ZAR</v>
      </c>
      <c r="P585" s="356">
        <f t="shared" si="53"/>
        <v>1</v>
      </c>
      <c r="Q585" s="350"/>
      <c r="R585" s="350"/>
      <c r="S585" s="350"/>
      <c r="T585" s="359">
        <f t="shared" si="52"/>
        <v>0</v>
      </c>
      <c r="U585" s="360"/>
      <c r="V585" s="360"/>
      <c r="W585" s="360"/>
      <c r="X585" s="360"/>
      <c r="Y585" s="360"/>
      <c r="Z585" s="360"/>
      <c r="AA585" s="361"/>
      <c r="AB585" s="361"/>
      <c r="AC585" s="361"/>
      <c r="AD585" s="361"/>
      <c r="AE585" s="361"/>
      <c r="AF585" s="361"/>
      <c r="AG585" s="361"/>
      <c r="AH585" s="361"/>
    </row>
    <row r="586" spans="1:34" ht="12.75" customHeight="1" x14ac:dyDescent="0.3">
      <c r="A586" s="351">
        <v>605</v>
      </c>
      <c r="B586" s="49">
        <v>10</v>
      </c>
      <c r="C586" s="352" t="s">
        <v>300</v>
      </c>
      <c r="D586" s="369" t="s">
        <v>311</v>
      </c>
      <c r="E586" s="379"/>
      <c r="F586" s="371"/>
      <c r="G586" s="386"/>
      <c r="H586" s="376">
        <v>30</v>
      </c>
      <c r="I586" s="354" t="str">
        <f t="shared" si="54"/>
        <v>Procurement</v>
      </c>
      <c r="J586" s="355"/>
      <c r="K586" s="355"/>
      <c r="L586" s="357"/>
      <c r="M586" s="358" t="str">
        <f t="shared" si="55"/>
        <v>Local</v>
      </c>
      <c r="N586" s="350"/>
      <c r="O586" s="356" t="str">
        <f t="shared" si="51"/>
        <v>ZAR</v>
      </c>
      <c r="P586" s="356">
        <f t="shared" si="53"/>
        <v>1</v>
      </c>
      <c r="Q586" s="350"/>
      <c r="R586" s="350"/>
      <c r="S586" s="350"/>
      <c r="T586" s="359">
        <f t="shared" si="52"/>
        <v>0</v>
      </c>
      <c r="U586" s="360"/>
      <c r="V586" s="360"/>
      <c r="W586" s="360"/>
      <c r="X586" s="360"/>
      <c r="Y586" s="360"/>
      <c r="Z586" s="360"/>
      <c r="AA586" s="361"/>
      <c r="AB586" s="361"/>
      <c r="AC586" s="361"/>
      <c r="AD586" s="361"/>
      <c r="AE586" s="361"/>
      <c r="AF586" s="361"/>
      <c r="AG586" s="361"/>
      <c r="AH586" s="361"/>
    </row>
    <row r="587" spans="1:34" ht="12.75" customHeight="1" x14ac:dyDescent="0.3">
      <c r="A587" s="351">
        <v>606</v>
      </c>
      <c r="B587" s="49">
        <v>10</v>
      </c>
      <c r="C587" s="352" t="s">
        <v>300</v>
      </c>
      <c r="D587" s="369" t="s">
        <v>311</v>
      </c>
      <c r="E587" s="379"/>
      <c r="F587" s="371"/>
      <c r="G587" s="386"/>
      <c r="H587" s="376">
        <v>40</v>
      </c>
      <c r="I587" s="354" t="str">
        <f t="shared" si="54"/>
        <v>Plant and Material - Local</v>
      </c>
      <c r="J587" s="355"/>
      <c r="K587" s="355"/>
      <c r="L587" s="357"/>
      <c r="M587" s="358" t="str">
        <f t="shared" si="55"/>
        <v>Local</v>
      </c>
      <c r="N587" s="350"/>
      <c r="O587" s="356" t="str">
        <f t="shared" si="51"/>
        <v>ZAR</v>
      </c>
      <c r="P587" s="356">
        <f t="shared" si="53"/>
        <v>1</v>
      </c>
      <c r="Q587" s="350"/>
      <c r="R587" s="350"/>
      <c r="S587" s="350"/>
      <c r="T587" s="359">
        <f t="shared" si="52"/>
        <v>0</v>
      </c>
      <c r="U587" s="360"/>
      <c r="V587" s="360"/>
      <c r="W587" s="360"/>
      <c r="X587" s="360"/>
      <c r="Y587" s="360"/>
      <c r="Z587" s="360"/>
      <c r="AA587" s="361"/>
      <c r="AB587" s="361"/>
      <c r="AC587" s="361"/>
      <c r="AD587" s="361"/>
      <c r="AE587" s="361"/>
      <c r="AF587" s="361"/>
      <c r="AG587" s="361"/>
      <c r="AH587" s="361"/>
    </row>
    <row r="588" spans="1:34" ht="12.75" customHeight="1" x14ac:dyDescent="0.3">
      <c r="A588" s="351">
        <v>607</v>
      </c>
      <c r="B588" s="49">
        <v>10</v>
      </c>
      <c r="C588" s="352" t="s">
        <v>300</v>
      </c>
      <c r="D588" s="369" t="s">
        <v>311</v>
      </c>
      <c r="E588" s="379"/>
      <c r="F588" s="371"/>
      <c r="G588" s="386"/>
      <c r="H588" s="376">
        <v>50</v>
      </c>
      <c r="I588" s="354" t="str">
        <f t="shared" si="54"/>
        <v>Plant and Material - Foreign</v>
      </c>
      <c r="J588" s="355"/>
      <c r="K588" s="355"/>
      <c r="L588" s="357"/>
      <c r="M588" s="358" t="s">
        <v>154</v>
      </c>
      <c r="N588" s="350"/>
      <c r="O588" s="398" t="s">
        <v>188</v>
      </c>
      <c r="P588" s="356"/>
      <c r="Q588" s="350"/>
      <c r="R588" s="350"/>
      <c r="S588" s="350"/>
      <c r="T588" s="359">
        <f t="shared" si="52"/>
        <v>0</v>
      </c>
      <c r="U588" s="360"/>
      <c r="V588" s="360"/>
      <c r="W588" s="360"/>
      <c r="X588" s="360"/>
      <c r="Y588" s="360"/>
      <c r="Z588" s="360"/>
      <c r="AA588" s="361"/>
      <c r="AB588" s="361"/>
      <c r="AC588" s="361"/>
      <c r="AD588" s="361"/>
      <c r="AE588" s="361"/>
      <c r="AF588" s="361"/>
      <c r="AG588" s="361"/>
      <c r="AH588" s="361"/>
    </row>
    <row r="589" spans="1:34" ht="12.75" customHeight="1" x14ac:dyDescent="0.3">
      <c r="A589" s="351">
        <v>608</v>
      </c>
      <c r="B589" s="49">
        <v>10</v>
      </c>
      <c r="C589" s="352" t="s">
        <v>300</v>
      </c>
      <c r="D589" s="369" t="s">
        <v>311</v>
      </c>
      <c r="E589" s="379"/>
      <c r="F589" s="371"/>
      <c r="G589" s="386"/>
      <c r="H589" s="376">
        <v>60</v>
      </c>
      <c r="I589" s="354" t="str">
        <f t="shared" si="54"/>
        <v>Transport - Local</v>
      </c>
      <c r="J589" s="355"/>
      <c r="K589" s="355"/>
      <c r="L589" s="357"/>
      <c r="M589" s="358" t="str">
        <f t="shared" si="55"/>
        <v>Local</v>
      </c>
      <c r="N589" s="350"/>
      <c r="O589" s="356" t="str">
        <f t="shared" si="51"/>
        <v>ZAR</v>
      </c>
      <c r="P589" s="356">
        <f t="shared" si="53"/>
        <v>1</v>
      </c>
      <c r="Q589" s="350"/>
      <c r="R589" s="350"/>
      <c r="S589" s="350"/>
      <c r="T589" s="359">
        <f t="shared" si="52"/>
        <v>0</v>
      </c>
      <c r="U589" s="360"/>
      <c r="V589" s="360"/>
      <c r="W589" s="360"/>
      <c r="X589" s="360"/>
      <c r="Y589" s="360"/>
      <c r="Z589" s="360"/>
      <c r="AA589" s="361"/>
      <c r="AB589" s="361"/>
      <c r="AC589" s="361"/>
      <c r="AD589" s="361"/>
      <c r="AE589" s="361"/>
      <c r="AF589" s="361"/>
      <c r="AG589" s="361"/>
      <c r="AH589" s="361"/>
    </row>
    <row r="590" spans="1:34" ht="12.75" customHeight="1" x14ac:dyDescent="0.3">
      <c r="A590" s="351">
        <v>609</v>
      </c>
      <c r="B590" s="49">
        <v>10</v>
      </c>
      <c r="C590" s="352" t="s">
        <v>300</v>
      </c>
      <c r="D590" s="369" t="s">
        <v>311</v>
      </c>
      <c r="E590" s="379"/>
      <c r="F590" s="371"/>
      <c r="G590" s="386"/>
      <c r="H590" s="376">
        <v>70</v>
      </c>
      <c r="I590" s="354" t="str">
        <f t="shared" si="54"/>
        <v>Transport - Freight/Sea</v>
      </c>
      <c r="J590" s="355"/>
      <c r="K590" s="355"/>
      <c r="L590" s="357"/>
      <c r="M590" s="358" t="str">
        <f t="shared" si="55"/>
        <v>Local</v>
      </c>
      <c r="N590" s="350"/>
      <c r="O590" s="356" t="str">
        <f t="shared" si="51"/>
        <v>ZAR</v>
      </c>
      <c r="P590" s="356">
        <f t="shared" si="53"/>
        <v>1</v>
      </c>
      <c r="Q590" s="350"/>
      <c r="R590" s="350"/>
      <c r="S590" s="350"/>
      <c r="T590" s="359">
        <f t="shared" si="52"/>
        <v>0</v>
      </c>
      <c r="U590" s="360"/>
      <c r="V590" s="360"/>
      <c r="W590" s="360"/>
      <c r="X590" s="360"/>
      <c r="Y590" s="360"/>
      <c r="Z590" s="360"/>
      <c r="AA590" s="361"/>
      <c r="AB590" s="361"/>
      <c r="AC590" s="361"/>
      <c r="AD590" s="361"/>
      <c r="AE590" s="361"/>
      <c r="AF590" s="361"/>
      <c r="AG590" s="361"/>
      <c r="AH590" s="361"/>
    </row>
    <row r="591" spans="1:34" ht="12.75" customHeight="1" x14ac:dyDescent="0.3">
      <c r="A591" s="351">
        <v>610</v>
      </c>
      <c r="B591" s="49">
        <v>10</v>
      </c>
      <c r="C591" s="352" t="s">
        <v>300</v>
      </c>
      <c r="D591" s="369" t="s">
        <v>311</v>
      </c>
      <c r="E591" s="379"/>
      <c r="F591" s="371"/>
      <c r="G591" s="386"/>
      <c r="H591" s="376">
        <v>80</v>
      </c>
      <c r="I591" s="354" t="str">
        <f t="shared" si="54"/>
        <v>Construction, Erection &amp; Installation</v>
      </c>
      <c r="J591" s="355"/>
      <c r="K591" s="355"/>
      <c r="L591" s="357"/>
      <c r="M591" s="358" t="str">
        <f t="shared" si="55"/>
        <v>Local</v>
      </c>
      <c r="N591" s="350"/>
      <c r="O591" s="356" t="str">
        <f t="shared" si="51"/>
        <v>ZAR</v>
      </c>
      <c r="P591" s="356">
        <f t="shared" si="53"/>
        <v>1</v>
      </c>
      <c r="Q591" s="350"/>
      <c r="R591" s="350"/>
      <c r="S591" s="350"/>
      <c r="T591" s="359">
        <f t="shared" si="52"/>
        <v>0</v>
      </c>
      <c r="U591" s="360"/>
      <c r="V591" s="360"/>
      <c r="W591" s="360"/>
      <c r="X591" s="360"/>
      <c r="Y591" s="360"/>
      <c r="Z591" s="360"/>
      <c r="AA591" s="361"/>
      <c r="AB591" s="361"/>
      <c r="AC591" s="361"/>
      <c r="AD591" s="361"/>
      <c r="AE591" s="361"/>
      <c r="AF591" s="361"/>
      <c r="AG591" s="361"/>
      <c r="AH591" s="361"/>
    </row>
    <row r="592" spans="1:34" ht="12.75" customHeight="1" x14ac:dyDescent="0.3">
      <c r="A592" s="351">
        <v>611</v>
      </c>
      <c r="B592" s="49">
        <v>10</v>
      </c>
      <c r="C592" s="352" t="s">
        <v>300</v>
      </c>
      <c r="D592" s="369" t="s">
        <v>311</v>
      </c>
      <c r="E592" s="379"/>
      <c r="F592" s="371"/>
      <c r="G592" s="386"/>
      <c r="H592" s="376">
        <v>90</v>
      </c>
      <c r="I592" s="354" t="str">
        <f t="shared" si="54"/>
        <v>Commissioning and Testing</v>
      </c>
      <c r="J592" s="355"/>
      <c r="K592" s="355"/>
      <c r="L592" s="357"/>
      <c r="M592" s="358" t="str">
        <f t="shared" si="55"/>
        <v>Local</v>
      </c>
      <c r="N592" s="350"/>
      <c r="O592" s="356" t="str">
        <f t="shared" si="51"/>
        <v>ZAR</v>
      </c>
      <c r="P592" s="356">
        <f t="shared" si="53"/>
        <v>1</v>
      </c>
      <c r="Q592" s="350"/>
      <c r="R592" s="350"/>
      <c r="S592" s="350"/>
      <c r="T592" s="359">
        <f t="shared" si="52"/>
        <v>0</v>
      </c>
      <c r="U592" s="360"/>
      <c r="V592" s="360"/>
      <c r="W592" s="360"/>
      <c r="X592" s="360"/>
      <c r="Y592" s="360"/>
      <c r="Z592" s="360"/>
      <c r="AA592" s="361"/>
      <c r="AB592" s="361"/>
      <c r="AC592" s="361"/>
      <c r="AD592" s="361"/>
      <c r="AE592" s="361"/>
      <c r="AF592" s="361"/>
      <c r="AG592" s="361"/>
      <c r="AH592" s="361"/>
    </row>
    <row r="593" spans="1:34" ht="12.75" customHeight="1" x14ac:dyDescent="0.3">
      <c r="A593" s="351">
        <v>612</v>
      </c>
      <c r="B593" s="49">
        <v>10</v>
      </c>
      <c r="C593" s="352" t="s">
        <v>300</v>
      </c>
      <c r="D593" s="369" t="s">
        <v>311</v>
      </c>
      <c r="E593" s="379"/>
      <c r="F593" s="371"/>
      <c r="G593" s="386"/>
      <c r="H593" s="376">
        <v>100</v>
      </c>
      <c r="I593" s="354" t="str">
        <f t="shared" si="54"/>
        <v>Codification and Labelling</v>
      </c>
      <c r="J593" s="355"/>
      <c r="K593" s="355"/>
      <c r="L593" s="357"/>
      <c r="M593" s="358" t="str">
        <f t="shared" si="55"/>
        <v>Local</v>
      </c>
      <c r="N593" s="350"/>
      <c r="O593" s="356" t="str">
        <f t="shared" ref="O593:O656" si="56">IF(N593="","ZAR",VLOOKUP(N593,$N$1:$P$14,2,FALSE))</f>
        <v>ZAR</v>
      </c>
      <c r="P593" s="356">
        <f t="shared" si="53"/>
        <v>1</v>
      </c>
      <c r="Q593" s="350"/>
      <c r="R593" s="350"/>
      <c r="S593" s="350"/>
      <c r="T593" s="359">
        <f t="shared" si="52"/>
        <v>0</v>
      </c>
      <c r="U593" s="360"/>
      <c r="V593" s="360"/>
      <c r="W593" s="360"/>
      <c r="X593" s="360"/>
      <c r="Y593" s="360"/>
      <c r="Z593" s="360"/>
      <c r="AA593" s="361"/>
      <c r="AB593" s="361"/>
      <c r="AC593" s="361"/>
      <c r="AD593" s="361"/>
      <c r="AE593" s="361"/>
      <c r="AF593" s="361"/>
      <c r="AG593" s="361"/>
      <c r="AH593" s="361"/>
    </row>
    <row r="594" spans="1:34" ht="12.75" customHeight="1" x14ac:dyDescent="0.3">
      <c r="A594" s="351">
        <v>613</v>
      </c>
      <c r="B594" s="49">
        <v>10</v>
      </c>
      <c r="C594" s="352" t="s">
        <v>300</v>
      </c>
      <c r="D594" s="369" t="s">
        <v>311</v>
      </c>
      <c r="E594" s="379"/>
      <c r="F594" s="371"/>
      <c r="G594" s="386"/>
      <c r="H594" s="375">
        <v>0</v>
      </c>
      <c r="I594" s="354" t="str">
        <f t="shared" si="54"/>
        <v>General</v>
      </c>
      <c r="J594" s="355"/>
      <c r="K594" s="355"/>
      <c r="L594" s="357"/>
      <c r="M594" s="358" t="str">
        <f t="shared" si="55"/>
        <v>Local</v>
      </c>
      <c r="N594" s="350"/>
      <c r="O594" s="356" t="str">
        <f t="shared" si="56"/>
        <v>ZAR</v>
      </c>
      <c r="P594" s="356">
        <f t="shared" si="53"/>
        <v>1</v>
      </c>
      <c r="Q594" s="350"/>
      <c r="R594" s="350"/>
      <c r="S594" s="350"/>
      <c r="T594" s="359">
        <f t="shared" si="52"/>
        <v>0</v>
      </c>
      <c r="U594" s="360"/>
      <c r="V594" s="360"/>
      <c r="W594" s="360"/>
      <c r="X594" s="360"/>
      <c r="Y594" s="360"/>
      <c r="Z594" s="360"/>
      <c r="AA594" s="361"/>
      <c r="AB594" s="361"/>
      <c r="AC594" s="361"/>
      <c r="AD594" s="361"/>
      <c r="AE594" s="361"/>
      <c r="AF594" s="361"/>
      <c r="AG594" s="361"/>
      <c r="AH594" s="361"/>
    </row>
    <row r="595" spans="1:34" ht="12.75" customHeight="1" x14ac:dyDescent="0.3">
      <c r="A595" s="351">
        <v>614</v>
      </c>
      <c r="B595" s="49">
        <v>10</v>
      </c>
      <c r="C595" s="352" t="s">
        <v>300</v>
      </c>
      <c r="D595" s="369" t="s">
        <v>311</v>
      </c>
      <c r="E595" s="379"/>
      <c r="F595" s="371"/>
      <c r="G595" s="386"/>
      <c r="H595" s="376">
        <v>10</v>
      </c>
      <c r="I595" s="354" t="str">
        <f t="shared" si="54"/>
        <v>Management</v>
      </c>
      <c r="J595" s="355"/>
      <c r="K595" s="355"/>
      <c r="L595" s="357"/>
      <c r="M595" s="358" t="str">
        <f t="shared" si="55"/>
        <v>Local</v>
      </c>
      <c r="N595" s="350"/>
      <c r="O595" s="356" t="str">
        <f t="shared" si="56"/>
        <v>ZAR</v>
      </c>
      <c r="P595" s="356">
        <f t="shared" si="53"/>
        <v>1</v>
      </c>
      <c r="Q595" s="350"/>
      <c r="R595" s="350"/>
      <c r="S595" s="350"/>
      <c r="T595" s="359">
        <f t="shared" si="52"/>
        <v>0</v>
      </c>
      <c r="U595" s="360"/>
      <c r="V595" s="360"/>
      <c r="W595" s="360"/>
      <c r="X595" s="360"/>
      <c r="Y595" s="360"/>
      <c r="Z595" s="360"/>
      <c r="AA595" s="361"/>
      <c r="AB595" s="361"/>
      <c r="AC595" s="361"/>
      <c r="AD595" s="361"/>
      <c r="AE595" s="361"/>
      <c r="AF595" s="361"/>
      <c r="AG595" s="361"/>
      <c r="AH595" s="361"/>
    </row>
    <row r="596" spans="1:34" ht="12.75" customHeight="1" x14ac:dyDescent="0.3">
      <c r="A596" s="351">
        <v>615</v>
      </c>
      <c r="B596" s="49">
        <v>10</v>
      </c>
      <c r="C596" s="352" t="s">
        <v>300</v>
      </c>
      <c r="D596" s="369" t="s">
        <v>311</v>
      </c>
      <c r="E596" s="379"/>
      <c r="F596" s="371"/>
      <c r="G596" s="386"/>
      <c r="H596" s="376">
        <v>20</v>
      </c>
      <c r="I596" s="354" t="str">
        <f t="shared" si="54"/>
        <v>Design Management</v>
      </c>
      <c r="J596" s="355"/>
      <c r="K596" s="355"/>
      <c r="L596" s="357"/>
      <c r="M596" s="358" t="str">
        <f t="shared" si="55"/>
        <v>Local</v>
      </c>
      <c r="N596" s="350"/>
      <c r="O596" s="356" t="str">
        <f t="shared" si="56"/>
        <v>ZAR</v>
      </c>
      <c r="P596" s="356">
        <f t="shared" si="53"/>
        <v>1</v>
      </c>
      <c r="Q596" s="350"/>
      <c r="R596" s="350"/>
      <c r="S596" s="350"/>
      <c r="T596" s="359">
        <f t="shared" si="52"/>
        <v>0</v>
      </c>
      <c r="U596" s="360"/>
      <c r="V596" s="360"/>
      <c r="W596" s="360"/>
      <c r="X596" s="360"/>
      <c r="Y596" s="360"/>
      <c r="Z596" s="360"/>
      <c r="AA596" s="361"/>
      <c r="AB596" s="361"/>
      <c r="AC596" s="361"/>
      <c r="AD596" s="361"/>
      <c r="AE596" s="361"/>
      <c r="AF596" s="361"/>
      <c r="AG596" s="361"/>
      <c r="AH596" s="361"/>
    </row>
    <row r="597" spans="1:34" ht="12.75" customHeight="1" x14ac:dyDescent="0.3">
      <c r="A597" s="351">
        <v>616</v>
      </c>
      <c r="B597" s="49">
        <v>10</v>
      </c>
      <c r="C597" s="352" t="s">
        <v>300</v>
      </c>
      <c r="D597" s="369" t="s">
        <v>311</v>
      </c>
      <c r="E597" s="379"/>
      <c r="F597" s="371"/>
      <c r="G597" s="386"/>
      <c r="H597" s="376">
        <v>30</v>
      </c>
      <c r="I597" s="354" t="str">
        <f t="shared" si="54"/>
        <v>Procurement</v>
      </c>
      <c r="J597" s="355"/>
      <c r="K597" s="355"/>
      <c r="L597" s="357"/>
      <c r="M597" s="358" t="str">
        <f t="shared" si="55"/>
        <v>Local</v>
      </c>
      <c r="N597" s="350"/>
      <c r="O597" s="356" t="str">
        <f t="shared" si="56"/>
        <v>ZAR</v>
      </c>
      <c r="P597" s="356">
        <f t="shared" si="53"/>
        <v>1</v>
      </c>
      <c r="Q597" s="350"/>
      <c r="R597" s="350"/>
      <c r="S597" s="350"/>
      <c r="T597" s="359">
        <f t="shared" si="52"/>
        <v>0</v>
      </c>
      <c r="U597" s="360"/>
      <c r="V597" s="360"/>
      <c r="W597" s="360"/>
      <c r="X597" s="360"/>
      <c r="Y597" s="360"/>
      <c r="Z597" s="360"/>
      <c r="AA597" s="361"/>
      <c r="AB597" s="361"/>
      <c r="AC597" s="361"/>
      <c r="AD597" s="361"/>
      <c r="AE597" s="361"/>
      <c r="AF597" s="361"/>
      <c r="AG597" s="361"/>
      <c r="AH597" s="361"/>
    </row>
    <row r="598" spans="1:34" ht="12.75" customHeight="1" x14ac:dyDescent="0.3">
      <c r="A598" s="351">
        <v>617</v>
      </c>
      <c r="B598" s="49">
        <v>10</v>
      </c>
      <c r="C598" s="352" t="s">
        <v>300</v>
      </c>
      <c r="D598" s="369" t="s">
        <v>311</v>
      </c>
      <c r="E598" s="379"/>
      <c r="F598" s="371"/>
      <c r="G598" s="386"/>
      <c r="H598" s="376">
        <v>40</v>
      </c>
      <c r="I598" s="354" t="str">
        <f t="shared" si="54"/>
        <v>Plant and Material - Local</v>
      </c>
      <c r="J598" s="355"/>
      <c r="K598" s="355"/>
      <c r="L598" s="357"/>
      <c r="M598" s="358" t="str">
        <f t="shared" si="55"/>
        <v>Local</v>
      </c>
      <c r="N598" s="350"/>
      <c r="O598" s="356" t="str">
        <f t="shared" si="56"/>
        <v>ZAR</v>
      </c>
      <c r="P598" s="356">
        <f t="shared" si="53"/>
        <v>1</v>
      </c>
      <c r="Q598" s="350"/>
      <c r="R598" s="350"/>
      <c r="S598" s="350"/>
      <c r="T598" s="359">
        <f t="shared" si="52"/>
        <v>0</v>
      </c>
      <c r="U598" s="360"/>
      <c r="V598" s="360"/>
      <c r="W598" s="360"/>
      <c r="X598" s="360"/>
      <c r="Y598" s="360"/>
      <c r="Z598" s="360"/>
      <c r="AA598" s="361"/>
      <c r="AB598" s="361"/>
      <c r="AC598" s="361"/>
      <c r="AD598" s="361"/>
      <c r="AE598" s="361"/>
      <c r="AF598" s="361"/>
      <c r="AG598" s="361"/>
      <c r="AH598" s="361"/>
    </row>
    <row r="599" spans="1:34" ht="12.75" customHeight="1" x14ac:dyDescent="0.3">
      <c r="A599" s="351">
        <v>618</v>
      </c>
      <c r="B599" s="49">
        <v>10</v>
      </c>
      <c r="C599" s="352" t="s">
        <v>300</v>
      </c>
      <c r="D599" s="369" t="s">
        <v>311</v>
      </c>
      <c r="E599" s="379"/>
      <c r="F599" s="371"/>
      <c r="G599" s="386"/>
      <c r="H599" s="376">
        <v>50</v>
      </c>
      <c r="I599" s="354" t="str">
        <f t="shared" si="54"/>
        <v>Plant and Material - Foreign</v>
      </c>
      <c r="J599" s="355"/>
      <c r="K599" s="355"/>
      <c r="L599" s="357"/>
      <c r="M599" s="358" t="s">
        <v>154</v>
      </c>
      <c r="N599" s="350"/>
      <c r="O599" s="398" t="s">
        <v>188</v>
      </c>
      <c r="P599" s="356"/>
      <c r="Q599" s="350"/>
      <c r="R599" s="350"/>
      <c r="S599" s="350"/>
      <c r="T599" s="359">
        <f t="shared" si="52"/>
        <v>0</v>
      </c>
      <c r="U599" s="360"/>
      <c r="V599" s="360"/>
      <c r="W599" s="360"/>
      <c r="X599" s="360"/>
      <c r="Y599" s="360"/>
      <c r="Z599" s="360"/>
      <c r="AA599" s="361"/>
      <c r="AB599" s="361"/>
      <c r="AC599" s="361"/>
      <c r="AD599" s="361"/>
      <c r="AE599" s="361"/>
      <c r="AF599" s="361"/>
      <c r="AG599" s="361"/>
      <c r="AH599" s="361"/>
    </row>
    <row r="600" spans="1:34" ht="12.75" customHeight="1" x14ac:dyDescent="0.3">
      <c r="A600" s="351">
        <v>619</v>
      </c>
      <c r="B600" s="49">
        <v>10</v>
      </c>
      <c r="C600" s="352" t="s">
        <v>300</v>
      </c>
      <c r="D600" s="369" t="s">
        <v>311</v>
      </c>
      <c r="E600" s="379"/>
      <c r="F600" s="371"/>
      <c r="G600" s="386"/>
      <c r="H600" s="376">
        <v>60</v>
      </c>
      <c r="I600" s="354" t="str">
        <f t="shared" si="54"/>
        <v>Transport - Local</v>
      </c>
      <c r="J600" s="355"/>
      <c r="K600" s="355"/>
      <c r="L600" s="357"/>
      <c r="M600" s="358" t="str">
        <f t="shared" si="55"/>
        <v>Local</v>
      </c>
      <c r="N600" s="350"/>
      <c r="O600" s="356" t="str">
        <f t="shared" si="56"/>
        <v>ZAR</v>
      </c>
      <c r="P600" s="356">
        <f t="shared" si="53"/>
        <v>1</v>
      </c>
      <c r="Q600" s="350"/>
      <c r="R600" s="350"/>
      <c r="S600" s="350"/>
      <c r="T600" s="359">
        <f t="shared" si="52"/>
        <v>0</v>
      </c>
      <c r="U600" s="360"/>
      <c r="V600" s="360"/>
      <c r="W600" s="360"/>
      <c r="X600" s="360"/>
      <c r="Y600" s="360"/>
      <c r="Z600" s="360"/>
      <c r="AA600" s="361"/>
      <c r="AB600" s="361"/>
      <c r="AC600" s="361"/>
      <c r="AD600" s="361"/>
      <c r="AE600" s="361"/>
      <c r="AF600" s="361"/>
      <c r="AG600" s="361"/>
      <c r="AH600" s="361"/>
    </row>
    <row r="601" spans="1:34" ht="12.75" customHeight="1" x14ac:dyDescent="0.3">
      <c r="A601" s="351">
        <v>620</v>
      </c>
      <c r="B601" s="49">
        <v>10</v>
      </c>
      <c r="C601" s="352" t="s">
        <v>300</v>
      </c>
      <c r="D601" s="369" t="s">
        <v>311</v>
      </c>
      <c r="E601" s="379"/>
      <c r="F601" s="371"/>
      <c r="G601" s="386"/>
      <c r="H601" s="376">
        <v>70</v>
      </c>
      <c r="I601" s="354" t="str">
        <f t="shared" si="54"/>
        <v>Transport - Freight/Sea</v>
      </c>
      <c r="J601" s="355"/>
      <c r="K601" s="355"/>
      <c r="L601" s="357"/>
      <c r="M601" s="358" t="str">
        <f t="shared" si="55"/>
        <v>Local</v>
      </c>
      <c r="N601" s="350"/>
      <c r="O601" s="356" t="str">
        <f t="shared" si="56"/>
        <v>ZAR</v>
      </c>
      <c r="P601" s="356">
        <f t="shared" si="53"/>
        <v>1</v>
      </c>
      <c r="Q601" s="350"/>
      <c r="R601" s="350"/>
      <c r="S601" s="350"/>
      <c r="T601" s="359">
        <f t="shared" si="52"/>
        <v>0</v>
      </c>
      <c r="U601" s="360"/>
      <c r="V601" s="360"/>
      <c r="W601" s="360"/>
      <c r="X601" s="360"/>
      <c r="Y601" s="360"/>
      <c r="Z601" s="360"/>
      <c r="AA601" s="361"/>
      <c r="AB601" s="361"/>
      <c r="AC601" s="361"/>
      <c r="AD601" s="361"/>
      <c r="AE601" s="361"/>
      <c r="AF601" s="361"/>
      <c r="AG601" s="361"/>
      <c r="AH601" s="361"/>
    </row>
    <row r="602" spans="1:34" ht="12.75" customHeight="1" x14ac:dyDescent="0.3">
      <c r="A602" s="351">
        <v>621</v>
      </c>
      <c r="B602" s="49">
        <v>10</v>
      </c>
      <c r="C602" s="352" t="s">
        <v>300</v>
      </c>
      <c r="D602" s="369" t="s">
        <v>311</v>
      </c>
      <c r="E602" s="379"/>
      <c r="F602" s="371"/>
      <c r="G602" s="386"/>
      <c r="H602" s="376">
        <v>80</v>
      </c>
      <c r="I602" s="354" t="str">
        <f t="shared" si="54"/>
        <v>Construction, Erection &amp; Installation</v>
      </c>
      <c r="J602" s="355"/>
      <c r="K602" s="355"/>
      <c r="L602" s="357"/>
      <c r="M602" s="358" t="str">
        <f t="shared" si="55"/>
        <v>Local</v>
      </c>
      <c r="N602" s="350"/>
      <c r="O602" s="356" t="str">
        <f t="shared" si="56"/>
        <v>ZAR</v>
      </c>
      <c r="P602" s="356">
        <f t="shared" si="53"/>
        <v>1</v>
      </c>
      <c r="Q602" s="350"/>
      <c r="R602" s="350"/>
      <c r="S602" s="350"/>
      <c r="T602" s="359">
        <f t="shared" si="52"/>
        <v>0</v>
      </c>
      <c r="U602" s="360"/>
      <c r="V602" s="360"/>
      <c r="W602" s="360"/>
      <c r="X602" s="360"/>
      <c r="Y602" s="360"/>
      <c r="Z602" s="360"/>
      <c r="AA602" s="361"/>
      <c r="AB602" s="361"/>
      <c r="AC602" s="361"/>
      <c r="AD602" s="361"/>
      <c r="AE602" s="361"/>
      <c r="AF602" s="361"/>
      <c r="AG602" s="361"/>
      <c r="AH602" s="361"/>
    </row>
    <row r="603" spans="1:34" ht="12.75" customHeight="1" x14ac:dyDescent="0.3">
      <c r="A603" s="351">
        <v>622</v>
      </c>
      <c r="B603" s="49">
        <v>10</v>
      </c>
      <c r="C603" s="352" t="s">
        <v>300</v>
      </c>
      <c r="D603" s="369" t="s">
        <v>311</v>
      </c>
      <c r="E603" s="379"/>
      <c r="F603" s="371"/>
      <c r="G603" s="386"/>
      <c r="H603" s="376">
        <v>90</v>
      </c>
      <c r="I603" s="354" t="str">
        <f t="shared" si="54"/>
        <v>Commissioning and Testing</v>
      </c>
      <c r="J603" s="355"/>
      <c r="K603" s="355"/>
      <c r="L603" s="357"/>
      <c r="M603" s="358" t="str">
        <f t="shared" si="55"/>
        <v>Local</v>
      </c>
      <c r="N603" s="350"/>
      <c r="O603" s="356" t="str">
        <f t="shared" si="56"/>
        <v>ZAR</v>
      </c>
      <c r="P603" s="356">
        <f t="shared" si="53"/>
        <v>1</v>
      </c>
      <c r="Q603" s="350"/>
      <c r="R603" s="350"/>
      <c r="S603" s="350"/>
      <c r="T603" s="359">
        <f t="shared" si="52"/>
        <v>0</v>
      </c>
      <c r="U603" s="360"/>
      <c r="V603" s="360"/>
      <c r="W603" s="360"/>
      <c r="X603" s="360"/>
      <c r="Y603" s="360"/>
      <c r="Z603" s="360"/>
      <c r="AA603" s="361"/>
      <c r="AB603" s="361"/>
      <c r="AC603" s="361"/>
      <c r="AD603" s="361"/>
      <c r="AE603" s="361"/>
      <c r="AF603" s="361"/>
      <c r="AG603" s="361"/>
      <c r="AH603" s="361"/>
    </row>
    <row r="604" spans="1:34" ht="12.75" customHeight="1" x14ac:dyDescent="0.3">
      <c r="A604" s="351">
        <v>623</v>
      </c>
      <c r="B604" s="49">
        <v>10</v>
      </c>
      <c r="C604" s="352" t="s">
        <v>300</v>
      </c>
      <c r="D604" s="369" t="s">
        <v>311</v>
      </c>
      <c r="E604" s="379"/>
      <c r="F604" s="371"/>
      <c r="G604" s="386"/>
      <c r="H604" s="376">
        <v>100</v>
      </c>
      <c r="I604" s="354" t="str">
        <f t="shared" si="54"/>
        <v>Codification and Labelling</v>
      </c>
      <c r="J604" s="355"/>
      <c r="K604" s="355"/>
      <c r="L604" s="357"/>
      <c r="M604" s="358" t="str">
        <f t="shared" si="55"/>
        <v>Local</v>
      </c>
      <c r="N604" s="350"/>
      <c r="O604" s="356" t="str">
        <f t="shared" si="56"/>
        <v>ZAR</v>
      </c>
      <c r="P604" s="356">
        <f t="shared" si="53"/>
        <v>1</v>
      </c>
      <c r="Q604" s="350"/>
      <c r="R604" s="350"/>
      <c r="S604" s="350"/>
      <c r="T604" s="359">
        <f t="shared" si="52"/>
        <v>0</v>
      </c>
      <c r="U604" s="360"/>
      <c r="V604" s="360"/>
      <c r="W604" s="360"/>
      <c r="X604" s="360"/>
      <c r="Y604" s="360"/>
      <c r="Z604" s="360"/>
      <c r="AA604" s="361"/>
      <c r="AB604" s="361"/>
      <c r="AC604" s="361"/>
      <c r="AD604" s="361"/>
      <c r="AE604" s="361"/>
      <c r="AF604" s="361"/>
      <c r="AG604" s="361"/>
      <c r="AH604" s="361"/>
    </row>
    <row r="605" spans="1:34" ht="12.75" customHeight="1" x14ac:dyDescent="0.3">
      <c r="A605" s="351">
        <v>624</v>
      </c>
      <c r="B605" s="49">
        <v>10</v>
      </c>
      <c r="C605" s="352" t="s">
        <v>300</v>
      </c>
      <c r="D605" s="369" t="s">
        <v>311</v>
      </c>
      <c r="E605" s="379"/>
      <c r="F605" s="371"/>
      <c r="G605" s="386"/>
      <c r="H605" s="375">
        <v>0</v>
      </c>
      <c r="I605" s="354" t="str">
        <f t="shared" si="54"/>
        <v>General</v>
      </c>
      <c r="J605" s="355"/>
      <c r="K605" s="355"/>
      <c r="L605" s="357"/>
      <c r="M605" s="358" t="str">
        <f t="shared" si="55"/>
        <v>Local</v>
      </c>
      <c r="N605" s="350"/>
      <c r="O605" s="356" t="str">
        <f t="shared" si="56"/>
        <v>ZAR</v>
      </c>
      <c r="P605" s="356">
        <f t="shared" si="53"/>
        <v>1</v>
      </c>
      <c r="Q605" s="350"/>
      <c r="R605" s="350"/>
      <c r="S605" s="350"/>
      <c r="T605" s="359">
        <f t="shared" ref="T605:T668" si="57">R605*S605</f>
        <v>0</v>
      </c>
      <c r="U605" s="360"/>
      <c r="V605" s="360"/>
      <c r="W605" s="360"/>
      <c r="X605" s="360"/>
      <c r="Y605" s="360"/>
      <c r="Z605" s="360"/>
      <c r="AA605" s="361"/>
      <c r="AB605" s="361"/>
      <c r="AC605" s="361"/>
      <c r="AD605" s="361"/>
      <c r="AE605" s="361"/>
      <c r="AF605" s="361"/>
      <c r="AG605" s="361"/>
      <c r="AH605" s="361"/>
    </row>
    <row r="606" spans="1:34" ht="12.75" customHeight="1" x14ac:dyDescent="0.3">
      <c r="A606" s="351">
        <v>625</v>
      </c>
      <c r="B606" s="49">
        <v>10</v>
      </c>
      <c r="C606" s="352" t="s">
        <v>300</v>
      </c>
      <c r="D606" s="369" t="s">
        <v>311</v>
      </c>
      <c r="E606" s="379"/>
      <c r="F606" s="371"/>
      <c r="G606" s="386"/>
      <c r="H606" s="376">
        <v>10</v>
      </c>
      <c r="I606" s="354" t="str">
        <f t="shared" si="54"/>
        <v>Management</v>
      </c>
      <c r="J606" s="355"/>
      <c r="K606" s="355"/>
      <c r="L606" s="357"/>
      <c r="M606" s="358" t="str">
        <f t="shared" si="55"/>
        <v>Local</v>
      </c>
      <c r="N606" s="350"/>
      <c r="O606" s="356" t="str">
        <f t="shared" si="56"/>
        <v>ZAR</v>
      </c>
      <c r="P606" s="356">
        <f t="shared" si="53"/>
        <v>1</v>
      </c>
      <c r="Q606" s="350"/>
      <c r="R606" s="350"/>
      <c r="S606" s="350"/>
      <c r="T606" s="359">
        <f t="shared" si="57"/>
        <v>0</v>
      </c>
      <c r="U606" s="360"/>
      <c r="V606" s="360"/>
      <c r="W606" s="360"/>
      <c r="X606" s="360"/>
      <c r="Y606" s="360"/>
      <c r="Z606" s="360"/>
      <c r="AA606" s="361"/>
      <c r="AB606" s="361"/>
      <c r="AC606" s="361"/>
      <c r="AD606" s="361"/>
      <c r="AE606" s="361"/>
      <c r="AF606" s="361"/>
      <c r="AG606" s="361"/>
      <c r="AH606" s="361"/>
    </row>
    <row r="607" spans="1:34" ht="12.75" customHeight="1" x14ac:dyDescent="0.3">
      <c r="A607" s="351">
        <v>626</v>
      </c>
      <c r="B607" s="49">
        <v>10</v>
      </c>
      <c r="C607" s="352" t="s">
        <v>300</v>
      </c>
      <c r="D607" s="369" t="s">
        <v>311</v>
      </c>
      <c r="E607" s="379"/>
      <c r="F607" s="371"/>
      <c r="G607" s="386"/>
      <c r="H607" s="376">
        <v>20</v>
      </c>
      <c r="I607" s="354" t="str">
        <f t="shared" si="54"/>
        <v>Design Management</v>
      </c>
      <c r="J607" s="355"/>
      <c r="K607" s="355"/>
      <c r="L607" s="357"/>
      <c r="M607" s="358" t="str">
        <f t="shared" si="55"/>
        <v>Local</v>
      </c>
      <c r="N607" s="350"/>
      <c r="O607" s="356" t="str">
        <f t="shared" si="56"/>
        <v>ZAR</v>
      </c>
      <c r="P607" s="356">
        <f t="shared" si="53"/>
        <v>1</v>
      </c>
      <c r="Q607" s="350"/>
      <c r="R607" s="350"/>
      <c r="S607" s="350"/>
      <c r="T607" s="359">
        <f t="shared" si="57"/>
        <v>0</v>
      </c>
      <c r="U607" s="360"/>
      <c r="V607" s="360"/>
      <c r="W607" s="360"/>
      <c r="X607" s="360"/>
      <c r="Y607" s="360"/>
      <c r="Z607" s="360"/>
      <c r="AA607" s="361"/>
      <c r="AB607" s="361"/>
      <c r="AC607" s="361"/>
      <c r="AD607" s="361"/>
      <c r="AE607" s="361"/>
      <c r="AF607" s="361"/>
      <c r="AG607" s="361"/>
      <c r="AH607" s="361"/>
    </row>
    <row r="608" spans="1:34" ht="12.75" customHeight="1" x14ac:dyDescent="0.3">
      <c r="A608" s="351">
        <v>627</v>
      </c>
      <c r="B608" s="49">
        <v>10</v>
      </c>
      <c r="C608" s="352" t="s">
        <v>300</v>
      </c>
      <c r="D608" s="369" t="s">
        <v>311</v>
      </c>
      <c r="E608" s="379"/>
      <c r="F608" s="371"/>
      <c r="G608" s="386"/>
      <c r="H608" s="376">
        <v>30</v>
      </c>
      <c r="I608" s="354" t="str">
        <f t="shared" si="54"/>
        <v>Procurement</v>
      </c>
      <c r="J608" s="355"/>
      <c r="K608" s="355"/>
      <c r="L608" s="357"/>
      <c r="M608" s="358" t="str">
        <f t="shared" si="55"/>
        <v>Local</v>
      </c>
      <c r="N608" s="350"/>
      <c r="O608" s="356" t="str">
        <f t="shared" si="56"/>
        <v>ZAR</v>
      </c>
      <c r="P608" s="356">
        <f t="shared" si="53"/>
        <v>1</v>
      </c>
      <c r="Q608" s="350"/>
      <c r="R608" s="350"/>
      <c r="S608" s="350"/>
      <c r="T608" s="359">
        <f t="shared" si="57"/>
        <v>0</v>
      </c>
      <c r="U608" s="360"/>
      <c r="V608" s="360"/>
      <c r="W608" s="360"/>
      <c r="X608" s="360"/>
      <c r="Y608" s="360"/>
      <c r="Z608" s="360"/>
      <c r="AA608" s="361"/>
      <c r="AB608" s="361"/>
      <c r="AC608" s="361"/>
      <c r="AD608" s="361"/>
      <c r="AE608" s="361"/>
      <c r="AF608" s="361"/>
      <c r="AG608" s="361"/>
      <c r="AH608" s="361"/>
    </row>
    <row r="609" spans="1:34" ht="12.75" customHeight="1" x14ac:dyDescent="0.3">
      <c r="A609" s="351">
        <v>628</v>
      </c>
      <c r="B609" s="49">
        <v>10</v>
      </c>
      <c r="C609" s="352" t="s">
        <v>300</v>
      </c>
      <c r="D609" s="369" t="s">
        <v>311</v>
      </c>
      <c r="E609" s="378"/>
      <c r="F609" s="371"/>
      <c r="G609" s="386"/>
      <c r="H609" s="376">
        <v>40</v>
      </c>
      <c r="I609" s="354" t="str">
        <f t="shared" si="54"/>
        <v>Plant and Material - Local</v>
      </c>
      <c r="J609" s="355"/>
      <c r="K609" s="355"/>
      <c r="L609" s="357"/>
      <c r="M609" s="358" t="str">
        <f t="shared" si="55"/>
        <v>Local</v>
      </c>
      <c r="N609" s="350"/>
      <c r="O609" s="356" t="str">
        <f t="shared" si="56"/>
        <v>ZAR</v>
      </c>
      <c r="P609" s="356">
        <f t="shared" si="53"/>
        <v>1</v>
      </c>
      <c r="Q609" s="350"/>
      <c r="R609" s="350"/>
      <c r="S609" s="350"/>
      <c r="T609" s="359">
        <f t="shared" si="57"/>
        <v>0</v>
      </c>
      <c r="U609" s="360"/>
      <c r="V609" s="360"/>
      <c r="W609" s="360"/>
      <c r="X609" s="360"/>
      <c r="Y609" s="360"/>
      <c r="Z609" s="360"/>
      <c r="AA609" s="361"/>
      <c r="AB609" s="361"/>
      <c r="AC609" s="361"/>
      <c r="AD609" s="361"/>
      <c r="AE609" s="361"/>
      <c r="AF609" s="361"/>
      <c r="AG609" s="361"/>
      <c r="AH609" s="361"/>
    </row>
    <row r="610" spans="1:34" ht="12.75" customHeight="1" x14ac:dyDescent="0.3">
      <c r="A610" s="351">
        <v>629</v>
      </c>
      <c r="B610" s="49">
        <v>10</v>
      </c>
      <c r="C610" s="352" t="s">
        <v>300</v>
      </c>
      <c r="D610" s="369" t="s">
        <v>311</v>
      </c>
      <c r="E610" s="378"/>
      <c r="F610" s="371"/>
      <c r="G610" s="386"/>
      <c r="H610" s="376">
        <v>50</v>
      </c>
      <c r="I610" s="354" t="str">
        <f t="shared" si="54"/>
        <v>Plant and Material - Foreign</v>
      </c>
      <c r="J610" s="355"/>
      <c r="K610" s="355"/>
      <c r="L610" s="357"/>
      <c r="M610" s="358" t="s">
        <v>154</v>
      </c>
      <c r="N610" s="350"/>
      <c r="O610" s="398" t="s">
        <v>188</v>
      </c>
      <c r="P610" s="356"/>
      <c r="Q610" s="350"/>
      <c r="R610" s="350"/>
      <c r="S610" s="350"/>
      <c r="T610" s="359">
        <f t="shared" si="57"/>
        <v>0</v>
      </c>
      <c r="U610" s="360"/>
      <c r="V610" s="360"/>
      <c r="W610" s="360"/>
      <c r="X610" s="360"/>
      <c r="Y610" s="360"/>
      <c r="Z610" s="360"/>
      <c r="AA610" s="361"/>
      <c r="AB610" s="361"/>
      <c r="AC610" s="361"/>
      <c r="AD610" s="361"/>
      <c r="AE610" s="361"/>
      <c r="AF610" s="361"/>
      <c r="AG610" s="361"/>
      <c r="AH610" s="361"/>
    </row>
    <row r="611" spans="1:34" ht="12.75" customHeight="1" x14ac:dyDescent="0.3">
      <c r="A611" s="351">
        <v>630</v>
      </c>
      <c r="B611" s="49">
        <v>10</v>
      </c>
      <c r="C611" s="352" t="s">
        <v>300</v>
      </c>
      <c r="D611" s="369" t="s">
        <v>311</v>
      </c>
      <c r="E611" s="378"/>
      <c r="F611" s="371"/>
      <c r="G611" s="386"/>
      <c r="H611" s="376">
        <v>60</v>
      </c>
      <c r="I611" s="354" t="str">
        <f t="shared" si="54"/>
        <v>Transport - Local</v>
      </c>
      <c r="J611" s="355"/>
      <c r="K611" s="355"/>
      <c r="L611" s="357"/>
      <c r="M611" s="358" t="str">
        <f t="shared" si="55"/>
        <v>Local</v>
      </c>
      <c r="N611" s="350"/>
      <c r="O611" s="356" t="str">
        <f t="shared" si="56"/>
        <v>ZAR</v>
      </c>
      <c r="P611" s="356">
        <f t="shared" si="53"/>
        <v>1</v>
      </c>
      <c r="Q611" s="350"/>
      <c r="R611" s="350"/>
      <c r="S611" s="350"/>
      <c r="T611" s="359">
        <f t="shared" si="57"/>
        <v>0</v>
      </c>
      <c r="U611" s="360"/>
      <c r="V611" s="360"/>
      <c r="W611" s="360"/>
      <c r="X611" s="360"/>
      <c r="Y611" s="360"/>
      <c r="Z611" s="360"/>
      <c r="AA611" s="361"/>
      <c r="AB611" s="361"/>
      <c r="AC611" s="361"/>
      <c r="AD611" s="361"/>
      <c r="AE611" s="361"/>
      <c r="AF611" s="361"/>
      <c r="AG611" s="361"/>
      <c r="AH611" s="361"/>
    </row>
    <row r="612" spans="1:34" ht="12.75" customHeight="1" x14ac:dyDescent="0.3">
      <c r="A612" s="351">
        <v>631</v>
      </c>
      <c r="B612" s="49">
        <v>10</v>
      </c>
      <c r="C612" s="352" t="s">
        <v>300</v>
      </c>
      <c r="D612" s="369" t="s">
        <v>311</v>
      </c>
      <c r="E612" s="378"/>
      <c r="F612" s="371"/>
      <c r="G612" s="386"/>
      <c r="H612" s="376">
        <v>70</v>
      </c>
      <c r="I612" s="354" t="str">
        <f t="shared" si="54"/>
        <v>Transport - Freight/Sea</v>
      </c>
      <c r="J612" s="355"/>
      <c r="K612" s="355"/>
      <c r="L612" s="357"/>
      <c r="M612" s="358" t="str">
        <f t="shared" si="55"/>
        <v>Local</v>
      </c>
      <c r="N612" s="350"/>
      <c r="O612" s="356" t="str">
        <f t="shared" si="56"/>
        <v>ZAR</v>
      </c>
      <c r="P612" s="356">
        <f t="shared" si="53"/>
        <v>1</v>
      </c>
      <c r="Q612" s="350"/>
      <c r="R612" s="350"/>
      <c r="S612" s="350"/>
      <c r="T612" s="359">
        <f t="shared" si="57"/>
        <v>0</v>
      </c>
      <c r="U612" s="360"/>
      <c r="V612" s="360"/>
      <c r="W612" s="360"/>
      <c r="X612" s="360"/>
      <c r="Y612" s="360"/>
      <c r="Z612" s="360"/>
      <c r="AA612" s="361"/>
      <c r="AB612" s="361"/>
      <c r="AC612" s="361"/>
      <c r="AD612" s="361"/>
      <c r="AE612" s="361"/>
      <c r="AF612" s="361"/>
      <c r="AG612" s="361"/>
      <c r="AH612" s="361"/>
    </row>
    <row r="613" spans="1:34" ht="12.75" customHeight="1" x14ac:dyDescent="0.3">
      <c r="A613" s="351">
        <v>632</v>
      </c>
      <c r="B613" s="49">
        <v>10</v>
      </c>
      <c r="C613" s="352" t="s">
        <v>300</v>
      </c>
      <c r="D613" s="369" t="s">
        <v>311</v>
      </c>
      <c r="E613" s="378"/>
      <c r="F613" s="371"/>
      <c r="G613" s="386"/>
      <c r="H613" s="376">
        <v>80</v>
      </c>
      <c r="I613" s="354" t="str">
        <f t="shared" si="54"/>
        <v>Construction, Erection &amp; Installation</v>
      </c>
      <c r="J613" s="355"/>
      <c r="K613" s="355"/>
      <c r="L613" s="357"/>
      <c r="M613" s="358" t="str">
        <f t="shared" si="55"/>
        <v>Local</v>
      </c>
      <c r="N613" s="350"/>
      <c r="O613" s="356" t="str">
        <f t="shared" si="56"/>
        <v>ZAR</v>
      </c>
      <c r="P613" s="356">
        <f t="shared" si="53"/>
        <v>1</v>
      </c>
      <c r="Q613" s="350"/>
      <c r="R613" s="350"/>
      <c r="S613" s="350"/>
      <c r="T613" s="359">
        <f t="shared" si="57"/>
        <v>0</v>
      </c>
      <c r="U613" s="360"/>
      <c r="V613" s="360"/>
      <c r="W613" s="360"/>
      <c r="X613" s="360"/>
      <c r="Y613" s="360"/>
      <c r="Z613" s="360"/>
      <c r="AA613" s="361"/>
      <c r="AB613" s="361"/>
      <c r="AC613" s="361"/>
      <c r="AD613" s="361"/>
      <c r="AE613" s="361"/>
      <c r="AF613" s="361"/>
      <c r="AG613" s="361"/>
      <c r="AH613" s="361"/>
    </row>
    <row r="614" spans="1:34" ht="12.75" customHeight="1" x14ac:dyDescent="0.3">
      <c r="A614" s="351">
        <v>633</v>
      </c>
      <c r="B614" s="49">
        <v>10</v>
      </c>
      <c r="C614" s="352" t="s">
        <v>300</v>
      </c>
      <c r="D614" s="369" t="s">
        <v>311</v>
      </c>
      <c r="E614" s="378"/>
      <c r="F614" s="371"/>
      <c r="G614" s="386"/>
      <c r="H614" s="376">
        <v>90</v>
      </c>
      <c r="I614" s="354" t="str">
        <f t="shared" si="54"/>
        <v>Commissioning and Testing</v>
      </c>
      <c r="J614" s="355"/>
      <c r="K614" s="355"/>
      <c r="L614" s="357"/>
      <c r="M614" s="358" t="str">
        <f t="shared" si="55"/>
        <v>Local</v>
      </c>
      <c r="N614" s="350"/>
      <c r="O614" s="356" t="str">
        <f t="shared" si="56"/>
        <v>ZAR</v>
      </c>
      <c r="P614" s="356">
        <f t="shared" si="53"/>
        <v>1</v>
      </c>
      <c r="Q614" s="350"/>
      <c r="R614" s="350"/>
      <c r="S614" s="350"/>
      <c r="T614" s="359">
        <f t="shared" si="57"/>
        <v>0</v>
      </c>
      <c r="U614" s="360"/>
      <c r="V614" s="360"/>
      <c r="W614" s="360"/>
      <c r="X614" s="360"/>
      <c r="Y614" s="360"/>
      <c r="Z614" s="360"/>
      <c r="AA614" s="361"/>
      <c r="AB614" s="361"/>
      <c r="AC614" s="361"/>
      <c r="AD614" s="361"/>
      <c r="AE614" s="361"/>
      <c r="AF614" s="361"/>
      <c r="AG614" s="361"/>
      <c r="AH614" s="361"/>
    </row>
    <row r="615" spans="1:34" ht="12.75" customHeight="1" x14ac:dyDescent="0.3">
      <c r="A615" s="351">
        <v>634</v>
      </c>
      <c r="B615" s="49">
        <v>10</v>
      </c>
      <c r="C615" s="352" t="s">
        <v>300</v>
      </c>
      <c r="D615" s="369" t="s">
        <v>311</v>
      </c>
      <c r="E615" s="378"/>
      <c r="F615" s="371"/>
      <c r="G615" s="386"/>
      <c r="H615" s="376">
        <v>100</v>
      </c>
      <c r="I615" s="354" t="str">
        <f t="shared" si="54"/>
        <v>Codification and Labelling</v>
      </c>
      <c r="J615" s="355"/>
      <c r="K615" s="355"/>
      <c r="L615" s="357"/>
      <c r="M615" s="358" t="str">
        <f t="shared" si="55"/>
        <v>Local</v>
      </c>
      <c r="N615" s="350"/>
      <c r="O615" s="356" t="str">
        <f t="shared" si="56"/>
        <v>ZAR</v>
      </c>
      <c r="P615" s="356">
        <f t="shared" si="53"/>
        <v>1</v>
      </c>
      <c r="Q615" s="350"/>
      <c r="R615" s="350"/>
      <c r="S615" s="350"/>
      <c r="T615" s="359">
        <f t="shared" si="57"/>
        <v>0</v>
      </c>
      <c r="U615" s="360"/>
      <c r="V615" s="360"/>
      <c r="W615" s="360"/>
      <c r="X615" s="360"/>
      <c r="Y615" s="360"/>
      <c r="Z615" s="360"/>
      <c r="AA615" s="361"/>
      <c r="AB615" s="361"/>
      <c r="AC615" s="361"/>
      <c r="AD615" s="361"/>
      <c r="AE615" s="361"/>
      <c r="AF615" s="361"/>
      <c r="AG615" s="361"/>
      <c r="AH615" s="361"/>
    </row>
    <row r="616" spans="1:34" ht="12.75" customHeight="1" x14ac:dyDescent="0.3">
      <c r="A616" s="351">
        <v>635</v>
      </c>
      <c r="B616" s="49">
        <v>10</v>
      </c>
      <c r="C616" s="352" t="s">
        <v>300</v>
      </c>
      <c r="D616" s="369" t="s">
        <v>311</v>
      </c>
      <c r="E616" s="378"/>
      <c r="F616" s="371"/>
      <c r="G616" s="386"/>
      <c r="H616" s="375">
        <v>0</v>
      </c>
      <c r="I616" s="354" t="str">
        <f t="shared" si="54"/>
        <v>General</v>
      </c>
      <c r="J616" s="355"/>
      <c r="K616" s="355"/>
      <c r="L616" s="357"/>
      <c r="M616" s="358" t="str">
        <f t="shared" si="55"/>
        <v>Local</v>
      </c>
      <c r="N616" s="350"/>
      <c r="O616" s="356" t="str">
        <f t="shared" si="56"/>
        <v>ZAR</v>
      </c>
      <c r="P616" s="356">
        <f t="shared" si="53"/>
        <v>1</v>
      </c>
      <c r="Q616" s="350"/>
      <c r="R616" s="350"/>
      <c r="S616" s="350"/>
      <c r="T616" s="359">
        <f t="shared" si="57"/>
        <v>0</v>
      </c>
      <c r="U616" s="360"/>
      <c r="V616" s="360"/>
      <c r="W616" s="360"/>
      <c r="X616" s="360"/>
      <c r="Y616" s="360"/>
      <c r="Z616" s="360"/>
      <c r="AA616" s="361"/>
      <c r="AB616" s="361"/>
      <c r="AC616" s="361"/>
      <c r="AD616" s="361"/>
      <c r="AE616" s="361"/>
      <c r="AF616" s="361"/>
      <c r="AG616" s="361"/>
      <c r="AH616" s="361"/>
    </row>
    <row r="617" spans="1:34" ht="12.75" customHeight="1" x14ac:dyDescent="0.3">
      <c r="A617" s="351">
        <v>636</v>
      </c>
      <c r="B617" s="49">
        <v>10</v>
      </c>
      <c r="C617" s="352" t="s">
        <v>300</v>
      </c>
      <c r="D617" s="369" t="s">
        <v>311</v>
      </c>
      <c r="E617" s="378"/>
      <c r="F617" s="371"/>
      <c r="G617" s="386"/>
      <c r="H617" s="376">
        <v>10</v>
      </c>
      <c r="I617" s="354" t="str">
        <f t="shared" si="54"/>
        <v>Management</v>
      </c>
      <c r="J617" s="355"/>
      <c r="K617" s="355"/>
      <c r="L617" s="357"/>
      <c r="M617" s="358" t="str">
        <f t="shared" si="55"/>
        <v>Local</v>
      </c>
      <c r="N617" s="350"/>
      <c r="O617" s="356" t="str">
        <f t="shared" si="56"/>
        <v>ZAR</v>
      </c>
      <c r="P617" s="356">
        <f t="shared" si="53"/>
        <v>1</v>
      </c>
      <c r="Q617" s="350"/>
      <c r="R617" s="350"/>
      <c r="S617" s="350"/>
      <c r="T617" s="359">
        <f t="shared" si="57"/>
        <v>0</v>
      </c>
      <c r="U617" s="360"/>
      <c r="V617" s="360"/>
      <c r="W617" s="360"/>
      <c r="X617" s="360"/>
      <c r="Y617" s="360"/>
      <c r="Z617" s="360"/>
      <c r="AA617" s="361"/>
      <c r="AB617" s="361"/>
      <c r="AC617" s="361"/>
      <c r="AD617" s="361"/>
      <c r="AE617" s="361"/>
      <c r="AF617" s="361"/>
      <c r="AG617" s="361"/>
      <c r="AH617" s="361"/>
    </row>
    <row r="618" spans="1:34" ht="12.75" customHeight="1" x14ac:dyDescent="0.3">
      <c r="A618" s="351">
        <v>637</v>
      </c>
      <c r="B618" s="49">
        <v>10</v>
      </c>
      <c r="C618" s="352" t="s">
        <v>300</v>
      </c>
      <c r="D618" s="369" t="s">
        <v>311</v>
      </c>
      <c r="E618" s="378"/>
      <c r="F618" s="371"/>
      <c r="G618" s="386"/>
      <c r="H618" s="376">
        <v>20</v>
      </c>
      <c r="I618" s="354" t="str">
        <f t="shared" si="54"/>
        <v>Design Management</v>
      </c>
      <c r="J618" s="355"/>
      <c r="K618" s="355"/>
      <c r="L618" s="357"/>
      <c r="M618" s="358" t="str">
        <f t="shared" si="55"/>
        <v>Local</v>
      </c>
      <c r="N618" s="350"/>
      <c r="O618" s="356" t="str">
        <f t="shared" si="56"/>
        <v>ZAR</v>
      </c>
      <c r="P618" s="356">
        <f t="shared" si="53"/>
        <v>1</v>
      </c>
      <c r="Q618" s="350"/>
      <c r="R618" s="350"/>
      <c r="S618" s="350"/>
      <c r="T618" s="359">
        <f t="shared" si="57"/>
        <v>0</v>
      </c>
      <c r="U618" s="360"/>
      <c r="V618" s="360"/>
      <c r="W618" s="360"/>
      <c r="X618" s="360"/>
      <c r="Y618" s="360"/>
      <c r="Z618" s="360"/>
      <c r="AA618" s="361"/>
      <c r="AB618" s="361"/>
      <c r="AC618" s="361"/>
      <c r="AD618" s="361"/>
      <c r="AE618" s="361"/>
      <c r="AF618" s="361"/>
      <c r="AG618" s="361"/>
      <c r="AH618" s="361"/>
    </row>
    <row r="619" spans="1:34" ht="12.75" customHeight="1" x14ac:dyDescent="0.3">
      <c r="A619" s="351">
        <v>638</v>
      </c>
      <c r="B619" s="49">
        <v>10</v>
      </c>
      <c r="C619" s="352" t="s">
        <v>300</v>
      </c>
      <c r="D619" s="369" t="s">
        <v>311</v>
      </c>
      <c r="E619" s="378"/>
      <c r="F619" s="371"/>
      <c r="G619" s="386"/>
      <c r="H619" s="376">
        <v>30</v>
      </c>
      <c r="I619" s="354" t="str">
        <f t="shared" si="54"/>
        <v>Procurement</v>
      </c>
      <c r="J619" s="355"/>
      <c r="K619" s="355"/>
      <c r="L619" s="357"/>
      <c r="M619" s="358" t="str">
        <f t="shared" si="55"/>
        <v>Local</v>
      </c>
      <c r="N619" s="350"/>
      <c r="O619" s="356" t="str">
        <f t="shared" si="56"/>
        <v>ZAR</v>
      </c>
      <c r="P619" s="356">
        <f t="shared" si="53"/>
        <v>1</v>
      </c>
      <c r="Q619" s="350"/>
      <c r="R619" s="350"/>
      <c r="S619" s="350"/>
      <c r="T619" s="359">
        <f t="shared" si="57"/>
        <v>0</v>
      </c>
      <c r="U619" s="360"/>
      <c r="V619" s="360"/>
      <c r="W619" s="360"/>
      <c r="X619" s="360"/>
      <c r="Y619" s="360"/>
      <c r="Z619" s="360"/>
      <c r="AA619" s="361"/>
      <c r="AB619" s="361"/>
      <c r="AC619" s="361"/>
      <c r="AD619" s="361"/>
      <c r="AE619" s="361"/>
      <c r="AF619" s="361"/>
      <c r="AG619" s="361"/>
      <c r="AH619" s="361"/>
    </row>
    <row r="620" spans="1:34" ht="12.75" customHeight="1" x14ac:dyDescent="0.3">
      <c r="A620" s="351">
        <v>639</v>
      </c>
      <c r="B620" s="49">
        <v>10</v>
      </c>
      <c r="C620" s="352" t="s">
        <v>300</v>
      </c>
      <c r="D620" s="369" t="s">
        <v>311</v>
      </c>
      <c r="E620" s="378"/>
      <c r="F620" s="371"/>
      <c r="G620" s="386"/>
      <c r="H620" s="376">
        <v>40</v>
      </c>
      <c r="I620" s="354" t="str">
        <f t="shared" si="54"/>
        <v>Plant and Material - Local</v>
      </c>
      <c r="J620" s="355"/>
      <c r="K620" s="355"/>
      <c r="L620" s="357"/>
      <c r="M620" s="358" t="str">
        <f t="shared" si="55"/>
        <v>Local</v>
      </c>
      <c r="N620" s="350"/>
      <c r="O620" s="356" t="str">
        <f t="shared" si="56"/>
        <v>ZAR</v>
      </c>
      <c r="P620" s="356">
        <f t="shared" ref="P620:P683" si="58">IF(N620="",1,VLOOKUP(N620,$N$1:$P$14,3,FALSE))</f>
        <v>1</v>
      </c>
      <c r="Q620" s="350"/>
      <c r="R620" s="350"/>
      <c r="S620" s="350"/>
      <c r="T620" s="359">
        <f t="shared" si="57"/>
        <v>0</v>
      </c>
      <c r="U620" s="360"/>
      <c r="V620" s="360"/>
      <c r="W620" s="360"/>
      <c r="X620" s="360"/>
      <c r="Y620" s="360"/>
      <c r="Z620" s="360"/>
      <c r="AA620" s="361"/>
      <c r="AB620" s="361"/>
      <c r="AC620" s="361"/>
      <c r="AD620" s="361"/>
      <c r="AE620" s="361"/>
      <c r="AF620" s="361"/>
      <c r="AG620" s="361"/>
      <c r="AH620" s="361"/>
    </row>
    <row r="621" spans="1:34" ht="12.75" customHeight="1" x14ac:dyDescent="0.3">
      <c r="A621" s="351">
        <v>640</v>
      </c>
      <c r="B621" s="49">
        <v>10</v>
      </c>
      <c r="C621" s="352" t="s">
        <v>300</v>
      </c>
      <c r="D621" s="369" t="s">
        <v>311</v>
      </c>
      <c r="E621" s="378"/>
      <c r="F621" s="371"/>
      <c r="G621" s="386"/>
      <c r="H621" s="376">
        <v>50</v>
      </c>
      <c r="I621" s="354" t="str">
        <f t="shared" si="54"/>
        <v>Plant and Material - Foreign</v>
      </c>
      <c r="J621" s="355"/>
      <c r="K621" s="355"/>
      <c r="L621" s="357"/>
      <c r="M621" s="358" t="s">
        <v>154</v>
      </c>
      <c r="N621" s="350"/>
      <c r="O621" s="398" t="s">
        <v>188</v>
      </c>
      <c r="P621" s="356"/>
      <c r="Q621" s="350"/>
      <c r="R621" s="350"/>
      <c r="S621" s="350"/>
      <c r="T621" s="359">
        <f t="shared" si="57"/>
        <v>0</v>
      </c>
      <c r="U621" s="360"/>
      <c r="V621" s="360"/>
      <c r="W621" s="360"/>
      <c r="X621" s="360"/>
      <c r="Y621" s="360"/>
      <c r="Z621" s="360"/>
      <c r="AA621" s="361"/>
      <c r="AB621" s="361"/>
      <c r="AC621" s="361"/>
      <c r="AD621" s="361"/>
      <c r="AE621" s="361"/>
      <c r="AF621" s="361"/>
      <c r="AG621" s="361"/>
      <c r="AH621" s="361"/>
    </row>
    <row r="622" spans="1:34" ht="12.75" customHeight="1" x14ac:dyDescent="0.3">
      <c r="A622" s="351">
        <v>641</v>
      </c>
      <c r="B622" s="49">
        <v>10</v>
      </c>
      <c r="C622" s="352" t="s">
        <v>300</v>
      </c>
      <c r="D622" s="369" t="s">
        <v>311</v>
      </c>
      <c r="E622" s="378"/>
      <c r="F622" s="371"/>
      <c r="G622" s="386"/>
      <c r="H622" s="376">
        <v>60</v>
      </c>
      <c r="I622" s="354" t="str">
        <f t="shared" si="54"/>
        <v>Transport - Local</v>
      </c>
      <c r="J622" s="355"/>
      <c r="K622" s="355"/>
      <c r="L622" s="357"/>
      <c r="M622" s="358" t="str">
        <f t="shared" si="55"/>
        <v>Local</v>
      </c>
      <c r="N622" s="350"/>
      <c r="O622" s="356" t="str">
        <f t="shared" si="56"/>
        <v>ZAR</v>
      </c>
      <c r="P622" s="356">
        <f t="shared" si="58"/>
        <v>1</v>
      </c>
      <c r="Q622" s="350"/>
      <c r="R622" s="350"/>
      <c r="S622" s="350"/>
      <c r="T622" s="359">
        <f t="shared" si="57"/>
        <v>0</v>
      </c>
      <c r="U622" s="360"/>
      <c r="V622" s="360"/>
      <c r="W622" s="360"/>
      <c r="X622" s="360"/>
      <c r="Y622" s="360"/>
      <c r="Z622" s="360"/>
      <c r="AA622" s="361"/>
      <c r="AB622" s="361"/>
      <c r="AC622" s="361"/>
      <c r="AD622" s="361"/>
      <c r="AE622" s="361"/>
      <c r="AF622" s="361"/>
      <c r="AG622" s="361"/>
      <c r="AH622" s="361"/>
    </row>
    <row r="623" spans="1:34" ht="12.75" customHeight="1" x14ac:dyDescent="0.3">
      <c r="A623" s="351">
        <v>642</v>
      </c>
      <c r="B623" s="49">
        <v>10</v>
      </c>
      <c r="C623" s="352" t="s">
        <v>300</v>
      </c>
      <c r="D623" s="369" t="s">
        <v>311</v>
      </c>
      <c r="E623" s="378"/>
      <c r="F623" s="371"/>
      <c r="G623" s="386"/>
      <c r="H623" s="376">
        <v>70</v>
      </c>
      <c r="I623" s="354" t="str">
        <f t="shared" ref="I623:I686" si="59">IF(H623="","Allocation?",VLOOKUP(H623,$H$3:$I$14,2,FALSE))</f>
        <v>Transport - Freight/Sea</v>
      </c>
      <c r="J623" s="355"/>
      <c r="K623" s="355"/>
      <c r="L623" s="357"/>
      <c r="M623" s="358" t="str">
        <f t="shared" si="55"/>
        <v>Local</v>
      </c>
      <c r="N623" s="350"/>
      <c r="O623" s="356" t="str">
        <f t="shared" si="56"/>
        <v>ZAR</v>
      </c>
      <c r="P623" s="356">
        <f t="shared" si="58"/>
        <v>1</v>
      </c>
      <c r="Q623" s="350"/>
      <c r="R623" s="350"/>
      <c r="S623" s="350"/>
      <c r="T623" s="359">
        <f t="shared" si="57"/>
        <v>0</v>
      </c>
      <c r="U623" s="360"/>
      <c r="V623" s="360"/>
      <c r="W623" s="360"/>
      <c r="X623" s="360"/>
      <c r="Y623" s="360"/>
      <c r="Z623" s="360"/>
      <c r="AA623" s="361"/>
      <c r="AB623" s="361"/>
      <c r="AC623" s="361"/>
      <c r="AD623" s="361"/>
      <c r="AE623" s="361"/>
      <c r="AF623" s="361"/>
      <c r="AG623" s="361"/>
      <c r="AH623" s="361"/>
    </row>
    <row r="624" spans="1:34" ht="12.75" customHeight="1" x14ac:dyDescent="0.3">
      <c r="A624" s="351">
        <v>643</v>
      </c>
      <c r="B624" s="49">
        <v>10</v>
      </c>
      <c r="C624" s="352" t="s">
        <v>300</v>
      </c>
      <c r="D624" s="369" t="s">
        <v>311</v>
      </c>
      <c r="E624" s="378"/>
      <c r="F624" s="371"/>
      <c r="G624" s="386"/>
      <c r="H624" s="376">
        <v>80</v>
      </c>
      <c r="I624" s="354" t="str">
        <f t="shared" si="59"/>
        <v>Construction, Erection &amp; Installation</v>
      </c>
      <c r="J624" s="355"/>
      <c r="K624" s="355"/>
      <c r="L624" s="357"/>
      <c r="M624" s="358" t="str">
        <f t="shared" si="55"/>
        <v>Local</v>
      </c>
      <c r="N624" s="350"/>
      <c r="O624" s="356" t="str">
        <f t="shared" si="56"/>
        <v>ZAR</v>
      </c>
      <c r="P624" s="356">
        <f t="shared" si="58"/>
        <v>1</v>
      </c>
      <c r="Q624" s="350"/>
      <c r="R624" s="350"/>
      <c r="S624" s="350"/>
      <c r="T624" s="359">
        <f t="shared" si="57"/>
        <v>0</v>
      </c>
      <c r="U624" s="360"/>
      <c r="V624" s="360"/>
      <c r="W624" s="360"/>
      <c r="X624" s="360"/>
      <c r="Y624" s="360"/>
      <c r="Z624" s="360"/>
      <c r="AA624" s="361"/>
      <c r="AB624" s="361"/>
      <c r="AC624" s="361"/>
      <c r="AD624" s="361"/>
      <c r="AE624" s="361"/>
      <c r="AF624" s="361"/>
      <c r="AG624" s="361"/>
      <c r="AH624" s="361"/>
    </row>
    <row r="625" spans="1:34" ht="12.75" customHeight="1" x14ac:dyDescent="0.3">
      <c r="A625" s="351">
        <v>644</v>
      </c>
      <c r="B625" s="49">
        <v>10</v>
      </c>
      <c r="C625" s="352" t="s">
        <v>300</v>
      </c>
      <c r="D625" s="369" t="s">
        <v>311</v>
      </c>
      <c r="E625" s="378"/>
      <c r="F625" s="371"/>
      <c r="G625" s="386"/>
      <c r="H625" s="376">
        <v>90</v>
      </c>
      <c r="I625" s="354" t="str">
        <f t="shared" si="59"/>
        <v>Commissioning and Testing</v>
      </c>
      <c r="J625" s="355"/>
      <c r="K625" s="355"/>
      <c r="L625" s="357"/>
      <c r="M625" s="358" t="str">
        <f t="shared" si="55"/>
        <v>Local</v>
      </c>
      <c r="N625" s="350"/>
      <c r="O625" s="356" t="str">
        <f t="shared" si="56"/>
        <v>ZAR</v>
      </c>
      <c r="P625" s="356">
        <f t="shared" si="58"/>
        <v>1</v>
      </c>
      <c r="Q625" s="350"/>
      <c r="R625" s="350"/>
      <c r="S625" s="350"/>
      <c r="T625" s="359">
        <f t="shared" si="57"/>
        <v>0</v>
      </c>
      <c r="U625" s="360"/>
      <c r="V625" s="360"/>
      <c r="W625" s="360"/>
      <c r="X625" s="360"/>
      <c r="Y625" s="360"/>
      <c r="Z625" s="360"/>
      <c r="AA625" s="361"/>
      <c r="AB625" s="361"/>
      <c r="AC625" s="361"/>
      <c r="AD625" s="361"/>
      <c r="AE625" s="361"/>
      <c r="AF625" s="361"/>
      <c r="AG625" s="361"/>
      <c r="AH625" s="361"/>
    </row>
    <row r="626" spans="1:34" ht="12.75" customHeight="1" x14ac:dyDescent="0.3">
      <c r="A626" s="351">
        <v>645</v>
      </c>
      <c r="B626" s="49">
        <v>10</v>
      </c>
      <c r="C626" s="352" t="s">
        <v>300</v>
      </c>
      <c r="D626" s="369" t="s">
        <v>311</v>
      </c>
      <c r="E626" s="378"/>
      <c r="F626" s="371"/>
      <c r="G626" s="386"/>
      <c r="H626" s="376">
        <v>100</v>
      </c>
      <c r="I626" s="354" t="str">
        <f t="shared" si="59"/>
        <v>Codification and Labelling</v>
      </c>
      <c r="J626" s="355"/>
      <c r="K626" s="355"/>
      <c r="L626" s="357"/>
      <c r="M626" s="358" t="str">
        <f t="shared" si="55"/>
        <v>Local</v>
      </c>
      <c r="N626" s="350"/>
      <c r="O626" s="356" t="str">
        <f t="shared" si="56"/>
        <v>ZAR</v>
      </c>
      <c r="P626" s="356">
        <f t="shared" si="58"/>
        <v>1</v>
      </c>
      <c r="Q626" s="350"/>
      <c r="R626" s="350"/>
      <c r="S626" s="350"/>
      <c r="T626" s="359">
        <f t="shared" si="57"/>
        <v>0</v>
      </c>
      <c r="U626" s="360"/>
      <c r="V626" s="360"/>
      <c r="W626" s="360"/>
      <c r="X626" s="360"/>
      <c r="Y626" s="360"/>
      <c r="Z626" s="360"/>
      <c r="AA626" s="361"/>
      <c r="AB626" s="361"/>
      <c r="AC626" s="361"/>
      <c r="AD626" s="361"/>
      <c r="AE626" s="361"/>
      <c r="AF626" s="361"/>
      <c r="AG626" s="361"/>
      <c r="AH626" s="361"/>
    </row>
    <row r="627" spans="1:34" ht="12.75" customHeight="1" x14ac:dyDescent="0.3">
      <c r="A627" s="351">
        <v>646</v>
      </c>
      <c r="B627" s="49">
        <v>10</v>
      </c>
      <c r="C627" s="352" t="s">
        <v>300</v>
      </c>
      <c r="D627" s="369" t="s">
        <v>311</v>
      </c>
      <c r="E627" s="378"/>
      <c r="F627" s="371"/>
      <c r="G627" s="386"/>
      <c r="H627" s="375">
        <v>0</v>
      </c>
      <c r="I627" s="354" t="str">
        <f t="shared" si="59"/>
        <v>General</v>
      </c>
      <c r="J627" s="355"/>
      <c r="K627" s="355"/>
      <c r="L627" s="357"/>
      <c r="M627" s="358" t="str">
        <f t="shared" si="55"/>
        <v>Local</v>
      </c>
      <c r="N627" s="350"/>
      <c r="O627" s="356" t="str">
        <f t="shared" si="56"/>
        <v>ZAR</v>
      </c>
      <c r="P627" s="356">
        <f t="shared" si="58"/>
        <v>1</v>
      </c>
      <c r="Q627" s="350"/>
      <c r="R627" s="350"/>
      <c r="S627" s="350"/>
      <c r="T627" s="359">
        <f t="shared" si="57"/>
        <v>0</v>
      </c>
      <c r="U627" s="360"/>
      <c r="V627" s="360"/>
      <c r="W627" s="360"/>
      <c r="X627" s="360"/>
      <c r="Y627" s="360"/>
      <c r="Z627" s="360"/>
      <c r="AA627" s="361"/>
      <c r="AB627" s="361"/>
      <c r="AC627" s="361"/>
      <c r="AD627" s="361"/>
      <c r="AE627" s="361"/>
      <c r="AF627" s="361"/>
      <c r="AG627" s="361"/>
      <c r="AH627" s="361"/>
    </row>
    <row r="628" spans="1:34" ht="12.75" customHeight="1" x14ac:dyDescent="0.3">
      <c r="A628" s="351">
        <v>647</v>
      </c>
      <c r="B628" s="49">
        <v>10</v>
      </c>
      <c r="C628" s="352" t="s">
        <v>300</v>
      </c>
      <c r="D628" s="369" t="s">
        <v>311</v>
      </c>
      <c r="E628" s="378"/>
      <c r="F628" s="371"/>
      <c r="G628" s="386"/>
      <c r="H628" s="376">
        <v>10</v>
      </c>
      <c r="I628" s="354" t="str">
        <f t="shared" si="59"/>
        <v>Management</v>
      </c>
      <c r="J628" s="355"/>
      <c r="K628" s="355"/>
      <c r="L628" s="357"/>
      <c r="M628" s="358" t="str">
        <f t="shared" ref="M628:M692" si="60">IF($O628=0,"Check",IF($O628="ZAR","Local","Foreign"))</f>
        <v>Local</v>
      </c>
      <c r="N628" s="350"/>
      <c r="O628" s="356" t="str">
        <f t="shared" si="56"/>
        <v>ZAR</v>
      </c>
      <c r="P628" s="356">
        <f t="shared" si="58"/>
        <v>1</v>
      </c>
      <c r="Q628" s="350"/>
      <c r="R628" s="350"/>
      <c r="S628" s="350"/>
      <c r="T628" s="359">
        <f t="shared" si="57"/>
        <v>0</v>
      </c>
      <c r="U628" s="360"/>
      <c r="V628" s="360"/>
      <c r="W628" s="360"/>
      <c r="X628" s="360"/>
      <c r="Y628" s="360"/>
      <c r="Z628" s="360"/>
      <c r="AA628" s="361"/>
      <c r="AB628" s="361"/>
      <c r="AC628" s="361"/>
      <c r="AD628" s="361"/>
      <c r="AE628" s="361"/>
      <c r="AF628" s="361"/>
      <c r="AG628" s="361"/>
      <c r="AH628" s="361"/>
    </row>
    <row r="629" spans="1:34" ht="12.75" customHeight="1" x14ac:dyDescent="0.3">
      <c r="A629" s="351">
        <v>648</v>
      </c>
      <c r="B629" s="49">
        <v>10</v>
      </c>
      <c r="C629" s="352" t="s">
        <v>300</v>
      </c>
      <c r="D629" s="369" t="s">
        <v>311</v>
      </c>
      <c r="E629" s="378"/>
      <c r="F629" s="371"/>
      <c r="G629" s="386"/>
      <c r="H629" s="376">
        <v>20</v>
      </c>
      <c r="I629" s="354" t="str">
        <f t="shared" si="59"/>
        <v>Design Management</v>
      </c>
      <c r="J629" s="355"/>
      <c r="K629" s="355"/>
      <c r="L629" s="357"/>
      <c r="M629" s="358" t="str">
        <f t="shared" si="60"/>
        <v>Local</v>
      </c>
      <c r="N629" s="350"/>
      <c r="O629" s="356" t="str">
        <f t="shared" si="56"/>
        <v>ZAR</v>
      </c>
      <c r="P629" s="356">
        <f t="shared" si="58"/>
        <v>1</v>
      </c>
      <c r="Q629" s="350"/>
      <c r="R629" s="350"/>
      <c r="S629" s="350"/>
      <c r="T629" s="359">
        <f t="shared" si="57"/>
        <v>0</v>
      </c>
      <c r="U629" s="360"/>
      <c r="V629" s="360"/>
      <c r="W629" s="360"/>
      <c r="X629" s="360"/>
      <c r="Y629" s="360"/>
      <c r="Z629" s="360"/>
      <c r="AA629" s="361"/>
      <c r="AB629" s="361"/>
      <c r="AC629" s="361"/>
      <c r="AD629" s="361"/>
      <c r="AE629" s="361"/>
      <c r="AF629" s="361"/>
      <c r="AG629" s="361"/>
      <c r="AH629" s="361"/>
    </row>
    <row r="630" spans="1:34" ht="12.75" customHeight="1" x14ac:dyDescent="0.3">
      <c r="A630" s="351">
        <v>649</v>
      </c>
      <c r="B630" s="49">
        <v>10</v>
      </c>
      <c r="C630" s="352" t="s">
        <v>300</v>
      </c>
      <c r="D630" s="369" t="s">
        <v>311</v>
      </c>
      <c r="E630" s="378"/>
      <c r="F630" s="371"/>
      <c r="G630" s="386"/>
      <c r="H630" s="376">
        <v>30</v>
      </c>
      <c r="I630" s="354" t="str">
        <f t="shared" si="59"/>
        <v>Procurement</v>
      </c>
      <c r="J630" s="355"/>
      <c r="K630" s="355"/>
      <c r="L630" s="357"/>
      <c r="M630" s="358" t="str">
        <f t="shared" si="60"/>
        <v>Local</v>
      </c>
      <c r="N630" s="350"/>
      <c r="O630" s="356" t="str">
        <f t="shared" si="56"/>
        <v>ZAR</v>
      </c>
      <c r="P630" s="356">
        <f t="shared" si="58"/>
        <v>1</v>
      </c>
      <c r="Q630" s="350"/>
      <c r="R630" s="350"/>
      <c r="S630" s="350"/>
      <c r="T630" s="359">
        <f t="shared" si="57"/>
        <v>0</v>
      </c>
      <c r="U630" s="360"/>
      <c r="V630" s="360"/>
      <c r="W630" s="360"/>
      <c r="X630" s="360"/>
      <c r="Y630" s="360"/>
      <c r="Z630" s="360"/>
      <c r="AA630" s="361"/>
      <c r="AB630" s="361"/>
      <c r="AC630" s="361"/>
      <c r="AD630" s="361"/>
      <c r="AE630" s="361"/>
      <c r="AF630" s="361"/>
      <c r="AG630" s="361"/>
      <c r="AH630" s="361"/>
    </row>
    <row r="631" spans="1:34" ht="12.75" customHeight="1" x14ac:dyDescent="0.3">
      <c r="A631" s="351">
        <v>650</v>
      </c>
      <c r="B631" s="49">
        <v>10</v>
      </c>
      <c r="C631" s="352" t="s">
        <v>300</v>
      </c>
      <c r="D631" s="369" t="s">
        <v>311</v>
      </c>
      <c r="E631" s="378"/>
      <c r="F631" s="371"/>
      <c r="G631" s="386"/>
      <c r="H631" s="376">
        <v>40</v>
      </c>
      <c r="I631" s="354" t="str">
        <f t="shared" si="59"/>
        <v>Plant and Material - Local</v>
      </c>
      <c r="J631" s="355"/>
      <c r="K631" s="355"/>
      <c r="L631" s="357"/>
      <c r="M631" s="358" t="str">
        <f t="shared" si="60"/>
        <v>Local</v>
      </c>
      <c r="N631" s="350"/>
      <c r="O631" s="356" t="str">
        <f t="shared" si="56"/>
        <v>ZAR</v>
      </c>
      <c r="P631" s="356">
        <f t="shared" si="58"/>
        <v>1</v>
      </c>
      <c r="Q631" s="350"/>
      <c r="R631" s="350"/>
      <c r="S631" s="350"/>
      <c r="T631" s="359">
        <f t="shared" si="57"/>
        <v>0</v>
      </c>
      <c r="U631" s="360"/>
      <c r="V631" s="360"/>
      <c r="W631" s="360"/>
      <c r="X631" s="360"/>
      <c r="Y631" s="360"/>
      <c r="Z631" s="360"/>
      <c r="AA631" s="361"/>
      <c r="AB631" s="361"/>
      <c r="AC631" s="361"/>
      <c r="AD631" s="361"/>
      <c r="AE631" s="361"/>
      <c r="AF631" s="361"/>
      <c r="AG631" s="361"/>
      <c r="AH631" s="361"/>
    </row>
    <row r="632" spans="1:34" ht="12.75" customHeight="1" x14ac:dyDescent="0.3">
      <c r="A632" s="351">
        <v>651</v>
      </c>
      <c r="B632" s="49">
        <v>10</v>
      </c>
      <c r="C632" s="352" t="s">
        <v>300</v>
      </c>
      <c r="D632" s="369" t="s">
        <v>311</v>
      </c>
      <c r="E632" s="378"/>
      <c r="F632" s="371"/>
      <c r="G632" s="386"/>
      <c r="H632" s="376">
        <v>50</v>
      </c>
      <c r="I632" s="354" t="str">
        <f t="shared" si="59"/>
        <v>Plant and Material - Foreign</v>
      </c>
      <c r="J632" s="355"/>
      <c r="K632" s="355"/>
      <c r="L632" s="357"/>
      <c r="M632" s="358" t="s">
        <v>154</v>
      </c>
      <c r="N632" s="350"/>
      <c r="O632" s="398" t="s">
        <v>188</v>
      </c>
      <c r="P632" s="356"/>
      <c r="Q632" s="350"/>
      <c r="R632" s="350"/>
      <c r="S632" s="350"/>
      <c r="T632" s="359">
        <f t="shared" si="57"/>
        <v>0</v>
      </c>
      <c r="U632" s="360"/>
      <c r="V632" s="360"/>
      <c r="W632" s="360"/>
      <c r="X632" s="360"/>
      <c r="Y632" s="360"/>
      <c r="Z632" s="360"/>
      <c r="AA632" s="361"/>
      <c r="AB632" s="361"/>
      <c r="AC632" s="361"/>
      <c r="AD632" s="361"/>
      <c r="AE632" s="361"/>
      <c r="AF632" s="361"/>
      <c r="AG632" s="361"/>
      <c r="AH632" s="361"/>
    </row>
    <row r="633" spans="1:34" ht="12.75" customHeight="1" x14ac:dyDescent="0.3">
      <c r="A633" s="351">
        <v>652</v>
      </c>
      <c r="B633" s="49">
        <v>10</v>
      </c>
      <c r="C633" s="352" t="s">
        <v>300</v>
      </c>
      <c r="D633" s="369" t="s">
        <v>311</v>
      </c>
      <c r="E633" s="378"/>
      <c r="F633" s="371"/>
      <c r="G633" s="386"/>
      <c r="H633" s="376">
        <v>60</v>
      </c>
      <c r="I633" s="354" t="str">
        <f t="shared" si="59"/>
        <v>Transport - Local</v>
      </c>
      <c r="J633" s="355"/>
      <c r="K633" s="355"/>
      <c r="L633" s="357"/>
      <c r="M633" s="358" t="str">
        <f t="shared" si="60"/>
        <v>Local</v>
      </c>
      <c r="N633" s="350"/>
      <c r="O633" s="356" t="str">
        <f t="shared" si="56"/>
        <v>ZAR</v>
      </c>
      <c r="P633" s="356">
        <f t="shared" si="58"/>
        <v>1</v>
      </c>
      <c r="Q633" s="350"/>
      <c r="R633" s="350"/>
      <c r="S633" s="350"/>
      <c r="T633" s="359">
        <f t="shared" si="57"/>
        <v>0</v>
      </c>
      <c r="U633" s="360"/>
      <c r="V633" s="360"/>
      <c r="W633" s="360"/>
      <c r="X633" s="360"/>
      <c r="Y633" s="360"/>
      <c r="Z633" s="360"/>
      <c r="AA633" s="361"/>
      <c r="AB633" s="361"/>
      <c r="AC633" s="361"/>
      <c r="AD633" s="361"/>
      <c r="AE633" s="361"/>
      <c r="AF633" s="361"/>
      <c r="AG633" s="361"/>
      <c r="AH633" s="361"/>
    </row>
    <row r="634" spans="1:34" ht="12.75" customHeight="1" x14ac:dyDescent="0.3">
      <c r="A634" s="351">
        <v>653</v>
      </c>
      <c r="B634" s="49">
        <v>10</v>
      </c>
      <c r="C634" s="352" t="s">
        <v>300</v>
      </c>
      <c r="D634" s="369" t="s">
        <v>311</v>
      </c>
      <c r="E634" s="378"/>
      <c r="F634" s="371"/>
      <c r="G634" s="386"/>
      <c r="H634" s="376">
        <v>70</v>
      </c>
      <c r="I634" s="354" t="str">
        <f t="shared" si="59"/>
        <v>Transport - Freight/Sea</v>
      </c>
      <c r="J634" s="355"/>
      <c r="K634" s="355"/>
      <c r="L634" s="357"/>
      <c r="M634" s="358" t="str">
        <f t="shared" si="60"/>
        <v>Local</v>
      </c>
      <c r="N634" s="350"/>
      <c r="O634" s="356" t="str">
        <f t="shared" si="56"/>
        <v>ZAR</v>
      </c>
      <c r="P634" s="356">
        <f t="shared" si="58"/>
        <v>1</v>
      </c>
      <c r="Q634" s="350"/>
      <c r="R634" s="350"/>
      <c r="S634" s="350"/>
      <c r="T634" s="359">
        <f t="shared" si="57"/>
        <v>0</v>
      </c>
      <c r="U634" s="360"/>
      <c r="V634" s="360"/>
      <c r="W634" s="360"/>
      <c r="X634" s="360"/>
      <c r="Y634" s="360"/>
      <c r="Z634" s="360"/>
      <c r="AA634" s="361"/>
      <c r="AB634" s="361"/>
      <c r="AC634" s="361"/>
      <c r="AD634" s="361"/>
      <c r="AE634" s="361"/>
      <c r="AF634" s="361"/>
      <c r="AG634" s="361"/>
      <c r="AH634" s="361"/>
    </row>
    <row r="635" spans="1:34" ht="12.75" customHeight="1" x14ac:dyDescent="0.3">
      <c r="A635" s="351">
        <v>654</v>
      </c>
      <c r="B635" s="49">
        <v>10</v>
      </c>
      <c r="C635" s="352" t="s">
        <v>300</v>
      </c>
      <c r="D635" s="369" t="s">
        <v>311</v>
      </c>
      <c r="E635" s="378"/>
      <c r="F635" s="371"/>
      <c r="G635" s="386"/>
      <c r="H635" s="376">
        <v>80</v>
      </c>
      <c r="I635" s="354" t="str">
        <f t="shared" si="59"/>
        <v>Construction, Erection &amp; Installation</v>
      </c>
      <c r="J635" s="355"/>
      <c r="K635" s="355"/>
      <c r="L635" s="357"/>
      <c r="M635" s="358" t="str">
        <f t="shared" si="60"/>
        <v>Local</v>
      </c>
      <c r="N635" s="350"/>
      <c r="O635" s="356" t="str">
        <f t="shared" si="56"/>
        <v>ZAR</v>
      </c>
      <c r="P635" s="356">
        <f t="shared" si="58"/>
        <v>1</v>
      </c>
      <c r="Q635" s="350"/>
      <c r="R635" s="350"/>
      <c r="S635" s="350"/>
      <c r="T635" s="359">
        <f t="shared" si="57"/>
        <v>0</v>
      </c>
      <c r="U635" s="360"/>
      <c r="V635" s="360"/>
      <c r="W635" s="360"/>
      <c r="X635" s="360"/>
      <c r="Y635" s="360"/>
      <c r="Z635" s="360"/>
      <c r="AA635" s="361"/>
      <c r="AB635" s="361"/>
      <c r="AC635" s="361"/>
      <c r="AD635" s="361"/>
      <c r="AE635" s="361"/>
      <c r="AF635" s="361"/>
      <c r="AG635" s="361"/>
      <c r="AH635" s="361"/>
    </row>
    <row r="636" spans="1:34" ht="12.75" customHeight="1" x14ac:dyDescent="0.3">
      <c r="A636" s="351">
        <v>655</v>
      </c>
      <c r="B636" s="49">
        <v>10</v>
      </c>
      <c r="C636" s="352" t="s">
        <v>300</v>
      </c>
      <c r="D636" s="369" t="s">
        <v>311</v>
      </c>
      <c r="E636" s="378"/>
      <c r="F636" s="371"/>
      <c r="G636" s="386"/>
      <c r="H636" s="376">
        <v>90</v>
      </c>
      <c r="I636" s="354" t="str">
        <f t="shared" si="59"/>
        <v>Commissioning and Testing</v>
      </c>
      <c r="J636" s="355"/>
      <c r="K636" s="355"/>
      <c r="L636" s="357"/>
      <c r="M636" s="358" t="str">
        <f t="shared" si="60"/>
        <v>Local</v>
      </c>
      <c r="N636" s="350"/>
      <c r="O636" s="356" t="str">
        <f t="shared" si="56"/>
        <v>ZAR</v>
      </c>
      <c r="P636" s="356">
        <f t="shared" si="58"/>
        <v>1</v>
      </c>
      <c r="Q636" s="350"/>
      <c r="R636" s="350"/>
      <c r="S636" s="350"/>
      <c r="T636" s="359">
        <f t="shared" si="57"/>
        <v>0</v>
      </c>
      <c r="U636" s="360"/>
      <c r="V636" s="360"/>
      <c r="W636" s="360"/>
      <c r="X636" s="360"/>
      <c r="Y636" s="360"/>
      <c r="Z636" s="360"/>
      <c r="AA636" s="361"/>
      <c r="AB636" s="361"/>
      <c r="AC636" s="361"/>
      <c r="AD636" s="361"/>
      <c r="AE636" s="361"/>
      <c r="AF636" s="361"/>
      <c r="AG636" s="361"/>
      <c r="AH636" s="361"/>
    </row>
    <row r="637" spans="1:34" ht="12.75" customHeight="1" x14ac:dyDescent="0.3">
      <c r="A637" s="351">
        <v>656</v>
      </c>
      <c r="B637" s="49">
        <v>10</v>
      </c>
      <c r="C637" s="352" t="s">
        <v>300</v>
      </c>
      <c r="D637" s="369" t="s">
        <v>311</v>
      </c>
      <c r="E637" s="378"/>
      <c r="F637" s="371"/>
      <c r="G637" s="386"/>
      <c r="H637" s="376">
        <v>100</v>
      </c>
      <c r="I637" s="354" t="str">
        <f t="shared" si="59"/>
        <v>Codification and Labelling</v>
      </c>
      <c r="J637" s="355"/>
      <c r="K637" s="355"/>
      <c r="L637" s="357"/>
      <c r="M637" s="358" t="str">
        <f t="shared" si="60"/>
        <v>Local</v>
      </c>
      <c r="N637" s="350"/>
      <c r="O637" s="356" t="str">
        <f t="shared" si="56"/>
        <v>ZAR</v>
      </c>
      <c r="P637" s="356">
        <f t="shared" si="58"/>
        <v>1</v>
      </c>
      <c r="Q637" s="350"/>
      <c r="R637" s="350"/>
      <c r="S637" s="350"/>
      <c r="T637" s="359">
        <f t="shared" si="57"/>
        <v>0</v>
      </c>
      <c r="U637" s="360"/>
      <c r="V637" s="360"/>
      <c r="W637" s="360"/>
      <c r="X637" s="360"/>
      <c r="Y637" s="360"/>
      <c r="Z637" s="360"/>
      <c r="AA637" s="361"/>
      <c r="AB637" s="361"/>
      <c r="AC637" s="361"/>
      <c r="AD637" s="361"/>
      <c r="AE637" s="361"/>
      <c r="AF637" s="361"/>
      <c r="AG637" s="361"/>
      <c r="AH637" s="361"/>
    </row>
    <row r="638" spans="1:34" ht="12.75" customHeight="1" x14ac:dyDescent="0.3">
      <c r="A638" s="351">
        <v>657</v>
      </c>
      <c r="B638" s="49">
        <v>10</v>
      </c>
      <c r="C638" s="352" t="s">
        <v>300</v>
      </c>
      <c r="D638" s="369" t="s">
        <v>311</v>
      </c>
      <c r="E638" s="378"/>
      <c r="F638" s="371"/>
      <c r="G638" s="386"/>
      <c r="H638" s="375">
        <v>0</v>
      </c>
      <c r="I638" s="354" t="str">
        <f t="shared" si="59"/>
        <v>General</v>
      </c>
      <c r="J638" s="355"/>
      <c r="K638" s="355"/>
      <c r="L638" s="357"/>
      <c r="M638" s="358" t="str">
        <f t="shared" si="60"/>
        <v>Local</v>
      </c>
      <c r="N638" s="350"/>
      <c r="O638" s="356" t="str">
        <f t="shared" si="56"/>
        <v>ZAR</v>
      </c>
      <c r="P638" s="356">
        <f t="shared" si="58"/>
        <v>1</v>
      </c>
      <c r="Q638" s="350"/>
      <c r="R638" s="350"/>
      <c r="S638" s="350"/>
      <c r="T638" s="359">
        <f t="shared" si="57"/>
        <v>0</v>
      </c>
      <c r="U638" s="360"/>
      <c r="V638" s="360"/>
      <c r="W638" s="360"/>
      <c r="X638" s="360"/>
      <c r="Y638" s="360"/>
      <c r="Z638" s="360"/>
      <c r="AA638" s="361"/>
      <c r="AB638" s="361"/>
      <c r="AC638" s="361"/>
      <c r="AD638" s="361"/>
      <c r="AE638" s="361"/>
      <c r="AF638" s="361"/>
      <c r="AG638" s="361"/>
      <c r="AH638" s="361"/>
    </row>
    <row r="639" spans="1:34" ht="12.75" customHeight="1" x14ac:dyDescent="0.3">
      <c r="A639" s="351">
        <v>658</v>
      </c>
      <c r="B639" s="49">
        <v>10</v>
      </c>
      <c r="C639" s="352" t="s">
        <v>300</v>
      </c>
      <c r="D639" s="369" t="s">
        <v>311</v>
      </c>
      <c r="E639" s="378"/>
      <c r="F639" s="371"/>
      <c r="G639" s="386"/>
      <c r="H639" s="376">
        <v>10</v>
      </c>
      <c r="I639" s="354" t="str">
        <f t="shared" si="59"/>
        <v>Management</v>
      </c>
      <c r="J639" s="355"/>
      <c r="K639" s="355"/>
      <c r="L639" s="357"/>
      <c r="M639" s="358" t="str">
        <f t="shared" si="60"/>
        <v>Local</v>
      </c>
      <c r="N639" s="350"/>
      <c r="O639" s="356" t="str">
        <f t="shared" si="56"/>
        <v>ZAR</v>
      </c>
      <c r="P639" s="356">
        <f t="shared" si="58"/>
        <v>1</v>
      </c>
      <c r="Q639" s="350"/>
      <c r="R639" s="350"/>
      <c r="S639" s="350"/>
      <c r="T639" s="359">
        <f t="shared" si="57"/>
        <v>0</v>
      </c>
      <c r="U639" s="360"/>
      <c r="V639" s="360"/>
      <c r="W639" s="360"/>
      <c r="X639" s="360"/>
      <c r="Y639" s="360"/>
      <c r="Z639" s="360"/>
      <c r="AA639" s="361"/>
      <c r="AB639" s="361"/>
      <c r="AC639" s="361"/>
      <c r="AD639" s="361"/>
      <c r="AE639" s="361"/>
      <c r="AF639" s="361"/>
      <c r="AG639" s="361"/>
      <c r="AH639" s="361"/>
    </row>
    <row r="640" spans="1:34" ht="12.75" customHeight="1" x14ac:dyDescent="0.3">
      <c r="A640" s="351">
        <v>659</v>
      </c>
      <c r="B640" s="49">
        <v>10</v>
      </c>
      <c r="C640" s="352" t="s">
        <v>300</v>
      </c>
      <c r="D640" s="369" t="s">
        <v>311</v>
      </c>
      <c r="E640" s="378"/>
      <c r="F640" s="371"/>
      <c r="G640" s="386"/>
      <c r="H640" s="376">
        <v>20</v>
      </c>
      <c r="I640" s="354" t="str">
        <f t="shared" si="59"/>
        <v>Design Management</v>
      </c>
      <c r="J640" s="355"/>
      <c r="K640" s="355"/>
      <c r="L640" s="357"/>
      <c r="M640" s="358" t="str">
        <f t="shared" si="60"/>
        <v>Local</v>
      </c>
      <c r="N640" s="350"/>
      <c r="O640" s="356" t="str">
        <f t="shared" si="56"/>
        <v>ZAR</v>
      </c>
      <c r="P640" s="356">
        <f t="shared" si="58"/>
        <v>1</v>
      </c>
      <c r="Q640" s="350"/>
      <c r="R640" s="350"/>
      <c r="S640" s="350"/>
      <c r="T640" s="359">
        <f t="shared" si="57"/>
        <v>0</v>
      </c>
      <c r="U640" s="360"/>
      <c r="V640" s="360"/>
      <c r="W640" s="360"/>
      <c r="X640" s="360"/>
      <c r="Y640" s="360"/>
      <c r="Z640" s="360"/>
      <c r="AA640" s="361"/>
      <c r="AB640" s="361"/>
      <c r="AC640" s="361"/>
      <c r="AD640" s="361"/>
      <c r="AE640" s="361"/>
      <c r="AF640" s="361"/>
      <c r="AG640" s="361"/>
      <c r="AH640" s="361"/>
    </row>
    <row r="641" spans="1:34" ht="12.75" customHeight="1" x14ac:dyDescent="0.3">
      <c r="A641" s="351">
        <v>660</v>
      </c>
      <c r="B641" s="49">
        <v>10</v>
      </c>
      <c r="C641" s="352" t="s">
        <v>300</v>
      </c>
      <c r="D641" s="369" t="s">
        <v>311</v>
      </c>
      <c r="E641" s="378"/>
      <c r="F641" s="371"/>
      <c r="G641" s="386"/>
      <c r="H641" s="376">
        <v>30</v>
      </c>
      <c r="I641" s="354" t="str">
        <f t="shared" si="59"/>
        <v>Procurement</v>
      </c>
      <c r="J641" s="355"/>
      <c r="K641" s="355"/>
      <c r="L641" s="357"/>
      <c r="M641" s="358" t="str">
        <f t="shared" si="60"/>
        <v>Local</v>
      </c>
      <c r="N641" s="350"/>
      <c r="O641" s="356" t="str">
        <f t="shared" si="56"/>
        <v>ZAR</v>
      </c>
      <c r="P641" s="356">
        <f t="shared" si="58"/>
        <v>1</v>
      </c>
      <c r="Q641" s="350"/>
      <c r="R641" s="350"/>
      <c r="S641" s="350"/>
      <c r="T641" s="359">
        <f t="shared" si="57"/>
        <v>0</v>
      </c>
      <c r="U641" s="360"/>
      <c r="V641" s="360"/>
      <c r="W641" s="360"/>
      <c r="X641" s="360"/>
      <c r="Y641" s="360"/>
      <c r="Z641" s="360"/>
      <c r="AA641" s="361"/>
      <c r="AB641" s="361"/>
      <c r="AC641" s="361"/>
      <c r="AD641" s="361"/>
      <c r="AE641" s="361"/>
      <c r="AF641" s="361"/>
      <c r="AG641" s="361"/>
      <c r="AH641" s="361"/>
    </row>
    <row r="642" spans="1:34" ht="12.75" customHeight="1" x14ac:dyDescent="0.3">
      <c r="A642" s="351">
        <v>661</v>
      </c>
      <c r="B642" s="49">
        <v>10</v>
      </c>
      <c r="C642" s="352" t="s">
        <v>300</v>
      </c>
      <c r="D642" s="369" t="s">
        <v>311</v>
      </c>
      <c r="E642" s="378"/>
      <c r="F642" s="371"/>
      <c r="G642" s="386"/>
      <c r="H642" s="376">
        <v>40</v>
      </c>
      <c r="I642" s="354" t="str">
        <f t="shared" si="59"/>
        <v>Plant and Material - Local</v>
      </c>
      <c r="J642" s="355"/>
      <c r="K642" s="355"/>
      <c r="L642" s="357"/>
      <c r="M642" s="358" t="str">
        <f t="shared" si="60"/>
        <v>Local</v>
      </c>
      <c r="N642" s="350"/>
      <c r="O642" s="356" t="str">
        <f t="shared" si="56"/>
        <v>ZAR</v>
      </c>
      <c r="P642" s="356">
        <f t="shared" si="58"/>
        <v>1</v>
      </c>
      <c r="Q642" s="350"/>
      <c r="R642" s="350"/>
      <c r="S642" s="350"/>
      <c r="T642" s="359">
        <f t="shared" si="57"/>
        <v>0</v>
      </c>
      <c r="U642" s="360"/>
      <c r="V642" s="360"/>
      <c r="W642" s="360"/>
      <c r="X642" s="360"/>
      <c r="Y642" s="360"/>
      <c r="Z642" s="360"/>
      <c r="AA642" s="361"/>
      <c r="AB642" s="361"/>
      <c r="AC642" s="361"/>
      <c r="AD642" s="361"/>
      <c r="AE642" s="361"/>
      <c r="AF642" s="361"/>
      <c r="AG642" s="361"/>
      <c r="AH642" s="361"/>
    </row>
    <row r="643" spans="1:34" ht="12.75" customHeight="1" x14ac:dyDescent="0.3">
      <c r="A643" s="351">
        <v>662</v>
      </c>
      <c r="B643" s="49">
        <v>10</v>
      </c>
      <c r="C643" s="352" t="s">
        <v>300</v>
      </c>
      <c r="D643" s="369" t="s">
        <v>311</v>
      </c>
      <c r="E643" s="378"/>
      <c r="F643" s="371"/>
      <c r="G643" s="386"/>
      <c r="H643" s="376">
        <v>50</v>
      </c>
      <c r="I643" s="354" t="str">
        <f t="shared" si="59"/>
        <v>Plant and Material - Foreign</v>
      </c>
      <c r="J643" s="355"/>
      <c r="K643" s="355"/>
      <c r="L643" s="357"/>
      <c r="M643" s="358" t="s">
        <v>154</v>
      </c>
      <c r="N643" s="350"/>
      <c r="O643" s="398" t="s">
        <v>188</v>
      </c>
      <c r="P643" s="356"/>
      <c r="Q643" s="350"/>
      <c r="R643" s="350"/>
      <c r="S643" s="350"/>
      <c r="T643" s="359">
        <f t="shared" si="57"/>
        <v>0</v>
      </c>
      <c r="U643" s="360"/>
      <c r="V643" s="360"/>
      <c r="W643" s="360"/>
      <c r="X643" s="360"/>
      <c r="Y643" s="360"/>
      <c r="Z643" s="360"/>
      <c r="AA643" s="361"/>
      <c r="AB643" s="361"/>
      <c r="AC643" s="361"/>
      <c r="AD643" s="361"/>
      <c r="AE643" s="361"/>
      <c r="AF643" s="361"/>
      <c r="AG643" s="361"/>
      <c r="AH643" s="361"/>
    </row>
    <row r="644" spans="1:34" ht="12.75" customHeight="1" x14ac:dyDescent="0.3">
      <c r="A644" s="351">
        <v>663</v>
      </c>
      <c r="B644" s="49">
        <v>10</v>
      </c>
      <c r="C644" s="352" t="s">
        <v>300</v>
      </c>
      <c r="D644" s="369" t="s">
        <v>311</v>
      </c>
      <c r="E644" s="378"/>
      <c r="F644" s="371"/>
      <c r="G644" s="386"/>
      <c r="H644" s="376">
        <v>60</v>
      </c>
      <c r="I644" s="354" t="str">
        <f t="shared" si="59"/>
        <v>Transport - Local</v>
      </c>
      <c r="J644" s="355"/>
      <c r="K644" s="355"/>
      <c r="L644" s="357"/>
      <c r="M644" s="358" t="str">
        <f t="shared" si="60"/>
        <v>Local</v>
      </c>
      <c r="N644" s="350"/>
      <c r="O644" s="356" t="str">
        <f t="shared" si="56"/>
        <v>ZAR</v>
      </c>
      <c r="P644" s="356">
        <f t="shared" si="58"/>
        <v>1</v>
      </c>
      <c r="Q644" s="350"/>
      <c r="R644" s="350"/>
      <c r="S644" s="350"/>
      <c r="T644" s="359">
        <f t="shared" si="57"/>
        <v>0</v>
      </c>
      <c r="U644" s="360"/>
      <c r="V644" s="360"/>
      <c r="W644" s="360"/>
      <c r="X644" s="360"/>
      <c r="Y644" s="360"/>
      <c r="Z644" s="360"/>
      <c r="AA644" s="361"/>
      <c r="AB644" s="361"/>
      <c r="AC644" s="361"/>
      <c r="AD644" s="361"/>
      <c r="AE644" s="361"/>
      <c r="AF644" s="361"/>
      <c r="AG644" s="361"/>
      <c r="AH644" s="361"/>
    </row>
    <row r="645" spans="1:34" ht="12.75" customHeight="1" x14ac:dyDescent="0.3">
      <c r="A645" s="351">
        <v>664</v>
      </c>
      <c r="B645" s="49">
        <v>10</v>
      </c>
      <c r="C645" s="352" t="s">
        <v>300</v>
      </c>
      <c r="D645" s="369" t="s">
        <v>311</v>
      </c>
      <c r="E645" s="378"/>
      <c r="F645" s="371"/>
      <c r="G645" s="386"/>
      <c r="H645" s="376">
        <v>70</v>
      </c>
      <c r="I645" s="354" t="str">
        <f t="shared" si="59"/>
        <v>Transport - Freight/Sea</v>
      </c>
      <c r="J645" s="355"/>
      <c r="K645" s="355"/>
      <c r="L645" s="357"/>
      <c r="M645" s="358" t="str">
        <f t="shared" si="60"/>
        <v>Local</v>
      </c>
      <c r="N645" s="350"/>
      <c r="O645" s="356" t="str">
        <f t="shared" si="56"/>
        <v>ZAR</v>
      </c>
      <c r="P645" s="356">
        <f t="shared" si="58"/>
        <v>1</v>
      </c>
      <c r="Q645" s="350"/>
      <c r="R645" s="350"/>
      <c r="S645" s="350"/>
      <c r="T645" s="359">
        <f t="shared" si="57"/>
        <v>0</v>
      </c>
      <c r="U645" s="360"/>
      <c r="V645" s="360"/>
      <c r="W645" s="360"/>
      <c r="X645" s="360"/>
      <c r="Y645" s="360"/>
      <c r="Z645" s="360"/>
      <c r="AA645" s="361"/>
      <c r="AB645" s="361"/>
      <c r="AC645" s="361"/>
      <c r="AD645" s="361"/>
      <c r="AE645" s="361"/>
      <c r="AF645" s="361"/>
      <c r="AG645" s="361"/>
      <c r="AH645" s="361"/>
    </row>
    <row r="646" spans="1:34" ht="12.75" customHeight="1" x14ac:dyDescent="0.3">
      <c r="A646" s="351">
        <v>665</v>
      </c>
      <c r="B646" s="49">
        <v>10</v>
      </c>
      <c r="C646" s="352" t="s">
        <v>300</v>
      </c>
      <c r="D646" s="369" t="s">
        <v>311</v>
      </c>
      <c r="E646" s="378"/>
      <c r="F646" s="371"/>
      <c r="G646" s="386"/>
      <c r="H646" s="376">
        <v>80</v>
      </c>
      <c r="I646" s="354" t="str">
        <f t="shared" si="59"/>
        <v>Construction, Erection &amp; Installation</v>
      </c>
      <c r="J646" s="355"/>
      <c r="K646" s="355"/>
      <c r="L646" s="357"/>
      <c r="M646" s="358" t="str">
        <f t="shared" si="60"/>
        <v>Local</v>
      </c>
      <c r="N646" s="350"/>
      <c r="O646" s="356" t="str">
        <f t="shared" si="56"/>
        <v>ZAR</v>
      </c>
      <c r="P646" s="356">
        <f t="shared" si="58"/>
        <v>1</v>
      </c>
      <c r="Q646" s="350"/>
      <c r="R646" s="350"/>
      <c r="S646" s="350"/>
      <c r="T646" s="359">
        <f t="shared" si="57"/>
        <v>0</v>
      </c>
      <c r="U646" s="360"/>
      <c r="V646" s="360"/>
      <c r="W646" s="360"/>
      <c r="X646" s="360"/>
      <c r="Y646" s="360"/>
      <c r="Z646" s="360"/>
      <c r="AA646" s="361"/>
      <c r="AB646" s="361"/>
      <c r="AC646" s="361"/>
      <c r="AD646" s="361"/>
      <c r="AE646" s="361"/>
      <c r="AF646" s="361"/>
      <c r="AG646" s="361"/>
      <c r="AH646" s="361"/>
    </row>
    <row r="647" spans="1:34" ht="12.75" customHeight="1" x14ac:dyDescent="0.3">
      <c r="A647" s="351">
        <v>666</v>
      </c>
      <c r="B647" s="49">
        <v>10</v>
      </c>
      <c r="C647" s="352" t="s">
        <v>300</v>
      </c>
      <c r="D647" s="369" t="s">
        <v>311</v>
      </c>
      <c r="E647" s="378"/>
      <c r="F647" s="371"/>
      <c r="G647" s="386"/>
      <c r="H647" s="376">
        <v>90</v>
      </c>
      <c r="I647" s="354" t="str">
        <f t="shared" si="59"/>
        <v>Commissioning and Testing</v>
      </c>
      <c r="J647" s="355"/>
      <c r="K647" s="355"/>
      <c r="L647" s="357"/>
      <c r="M647" s="358" t="str">
        <f t="shared" si="60"/>
        <v>Local</v>
      </c>
      <c r="N647" s="350"/>
      <c r="O647" s="356" t="str">
        <f t="shared" si="56"/>
        <v>ZAR</v>
      </c>
      <c r="P647" s="356">
        <f>IF(N647="",1,VLOOKUP(N647,$N$1:$P$14,3,FALSE))</f>
        <v>1</v>
      </c>
      <c r="Q647" s="350"/>
      <c r="R647" s="350"/>
      <c r="S647" s="350"/>
      <c r="T647" s="359">
        <f>R647*S647</f>
        <v>0</v>
      </c>
      <c r="U647" s="360"/>
      <c r="V647" s="360"/>
      <c r="W647" s="360"/>
      <c r="X647" s="360"/>
      <c r="Y647" s="360"/>
      <c r="Z647" s="360"/>
      <c r="AA647" s="361"/>
      <c r="AB647" s="361"/>
      <c r="AC647" s="361"/>
      <c r="AD647" s="361"/>
      <c r="AE647" s="361"/>
      <c r="AF647" s="361"/>
      <c r="AG647" s="361"/>
      <c r="AH647" s="361"/>
    </row>
    <row r="648" spans="1:34" ht="12.75" customHeight="1" x14ac:dyDescent="0.3">
      <c r="A648" s="351">
        <v>667</v>
      </c>
      <c r="B648" s="49">
        <v>10</v>
      </c>
      <c r="C648" s="352" t="s">
        <v>300</v>
      </c>
      <c r="D648" s="369" t="s">
        <v>311</v>
      </c>
      <c r="E648" s="378"/>
      <c r="F648" s="371"/>
      <c r="G648" s="386"/>
      <c r="H648" s="376">
        <v>100</v>
      </c>
      <c r="I648" s="354" t="str">
        <f t="shared" si="59"/>
        <v>Codification and Labelling</v>
      </c>
      <c r="J648" s="355"/>
      <c r="K648" s="355"/>
      <c r="L648" s="357"/>
      <c r="M648" s="358" t="str">
        <f t="shared" si="60"/>
        <v>Local</v>
      </c>
      <c r="N648" s="350"/>
      <c r="O648" s="356" t="str">
        <f t="shared" si="56"/>
        <v>ZAR</v>
      </c>
      <c r="P648" s="356">
        <f t="shared" si="58"/>
        <v>1</v>
      </c>
      <c r="Q648" s="350"/>
      <c r="R648" s="350"/>
      <c r="S648" s="350"/>
      <c r="T648" s="359">
        <f t="shared" si="57"/>
        <v>0</v>
      </c>
      <c r="U648" s="360"/>
      <c r="V648" s="360"/>
      <c r="W648" s="360"/>
      <c r="X648" s="360"/>
      <c r="Y648" s="360"/>
      <c r="Z648" s="360"/>
      <c r="AA648" s="361"/>
      <c r="AB648" s="361"/>
      <c r="AC648" s="361"/>
      <c r="AD648" s="361"/>
      <c r="AE648" s="361"/>
      <c r="AF648" s="361"/>
      <c r="AG648" s="361"/>
      <c r="AH648" s="361"/>
    </row>
    <row r="649" spans="1:34" ht="12.75" customHeight="1" x14ac:dyDescent="0.3">
      <c r="A649" s="351">
        <v>668</v>
      </c>
      <c r="B649" s="49">
        <v>10</v>
      </c>
      <c r="C649" s="352" t="s">
        <v>300</v>
      </c>
      <c r="D649" s="369" t="s">
        <v>311</v>
      </c>
      <c r="E649" s="378"/>
      <c r="F649" s="371"/>
      <c r="G649" s="386"/>
      <c r="H649" s="375">
        <v>0</v>
      </c>
      <c r="I649" s="354" t="str">
        <f t="shared" si="59"/>
        <v>General</v>
      </c>
      <c r="J649" s="355"/>
      <c r="K649" s="355"/>
      <c r="L649" s="357"/>
      <c r="M649" s="358" t="str">
        <f t="shared" si="60"/>
        <v>Local</v>
      </c>
      <c r="N649" s="350"/>
      <c r="O649" s="356" t="str">
        <f t="shared" si="56"/>
        <v>ZAR</v>
      </c>
      <c r="P649" s="356">
        <f t="shared" si="58"/>
        <v>1</v>
      </c>
      <c r="Q649" s="350"/>
      <c r="R649" s="350"/>
      <c r="S649" s="350"/>
      <c r="T649" s="359">
        <f t="shared" si="57"/>
        <v>0</v>
      </c>
      <c r="U649" s="360"/>
      <c r="V649" s="360"/>
      <c r="W649" s="360"/>
      <c r="X649" s="360"/>
      <c r="Y649" s="360"/>
      <c r="Z649" s="360"/>
      <c r="AA649" s="361"/>
      <c r="AB649" s="361"/>
      <c r="AC649" s="361"/>
      <c r="AD649" s="361"/>
      <c r="AE649" s="361"/>
      <c r="AF649" s="361"/>
      <c r="AG649" s="361"/>
      <c r="AH649" s="361"/>
    </row>
    <row r="650" spans="1:34" ht="12.75" customHeight="1" x14ac:dyDescent="0.3">
      <c r="A650" s="351">
        <v>669</v>
      </c>
      <c r="B650" s="49">
        <v>10</v>
      </c>
      <c r="C650" s="352" t="s">
        <v>300</v>
      </c>
      <c r="D650" s="369" t="s">
        <v>311</v>
      </c>
      <c r="E650" s="378"/>
      <c r="F650" s="371"/>
      <c r="G650" s="386"/>
      <c r="H650" s="376">
        <v>10</v>
      </c>
      <c r="I650" s="354" t="str">
        <f t="shared" si="59"/>
        <v>Management</v>
      </c>
      <c r="J650" s="355"/>
      <c r="K650" s="355"/>
      <c r="L650" s="357"/>
      <c r="M650" s="358" t="str">
        <f t="shared" si="60"/>
        <v>Local</v>
      </c>
      <c r="N650" s="350"/>
      <c r="O650" s="356" t="str">
        <f t="shared" si="56"/>
        <v>ZAR</v>
      </c>
      <c r="P650" s="356">
        <f t="shared" si="58"/>
        <v>1</v>
      </c>
      <c r="Q650" s="350"/>
      <c r="R650" s="350"/>
      <c r="S650" s="350"/>
      <c r="T650" s="359">
        <f t="shared" si="57"/>
        <v>0</v>
      </c>
      <c r="U650" s="360"/>
      <c r="V650" s="360"/>
      <c r="W650" s="360"/>
      <c r="X650" s="360"/>
      <c r="Y650" s="360"/>
      <c r="Z650" s="360"/>
      <c r="AA650" s="361"/>
      <c r="AB650" s="361"/>
      <c r="AC650" s="361"/>
      <c r="AD650" s="361"/>
      <c r="AE650" s="361"/>
      <c r="AF650" s="361"/>
      <c r="AG650" s="361"/>
      <c r="AH650" s="361"/>
    </row>
    <row r="651" spans="1:34" ht="12.75" customHeight="1" x14ac:dyDescent="0.3">
      <c r="A651" s="351">
        <v>670</v>
      </c>
      <c r="B651" s="49">
        <v>10</v>
      </c>
      <c r="C651" s="352" t="s">
        <v>300</v>
      </c>
      <c r="D651" s="369" t="s">
        <v>311</v>
      </c>
      <c r="E651" s="378"/>
      <c r="F651" s="371"/>
      <c r="G651" s="386"/>
      <c r="H651" s="376">
        <v>20</v>
      </c>
      <c r="I651" s="354" t="str">
        <f t="shared" si="59"/>
        <v>Design Management</v>
      </c>
      <c r="J651" s="355"/>
      <c r="K651" s="355"/>
      <c r="L651" s="357"/>
      <c r="M651" s="358" t="str">
        <f t="shared" si="60"/>
        <v>Local</v>
      </c>
      <c r="N651" s="350"/>
      <c r="O651" s="356" t="str">
        <f t="shared" si="56"/>
        <v>ZAR</v>
      </c>
      <c r="P651" s="356">
        <f t="shared" si="58"/>
        <v>1</v>
      </c>
      <c r="Q651" s="350"/>
      <c r="R651" s="350"/>
      <c r="S651" s="350"/>
      <c r="T651" s="359">
        <f t="shared" si="57"/>
        <v>0</v>
      </c>
      <c r="U651" s="360"/>
      <c r="V651" s="360"/>
      <c r="W651" s="360"/>
      <c r="X651" s="360"/>
      <c r="Y651" s="360"/>
      <c r="Z651" s="360"/>
      <c r="AA651" s="361"/>
      <c r="AB651" s="361"/>
      <c r="AC651" s="361"/>
      <c r="AD651" s="361"/>
      <c r="AE651" s="361"/>
      <c r="AF651" s="361"/>
      <c r="AG651" s="361"/>
      <c r="AH651" s="361"/>
    </row>
    <row r="652" spans="1:34" ht="12.75" customHeight="1" x14ac:dyDescent="0.3">
      <c r="A652" s="351">
        <v>671</v>
      </c>
      <c r="B652" s="49">
        <v>10</v>
      </c>
      <c r="C652" s="352" t="s">
        <v>300</v>
      </c>
      <c r="D652" s="369" t="s">
        <v>311</v>
      </c>
      <c r="E652" s="378"/>
      <c r="F652" s="371"/>
      <c r="G652" s="386"/>
      <c r="H652" s="376">
        <v>30</v>
      </c>
      <c r="I652" s="354" t="str">
        <f t="shared" si="59"/>
        <v>Procurement</v>
      </c>
      <c r="J652" s="355"/>
      <c r="K652" s="355"/>
      <c r="L652" s="357"/>
      <c r="M652" s="358" t="str">
        <f t="shared" si="60"/>
        <v>Local</v>
      </c>
      <c r="N652" s="350"/>
      <c r="O652" s="356" t="str">
        <f t="shared" si="56"/>
        <v>ZAR</v>
      </c>
      <c r="P652" s="356">
        <f t="shared" si="58"/>
        <v>1</v>
      </c>
      <c r="Q652" s="350"/>
      <c r="R652" s="350"/>
      <c r="S652" s="350"/>
      <c r="T652" s="359">
        <f t="shared" si="57"/>
        <v>0</v>
      </c>
      <c r="U652" s="360"/>
      <c r="V652" s="360"/>
      <c r="W652" s="360"/>
      <c r="X652" s="360"/>
      <c r="Y652" s="360"/>
      <c r="Z652" s="360"/>
      <c r="AA652" s="361"/>
      <c r="AB652" s="361"/>
      <c r="AC652" s="361"/>
      <c r="AD652" s="361"/>
      <c r="AE652" s="361"/>
      <c r="AF652" s="361"/>
      <c r="AG652" s="361"/>
      <c r="AH652" s="361"/>
    </row>
    <row r="653" spans="1:34" ht="12.75" customHeight="1" x14ac:dyDescent="0.3">
      <c r="A653" s="351">
        <v>672</v>
      </c>
      <c r="B653" s="49">
        <v>10</v>
      </c>
      <c r="C653" s="352" t="s">
        <v>300</v>
      </c>
      <c r="D653" s="369" t="s">
        <v>311</v>
      </c>
      <c r="E653" s="378"/>
      <c r="F653" s="371"/>
      <c r="G653" s="386"/>
      <c r="H653" s="376">
        <v>40</v>
      </c>
      <c r="I653" s="354" t="str">
        <f t="shared" si="59"/>
        <v>Plant and Material - Local</v>
      </c>
      <c r="J653" s="355"/>
      <c r="K653" s="355"/>
      <c r="L653" s="357"/>
      <c r="M653" s="358" t="str">
        <f t="shared" si="60"/>
        <v>Local</v>
      </c>
      <c r="N653" s="350"/>
      <c r="O653" s="356" t="str">
        <f t="shared" si="56"/>
        <v>ZAR</v>
      </c>
      <c r="P653" s="356">
        <f t="shared" si="58"/>
        <v>1</v>
      </c>
      <c r="Q653" s="350"/>
      <c r="R653" s="350"/>
      <c r="S653" s="350"/>
      <c r="T653" s="359">
        <f t="shared" si="57"/>
        <v>0</v>
      </c>
      <c r="U653" s="360"/>
      <c r="V653" s="360"/>
      <c r="W653" s="360"/>
      <c r="X653" s="360"/>
      <c r="Y653" s="360"/>
      <c r="Z653" s="360"/>
      <c r="AA653" s="361"/>
      <c r="AB653" s="361"/>
      <c r="AC653" s="361"/>
      <c r="AD653" s="361"/>
      <c r="AE653" s="361"/>
      <c r="AF653" s="361"/>
      <c r="AG653" s="361"/>
      <c r="AH653" s="361"/>
    </row>
    <row r="654" spans="1:34" ht="12.75" customHeight="1" x14ac:dyDescent="0.3">
      <c r="A654" s="351">
        <v>673</v>
      </c>
      <c r="B654" s="49">
        <v>10</v>
      </c>
      <c r="C654" s="352" t="s">
        <v>300</v>
      </c>
      <c r="D654" s="369" t="s">
        <v>311</v>
      </c>
      <c r="E654" s="378"/>
      <c r="F654" s="371"/>
      <c r="G654" s="386"/>
      <c r="H654" s="376">
        <v>50</v>
      </c>
      <c r="I654" s="354" t="str">
        <f t="shared" si="59"/>
        <v>Plant and Material - Foreign</v>
      </c>
      <c r="J654" s="355"/>
      <c r="K654" s="355"/>
      <c r="L654" s="357"/>
      <c r="M654" s="358" t="s">
        <v>154</v>
      </c>
      <c r="N654" s="350"/>
      <c r="O654" s="398" t="s">
        <v>188</v>
      </c>
      <c r="P654" s="356"/>
      <c r="Q654" s="350"/>
      <c r="R654" s="350"/>
      <c r="S654" s="350"/>
      <c r="T654" s="359">
        <f t="shared" si="57"/>
        <v>0</v>
      </c>
      <c r="U654" s="360"/>
      <c r="V654" s="360"/>
      <c r="W654" s="360"/>
      <c r="X654" s="360"/>
      <c r="Y654" s="360"/>
      <c r="Z654" s="360"/>
      <c r="AA654" s="361"/>
      <c r="AB654" s="361"/>
      <c r="AC654" s="361"/>
      <c r="AD654" s="361"/>
      <c r="AE654" s="361"/>
      <c r="AF654" s="361"/>
      <c r="AG654" s="361"/>
      <c r="AH654" s="361"/>
    </row>
    <row r="655" spans="1:34" ht="12.75" customHeight="1" x14ac:dyDescent="0.3">
      <c r="A655" s="351">
        <v>674</v>
      </c>
      <c r="B655" s="49">
        <v>10</v>
      </c>
      <c r="C655" s="352" t="s">
        <v>300</v>
      </c>
      <c r="D655" s="369" t="s">
        <v>311</v>
      </c>
      <c r="E655" s="378"/>
      <c r="F655" s="371"/>
      <c r="G655" s="386"/>
      <c r="H655" s="376">
        <v>60</v>
      </c>
      <c r="I655" s="354" t="str">
        <f t="shared" si="59"/>
        <v>Transport - Local</v>
      </c>
      <c r="J655" s="355"/>
      <c r="K655" s="355"/>
      <c r="L655" s="357"/>
      <c r="M655" s="358" t="str">
        <f t="shared" si="60"/>
        <v>Local</v>
      </c>
      <c r="N655" s="350"/>
      <c r="O655" s="356" t="str">
        <f t="shared" si="56"/>
        <v>ZAR</v>
      </c>
      <c r="P655" s="356">
        <f t="shared" si="58"/>
        <v>1</v>
      </c>
      <c r="Q655" s="350"/>
      <c r="R655" s="350"/>
      <c r="S655" s="350"/>
      <c r="T655" s="359">
        <f t="shared" si="57"/>
        <v>0</v>
      </c>
      <c r="U655" s="360"/>
      <c r="V655" s="360"/>
      <c r="W655" s="360"/>
      <c r="X655" s="360"/>
      <c r="Y655" s="360"/>
      <c r="Z655" s="360"/>
      <c r="AA655" s="361"/>
      <c r="AB655" s="361"/>
      <c r="AC655" s="361"/>
      <c r="AD655" s="361"/>
      <c r="AE655" s="361"/>
      <c r="AF655" s="361"/>
      <c r="AG655" s="361"/>
      <c r="AH655" s="361"/>
    </row>
    <row r="656" spans="1:34" ht="12.75" customHeight="1" x14ac:dyDescent="0.3">
      <c r="A656" s="351">
        <v>675</v>
      </c>
      <c r="B656" s="49">
        <v>10</v>
      </c>
      <c r="C656" s="352" t="s">
        <v>300</v>
      </c>
      <c r="D656" s="369" t="s">
        <v>311</v>
      </c>
      <c r="E656" s="378"/>
      <c r="F656" s="371"/>
      <c r="G656" s="386"/>
      <c r="H656" s="376">
        <v>70</v>
      </c>
      <c r="I656" s="354" t="str">
        <f t="shared" si="59"/>
        <v>Transport - Freight/Sea</v>
      </c>
      <c r="J656" s="355"/>
      <c r="K656" s="355"/>
      <c r="L656" s="357"/>
      <c r="M656" s="358" t="str">
        <f t="shared" si="60"/>
        <v>Local</v>
      </c>
      <c r="N656" s="350"/>
      <c r="O656" s="356" t="str">
        <f t="shared" si="56"/>
        <v>ZAR</v>
      </c>
      <c r="P656" s="356">
        <f t="shared" si="58"/>
        <v>1</v>
      </c>
      <c r="Q656" s="350"/>
      <c r="R656" s="350"/>
      <c r="S656" s="350"/>
      <c r="T656" s="359">
        <f t="shared" si="57"/>
        <v>0</v>
      </c>
      <c r="U656" s="360"/>
      <c r="V656" s="360"/>
      <c r="W656" s="360"/>
      <c r="X656" s="360"/>
      <c r="Y656" s="360"/>
      <c r="Z656" s="360"/>
      <c r="AA656" s="361"/>
      <c r="AB656" s="361"/>
      <c r="AC656" s="361"/>
      <c r="AD656" s="361"/>
      <c r="AE656" s="361"/>
      <c r="AF656" s="361"/>
      <c r="AG656" s="361"/>
      <c r="AH656" s="361"/>
    </row>
    <row r="657" spans="1:34" ht="12.75" customHeight="1" x14ac:dyDescent="0.3">
      <c r="A657" s="351">
        <v>676</v>
      </c>
      <c r="B657" s="49">
        <v>10</v>
      </c>
      <c r="C657" s="352" t="s">
        <v>300</v>
      </c>
      <c r="D657" s="369" t="s">
        <v>311</v>
      </c>
      <c r="E657" s="378"/>
      <c r="F657" s="371"/>
      <c r="G657" s="386"/>
      <c r="H657" s="376">
        <v>80</v>
      </c>
      <c r="I657" s="354" t="str">
        <f t="shared" si="59"/>
        <v>Construction, Erection &amp; Installation</v>
      </c>
      <c r="J657" s="355"/>
      <c r="K657" s="355"/>
      <c r="L657" s="357"/>
      <c r="M657" s="358" t="str">
        <f t="shared" si="60"/>
        <v>Local</v>
      </c>
      <c r="N657" s="350"/>
      <c r="O657" s="356" t="str">
        <f t="shared" ref="O657:O714" si="61">IF(N657="","ZAR",VLOOKUP(N657,$N$1:$P$14,2,FALSE))</f>
        <v>ZAR</v>
      </c>
      <c r="P657" s="356">
        <f t="shared" si="58"/>
        <v>1</v>
      </c>
      <c r="Q657" s="350"/>
      <c r="R657" s="350"/>
      <c r="S657" s="350"/>
      <c r="T657" s="359">
        <f t="shared" si="57"/>
        <v>0</v>
      </c>
      <c r="U657" s="274"/>
      <c r="V657" s="274"/>
      <c r="W657" s="274"/>
      <c r="X657" s="274"/>
      <c r="Y657" s="274"/>
      <c r="Z657" s="274"/>
    </row>
    <row r="658" spans="1:34" ht="12.75" customHeight="1" x14ac:dyDescent="0.3">
      <c r="A658" s="351">
        <v>677</v>
      </c>
      <c r="B658" s="49">
        <v>10</v>
      </c>
      <c r="C658" s="352" t="s">
        <v>300</v>
      </c>
      <c r="D658" s="369" t="s">
        <v>311</v>
      </c>
      <c r="E658" s="378"/>
      <c r="F658" s="371"/>
      <c r="G658" s="386"/>
      <c r="H658" s="376">
        <v>90</v>
      </c>
      <c r="I658" s="354" t="str">
        <f t="shared" si="59"/>
        <v>Commissioning and Testing</v>
      </c>
      <c r="J658" s="355"/>
      <c r="K658" s="355"/>
      <c r="L658" s="357"/>
      <c r="M658" s="358" t="str">
        <f t="shared" si="60"/>
        <v>Local</v>
      </c>
      <c r="N658" s="350"/>
      <c r="O658" s="356" t="str">
        <f t="shared" si="61"/>
        <v>ZAR</v>
      </c>
      <c r="P658" s="356">
        <f t="shared" si="58"/>
        <v>1</v>
      </c>
      <c r="Q658" s="350"/>
      <c r="R658" s="350"/>
      <c r="S658" s="350"/>
      <c r="T658" s="359">
        <f t="shared" si="57"/>
        <v>0</v>
      </c>
      <c r="U658" s="274"/>
      <c r="V658" s="274"/>
      <c r="W658" s="274"/>
      <c r="X658" s="274"/>
      <c r="Y658" s="274"/>
      <c r="Z658" s="274"/>
    </row>
    <row r="659" spans="1:34" ht="12.75" customHeight="1" x14ac:dyDescent="0.3">
      <c r="A659" s="351">
        <v>678</v>
      </c>
      <c r="B659" s="49">
        <v>10</v>
      </c>
      <c r="C659" s="352" t="s">
        <v>300</v>
      </c>
      <c r="D659" s="369" t="s">
        <v>311</v>
      </c>
      <c r="E659" s="378"/>
      <c r="F659" s="371"/>
      <c r="G659" s="386"/>
      <c r="H659" s="376">
        <v>100</v>
      </c>
      <c r="I659" s="354" t="str">
        <f t="shared" si="59"/>
        <v>Codification and Labelling</v>
      </c>
      <c r="J659" s="355"/>
      <c r="K659" s="355"/>
      <c r="L659" s="357"/>
      <c r="M659" s="358" t="str">
        <f t="shared" si="60"/>
        <v>Local</v>
      </c>
      <c r="N659" s="350"/>
      <c r="O659" s="356" t="str">
        <f t="shared" si="61"/>
        <v>ZAR</v>
      </c>
      <c r="P659" s="356">
        <f t="shared" si="58"/>
        <v>1</v>
      </c>
      <c r="Q659" s="350"/>
      <c r="R659" s="350"/>
      <c r="S659" s="350"/>
      <c r="T659" s="359">
        <f t="shared" si="57"/>
        <v>0</v>
      </c>
      <c r="U659" s="274"/>
      <c r="V659" s="274"/>
      <c r="W659" s="274"/>
      <c r="X659" s="274"/>
      <c r="Y659" s="274"/>
      <c r="Z659" s="274"/>
    </row>
    <row r="660" spans="1:34" ht="12.75" customHeight="1" x14ac:dyDescent="0.3">
      <c r="A660" s="351">
        <v>679</v>
      </c>
      <c r="B660" s="49">
        <v>10</v>
      </c>
      <c r="C660" s="352" t="s">
        <v>300</v>
      </c>
      <c r="D660" s="369" t="s">
        <v>311</v>
      </c>
      <c r="E660" s="378"/>
      <c r="F660" s="371"/>
      <c r="G660" s="386"/>
      <c r="H660" s="375">
        <v>0</v>
      </c>
      <c r="I660" s="354" t="str">
        <f t="shared" si="59"/>
        <v>General</v>
      </c>
      <c r="J660" s="355"/>
      <c r="K660" s="355"/>
      <c r="L660" s="357"/>
      <c r="M660" s="358" t="str">
        <f t="shared" si="60"/>
        <v>Local</v>
      </c>
      <c r="N660" s="350"/>
      <c r="O660" s="356" t="str">
        <f t="shared" si="61"/>
        <v>ZAR</v>
      </c>
      <c r="P660" s="356">
        <f t="shared" si="58"/>
        <v>1</v>
      </c>
      <c r="Q660" s="350"/>
      <c r="R660" s="350"/>
      <c r="S660" s="350"/>
      <c r="T660" s="359">
        <f t="shared" si="57"/>
        <v>0</v>
      </c>
      <c r="U660" s="360"/>
      <c r="V660" s="360"/>
      <c r="W660" s="360"/>
      <c r="X660" s="360"/>
      <c r="Y660" s="360"/>
      <c r="Z660" s="360"/>
      <c r="AA660" s="361"/>
      <c r="AB660" s="361"/>
      <c r="AC660" s="361"/>
      <c r="AD660" s="361"/>
      <c r="AE660" s="361"/>
      <c r="AF660" s="361"/>
      <c r="AG660" s="361"/>
      <c r="AH660" s="361"/>
    </row>
    <row r="661" spans="1:34" ht="12.75" customHeight="1" x14ac:dyDescent="0.3">
      <c r="A661" s="351">
        <v>680</v>
      </c>
      <c r="B661" s="49">
        <v>10</v>
      </c>
      <c r="C661" s="352" t="s">
        <v>300</v>
      </c>
      <c r="D661" s="369" t="s">
        <v>311</v>
      </c>
      <c r="E661" s="378"/>
      <c r="F661" s="371"/>
      <c r="G661" s="386"/>
      <c r="H661" s="376">
        <v>10</v>
      </c>
      <c r="I661" s="354" t="str">
        <f t="shared" si="59"/>
        <v>Management</v>
      </c>
      <c r="J661" s="355"/>
      <c r="K661" s="355"/>
      <c r="L661" s="357"/>
      <c r="M661" s="358" t="str">
        <f t="shared" si="60"/>
        <v>Local</v>
      </c>
      <c r="N661" s="350"/>
      <c r="O661" s="356" t="str">
        <f t="shared" si="61"/>
        <v>ZAR</v>
      </c>
      <c r="P661" s="356">
        <f t="shared" si="58"/>
        <v>1</v>
      </c>
      <c r="Q661" s="350"/>
      <c r="R661" s="350"/>
      <c r="S661" s="350"/>
      <c r="T661" s="359">
        <f t="shared" si="57"/>
        <v>0</v>
      </c>
      <c r="U661" s="360"/>
      <c r="V661" s="360"/>
      <c r="W661" s="360"/>
      <c r="X661" s="360"/>
      <c r="Y661" s="360"/>
      <c r="Z661" s="360"/>
      <c r="AA661" s="361"/>
      <c r="AB661" s="361"/>
      <c r="AC661" s="361"/>
      <c r="AD661" s="361"/>
      <c r="AE661" s="361"/>
      <c r="AF661" s="361"/>
      <c r="AG661" s="361"/>
      <c r="AH661" s="361"/>
    </row>
    <row r="662" spans="1:34" ht="12.75" customHeight="1" x14ac:dyDescent="0.3">
      <c r="A662" s="351">
        <v>681</v>
      </c>
      <c r="B662" s="49">
        <v>10</v>
      </c>
      <c r="C662" s="352" t="s">
        <v>300</v>
      </c>
      <c r="D662" s="369" t="s">
        <v>311</v>
      </c>
      <c r="E662" s="378"/>
      <c r="F662" s="371"/>
      <c r="G662" s="386"/>
      <c r="H662" s="376">
        <v>20</v>
      </c>
      <c r="I662" s="354" t="str">
        <f t="shared" si="59"/>
        <v>Design Management</v>
      </c>
      <c r="J662" s="355"/>
      <c r="K662" s="355"/>
      <c r="L662" s="357"/>
      <c r="M662" s="358" t="str">
        <f t="shared" si="60"/>
        <v>Local</v>
      </c>
      <c r="N662" s="350"/>
      <c r="O662" s="356" t="str">
        <f t="shared" si="61"/>
        <v>ZAR</v>
      </c>
      <c r="P662" s="356">
        <f t="shared" si="58"/>
        <v>1</v>
      </c>
      <c r="Q662" s="350"/>
      <c r="R662" s="350"/>
      <c r="S662" s="350"/>
      <c r="T662" s="359">
        <f t="shared" si="57"/>
        <v>0</v>
      </c>
      <c r="U662" s="360"/>
      <c r="V662" s="360"/>
      <c r="W662" s="360"/>
      <c r="X662" s="360"/>
      <c r="Y662" s="360"/>
      <c r="Z662" s="360"/>
      <c r="AA662" s="361"/>
      <c r="AB662" s="361"/>
      <c r="AC662" s="361"/>
      <c r="AD662" s="361"/>
      <c r="AE662" s="361"/>
      <c r="AF662" s="361"/>
      <c r="AG662" s="361"/>
      <c r="AH662" s="361"/>
    </row>
    <row r="663" spans="1:34" ht="12.75" customHeight="1" x14ac:dyDescent="0.3">
      <c r="A663" s="351">
        <v>682</v>
      </c>
      <c r="B663" s="49">
        <v>10</v>
      </c>
      <c r="C663" s="352" t="s">
        <v>300</v>
      </c>
      <c r="D663" s="369" t="s">
        <v>311</v>
      </c>
      <c r="E663" s="378"/>
      <c r="F663" s="371"/>
      <c r="G663" s="386"/>
      <c r="H663" s="376">
        <v>30</v>
      </c>
      <c r="I663" s="354" t="str">
        <f t="shared" si="59"/>
        <v>Procurement</v>
      </c>
      <c r="J663" s="355"/>
      <c r="K663" s="355"/>
      <c r="L663" s="357"/>
      <c r="M663" s="358" t="str">
        <f t="shared" si="60"/>
        <v>Local</v>
      </c>
      <c r="N663" s="350"/>
      <c r="O663" s="356" t="str">
        <f t="shared" si="61"/>
        <v>ZAR</v>
      </c>
      <c r="P663" s="356">
        <f t="shared" si="58"/>
        <v>1</v>
      </c>
      <c r="Q663" s="350"/>
      <c r="R663" s="350"/>
      <c r="S663" s="350"/>
      <c r="T663" s="359">
        <f t="shared" si="57"/>
        <v>0</v>
      </c>
      <c r="U663" s="360"/>
      <c r="V663" s="360"/>
      <c r="W663" s="360"/>
      <c r="X663" s="360"/>
      <c r="Y663" s="360"/>
      <c r="Z663" s="360"/>
      <c r="AA663" s="361"/>
      <c r="AB663" s="361"/>
      <c r="AC663" s="361"/>
      <c r="AD663" s="361"/>
      <c r="AE663" s="361"/>
      <c r="AF663" s="361"/>
      <c r="AG663" s="361"/>
      <c r="AH663" s="361"/>
    </row>
    <row r="664" spans="1:34" ht="12.75" customHeight="1" x14ac:dyDescent="0.3">
      <c r="A664" s="351">
        <v>683</v>
      </c>
      <c r="B664" s="49">
        <v>10</v>
      </c>
      <c r="C664" s="352" t="s">
        <v>300</v>
      </c>
      <c r="D664" s="369" t="s">
        <v>311</v>
      </c>
      <c r="E664" s="378"/>
      <c r="F664" s="371"/>
      <c r="G664" s="386"/>
      <c r="H664" s="376">
        <v>40</v>
      </c>
      <c r="I664" s="354" t="str">
        <f t="shared" si="59"/>
        <v>Plant and Material - Local</v>
      </c>
      <c r="J664" s="355"/>
      <c r="K664" s="355"/>
      <c r="L664" s="357"/>
      <c r="M664" s="358" t="str">
        <f t="shared" si="60"/>
        <v>Local</v>
      </c>
      <c r="N664" s="350"/>
      <c r="O664" s="356" t="str">
        <f t="shared" si="61"/>
        <v>ZAR</v>
      </c>
      <c r="P664" s="356">
        <f t="shared" si="58"/>
        <v>1</v>
      </c>
      <c r="Q664" s="350"/>
      <c r="R664" s="350"/>
      <c r="S664" s="350"/>
      <c r="T664" s="359">
        <f t="shared" si="57"/>
        <v>0</v>
      </c>
      <c r="U664" s="360"/>
      <c r="V664" s="360"/>
      <c r="W664" s="360"/>
      <c r="X664" s="360"/>
      <c r="Y664" s="360"/>
      <c r="Z664" s="360"/>
      <c r="AA664" s="361"/>
      <c r="AB664" s="361"/>
      <c r="AC664" s="361"/>
      <c r="AD664" s="361"/>
      <c r="AE664" s="361"/>
      <c r="AF664" s="361"/>
      <c r="AG664" s="361"/>
      <c r="AH664" s="361"/>
    </row>
    <row r="665" spans="1:34" ht="12.75" customHeight="1" x14ac:dyDescent="0.3">
      <c r="A665" s="351">
        <v>684</v>
      </c>
      <c r="B665" s="49">
        <v>10</v>
      </c>
      <c r="C665" s="352" t="s">
        <v>300</v>
      </c>
      <c r="D665" s="369" t="s">
        <v>311</v>
      </c>
      <c r="E665" s="383"/>
      <c r="F665" s="371"/>
      <c r="G665" s="386"/>
      <c r="H665" s="376">
        <v>50</v>
      </c>
      <c r="I665" s="354" t="str">
        <f t="shared" si="59"/>
        <v>Plant and Material - Foreign</v>
      </c>
      <c r="J665" s="355"/>
      <c r="K665" s="355"/>
      <c r="L665" s="357"/>
      <c r="M665" s="358" t="s">
        <v>154</v>
      </c>
      <c r="N665" s="350"/>
      <c r="O665" s="398" t="s">
        <v>188</v>
      </c>
      <c r="P665" s="356"/>
      <c r="Q665" s="350"/>
      <c r="R665" s="350"/>
      <c r="S665" s="350"/>
      <c r="T665" s="359">
        <f t="shared" si="57"/>
        <v>0</v>
      </c>
      <c r="U665" s="360"/>
      <c r="V665" s="360"/>
      <c r="W665" s="360"/>
      <c r="X665" s="360"/>
      <c r="Y665" s="360"/>
      <c r="Z665" s="360"/>
      <c r="AA665" s="361"/>
      <c r="AB665" s="361"/>
      <c r="AC665" s="361"/>
      <c r="AD665" s="361"/>
      <c r="AE665" s="361"/>
      <c r="AF665" s="361"/>
      <c r="AG665" s="361"/>
      <c r="AH665" s="361"/>
    </row>
    <row r="666" spans="1:34" ht="12.75" customHeight="1" x14ac:dyDescent="0.3">
      <c r="A666" s="351">
        <v>685</v>
      </c>
      <c r="B666" s="49">
        <v>10</v>
      </c>
      <c r="C666" s="352" t="s">
        <v>300</v>
      </c>
      <c r="D666" s="369" t="s">
        <v>311</v>
      </c>
      <c r="E666" s="378"/>
      <c r="F666" s="371"/>
      <c r="G666" s="386"/>
      <c r="H666" s="376">
        <v>60</v>
      </c>
      <c r="I666" s="354" t="str">
        <f t="shared" si="59"/>
        <v>Transport - Local</v>
      </c>
      <c r="J666" s="355"/>
      <c r="K666" s="355"/>
      <c r="L666" s="357"/>
      <c r="M666" s="358" t="str">
        <f t="shared" si="60"/>
        <v>Local</v>
      </c>
      <c r="N666" s="350"/>
      <c r="O666" s="356" t="str">
        <f t="shared" si="61"/>
        <v>ZAR</v>
      </c>
      <c r="P666" s="356">
        <f t="shared" si="58"/>
        <v>1</v>
      </c>
      <c r="Q666" s="350"/>
      <c r="R666" s="350"/>
      <c r="S666" s="350"/>
      <c r="T666" s="359">
        <f t="shared" si="57"/>
        <v>0</v>
      </c>
      <c r="U666" s="360"/>
      <c r="V666" s="360"/>
      <c r="W666" s="360"/>
      <c r="X666" s="360"/>
      <c r="Y666" s="360"/>
      <c r="Z666" s="360"/>
      <c r="AA666" s="361"/>
      <c r="AB666" s="361"/>
      <c r="AC666" s="361"/>
      <c r="AD666" s="361"/>
      <c r="AE666" s="361"/>
      <c r="AF666" s="361"/>
      <c r="AG666" s="361"/>
      <c r="AH666" s="361"/>
    </row>
    <row r="667" spans="1:34" ht="12.75" customHeight="1" x14ac:dyDescent="0.3">
      <c r="A667" s="351">
        <v>686</v>
      </c>
      <c r="B667" s="49">
        <v>10</v>
      </c>
      <c r="C667" s="352" t="s">
        <v>300</v>
      </c>
      <c r="D667" s="369" t="s">
        <v>311</v>
      </c>
      <c r="E667" s="383"/>
      <c r="F667" s="371"/>
      <c r="G667" s="386"/>
      <c r="H667" s="376">
        <v>70</v>
      </c>
      <c r="I667" s="354" t="str">
        <f t="shared" si="59"/>
        <v>Transport - Freight/Sea</v>
      </c>
      <c r="J667" s="355"/>
      <c r="K667" s="355"/>
      <c r="L667" s="357"/>
      <c r="M667" s="358" t="str">
        <f t="shared" si="60"/>
        <v>Local</v>
      </c>
      <c r="N667" s="350"/>
      <c r="O667" s="356" t="str">
        <f t="shared" si="61"/>
        <v>ZAR</v>
      </c>
      <c r="P667" s="356">
        <f t="shared" si="58"/>
        <v>1</v>
      </c>
      <c r="Q667" s="350"/>
      <c r="R667" s="350"/>
      <c r="S667" s="350"/>
      <c r="T667" s="359">
        <f t="shared" si="57"/>
        <v>0</v>
      </c>
      <c r="U667" s="360"/>
      <c r="V667" s="360"/>
      <c r="W667" s="360"/>
      <c r="X667" s="360"/>
      <c r="Y667" s="360"/>
      <c r="Z667" s="360"/>
      <c r="AA667" s="361"/>
      <c r="AB667" s="361"/>
      <c r="AC667" s="361"/>
      <c r="AD667" s="361"/>
      <c r="AE667" s="361"/>
      <c r="AF667" s="361"/>
      <c r="AG667" s="361"/>
      <c r="AH667" s="361"/>
    </row>
    <row r="668" spans="1:34" ht="12.75" customHeight="1" x14ac:dyDescent="0.3">
      <c r="A668" s="351">
        <v>687</v>
      </c>
      <c r="B668" s="49">
        <v>10</v>
      </c>
      <c r="C668" s="352" t="s">
        <v>300</v>
      </c>
      <c r="D668" s="369" t="s">
        <v>311</v>
      </c>
      <c r="E668" s="378"/>
      <c r="F668" s="371"/>
      <c r="G668" s="386"/>
      <c r="H668" s="376">
        <v>80</v>
      </c>
      <c r="I668" s="354" t="str">
        <f t="shared" si="59"/>
        <v>Construction, Erection &amp; Installation</v>
      </c>
      <c r="J668" s="355"/>
      <c r="K668" s="355"/>
      <c r="L668" s="357"/>
      <c r="M668" s="358" t="str">
        <f t="shared" si="60"/>
        <v>Local</v>
      </c>
      <c r="N668" s="350"/>
      <c r="O668" s="356" t="str">
        <f t="shared" si="61"/>
        <v>ZAR</v>
      </c>
      <c r="P668" s="356">
        <f t="shared" si="58"/>
        <v>1</v>
      </c>
      <c r="Q668" s="350"/>
      <c r="R668" s="350"/>
      <c r="S668" s="350"/>
      <c r="T668" s="359">
        <f t="shared" si="57"/>
        <v>0</v>
      </c>
      <c r="U668" s="360"/>
      <c r="V668" s="360"/>
      <c r="W668" s="360"/>
      <c r="X668" s="360"/>
      <c r="Y668" s="360"/>
      <c r="Z668" s="360"/>
      <c r="AA668" s="361"/>
      <c r="AB668" s="361"/>
      <c r="AC668" s="361"/>
      <c r="AD668" s="361"/>
      <c r="AE668" s="361"/>
      <c r="AF668" s="361"/>
      <c r="AG668" s="361"/>
      <c r="AH668" s="361"/>
    </row>
    <row r="669" spans="1:34" ht="12.75" customHeight="1" x14ac:dyDescent="0.3">
      <c r="A669" s="351">
        <v>688</v>
      </c>
      <c r="B669" s="49">
        <v>10</v>
      </c>
      <c r="C669" s="352" t="s">
        <v>300</v>
      </c>
      <c r="D669" s="369" t="s">
        <v>311</v>
      </c>
      <c r="E669" s="383"/>
      <c r="F669" s="371"/>
      <c r="G669" s="386"/>
      <c r="H669" s="376">
        <v>90</v>
      </c>
      <c r="I669" s="354" t="str">
        <f t="shared" si="59"/>
        <v>Commissioning and Testing</v>
      </c>
      <c r="J669" s="355"/>
      <c r="K669" s="355"/>
      <c r="L669" s="357"/>
      <c r="M669" s="358" t="str">
        <f t="shared" si="60"/>
        <v>Local</v>
      </c>
      <c r="N669" s="350"/>
      <c r="O669" s="356" t="str">
        <f t="shared" si="61"/>
        <v>ZAR</v>
      </c>
      <c r="P669" s="356">
        <f t="shared" si="58"/>
        <v>1</v>
      </c>
      <c r="Q669" s="350"/>
      <c r="R669" s="350"/>
      <c r="S669" s="350"/>
      <c r="T669" s="359">
        <f t="shared" ref="T669:T726" si="62">R669*S669</f>
        <v>0</v>
      </c>
      <c r="U669" s="360"/>
      <c r="V669" s="360"/>
      <c r="W669" s="360"/>
      <c r="X669" s="360"/>
      <c r="Y669" s="360"/>
      <c r="Z669" s="360"/>
      <c r="AA669" s="361"/>
      <c r="AB669" s="361"/>
      <c r="AC669" s="361"/>
      <c r="AD669" s="361"/>
      <c r="AE669" s="361"/>
      <c r="AF669" s="361"/>
      <c r="AG669" s="361"/>
      <c r="AH669" s="361"/>
    </row>
    <row r="670" spans="1:34" ht="12.75" customHeight="1" x14ac:dyDescent="0.3">
      <c r="A670" s="351">
        <v>689</v>
      </c>
      <c r="B670" s="49">
        <v>10</v>
      </c>
      <c r="C670" s="352" t="s">
        <v>300</v>
      </c>
      <c r="D670" s="369" t="s">
        <v>311</v>
      </c>
      <c r="E670" s="378"/>
      <c r="F670" s="371"/>
      <c r="G670" s="386"/>
      <c r="H670" s="376">
        <v>100</v>
      </c>
      <c r="I670" s="354" t="str">
        <f t="shared" si="59"/>
        <v>Codification and Labelling</v>
      </c>
      <c r="J670" s="355"/>
      <c r="K670" s="355"/>
      <c r="L670" s="357"/>
      <c r="M670" s="358" t="str">
        <f t="shared" si="60"/>
        <v>Local</v>
      </c>
      <c r="N670" s="350"/>
      <c r="O670" s="356" t="str">
        <f t="shared" si="61"/>
        <v>ZAR</v>
      </c>
      <c r="P670" s="356">
        <f t="shared" si="58"/>
        <v>1</v>
      </c>
      <c r="Q670" s="350"/>
      <c r="R670" s="350"/>
      <c r="S670" s="350"/>
      <c r="T670" s="359">
        <f t="shared" si="62"/>
        <v>0</v>
      </c>
      <c r="U670" s="360"/>
      <c r="V670" s="360"/>
      <c r="W670" s="360"/>
      <c r="X670" s="360"/>
      <c r="Y670" s="360"/>
      <c r="Z670" s="360"/>
      <c r="AA670" s="361"/>
      <c r="AB670" s="361"/>
      <c r="AC670" s="361"/>
      <c r="AD670" s="361"/>
      <c r="AE670" s="361"/>
      <c r="AF670" s="361"/>
      <c r="AG670" s="361"/>
      <c r="AH670" s="361"/>
    </row>
    <row r="671" spans="1:34" ht="12.75" customHeight="1" x14ac:dyDescent="0.3">
      <c r="A671" s="351">
        <v>690</v>
      </c>
      <c r="B671" s="49">
        <v>10</v>
      </c>
      <c r="C671" s="352" t="s">
        <v>300</v>
      </c>
      <c r="D671" s="369" t="s">
        <v>311</v>
      </c>
      <c r="E671" s="383"/>
      <c r="F671" s="371"/>
      <c r="G671" s="386"/>
      <c r="H671" s="375">
        <v>0</v>
      </c>
      <c r="I671" s="354" t="str">
        <f t="shared" si="59"/>
        <v>General</v>
      </c>
      <c r="J671" s="355"/>
      <c r="K671" s="355"/>
      <c r="L671" s="357"/>
      <c r="M671" s="358" t="str">
        <f t="shared" si="60"/>
        <v>Local</v>
      </c>
      <c r="N671" s="350"/>
      <c r="O671" s="356" t="str">
        <f t="shared" si="61"/>
        <v>ZAR</v>
      </c>
      <c r="P671" s="356">
        <f t="shared" si="58"/>
        <v>1</v>
      </c>
      <c r="Q671" s="350"/>
      <c r="R671" s="350"/>
      <c r="S671" s="350"/>
      <c r="T671" s="359">
        <f t="shared" si="62"/>
        <v>0</v>
      </c>
      <c r="U671" s="360"/>
      <c r="V671" s="360"/>
      <c r="W671" s="360"/>
      <c r="X671" s="360"/>
      <c r="Y671" s="360"/>
      <c r="Z671" s="360"/>
      <c r="AA671" s="361"/>
      <c r="AB671" s="361"/>
      <c r="AC671" s="361"/>
      <c r="AD671" s="361"/>
      <c r="AE671" s="361"/>
      <c r="AF671" s="361"/>
      <c r="AG671" s="361"/>
      <c r="AH671" s="361"/>
    </row>
    <row r="672" spans="1:34" ht="12.75" customHeight="1" x14ac:dyDescent="0.3">
      <c r="A672" s="351">
        <v>691</v>
      </c>
      <c r="B672" s="49">
        <v>10</v>
      </c>
      <c r="C672" s="352" t="s">
        <v>300</v>
      </c>
      <c r="D672" s="369" t="s">
        <v>311</v>
      </c>
      <c r="E672" s="378"/>
      <c r="F672" s="371"/>
      <c r="G672" s="386"/>
      <c r="H672" s="376">
        <v>10</v>
      </c>
      <c r="I672" s="354" t="str">
        <f t="shared" si="59"/>
        <v>Management</v>
      </c>
      <c r="J672" s="355"/>
      <c r="K672" s="355"/>
      <c r="L672" s="357"/>
      <c r="M672" s="358" t="str">
        <f t="shared" si="60"/>
        <v>Local</v>
      </c>
      <c r="N672" s="350"/>
      <c r="O672" s="356" t="str">
        <f t="shared" si="61"/>
        <v>ZAR</v>
      </c>
      <c r="P672" s="356">
        <f t="shared" si="58"/>
        <v>1</v>
      </c>
      <c r="Q672" s="350"/>
      <c r="R672" s="350"/>
      <c r="S672" s="350"/>
      <c r="T672" s="359">
        <f t="shared" si="62"/>
        <v>0</v>
      </c>
      <c r="U672" s="360"/>
      <c r="V672" s="360"/>
      <c r="W672" s="360"/>
      <c r="X672" s="360"/>
      <c r="Y672" s="360"/>
      <c r="Z672" s="360"/>
      <c r="AA672" s="361"/>
      <c r="AB672" s="361"/>
      <c r="AC672" s="361"/>
      <c r="AD672" s="361"/>
      <c r="AE672" s="361"/>
      <c r="AF672" s="361"/>
      <c r="AG672" s="361"/>
      <c r="AH672" s="361"/>
    </row>
    <row r="673" spans="1:34" ht="12.75" customHeight="1" x14ac:dyDescent="0.3">
      <c r="A673" s="351">
        <v>692</v>
      </c>
      <c r="B673" s="49">
        <v>10</v>
      </c>
      <c r="C673" s="352" t="s">
        <v>300</v>
      </c>
      <c r="D673" s="369" t="s">
        <v>311</v>
      </c>
      <c r="E673" s="379"/>
      <c r="F673" s="371"/>
      <c r="G673" s="386"/>
      <c r="H673" s="376">
        <v>20</v>
      </c>
      <c r="I673" s="354" t="str">
        <f t="shared" si="59"/>
        <v>Design Management</v>
      </c>
      <c r="J673" s="355"/>
      <c r="K673" s="355"/>
      <c r="L673" s="357"/>
      <c r="M673" s="358" t="str">
        <f t="shared" si="60"/>
        <v>Local</v>
      </c>
      <c r="N673" s="350"/>
      <c r="O673" s="356" t="str">
        <f t="shared" si="61"/>
        <v>ZAR</v>
      </c>
      <c r="P673" s="356">
        <f t="shared" si="58"/>
        <v>1</v>
      </c>
      <c r="Q673" s="350"/>
      <c r="R673" s="350"/>
      <c r="S673" s="350"/>
      <c r="T673" s="359">
        <f t="shared" si="62"/>
        <v>0</v>
      </c>
      <c r="U673" s="360"/>
      <c r="V673" s="360"/>
      <c r="W673" s="360"/>
      <c r="X673" s="360"/>
      <c r="Y673" s="360"/>
      <c r="Z673" s="360"/>
      <c r="AA673" s="361"/>
      <c r="AB673" s="361"/>
      <c r="AC673" s="361"/>
      <c r="AD673" s="361"/>
      <c r="AE673" s="361"/>
      <c r="AF673" s="361"/>
      <c r="AG673" s="361"/>
      <c r="AH673" s="361"/>
    </row>
    <row r="674" spans="1:34" ht="12.75" customHeight="1" x14ac:dyDescent="0.3">
      <c r="A674" s="351">
        <v>693</v>
      </c>
      <c r="B674" s="49">
        <v>10</v>
      </c>
      <c r="C674" s="352" t="s">
        <v>300</v>
      </c>
      <c r="D674" s="369" t="s">
        <v>311</v>
      </c>
      <c r="E674" s="379"/>
      <c r="F674" s="371"/>
      <c r="G674" s="386"/>
      <c r="H674" s="376">
        <v>30</v>
      </c>
      <c r="I674" s="354" t="str">
        <f t="shared" si="59"/>
        <v>Procurement</v>
      </c>
      <c r="J674" s="355"/>
      <c r="K674" s="355"/>
      <c r="L674" s="357"/>
      <c r="M674" s="358" t="str">
        <f t="shared" si="60"/>
        <v>Local</v>
      </c>
      <c r="N674" s="350"/>
      <c r="O674" s="356" t="str">
        <f t="shared" si="61"/>
        <v>ZAR</v>
      </c>
      <c r="P674" s="356">
        <f t="shared" si="58"/>
        <v>1</v>
      </c>
      <c r="Q674" s="350"/>
      <c r="R674" s="350"/>
      <c r="S674" s="350"/>
      <c r="T674" s="359">
        <f t="shared" si="62"/>
        <v>0</v>
      </c>
      <c r="U674" s="360"/>
      <c r="V674" s="360"/>
      <c r="W674" s="360"/>
      <c r="X674" s="360"/>
      <c r="Y674" s="360"/>
      <c r="Z674" s="360"/>
      <c r="AA674" s="361"/>
      <c r="AB674" s="361"/>
      <c r="AC674" s="361"/>
      <c r="AD674" s="361"/>
      <c r="AE674" s="361"/>
      <c r="AF674" s="361"/>
      <c r="AG674" s="361"/>
      <c r="AH674" s="361"/>
    </row>
    <row r="675" spans="1:34" ht="12.75" customHeight="1" x14ac:dyDescent="0.3">
      <c r="A675" s="351">
        <v>694</v>
      </c>
      <c r="B675" s="49">
        <v>10</v>
      </c>
      <c r="C675" s="352" t="s">
        <v>300</v>
      </c>
      <c r="D675" s="369" t="s">
        <v>311</v>
      </c>
      <c r="E675" s="379"/>
      <c r="F675" s="371"/>
      <c r="G675" s="386"/>
      <c r="H675" s="376">
        <v>40</v>
      </c>
      <c r="I675" s="354" t="str">
        <f t="shared" si="59"/>
        <v>Plant and Material - Local</v>
      </c>
      <c r="J675" s="355"/>
      <c r="K675" s="355"/>
      <c r="L675" s="357"/>
      <c r="M675" s="358" t="str">
        <f t="shared" si="60"/>
        <v>Local</v>
      </c>
      <c r="N675" s="350"/>
      <c r="O675" s="356" t="str">
        <f t="shared" si="61"/>
        <v>ZAR</v>
      </c>
      <c r="P675" s="356">
        <f t="shared" si="58"/>
        <v>1</v>
      </c>
      <c r="Q675" s="350"/>
      <c r="R675" s="350"/>
      <c r="S675" s="350"/>
      <c r="T675" s="359">
        <f t="shared" si="62"/>
        <v>0</v>
      </c>
      <c r="U675" s="360"/>
      <c r="V675" s="360"/>
      <c r="W675" s="360"/>
      <c r="X675" s="360"/>
      <c r="Y675" s="360"/>
      <c r="Z675" s="360"/>
      <c r="AA675" s="361"/>
      <c r="AB675" s="361"/>
      <c r="AC675" s="361"/>
      <c r="AD675" s="361"/>
      <c r="AE675" s="361"/>
      <c r="AF675" s="361"/>
      <c r="AG675" s="361"/>
      <c r="AH675" s="361"/>
    </row>
    <row r="676" spans="1:34" ht="12.75" customHeight="1" x14ac:dyDescent="0.3">
      <c r="A676" s="351">
        <v>695</v>
      </c>
      <c r="B676" s="49">
        <v>10</v>
      </c>
      <c r="C676" s="352" t="s">
        <v>300</v>
      </c>
      <c r="D676" s="369" t="s">
        <v>311</v>
      </c>
      <c r="E676" s="379"/>
      <c r="F676" s="371"/>
      <c r="G676" s="386"/>
      <c r="H676" s="376">
        <v>50</v>
      </c>
      <c r="I676" s="354" t="str">
        <f t="shared" si="59"/>
        <v>Plant and Material - Foreign</v>
      </c>
      <c r="J676" s="355"/>
      <c r="K676" s="355"/>
      <c r="L676" s="357"/>
      <c r="M676" s="358" t="s">
        <v>154</v>
      </c>
      <c r="N676" s="350"/>
      <c r="O676" s="398" t="s">
        <v>188</v>
      </c>
      <c r="P676" s="356"/>
      <c r="Q676" s="350"/>
      <c r="R676" s="350"/>
      <c r="S676" s="350"/>
      <c r="T676" s="359">
        <f t="shared" si="62"/>
        <v>0</v>
      </c>
      <c r="U676" s="360"/>
      <c r="V676" s="360"/>
      <c r="W676" s="360"/>
      <c r="X676" s="360"/>
      <c r="Y676" s="360"/>
      <c r="Z676" s="360"/>
      <c r="AA676" s="361"/>
      <c r="AB676" s="361"/>
      <c r="AC676" s="361"/>
      <c r="AD676" s="361"/>
      <c r="AE676" s="361"/>
      <c r="AF676" s="361"/>
      <c r="AG676" s="361"/>
      <c r="AH676" s="361"/>
    </row>
    <row r="677" spans="1:34" ht="12.75" customHeight="1" x14ac:dyDescent="0.3">
      <c r="A677" s="351">
        <v>696</v>
      </c>
      <c r="B677" s="49">
        <v>10</v>
      </c>
      <c r="C677" s="352" t="s">
        <v>300</v>
      </c>
      <c r="D677" s="369" t="s">
        <v>311</v>
      </c>
      <c r="E677" s="379"/>
      <c r="F677" s="371"/>
      <c r="G677" s="386"/>
      <c r="H677" s="376">
        <v>60</v>
      </c>
      <c r="I677" s="354" t="str">
        <f t="shared" si="59"/>
        <v>Transport - Local</v>
      </c>
      <c r="J677" s="355"/>
      <c r="K677" s="355"/>
      <c r="L677" s="357"/>
      <c r="M677" s="358" t="str">
        <f t="shared" si="60"/>
        <v>Local</v>
      </c>
      <c r="N677" s="350"/>
      <c r="O677" s="356" t="str">
        <f t="shared" si="61"/>
        <v>ZAR</v>
      </c>
      <c r="P677" s="356">
        <f t="shared" si="58"/>
        <v>1</v>
      </c>
      <c r="Q677" s="350"/>
      <c r="R677" s="350"/>
      <c r="S677" s="350"/>
      <c r="T677" s="359">
        <f t="shared" si="62"/>
        <v>0</v>
      </c>
      <c r="U677" s="360"/>
      <c r="V677" s="360"/>
      <c r="W677" s="360"/>
      <c r="X677" s="360"/>
      <c r="Y677" s="360"/>
      <c r="Z677" s="360"/>
      <c r="AA677" s="361"/>
      <c r="AB677" s="361"/>
      <c r="AC677" s="361"/>
      <c r="AD677" s="361"/>
      <c r="AE677" s="361"/>
      <c r="AF677" s="361"/>
      <c r="AG677" s="361"/>
      <c r="AH677" s="361"/>
    </row>
    <row r="678" spans="1:34" ht="12.75" customHeight="1" x14ac:dyDescent="0.3">
      <c r="A678" s="351">
        <v>697</v>
      </c>
      <c r="B678" s="49">
        <v>10</v>
      </c>
      <c r="C678" s="352" t="s">
        <v>300</v>
      </c>
      <c r="D678" s="369" t="s">
        <v>311</v>
      </c>
      <c r="E678" s="379"/>
      <c r="F678" s="371"/>
      <c r="G678" s="386"/>
      <c r="H678" s="376">
        <v>70</v>
      </c>
      <c r="I678" s="354" t="str">
        <f t="shared" si="59"/>
        <v>Transport - Freight/Sea</v>
      </c>
      <c r="J678" s="355"/>
      <c r="K678" s="355"/>
      <c r="L678" s="357"/>
      <c r="M678" s="358" t="str">
        <f t="shared" si="60"/>
        <v>Local</v>
      </c>
      <c r="N678" s="350"/>
      <c r="O678" s="356" t="str">
        <f t="shared" si="61"/>
        <v>ZAR</v>
      </c>
      <c r="P678" s="356">
        <f t="shared" si="58"/>
        <v>1</v>
      </c>
      <c r="Q678" s="350"/>
      <c r="R678" s="350"/>
      <c r="S678" s="350"/>
      <c r="T678" s="359">
        <f t="shared" si="62"/>
        <v>0</v>
      </c>
      <c r="U678" s="360"/>
      <c r="V678" s="360"/>
      <c r="W678" s="360"/>
      <c r="X678" s="360"/>
      <c r="Y678" s="360"/>
      <c r="Z678" s="360"/>
      <c r="AA678" s="361"/>
      <c r="AB678" s="361"/>
      <c r="AC678" s="361"/>
      <c r="AD678" s="361"/>
      <c r="AE678" s="361"/>
      <c r="AF678" s="361"/>
      <c r="AG678" s="361"/>
      <c r="AH678" s="361"/>
    </row>
    <row r="679" spans="1:34" ht="12.75" customHeight="1" x14ac:dyDescent="0.3">
      <c r="A679" s="351">
        <v>698</v>
      </c>
      <c r="B679" s="49">
        <v>10</v>
      </c>
      <c r="C679" s="352" t="s">
        <v>300</v>
      </c>
      <c r="D679" s="369" t="s">
        <v>311</v>
      </c>
      <c r="E679" s="379"/>
      <c r="F679" s="371"/>
      <c r="G679" s="386"/>
      <c r="H679" s="376">
        <v>80</v>
      </c>
      <c r="I679" s="354" t="str">
        <f t="shared" si="59"/>
        <v>Construction, Erection &amp; Installation</v>
      </c>
      <c r="J679" s="355"/>
      <c r="K679" s="355"/>
      <c r="L679" s="357"/>
      <c r="M679" s="358" t="str">
        <f t="shared" si="60"/>
        <v>Local</v>
      </c>
      <c r="N679" s="350"/>
      <c r="O679" s="356" t="str">
        <f t="shared" si="61"/>
        <v>ZAR</v>
      </c>
      <c r="P679" s="356">
        <f t="shared" si="58"/>
        <v>1</v>
      </c>
      <c r="Q679" s="350"/>
      <c r="R679" s="350"/>
      <c r="S679" s="350"/>
      <c r="T679" s="359">
        <f t="shared" si="62"/>
        <v>0</v>
      </c>
      <c r="U679" s="360"/>
      <c r="V679" s="360"/>
      <c r="W679" s="360"/>
      <c r="X679" s="360"/>
      <c r="Y679" s="360"/>
      <c r="Z679" s="360"/>
      <c r="AA679" s="361"/>
      <c r="AB679" s="361"/>
      <c r="AC679" s="361"/>
      <c r="AD679" s="361"/>
      <c r="AE679" s="361"/>
      <c r="AF679" s="361"/>
      <c r="AG679" s="361"/>
      <c r="AH679" s="361"/>
    </row>
    <row r="680" spans="1:34" ht="12.75" customHeight="1" x14ac:dyDescent="0.3">
      <c r="A680" s="351">
        <v>699</v>
      </c>
      <c r="B680" s="49">
        <v>10</v>
      </c>
      <c r="C680" s="352" t="s">
        <v>300</v>
      </c>
      <c r="D680" s="369" t="s">
        <v>311</v>
      </c>
      <c r="E680" s="379"/>
      <c r="F680" s="371"/>
      <c r="G680" s="386"/>
      <c r="H680" s="376">
        <v>90</v>
      </c>
      <c r="I680" s="354" t="str">
        <f t="shared" si="59"/>
        <v>Commissioning and Testing</v>
      </c>
      <c r="J680" s="355"/>
      <c r="K680" s="355"/>
      <c r="L680" s="357"/>
      <c r="M680" s="358" t="str">
        <f t="shared" si="60"/>
        <v>Local</v>
      </c>
      <c r="N680" s="350"/>
      <c r="O680" s="356" t="str">
        <f t="shared" si="61"/>
        <v>ZAR</v>
      </c>
      <c r="P680" s="356">
        <f t="shared" si="58"/>
        <v>1</v>
      </c>
      <c r="Q680" s="350"/>
      <c r="R680" s="350"/>
      <c r="S680" s="350"/>
      <c r="T680" s="359">
        <f t="shared" si="62"/>
        <v>0</v>
      </c>
      <c r="U680" s="360"/>
      <c r="V680" s="360"/>
      <c r="W680" s="360"/>
      <c r="X680" s="360"/>
      <c r="Y680" s="360"/>
      <c r="Z680" s="360"/>
      <c r="AA680" s="361"/>
      <c r="AB680" s="361"/>
      <c r="AC680" s="361"/>
      <c r="AD680" s="361"/>
      <c r="AE680" s="361"/>
      <c r="AF680" s="361"/>
      <c r="AG680" s="361"/>
      <c r="AH680" s="361"/>
    </row>
    <row r="681" spans="1:34" ht="12.75" customHeight="1" x14ac:dyDescent="0.3">
      <c r="A681" s="351">
        <v>700</v>
      </c>
      <c r="B681" s="49">
        <v>10</v>
      </c>
      <c r="C681" s="352" t="s">
        <v>300</v>
      </c>
      <c r="D681" s="369" t="s">
        <v>311</v>
      </c>
      <c r="E681" s="379"/>
      <c r="F681" s="371"/>
      <c r="G681" s="386"/>
      <c r="H681" s="376">
        <v>100</v>
      </c>
      <c r="I681" s="354" t="str">
        <f t="shared" si="59"/>
        <v>Codification and Labelling</v>
      </c>
      <c r="J681" s="355"/>
      <c r="K681" s="355"/>
      <c r="L681" s="357"/>
      <c r="M681" s="358" t="str">
        <f t="shared" si="60"/>
        <v>Local</v>
      </c>
      <c r="N681" s="350"/>
      <c r="O681" s="356" t="str">
        <f t="shared" si="61"/>
        <v>ZAR</v>
      </c>
      <c r="P681" s="356">
        <f t="shared" si="58"/>
        <v>1</v>
      </c>
      <c r="Q681" s="350"/>
      <c r="R681" s="350"/>
      <c r="S681" s="350"/>
      <c r="T681" s="359">
        <f t="shared" si="62"/>
        <v>0</v>
      </c>
      <c r="U681" s="360"/>
      <c r="V681" s="360"/>
      <c r="W681" s="360"/>
      <c r="X681" s="360"/>
      <c r="Y681" s="360"/>
      <c r="Z681" s="360"/>
      <c r="AA681" s="361"/>
      <c r="AB681" s="361"/>
      <c r="AC681" s="361"/>
      <c r="AD681" s="361"/>
      <c r="AE681" s="361"/>
      <c r="AF681" s="361"/>
      <c r="AG681" s="361"/>
      <c r="AH681" s="361"/>
    </row>
    <row r="682" spans="1:34" ht="12.75" customHeight="1" x14ac:dyDescent="0.3">
      <c r="A682" s="351">
        <v>701</v>
      </c>
      <c r="B682" s="49">
        <v>10</v>
      </c>
      <c r="C682" s="352" t="s">
        <v>300</v>
      </c>
      <c r="D682" s="369" t="s">
        <v>311</v>
      </c>
      <c r="E682" s="379"/>
      <c r="F682" s="371"/>
      <c r="G682" s="386"/>
      <c r="H682" s="375">
        <v>0</v>
      </c>
      <c r="I682" s="354" t="str">
        <f t="shared" si="59"/>
        <v>General</v>
      </c>
      <c r="J682" s="355"/>
      <c r="K682" s="355"/>
      <c r="L682" s="357"/>
      <c r="M682" s="358" t="str">
        <f t="shared" si="60"/>
        <v>Local</v>
      </c>
      <c r="N682" s="350"/>
      <c r="O682" s="356" t="str">
        <f t="shared" si="61"/>
        <v>ZAR</v>
      </c>
      <c r="P682" s="356">
        <f t="shared" si="58"/>
        <v>1</v>
      </c>
      <c r="Q682" s="350"/>
      <c r="R682" s="350"/>
      <c r="S682" s="350"/>
      <c r="T682" s="359">
        <f t="shared" si="62"/>
        <v>0</v>
      </c>
      <c r="U682" s="360"/>
      <c r="V682" s="360"/>
      <c r="W682" s="360"/>
      <c r="X682" s="360"/>
      <c r="Y682" s="360"/>
      <c r="Z682" s="360"/>
      <c r="AA682" s="361"/>
      <c r="AB682" s="361"/>
      <c r="AC682" s="361"/>
      <c r="AD682" s="361"/>
      <c r="AE682" s="361"/>
      <c r="AF682" s="361"/>
      <c r="AG682" s="361"/>
      <c r="AH682" s="361"/>
    </row>
    <row r="683" spans="1:34" ht="12.75" customHeight="1" x14ac:dyDescent="0.3">
      <c r="A683" s="351">
        <v>702</v>
      </c>
      <c r="B683" s="49">
        <v>10</v>
      </c>
      <c r="C683" s="352" t="s">
        <v>300</v>
      </c>
      <c r="D683" s="369" t="s">
        <v>311</v>
      </c>
      <c r="E683" s="379"/>
      <c r="F683" s="371"/>
      <c r="G683" s="386"/>
      <c r="H683" s="376">
        <v>10</v>
      </c>
      <c r="I683" s="354" t="str">
        <f t="shared" si="59"/>
        <v>Management</v>
      </c>
      <c r="J683" s="355"/>
      <c r="K683" s="355"/>
      <c r="L683" s="357"/>
      <c r="M683" s="358" t="str">
        <f t="shared" si="60"/>
        <v>Local</v>
      </c>
      <c r="N683" s="350"/>
      <c r="O683" s="356" t="str">
        <f t="shared" si="61"/>
        <v>ZAR</v>
      </c>
      <c r="P683" s="356">
        <f t="shared" si="58"/>
        <v>1</v>
      </c>
      <c r="Q683" s="350"/>
      <c r="R683" s="350"/>
      <c r="S683" s="350"/>
      <c r="T683" s="359">
        <f t="shared" si="62"/>
        <v>0</v>
      </c>
      <c r="U683" s="360"/>
      <c r="V683" s="360"/>
      <c r="W683" s="360"/>
      <c r="X683" s="360"/>
      <c r="Y683" s="360"/>
      <c r="Z683" s="360"/>
      <c r="AA683" s="361"/>
      <c r="AB683" s="361"/>
      <c r="AC683" s="361"/>
      <c r="AD683" s="361"/>
      <c r="AE683" s="361"/>
      <c r="AF683" s="361"/>
      <c r="AG683" s="361"/>
      <c r="AH683" s="361"/>
    </row>
    <row r="684" spans="1:34" ht="12.75" customHeight="1" x14ac:dyDescent="0.3">
      <c r="A684" s="351">
        <v>703</v>
      </c>
      <c r="B684" s="49">
        <v>10</v>
      </c>
      <c r="C684" s="352" t="s">
        <v>300</v>
      </c>
      <c r="D684" s="369" t="s">
        <v>311</v>
      </c>
      <c r="E684" s="379"/>
      <c r="F684" s="371"/>
      <c r="G684" s="386"/>
      <c r="H684" s="376">
        <v>20</v>
      </c>
      <c r="I684" s="354" t="str">
        <f t="shared" si="59"/>
        <v>Design Management</v>
      </c>
      <c r="J684" s="355"/>
      <c r="K684" s="355"/>
      <c r="L684" s="357"/>
      <c r="M684" s="358" t="str">
        <f t="shared" si="60"/>
        <v>Local</v>
      </c>
      <c r="N684" s="350"/>
      <c r="O684" s="356" t="str">
        <f t="shared" si="61"/>
        <v>ZAR</v>
      </c>
      <c r="P684" s="356">
        <f t="shared" ref="P684:P740" si="63">IF(N684="",1,VLOOKUP(N684,$N$1:$P$14,3,FALSE))</f>
        <v>1</v>
      </c>
      <c r="Q684" s="350"/>
      <c r="R684" s="350"/>
      <c r="S684" s="350"/>
      <c r="T684" s="359">
        <f t="shared" si="62"/>
        <v>0</v>
      </c>
      <c r="U684" s="360"/>
      <c r="V684" s="360"/>
      <c r="W684" s="360"/>
      <c r="X684" s="360"/>
      <c r="Y684" s="360"/>
      <c r="Z684" s="360"/>
      <c r="AA684" s="361"/>
      <c r="AB684" s="361"/>
      <c r="AC684" s="361"/>
      <c r="AD684" s="361"/>
      <c r="AE684" s="361"/>
      <c r="AF684" s="361"/>
      <c r="AG684" s="361"/>
      <c r="AH684" s="361"/>
    </row>
    <row r="685" spans="1:34" ht="12.75" customHeight="1" x14ac:dyDescent="0.3">
      <c r="A685" s="351">
        <v>704</v>
      </c>
      <c r="B685" s="49">
        <v>10</v>
      </c>
      <c r="C685" s="352" t="s">
        <v>300</v>
      </c>
      <c r="D685" s="369" t="s">
        <v>311</v>
      </c>
      <c r="E685" s="379"/>
      <c r="F685" s="371"/>
      <c r="G685" s="386"/>
      <c r="H685" s="376">
        <v>30</v>
      </c>
      <c r="I685" s="354" t="str">
        <f t="shared" si="59"/>
        <v>Procurement</v>
      </c>
      <c r="J685" s="355"/>
      <c r="K685" s="355"/>
      <c r="L685" s="357"/>
      <c r="M685" s="358" t="str">
        <f t="shared" si="60"/>
        <v>Local</v>
      </c>
      <c r="N685" s="350"/>
      <c r="O685" s="356" t="str">
        <f t="shared" si="61"/>
        <v>ZAR</v>
      </c>
      <c r="P685" s="356">
        <f t="shared" si="63"/>
        <v>1</v>
      </c>
      <c r="Q685" s="350"/>
      <c r="R685" s="350"/>
      <c r="S685" s="350"/>
      <c r="T685" s="359">
        <f t="shared" si="62"/>
        <v>0</v>
      </c>
      <c r="U685" s="360"/>
      <c r="V685" s="360"/>
      <c r="W685" s="360"/>
      <c r="X685" s="360"/>
      <c r="Y685" s="360"/>
      <c r="Z685" s="360"/>
      <c r="AA685" s="361"/>
      <c r="AB685" s="361"/>
      <c r="AC685" s="361"/>
      <c r="AD685" s="361"/>
      <c r="AE685" s="361"/>
      <c r="AF685" s="361"/>
      <c r="AG685" s="361"/>
      <c r="AH685" s="361"/>
    </row>
    <row r="686" spans="1:34" ht="12.75" customHeight="1" x14ac:dyDescent="0.3">
      <c r="A686" s="351">
        <v>705</v>
      </c>
      <c r="B686" s="49">
        <v>10</v>
      </c>
      <c r="C686" s="352" t="s">
        <v>300</v>
      </c>
      <c r="D686" s="369" t="s">
        <v>311</v>
      </c>
      <c r="E686" s="379"/>
      <c r="F686" s="371"/>
      <c r="G686" s="386"/>
      <c r="H686" s="376">
        <v>40</v>
      </c>
      <c r="I686" s="354" t="str">
        <f t="shared" si="59"/>
        <v>Plant and Material - Local</v>
      </c>
      <c r="J686" s="355"/>
      <c r="K686" s="355"/>
      <c r="L686" s="357"/>
      <c r="M686" s="358" t="str">
        <f t="shared" si="60"/>
        <v>Local</v>
      </c>
      <c r="N686" s="350"/>
      <c r="O686" s="356" t="str">
        <f t="shared" si="61"/>
        <v>ZAR</v>
      </c>
      <c r="P686" s="356">
        <f t="shared" si="63"/>
        <v>1</v>
      </c>
      <c r="Q686" s="350"/>
      <c r="R686" s="350"/>
      <c r="S686" s="350"/>
      <c r="T686" s="359">
        <f t="shared" si="62"/>
        <v>0</v>
      </c>
      <c r="U686" s="360"/>
      <c r="V686" s="360"/>
      <c r="W686" s="360"/>
      <c r="X686" s="360"/>
      <c r="Y686" s="360"/>
      <c r="Z686" s="360"/>
      <c r="AA686" s="361"/>
      <c r="AB686" s="361"/>
      <c r="AC686" s="361"/>
      <c r="AD686" s="361"/>
      <c r="AE686" s="361"/>
      <c r="AF686" s="361"/>
      <c r="AG686" s="361"/>
      <c r="AH686" s="361"/>
    </row>
    <row r="687" spans="1:34" ht="12.75" customHeight="1" x14ac:dyDescent="0.3">
      <c r="A687" s="351">
        <v>706</v>
      </c>
      <c r="B687" s="49">
        <v>10</v>
      </c>
      <c r="C687" s="352" t="s">
        <v>300</v>
      </c>
      <c r="D687" s="369" t="s">
        <v>311</v>
      </c>
      <c r="E687" s="379"/>
      <c r="F687" s="371"/>
      <c r="G687" s="386"/>
      <c r="H687" s="376">
        <v>50</v>
      </c>
      <c r="I687" s="354" t="str">
        <f t="shared" ref="I687:I742" si="64">IF(H687="","Allocation?",VLOOKUP(H687,$H$3:$I$14,2,FALSE))</f>
        <v>Plant and Material - Foreign</v>
      </c>
      <c r="J687" s="355"/>
      <c r="K687" s="355"/>
      <c r="L687" s="357"/>
      <c r="M687" s="358" t="s">
        <v>154</v>
      </c>
      <c r="N687" s="350"/>
      <c r="O687" s="398" t="s">
        <v>188</v>
      </c>
      <c r="P687" s="356"/>
      <c r="Q687" s="350"/>
      <c r="R687" s="350"/>
      <c r="S687" s="350"/>
      <c r="T687" s="359">
        <f t="shared" si="62"/>
        <v>0</v>
      </c>
      <c r="U687" s="360"/>
      <c r="V687" s="360"/>
      <c r="W687" s="360"/>
      <c r="X687" s="360"/>
      <c r="Y687" s="360"/>
      <c r="Z687" s="360"/>
      <c r="AA687" s="361"/>
      <c r="AB687" s="361"/>
      <c r="AC687" s="361"/>
      <c r="AD687" s="361"/>
      <c r="AE687" s="361"/>
      <c r="AF687" s="361"/>
      <c r="AG687" s="361"/>
      <c r="AH687" s="361"/>
    </row>
    <row r="688" spans="1:34" ht="12.75" customHeight="1" x14ac:dyDescent="0.3">
      <c r="A688" s="351">
        <v>707</v>
      </c>
      <c r="B688" s="49">
        <v>10</v>
      </c>
      <c r="C688" s="352" t="s">
        <v>300</v>
      </c>
      <c r="D688" s="369" t="s">
        <v>311</v>
      </c>
      <c r="E688" s="379"/>
      <c r="F688" s="371"/>
      <c r="G688" s="386"/>
      <c r="H688" s="376">
        <v>60</v>
      </c>
      <c r="I688" s="354" t="str">
        <f t="shared" si="64"/>
        <v>Transport - Local</v>
      </c>
      <c r="J688" s="355"/>
      <c r="K688" s="355"/>
      <c r="L688" s="357"/>
      <c r="M688" s="358" t="str">
        <f t="shared" si="60"/>
        <v>Local</v>
      </c>
      <c r="N688" s="350"/>
      <c r="O688" s="356" t="str">
        <f t="shared" si="61"/>
        <v>ZAR</v>
      </c>
      <c r="P688" s="356">
        <f t="shared" si="63"/>
        <v>1</v>
      </c>
      <c r="Q688" s="350"/>
      <c r="R688" s="350"/>
      <c r="S688" s="350"/>
      <c r="T688" s="359">
        <f t="shared" si="62"/>
        <v>0</v>
      </c>
      <c r="U688" s="360"/>
      <c r="V688" s="360"/>
      <c r="W688" s="360"/>
      <c r="X688" s="360"/>
      <c r="Y688" s="360"/>
      <c r="Z688" s="360"/>
      <c r="AA688" s="361"/>
      <c r="AB688" s="361"/>
      <c r="AC688" s="361"/>
      <c r="AD688" s="361"/>
      <c r="AE688" s="361"/>
      <c r="AF688" s="361"/>
      <c r="AG688" s="361"/>
      <c r="AH688" s="361"/>
    </row>
    <row r="689" spans="1:34" ht="12.75" customHeight="1" x14ac:dyDescent="0.3">
      <c r="A689" s="351">
        <v>708</v>
      </c>
      <c r="B689" s="49">
        <v>10</v>
      </c>
      <c r="C689" s="352" t="s">
        <v>300</v>
      </c>
      <c r="D689" s="369" t="s">
        <v>311</v>
      </c>
      <c r="E689" s="379"/>
      <c r="F689" s="371"/>
      <c r="G689" s="386"/>
      <c r="H689" s="376">
        <v>70</v>
      </c>
      <c r="I689" s="354" t="str">
        <f t="shared" si="64"/>
        <v>Transport - Freight/Sea</v>
      </c>
      <c r="J689" s="355"/>
      <c r="K689" s="355"/>
      <c r="L689" s="357"/>
      <c r="M689" s="358" t="str">
        <f t="shared" si="60"/>
        <v>Local</v>
      </c>
      <c r="N689" s="350"/>
      <c r="O689" s="356" t="str">
        <f t="shared" si="61"/>
        <v>ZAR</v>
      </c>
      <c r="P689" s="356">
        <f t="shared" si="63"/>
        <v>1</v>
      </c>
      <c r="Q689" s="350"/>
      <c r="R689" s="350"/>
      <c r="S689" s="350"/>
      <c r="T689" s="359">
        <f t="shared" si="62"/>
        <v>0</v>
      </c>
      <c r="U689" s="360"/>
      <c r="V689" s="360"/>
      <c r="W689" s="360"/>
      <c r="X689" s="360"/>
      <c r="Y689" s="360"/>
      <c r="Z689" s="360"/>
      <c r="AA689" s="361"/>
      <c r="AB689" s="361"/>
      <c r="AC689" s="361"/>
      <c r="AD689" s="361"/>
      <c r="AE689" s="361"/>
      <c r="AF689" s="361"/>
      <c r="AG689" s="361"/>
      <c r="AH689" s="361"/>
    </row>
    <row r="690" spans="1:34" ht="12.75" customHeight="1" x14ac:dyDescent="0.3">
      <c r="A690" s="351">
        <v>709</v>
      </c>
      <c r="B690" s="49">
        <v>10</v>
      </c>
      <c r="C690" s="352" t="s">
        <v>300</v>
      </c>
      <c r="D690" s="369" t="s">
        <v>311</v>
      </c>
      <c r="E690" s="379"/>
      <c r="F690" s="371"/>
      <c r="G690" s="386"/>
      <c r="H690" s="376">
        <v>80</v>
      </c>
      <c r="I690" s="354" t="str">
        <f t="shared" si="64"/>
        <v>Construction, Erection &amp; Installation</v>
      </c>
      <c r="J690" s="355"/>
      <c r="K690" s="355"/>
      <c r="L690" s="357"/>
      <c r="M690" s="358" t="str">
        <f t="shared" si="60"/>
        <v>Local</v>
      </c>
      <c r="N690" s="350"/>
      <c r="O690" s="356" t="str">
        <f t="shared" si="61"/>
        <v>ZAR</v>
      </c>
      <c r="P690" s="356">
        <f t="shared" si="63"/>
        <v>1</v>
      </c>
      <c r="Q690" s="350"/>
      <c r="R690" s="350"/>
      <c r="S690" s="350"/>
      <c r="T690" s="359">
        <f t="shared" si="62"/>
        <v>0</v>
      </c>
      <c r="U690" s="360"/>
      <c r="V690" s="360"/>
      <c r="W690" s="360"/>
      <c r="X690" s="360"/>
      <c r="Y690" s="360"/>
      <c r="Z690" s="360"/>
      <c r="AA690" s="361"/>
      <c r="AB690" s="361"/>
      <c r="AC690" s="361"/>
      <c r="AD690" s="361"/>
      <c r="AE690" s="361"/>
      <c r="AF690" s="361"/>
      <c r="AG690" s="361"/>
      <c r="AH690" s="361"/>
    </row>
    <row r="691" spans="1:34" ht="12.75" customHeight="1" x14ac:dyDescent="0.3">
      <c r="A691" s="351">
        <v>710</v>
      </c>
      <c r="B691" s="49">
        <v>10</v>
      </c>
      <c r="C691" s="352" t="s">
        <v>300</v>
      </c>
      <c r="D691" s="369" t="s">
        <v>311</v>
      </c>
      <c r="E691" s="379"/>
      <c r="F691" s="371"/>
      <c r="G691" s="386"/>
      <c r="H691" s="376">
        <v>90</v>
      </c>
      <c r="I691" s="354" t="str">
        <f t="shared" si="64"/>
        <v>Commissioning and Testing</v>
      </c>
      <c r="J691" s="355"/>
      <c r="K691" s="355"/>
      <c r="L691" s="357"/>
      <c r="M691" s="358" t="str">
        <f t="shared" si="60"/>
        <v>Local</v>
      </c>
      <c r="N691" s="350"/>
      <c r="O691" s="356" t="str">
        <f t="shared" si="61"/>
        <v>ZAR</v>
      </c>
      <c r="P691" s="356">
        <f t="shared" si="63"/>
        <v>1</v>
      </c>
      <c r="Q691" s="350"/>
      <c r="R691" s="350"/>
      <c r="S691" s="350"/>
      <c r="T691" s="359">
        <f t="shared" si="62"/>
        <v>0</v>
      </c>
      <c r="U691" s="360"/>
      <c r="V691" s="360"/>
      <c r="W691" s="360"/>
      <c r="X691" s="360"/>
      <c r="Y691" s="360"/>
      <c r="Z691" s="360"/>
      <c r="AA691" s="361"/>
      <c r="AB691" s="361"/>
      <c r="AC691" s="361"/>
      <c r="AD691" s="361"/>
      <c r="AE691" s="361"/>
      <c r="AF691" s="361"/>
      <c r="AG691" s="361"/>
      <c r="AH691" s="361"/>
    </row>
    <row r="692" spans="1:34" ht="12.75" customHeight="1" x14ac:dyDescent="0.3">
      <c r="A692" s="351">
        <v>711</v>
      </c>
      <c r="B692" s="49">
        <v>10</v>
      </c>
      <c r="C692" s="352" t="s">
        <v>300</v>
      </c>
      <c r="D692" s="369" t="s">
        <v>311</v>
      </c>
      <c r="E692" s="379"/>
      <c r="F692" s="371"/>
      <c r="G692" s="386"/>
      <c r="H692" s="376">
        <v>100</v>
      </c>
      <c r="I692" s="354" t="str">
        <f t="shared" si="64"/>
        <v>Codification and Labelling</v>
      </c>
      <c r="J692" s="355"/>
      <c r="K692" s="355"/>
      <c r="L692" s="357"/>
      <c r="M692" s="358" t="str">
        <f t="shared" si="60"/>
        <v>Local</v>
      </c>
      <c r="N692" s="350"/>
      <c r="O692" s="356" t="str">
        <f t="shared" si="61"/>
        <v>ZAR</v>
      </c>
      <c r="P692" s="356">
        <f t="shared" si="63"/>
        <v>1</v>
      </c>
      <c r="Q692" s="350"/>
      <c r="R692" s="350"/>
      <c r="S692" s="350"/>
      <c r="T692" s="359">
        <f t="shared" si="62"/>
        <v>0</v>
      </c>
      <c r="U692" s="360"/>
      <c r="V692" s="360"/>
      <c r="W692" s="360"/>
      <c r="X692" s="360"/>
      <c r="Y692" s="360"/>
      <c r="Z692" s="360"/>
      <c r="AA692" s="361"/>
      <c r="AB692" s="361"/>
      <c r="AC692" s="361"/>
      <c r="AD692" s="361"/>
      <c r="AE692" s="361"/>
      <c r="AF692" s="361"/>
      <c r="AG692" s="361"/>
      <c r="AH692" s="361"/>
    </row>
    <row r="693" spans="1:34" ht="12.75" customHeight="1" x14ac:dyDescent="0.3">
      <c r="A693" s="351">
        <v>712</v>
      </c>
      <c r="B693" s="49">
        <v>10</v>
      </c>
      <c r="C693" s="352" t="s">
        <v>300</v>
      </c>
      <c r="D693" s="369" t="s">
        <v>311</v>
      </c>
      <c r="E693" s="379"/>
      <c r="F693" s="371"/>
      <c r="G693" s="386"/>
      <c r="H693" s="375">
        <v>0</v>
      </c>
      <c r="I693" s="354" t="str">
        <f t="shared" si="64"/>
        <v>General</v>
      </c>
      <c r="J693" s="355"/>
      <c r="K693" s="355"/>
      <c r="L693" s="357"/>
      <c r="M693" s="358" t="str">
        <f t="shared" ref="M693:M748" si="65">IF($O693=0,"Check",IF($O693="ZAR","Local","Foreign"))</f>
        <v>Local</v>
      </c>
      <c r="N693" s="350"/>
      <c r="O693" s="356" t="str">
        <f t="shared" si="61"/>
        <v>ZAR</v>
      </c>
      <c r="P693" s="356">
        <f t="shared" si="63"/>
        <v>1</v>
      </c>
      <c r="Q693" s="350"/>
      <c r="R693" s="350"/>
      <c r="S693" s="350"/>
      <c r="T693" s="359">
        <f t="shared" si="62"/>
        <v>0</v>
      </c>
      <c r="U693" s="360"/>
      <c r="V693" s="360"/>
      <c r="W693" s="360"/>
      <c r="X693" s="360"/>
      <c r="Y693" s="360"/>
      <c r="Z693" s="360"/>
      <c r="AA693" s="361"/>
      <c r="AB693" s="361"/>
      <c r="AC693" s="361"/>
      <c r="AD693" s="361"/>
      <c r="AE693" s="361"/>
      <c r="AF693" s="361"/>
      <c r="AG693" s="361"/>
      <c r="AH693" s="361"/>
    </row>
    <row r="694" spans="1:34" ht="12.75" customHeight="1" x14ac:dyDescent="0.3">
      <c r="A694" s="351">
        <v>713</v>
      </c>
      <c r="B694" s="49">
        <v>10</v>
      </c>
      <c r="C694" s="352" t="s">
        <v>300</v>
      </c>
      <c r="D694" s="369" t="s">
        <v>311</v>
      </c>
      <c r="E694" s="379"/>
      <c r="F694" s="371"/>
      <c r="G694" s="386"/>
      <c r="H694" s="376">
        <v>10</v>
      </c>
      <c r="I694" s="354" t="str">
        <f t="shared" si="64"/>
        <v>Management</v>
      </c>
      <c r="J694" s="355"/>
      <c r="K694" s="355"/>
      <c r="L694" s="357"/>
      <c r="M694" s="358" t="str">
        <f t="shared" si="65"/>
        <v>Local</v>
      </c>
      <c r="N694" s="350"/>
      <c r="O694" s="356" t="str">
        <f t="shared" si="61"/>
        <v>ZAR</v>
      </c>
      <c r="P694" s="356">
        <f t="shared" si="63"/>
        <v>1</v>
      </c>
      <c r="Q694" s="350"/>
      <c r="R694" s="350"/>
      <c r="S694" s="350"/>
      <c r="T694" s="359">
        <f t="shared" si="62"/>
        <v>0</v>
      </c>
      <c r="U694" s="360"/>
      <c r="V694" s="360"/>
      <c r="W694" s="360"/>
      <c r="X694" s="360"/>
      <c r="Y694" s="360"/>
      <c r="Z694" s="360"/>
      <c r="AA694" s="361"/>
      <c r="AB694" s="361"/>
      <c r="AC694" s="361"/>
      <c r="AD694" s="361"/>
      <c r="AE694" s="361"/>
      <c r="AF694" s="361"/>
      <c r="AG694" s="361"/>
      <c r="AH694" s="361"/>
    </row>
    <row r="695" spans="1:34" ht="12.75" customHeight="1" x14ac:dyDescent="0.3">
      <c r="A695" s="351">
        <v>714</v>
      </c>
      <c r="B695" s="49">
        <v>10</v>
      </c>
      <c r="C695" s="352" t="s">
        <v>300</v>
      </c>
      <c r="D695" s="369" t="s">
        <v>311</v>
      </c>
      <c r="E695" s="379"/>
      <c r="F695" s="371"/>
      <c r="G695" s="386"/>
      <c r="H695" s="376">
        <v>20</v>
      </c>
      <c r="I695" s="354" t="str">
        <f t="shared" si="64"/>
        <v>Design Management</v>
      </c>
      <c r="J695" s="355"/>
      <c r="K695" s="355"/>
      <c r="L695" s="357"/>
      <c r="M695" s="358" t="str">
        <f t="shared" si="65"/>
        <v>Local</v>
      </c>
      <c r="N695" s="350"/>
      <c r="O695" s="356" t="str">
        <f t="shared" si="61"/>
        <v>ZAR</v>
      </c>
      <c r="P695" s="356">
        <f t="shared" si="63"/>
        <v>1</v>
      </c>
      <c r="Q695" s="350"/>
      <c r="R695" s="350"/>
      <c r="S695" s="350"/>
      <c r="T695" s="359">
        <f t="shared" si="62"/>
        <v>0</v>
      </c>
      <c r="U695" s="360"/>
      <c r="V695" s="360"/>
      <c r="W695" s="360"/>
      <c r="X695" s="360"/>
      <c r="Y695" s="360"/>
      <c r="Z695" s="360"/>
      <c r="AA695" s="361"/>
      <c r="AB695" s="361"/>
      <c r="AC695" s="361"/>
      <c r="AD695" s="361"/>
      <c r="AE695" s="361"/>
      <c r="AF695" s="361"/>
      <c r="AG695" s="361"/>
      <c r="AH695" s="361"/>
    </row>
    <row r="696" spans="1:34" ht="12.75" customHeight="1" x14ac:dyDescent="0.3">
      <c r="A696" s="351">
        <v>715</v>
      </c>
      <c r="B696" s="49">
        <v>10</v>
      </c>
      <c r="C696" s="352" t="s">
        <v>300</v>
      </c>
      <c r="D696" s="369" t="s">
        <v>311</v>
      </c>
      <c r="E696" s="379"/>
      <c r="F696" s="371"/>
      <c r="G696" s="386"/>
      <c r="H696" s="376">
        <v>30</v>
      </c>
      <c r="I696" s="354" t="str">
        <f t="shared" si="64"/>
        <v>Procurement</v>
      </c>
      <c r="J696" s="355"/>
      <c r="K696" s="355"/>
      <c r="L696" s="357"/>
      <c r="M696" s="358" t="str">
        <f t="shared" si="65"/>
        <v>Local</v>
      </c>
      <c r="N696" s="350"/>
      <c r="O696" s="356" t="str">
        <f t="shared" si="61"/>
        <v>ZAR</v>
      </c>
      <c r="P696" s="356">
        <f t="shared" si="63"/>
        <v>1</v>
      </c>
      <c r="Q696" s="350"/>
      <c r="R696" s="350"/>
      <c r="S696" s="350"/>
      <c r="T696" s="359">
        <f t="shared" si="62"/>
        <v>0</v>
      </c>
      <c r="U696" s="360"/>
      <c r="V696" s="360"/>
      <c r="W696" s="360"/>
      <c r="X696" s="360"/>
      <c r="Y696" s="360"/>
      <c r="Z696" s="360"/>
      <c r="AA696" s="361"/>
      <c r="AB696" s="361"/>
      <c r="AC696" s="361"/>
      <c r="AD696" s="361"/>
      <c r="AE696" s="361"/>
      <c r="AF696" s="361"/>
      <c r="AG696" s="361"/>
      <c r="AH696" s="361"/>
    </row>
    <row r="697" spans="1:34" ht="12.75" customHeight="1" x14ac:dyDescent="0.3">
      <c r="A697" s="351">
        <v>716</v>
      </c>
      <c r="B697" s="49">
        <v>10</v>
      </c>
      <c r="C697" s="352" t="s">
        <v>300</v>
      </c>
      <c r="D697" s="369" t="s">
        <v>311</v>
      </c>
      <c r="E697" s="379"/>
      <c r="F697" s="371"/>
      <c r="G697" s="386"/>
      <c r="H697" s="376">
        <v>40</v>
      </c>
      <c r="I697" s="354" t="str">
        <f t="shared" si="64"/>
        <v>Plant and Material - Local</v>
      </c>
      <c r="J697" s="355"/>
      <c r="K697" s="355"/>
      <c r="L697" s="357"/>
      <c r="M697" s="358" t="str">
        <f t="shared" si="65"/>
        <v>Local</v>
      </c>
      <c r="N697" s="350"/>
      <c r="O697" s="356" t="str">
        <f t="shared" si="61"/>
        <v>ZAR</v>
      </c>
      <c r="P697" s="356">
        <f t="shared" si="63"/>
        <v>1</v>
      </c>
      <c r="Q697" s="350"/>
      <c r="R697" s="350"/>
      <c r="S697" s="350"/>
      <c r="T697" s="359">
        <f t="shared" si="62"/>
        <v>0</v>
      </c>
      <c r="U697" s="360"/>
      <c r="V697" s="360"/>
      <c r="W697" s="360"/>
      <c r="X697" s="360"/>
      <c r="Y697" s="360"/>
      <c r="Z697" s="360"/>
      <c r="AA697" s="361"/>
      <c r="AB697" s="361"/>
      <c r="AC697" s="361"/>
      <c r="AD697" s="361"/>
      <c r="AE697" s="361"/>
      <c r="AF697" s="361"/>
      <c r="AG697" s="361"/>
      <c r="AH697" s="361"/>
    </row>
    <row r="698" spans="1:34" ht="12.75" customHeight="1" x14ac:dyDescent="0.3">
      <c r="A698" s="351">
        <v>717</v>
      </c>
      <c r="B698" s="49">
        <v>10</v>
      </c>
      <c r="C698" s="352" t="s">
        <v>300</v>
      </c>
      <c r="D698" s="369" t="s">
        <v>311</v>
      </c>
      <c r="E698" s="379"/>
      <c r="F698" s="371"/>
      <c r="G698" s="386"/>
      <c r="H698" s="376">
        <v>50</v>
      </c>
      <c r="I698" s="354" t="str">
        <f t="shared" si="64"/>
        <v>Plant and Material - Foreign</v>
      </c>
      <c r="J698" s="355"/>
      <c r="K698" s="355"/>
      <c r="L698" s="357"/>
      <c r="M698" s="358" t="s">
        <v>154</v>
      </c>
      <c r="N698" s="350"/>
      <c r="O698" s="398" t="s">
        <v>188</v>
      </c>
      <c r="P698" s="356"/>
      <c r="Q698" s="350"/>
      <c r="R698" s="350"/>
      <c r="S698" s="350"/>
      <c r="T698" s="359">
        <f t="shared" si="62"/>
        <v>0</v>
      </c>
      <c r="U698" s="360"/>
      <c r="V698" s="360"/>
      <c r="W698" s="360"/>
      <c r="X698" s="360"/>
      <c r="Y698" s="360"/>
      <c r="Z698" s="360"/>
      <c r="AA698" s="361"/>
      <c r="AB698" s="361"/>
      <c r="AC698" s="361"/>
      <c r="AD698" s="361"/>
      <c r="AE698" s="361"/>
      <c r="AF698" s="361"/>
      <c r="AG698" s="361"/>
      <c r="AH698" s="361"/>
    </row>
    <row r="699" spans="1:34" ht="12.75" customHeight="1" x14ac:dyDescent="0.3">
      <c r="A699" s="351">
        <v>718</v>
      </c>
      <c r="B699" s="49">
        <v>10</v>
      </c>
      <c r="C699" s="352" t="s">
        <v>300</v>
      </c>
      <c r="D699" s="369" t="s">
        <v>311</v>
      </c>
      <c r="E699" s="379"/>
      <c r="F699" s="371"/>
      <c r="G699" s="386"/>
      <c r="H699" s="376">
        <v>60</v>
      </c>
      <c r="I699" s="354" t="str">
        <f t="shared" si="64"/>
        <v>Transport - Local</v>
      </c>
      <c r="J699" s="355"/>
      <c r="K699" s="355"/>
      <c r="L699" s="357"/>
      <c r="M699" s="358" t="str">
        <f t="shared" si="65"/>
        <v>Local</v>
      </c>
      <c r="N699" s="350"/>
      <c r="O699" s="356" t="str">
        <f t="shared" si="61"/>
        <v>ZAR</v>
      </c>
      <c r="P699" s="356">
        <f t="shared" si="63"/>
        <v>1</v>
      </c>
      <c r="Q699" s="350"/>
      <c r="R699" s="350"/>
      <c r="S699" s="350"/>
      <c r="T699" s="359">
        <f t="shared" si="62"/>
        <v>0</v>
      </c>
      <c r="U699" s="360"/>
      <c r="V699" s="360"/>
      <c r="W699" s="360"/>
      <c r="X699" s="360"/>
      <c r="Y699" s="360"/>
      <c r="Z699" s="360"/>
      <c r="AA699" s="361"/>
      <c r="AB699" s="361"/>
      <c r="AC699" s="361"/>
      <c r="AD699" s="361"/>
      <c r="AE699" s="361"/>
      <c r="AF699" s="361"/>
      <c r="AG699" s="361"/>
      <c r="AH699" s="361"/>
    </row>
    <row r="700" spans="1:34" ht="12.75" customHeight="1" x14ac:dyDescent="0.3">
      <c r="A700" s="351">
        <v>719</v>
      </c>
      <c r="B700" s="49">
        <v>10</v>
      </c>
      <c r="C700" s="352" t="s">
        <v>300</v>
      </c>
      <c r="D700" s="369" t="s">
        <v>311</v>
      </c>
      <c r="E700" s="379"/>
      <c r="F700" s="371"/>
      <c r="G700" s="386"/>
      <c r="H700" s="376">
        <v>70</v>
      </c>
      <c r="I700" s="354" t="str">
        <f t="shared" si="64"/>
        <v>Transport - Freight/Sea</v>
      </c>
      <c r="J700" s="355"/>
      <c r="K700" s="355"/>
      <c r="L700" s="357"/>
      <c r="M700" s="358" t="str">
        <f t="shared" si="65"/>
        <v>Local</v>
      </c>
      <c r="N700" s="350"/>
      <c r="O700" s="356" t="str">
        <f t="shared" si="61"/>
        <v>ZAR</v>
      </c>
      <c r="P700" s="356">
        <f t="shared" si="63"/>
        <v>1</v>
      </c>
      <c r="Q700" s="350"/>
      <c r="R700" s="350"/>
      <c r="S700" s="350"/>
      <c r="T700" s="359">
        <f t="shared" si="62"/>
        <v>0</v>
      </c>
      <c r="U700" s="360"/>
      <c r="V700" s="360"/>
      <c r="W700" s="360"/>
      <c r="X700" s="360"/>
      <c r="Y700" s="360"/>
      <c r="Z700" s="360"/>
      <c r="AA700" s="361"/>
      <c r="AB700" s="361"/>
      <c r="AC700" s="361"/>
      <c r="AD700" s="361"/>
      <c r="AE700" s="361"/>
      <c r="AF700" s="361"/>
      <c r="AG700" s="361"/>
      <c r="AH700" s="361"/>
    </row>
    <row r="701" spans="1:34" ht="12.75" customHeight="1" x14ac:dyDescent="0.3">
      <c r="A701" s="351">
        <v>720</v>
      </c>
      <c r="B701" s="49">
        <v>10</v>
      </c>
      <c r="C701" s="352" t="s">
        <v>300</v>
      </c>
      <c r="D701" s="369" t="s">
        <v>311</v>
      </c>
      <c r="E701" s="379"/>
      <c r="F701" s="371"/>
      <c r="G701" s="386"/>
      <c r="H701" s="376">
        <v>80</v>
      </c>
      <c r="I701" s="354" t="str">
        <f t="shared" si="64"/>
        <v>Construction, Erection &amp; Installation</v>
      </c>
      <c r="J701" s="355"/>
      <c r="K701" s="355"/>
      <c r="L701" s="357"/>
      <c r="M701" s="358" t="str">
        <f t="shared" si="65"/>
        <v>Local</v>
      </c>
      <c r="N701" s="350"/>
      <c r="O701" s="356" t="str">
        <f t="shared" si="61"/>
        <v>ZAR</v>
      </c>
      <c r="P701" s="356">
        <f t="shared" si="63"/>
        <v>1</v>
      </c>
      <c r="Q701" s="350"/>
      <c r="R701" s="350"/>
      <c r="S701" s="350"/>
      <c r="T701" s="359">
        <f t="shared" si="62"/>
        <v>0</v>
      </c>
      <c r="U701" s="360"/>
      <c r="V701" s="360"/>
      <c r="W701" s="360"/>
      <c r="X701" s="360"/>
      <c r="Y701" s="360"/>
      <c r="Z701" s="360"/>
      <c r="AA701" s="361"/>
      <c r="AB701" s="361"/>
      <c r="AC701" s="361"/>
      <c r="AD701" s="361"/>
      <c r="AE701" s="361"/>
      <c r="AF701" s="361"/>
      <c r="AG701" s="361"/>
      <c r="AH701" s="361"/>
    </row>
    <row r="702" spans="1:34" ht="12.75" customHeight="1" x14ac:dyDescent="0.3">
      <c r="A702" s="351">
        <v>721</v>
      </c>
      <c r="B702" s="49">
        <v>10</v>
      </c>
      <c r="C702" s="352" t="s">
        <v>300</v>
      </c>
      <c r="D702" s="369" t="s">
        <v>311</v>
      </c>
      <c r="E702" s="379"/>
      <c r="F702" s="371"/>
      <c r="G702" s="386"/>
      <c r="H702" s="376">
        <v>90</v>
      </c>
      <c r="I702" s="354" t="str">
        <f t="shared" si="64"/>
        <v>Commissioning and Testing</v>
      </c>
      <c r="J702" s="355"/>
      <c r="K702" s="355"/>
      <c r="L702" s="357"/>
      <c r="M702" s="358" t="str">
        <f t="shared" si="65"/>
        <v>Local</v>
      </c>
      <c r="N702" s="350"/>
      <c r="O702" s="356" t="str">
        <f t="shared" si="61"/>
        <v>ZAR</v>
      </c>
      <c r="P702" s="356">
        <f t="shared" si="63"/>
        <v>1</v>
      </c>
      <c r="Q702" s="350"/>
      <c r="R702" s="350"/>
      <c r="S702" s="350"/>
      <c r="T702" s="359">
        <f t="shared" si="62"/>
        <v>0</v>
      </c>
      <c r="U702" s="360"/>
      <c r="V702" s="360"/>
      <c r="W702" s="360"/>
      <c r="X702" s="360"/>
      <c r="Y702" s="360"/>
      <c r="Z702" s="360"/>
      <c r="AA702" s="361"/>
      <c r="AB702" s="361"/>
      <c r="AC702" s="361"/>
      <c r="AD702" s="361"/>
      <c r="AE702" s="361"/>
      <c r="AF702" s="361"/>
      <c r="AG702" s="361"/>
      <c r="AH702" s="361"/>
    </row>
    <row r="703" spans="1:34" ht="12.75" customHeight="1" x14ac:dyDescent="0.3">
      <c r="A703" s="351">
        <v>722</v>
      </c>
      <c r="B703" s="49">
        <v>10</v>
      </c>
      <c r="C703" s="352" t="s">
        <v>300</v>
      </c>
      <c r="D703" s="369" t="s">
        <v>311</v>
      </c>
      <c r="E703" s="379"/>
      <c r="F703" s="371"/>
      <c r="G703" s="386"/>
      <c r="H703" s="376">
        <v>100</v>
      </c>
      <c r="I703" s="354" t="str">
        <f t="shared" si="64"/>
        <v>Codification and Labelling</v>
      </c>
      <c r="J703" s="355"/>
      <c r="K703" s="355"/>
      <c r="L703" s="357"/>
      <c r="M703" s="358" t="str">
        <f t="shared" si="65"/>
        <v>Local</v>
      </c>
      <c r="N703" s="350"/>
      <c r="O703" s="356" t="str">
        <f t="shared" si="61"/>
        <v>ZAR</v>
      </c>
      <c r="P703" s="356">
        <f t="shared" si="63"/>
        <v>1</v>
      </c>
      <c r="Q703" s="350"/>
      <c r="R703" s="350"/>
      <c r="S703" s="350"/>
      <c r="T703" s="359">
        <f t="shared" si="62"/>
        <v>0</v>
      </c>
      <c r="U703" s="360"/>
      <c r="V703" s="360"/>
      <c r="W703" s="360"/>
      <c r="X703" s="360"/>
      <c r="Y703" s="360"/>
      <c r="Z703" s="360"/>
      <c r="AA703" s="361"/>
      <c r="AB703" s="361"/>
      <c r="AC703" s="361"/>
      <c r="AD703" s="361"/>
      <c r="AE703" s="361"/>
      <c r="AF703" s="361"/>
      <c r="AG703" s="361"/>
      <c r="AH703" s="361"/>
    </row>
    <row r="704" spans="1:34" ht="12.75" customHeight="1" x14ac:dyDescent="0.3">
      <c r="A704" s="351">
        <v>723</v>
      </c>
      <c r="B704" s="49">
        <v>10</v>
      </c>
      <c r="C704" s="352" t="s">
        <v>300</v>
      </c>
      <c r="D704" s="369" t="s">
        <v>311</v>
      </c>
      <c r="E704" s="379"/>
      <c r="F704" s="371"/>
      <c r="G704" s="386"/>
      <c r="H704" s="375">
        <v>0</v>
      </c>
      <c r="I704" s="354" t="str">
        <f t="shared" si="64"/>
        <v>General</v>
      </c>
      <c r="J704" s="355"/>
      <c r="K704" s="355"/>
      <c r="L704" s="357"/>
      <c r="M704" s="358" t="str">
        <f t="shared" si="65"/>
        <v>Local</v>
      </c>
      <c r="N704" s="350"/>
      <c r="O704" s="356" t="str">
        <f t="shared" si="61"/>
        <v>ZAR</v>
      </c>
      <c r="P704" s="356">
        <f t="shared" si="63"/>
        <v>1</v>
      </c>
      <c r="Q704" s="350"/>
      <c r="R704" s="350"/>
      <c r="S704" s="350"/>
      <c r="T704" s="359">
        <f t="shared" si="62"/>
        <v>0</v>
      </c>
      <c r="U704" s="360"/>
      <c r="V704" s="360"/>
      <c r="W704" s="360"/>
      <c r="X704" s="360"/>
      <c r="Y704" s="360"/>
      <c r="Z704" s="360"/>
      <c r="AA704" s="361"/>
      <c r="AB704" s="361"/>
      <c r="AC704" s="361"/>
      <c r="AD704" s="361"/>
      <c r="AE704" s="361"/>
      <c r="AF704" s="361"/>
      <c r="AG704" s="361"/>
      <c r="AH704" s="361"/>
    </row>
    <row r="705" spans="1:34" ht="12.75" customHeight="1" x14ac:dyDescent="0.3">
      <c r="A705" s="351">
        <v>724</v>
      </c>
      <c r="B705" s="49">
        <v>10</v>
      </c>
      <c r="C705" s="352" t="s">
        <v>300</v>
      </c>
      <c r="D705" s="369" t="s">
        <v>311</v>
      </c>
      <c r="E705" s="379"/>
      <c r="F705" s="371"/>
      <c r="G705" s="386"/>
      <c r="H705" s="376">
        <v>10</v>
      </c>
      <c r="I705" s="354" t="str">
        <f t="shared" si="64"/>
        <v>Management</v>
      </c>
      <c r="J705" s="355"/>
      <c r="K705" s="355"/>
      <c r="L705" s="357"/>
      <c r="M705" s="358" t="str">
        <f t="shared" si="65"/>
        <v>Local</v>
      </c>
      <c r="N705" s="350"/>
      <c r="O705" s="356" t="str">
        <f t="shared" si="61"/>
        <v>ZAR</v>
      </c>
      <c r="P705" s="356">
        <f t="shared" si="63"/>
        <v>1</v>
      </c>
      <c r="Q705" s="350"/>
      <c r="R705" s="350"/>
      <c r="S705" s="350"/>
      <c r="T705" s="359">
        <f t="shared" si="62"/>
        <v>0</v>
      </c>
      <c r="U705" s="360"/>
      <c r="V705" s="360"/>
      <c r="W705" s="360"/>
      <c r="X705" s="360"/>
      <c r="Y705" s="360"/>
      <c r="Z705" s="360"/>
      <c r="AA705" s="361"/>
      <c r="AB705" s="361"/>
      <c r="AC705" s="361"/>
      <c r="AD705" s="361"/>
      <c r="AE705" s="361"/>
      <c r="AF705" s="361"/>
      <c r="AG705" s="361"/>
      <c r="AH705" s="361"/>
    </row>
    <row r="706" spans="1:34" ht="12.75" customHeight="1" x14ac:dyDescent="0.3">
      <c r="A706" s="351">
        <v>725</v>
      </c>
      <c r="B706" s="49">
        <v>10</v>
      </c>
      <c r="C706" s="352" t="s">
        <v>300</v>
      </c>
      <c r="D706" s="369" t="s">
        <v>311</v>
      </c>
      <c r="E706" s="379"/>
      <c r="F706" s="371"/>
      <c r="G706" s="386"/>
      <c r="H706" s="376">
        <v>20</v>
      </c>
      <c r="I706" s="354" t="str">
        <f t="shared" si="64"/>
        <v>Design Management</v>
      </c>
      <c r="J706" s="355"/>
      <c r="K706" s="355"/>
      <c r="L706" s="357"/>
      <c r="M706" s="358" t="str">
        <f t="shared" si="65"/>
        <v>Local</v>
      </c>
      <c r="N706" s="350"/>
      <c r="O706" s="356" t="str">
        <f t="shared" si="61"/>
        <v>ZAR</v>
      </c>
      <c r="P706" s="356">
        <f t="shared" si="63"/>
        <v>1</v>
      </c>
      <c r="Q706" s="350"/>
      <c r="R706" s="350"/>
      <c r="S706" s="350"/>
      <c r="T706" s="359">
        <f t="shared" si="62"/>
        <v>0</v>
      </c>
      <c r="U706" s="360"/>
      <c r="V706" s="360"/>
      <c r="W706" s="360"/>
      <c r="X706" s="360"/>
      <c r="Y706" s="360"/>
      <c r="Z706" s="360"/>
      <c r="AA706" s="361"/>
      <c r="AB706" s="361"/>
      <c r="AC706" s="361"/>
      <c r="AD706" s="361"/>
      <c r="AE706" s="361"/>
      <c r="AF706" s="361"/>
      <c r="AG706" s="361"/>
      <c r="AH706" s="361"/>
    </row>
    <row r="707" spans="1:34" ht="12.75" customHeight="1" x14ac:dyDescent="0.3">
      <c r="A707" s="351">
        <v>726</v>
      </c>
      <c r="B707" s="49">
        <v>10</v>
      </c>
      <c r="C707" s="352" t="s">
        <v>300</v>
      </c>
      <c r="D707" s="369" t="s">
        <v>311</v>
      </c>
      <c r="E707" s="379"/>
      <c r="F707" s="371"/>
      <c r="G707" s="386"/>
      <c r="H707" s="376">
        <v>30</v>
      </c>
      <c r="I707" s="354" t="str">
        <f t="shared" si="64"/>
        <v>Procurement</v>
      </c>
      <c r="J707" s="355"/>
      <c r="K707" s="355"/>
      <c r="L707" s="357"/>
      <c r="M707" s="358" t="str">
        <f t="shared" si="65"/>
        <v>Local</v>
      </c>
      <c r="N707" s="350"/>
      <c r="O707" s="356" t="str">
        <f t="shared" si="61"/>
        <v>ZAR</v>
      </c>
      <c r="P707" s="356">
        <f t="shared" si="63"/>
        <v>1</v>
      </c>
      <c r="Q707" s="350"/>
      <c r="R707" s="350"/>
      <c r="S707" s="350"/>
      <c r="T707" s="359">
        <f t="shared" si="62"/>
        <v>0</v>
      </c>
      <c r="U707" s="360"/>
      <c r="V707" s="360"/>
      <c r="W707" s="360"/>
      <c r="X707" s="360"/>
      <c r="Y707" s="360"/>
      <c r="Z707" s="360"/>
      <c r="AA707" s="361"/>
      <c r="AB707" s="361"/>
      <c r="AC707" s="361"/>
      <c r="AD707" s="361"/>
      <c r="AE707" s="361"/>
      <c r="AF707" s="361"/>
      <c r="AG707" s="361"/>
      <c r="AH707" s="361"/>
    </row>
    <row r="708" spans="1:34" ht="12.75" customHeight="1" x14ac:dyDescent="0.3">
      <c r="A708" s="351">
        <v>727</v>
      </c>
      <c r="B708" s="49">
        <v>10</v>
      </c>
      <c r="C708" s="352" t="s">
        <v>300</v>
      </c>
      <c r="D708" s="369" t="s">
        <v>311</v>
      </c>
      <c r="E708" s="379"/>
      <c r="F708" s="371"/>
      <c r="G708" s="386"/>
      <c r="H708" s="376">
        <v>40</v>
      </c>
      <c r="I708" s="354" t="str">
        <f t="shared" si="64"/>
        <v>Plant and Material - Local</v>
      </c>
      <c r="J708" s="355"/>
      <c r="K708" s="355"/>
      <c r="L708" s="357"/>
      <c r="M708" s="358" t="str">
        <f t="shared" si="65"/>
        <v>Local</v>
      </c>
      <c r="N708" s="350"/>
      <c r="O708" s="356" t="str">
        <f t="shared" si="61"/>
        <v>ZAR</v>
      </c>
      <c r="P708" s="356">
        <f t="shared" si="63"/>
        <v>1</v>
      </c>
      <c r="Q708" s="350"/>
      <c r="R708" s="350"/>
      <c r="S708" s="350"/>
      <c r="T708" s="359">
        <f t="shared" si="62"/>
        <v>0</v>
      </c>
      <c r="U708" s="360"/>
      <c r="V708" s="360"/>
      <c r="W708" s="360"/>
      <c r="X708" s="360"/>
      <c r="Y708" s="360"/>
      <c r="Z708" s="360"/>
      <c r="AA708" s="361"/>
      <c r="AB708" s="361"/>
      <c r="AC708" s="361"/>
      <c r="AD708" s="361"/>
      <c r="AE708" s="361"/>
      <c r="AF708" s="361"/>
      <c r="AG708" s="361"/>
      <c r="AH708" s="361"/>
    </row>
    <row r="709" spans="1:34" ht="12.75" customHeight="1" x14ac:dyDescent="0.3">
      <c r="A709" s="351">
        <v>728</v>
      </c>
      <c r="B709" s="49">
        <v>10</v>
      </c>
      <c r="C709" s="352" t="s">
        <v>300</v>
      </c>
      <c r="D709" s="369" t="s">
        <v>311</v>
      </c>
      <c r="E709" s="379"/>
      <c r="F709" s="371"/>
      <c r="G709" s="386"/>
      <c r="H709" s="376">
        <v>50</v>
      </c>
      <c r="I709" s="354" t="str">
        <f t="shared" si="64"/>
        <v>Plant and Material - Foreign</v>
      </c>
      <c r="J709" s="355"/>
      <c r="K709" s="355"/>
      <c r="L709" s="357"/>
      <c r="M709" s="358" t="s">
        <v>154</v>
      </c>
      <c r="N709" s="350"/>
      <c r="O709" s="398" t="s">
        <v>188</v>
      </c>
      <c r="P709" s="356"/>
      <c r="Q709" s="350"/>
      <c r="R709" s="350"/>
      <c r="S709" s="350"/>
      <c r="T709" s="359">
        <f t="shared" si="62"/>
        <v>0</v>
      </c>
      <c r="U709" s="360"/>
      <c r="V709" s="360"/>
      <c r="W709" s="360"/>
      <c r="X709" s="360"/>
      <c r="Y709" s="360"/>
      <c r="Z709" s="360"/>
      <c r="AA709" s="361"/>
      <c r="AB709" s="361"/>
      <c r="AC709" s="361"/>
      <c r="AD709" s="361"/>
      <c r="AE709" s="361"/>
      <c r="AF709" s="361"/>
      <c r="AG709" s="361"/>
      <c r="AH709" s="361"/>
    </row>
    <row r="710" spans="1:34" ht="12.75" customHeight="1" x14ac:dyDescent="0.3">
      <c r="A710" s="351">
        <v>729</v>
      </c>
      <c r="B710" s="49">
        <v>10</v>
      </c>
      <c r="C710" s="352" t="s">
        <v>300</v>
      </c>
      <c r="D710" s="369" t="s">
        <v>311</v>
      </c>
      <c r="E710" s="379"/>
      <c r="F710" s="371"/>
      <c r="G710" s="386"/>
      <c r="H710" s="376">
        <v>60</v>
      </c>
      <c r="I710" s="354" t="str">
        <f t="shared" si="64"/>
        <v>Transport - Local</v>
      </c>
      <c r="J710" s="355"/>
      <c r="K710" s="355"/>
      <c r="L710" s="357"/>
      <c r="M710" s="358" t="str">
        <f t="shared" si="65"/>
        <v>Local</v>
      </c>
      <c r="N710" s="350"/>
      <c r="O710" s="356" t="str">
        <f t="shared" si="61"/>
        <v>ZAR</v>
      </c>
      <c r="P710" s="356">
        <f t="shared" si="63"/>
        <v>1</v>
      </c>
      <c r="Q710" s="350"/>
      <c r="R710" s="350"/>
      <c r="S710" s="350"/>
      <c r="T710" s="359">
        <f t="shared" si="62"/>
        <v>0</v>
      </c>
      <c r="U710" s="360"/>
      <c r="V710" s="360"/>
      <c r="W710" s="360"/>
      <c r="X710" s="360"/>
      <c r="Y710" s="360"/>
      <c r="Z710" s="360"/>
      <c r="AA710" s="361"/>
      <c r="AB710" s="361"/>
      <c r="AC710" s="361"/>
      <c r="AD710" s="361"/>
      <c r="AE710" s="361"/>
      <c r="AF710" s="361"/>
      <c r="AG710" s="361"/>
      <c r="AH710" s="361"/>
    </row>
    <row r="711" spans="1:34" ht="12.75" customHeight="1" x14ac:dyDescent="0.3">
      <c r="A711" s="351">
        <v>730</v>
      </c>
      <c r="B711" s="49">
        <v>10</v>
      </c>
      <c r="C711" s="352" t="s">
        <v>300</v>
      </c>
      <c r="D711" s="369" t="s">
        <v>311</v>
      </c>
      <c r="E711" s="379"/>
      <c r="F711" s="371"/>
      <c r="G711" s="386"/>
      <c r="H711" s="376">
        <v>70</v>
      </c>
      <c r="I711" s="354" t="str">
        <f t="shared" si="64"/>
        <v>Transport - Freight/Sea</v>
      </c>
      <c r="J711" s="355"/>
      <c r="K711" s="355"/>
      <c r="L711" s="357"/>
      <c r="M711" s="358" t="str">
        <f t="shared" si="65"/>
        <v>Local</v>
      </c>
      <c r="N711" s="350"/>
      <c r="O711" s="356" t="str">
        <f t="shared" si="61"/>
        <v>ZAR</v>
      </c>
      <c r="P711" s="356">
        <f t="shared" si="63"/>
        <v>1</v>
      </c>
      <c r="Q711" s="350"/>
      <c r="R711" s="350"/>
      <c r="S711" s="350"/>
      <c r="T711" s="359">
        <f t="shared" si="62"/>
        <v>0</v>
      </c>
      <c r="U711" s="360"/>
      <c r="V711" s="360"/>
      <c r="W711" s="360"/>
      <c r="X711" s="360"/>
      <c r="Y711" s="360"/>
      <c r="Z711" s="360"/>
      <c r="AA711" s="361"/>
      <c r="AB711" s="361"/>
      <c r="AC711" s="361"/>
      <c r="AD711" s="361"/>
      <c r="AE711" s="361"/>
      <c r="AF711" s="361"/>
      <c r="AG711" s="361"/>
      <c r="AH711" s="361"/>
    </row>
    <row r="712" spans="1:34" ht="12.75" customHeight="1" x14ac:dyDescent="0.3">
      <c r="A712" s="351">
        <v>731</v>
      </c>
      <c r="B712" s="49">
        <v>10</v>
      </c>
      <c r="C712" s="352" t="s">
        <v>300</v>
      </c>
      <c r="D712" s="369" t="s">
        <v>311</v>
      </c>
      <c r="E712" s="379"/>
      <c r="F712" s="371"/>
      <c r="G712" s="386"/>
      <c r="H712" s="376">
        <v>80</v>
      </c>
      <c r="I712" s="354" t="str">
        <f t="shared" si="64"/>
        <v>Construction, Erection &amp; Installation</v>
      </c>
      <c r="J712" s="355"/>
      <c r="K712" s="355"/>
      <c r="L712" s="357"/>
      <c r="M712" s="358" t="str">
        <f t="shared" si="65"/>
        <v>Local</v>
      </c>
      <c r="N712" s="350"/>
      <c r="O712" s="356" t="str">
        <f t="shared" si="61"/>
        <v>ZAR</v>
      </c>
      <c r="P712" s="356">
        <f t="shared" si="63"/>
        <v>1</v>
      </c>
      <c r="Q712" s="350"/>
      <c r="R712" s="350"/>
      <c r="S712" s="350"/>
      <c r="T712" s="359">
        <f t="shared" si="62"/>
        <v>0</v>
      </c>
      <c r="U712" s="360"/>
      <c r="V712" s="360"/>
      <c r="W712" s="360"/>
      <c r="X712" s="360"/>
      <c r="Y712" s="360"/>
      <c r="Z712" s="360"/>
      <c r="AA712" s="361"/>
      <c r="AB712" s="361"/>
      <c r="AC712" s="361"/>
      <c r="AD712" s="361"/>
      <c r="AE712" s="361"/>
      <c r="AF712" s="361"/>
      <c r="AG712" s="361"/>
      <c r="AH712" s="361"/>
    </row>
    <row r="713" spans="1:34" ht="12.75" customHeight="1" x14ac:dyDescent="0.3">
      <c r="A713" s="351">
        <v>732</v>
      </c>
      <c r="B713" s="49">
        <v>10</v>
      </c>
      <c r="C713" s="352" t="s">
        <v>300</v>
      </c>
      <c r="D713" s="369" t="s">
        <v>311</v>
      </c>
      <c r="E713" s="379"/>
      <c r="F713" s="371"/>
      <c r="G713" s="386"/>
      <c r="H713" s="376">
        <v>90</v>
      </c>
      <c r="I713" s="354" t="str">
        <f t="shared" si="64"/>
        <v>Commissioning and Testing</v>
      </c>
      <c r="J713" s="355"/>
      <c r="K713" s="355"/>
      <c r="L713" s="357"/>
      <c r="M713" s="358" t="str">
        <f t="shared" si="65"/>
        <v>Local</v>
      </c>
      <c r="N713" s="350"/>
      <c r="O713" s="356" t="str">
        <f t="shared" si="61"/>
        <v>ZAR</v>
      </c>
      <c r="P713" s="356">
        <f t="shared" si="63"/>
        <v>1</v>
      </c>
      <c r="Q713" s="350"/>
      <c r="R713" s="350"/>
      <c r="S713" s="350"/>
      <c r="T713" s="359">
        <f t="shared" si="62"/>
        <v>0</v>
      </c>
      <c r="U713" s="360"/>
      <c r="V713" s="360"/>
      <c r="W713" s="360"/>
      <c r="X713" s="360"/>
      <c r="Y713" s="360"/>
      <c r="Z713" s="360"/>
      <c r="AA713" s="361"/>
      <c r="AB713" s="361"/>
      <c r="AC713" s="361"/>
      <c r="AD713" s="361"/>
      <c r="AE713" s="361"/>
      <c r="AF713" s="361"/>
      <c r="AG713" s="361"/>
      <c r="AH713" s="361"/>
    </row>
    <row r="714" spans="1:34" ht="12.75" customHeight="1" x14ac:dyDescent="0.3">
      <c r="A714" s="351">
        <v>733</v>
      </c>
      <c r="B714" s="49">
        <v>10</v>
      </c>
      <c r="C714" s="352" t="s">
        <v>300</v>
      </c>
      <c r="D714" s="369" t="s">
        <v>311</v>
      </c>
      <c r="E714" s="379"/>
      <c r="F714" s="371"/>
      <c r="G714" s="386"/>
      <c r="H714" s="376">
        <v>100</v>
      </c>
      <c r="I714" s="354" t="str">
        <f t="shared" si="64"/>
        <v>Codification and Labelling</v>
      </c>
      <c r="J714" s="355"/>
      <c r="K714" s="355"/>
      <c r="L714" s="357"/>
      <c r="M714" s="358" t="str">
        <f t="shared" si="65"/>
        <v>Local</v>
      </c>
      <c r="N714" s="350"/>
      <c r="O714" s="356" t="str">
        <f t="shared" si="61"/>
        <v>ZAR</v>
      </c>
      <c r="P714" s="356">
        <f t="shared" si="63"/>
        <v>1</v>
      </c>
      <c r="Q714" s="350"/>
      <c r="R714" s="350"/>
      <c r="S714" s="350"/>
      <c r="T714" s="359">
        <f t="shared" si="62"/>
        <v>0</v>
      </c>
      <c r="U714" s="360"/>
      <c r="V714" s="360"/>
      <c r="W714" s="360"/>
      <c r="X714" s="360"/>
      <c r="Y714" s="360"/>
      <c r="Z714" s="360"/>
      <c r="AA714" s="361"/>
      <c r="AB714" s="361"/>
      <c r="AC714" s="361"/>
      <c r="AD714" s="361"/>
      <c r="AE714" s="361"/>
      <c r="AF714" s="361"/>
      <c r="AG714" s="361"/>
      <c r="AH714" s="361"/>
    </row>
    <row r="715" spans="1:34" ht="12.75" customHeight="1" x14ac:dyDescent="0.3">
      <c r="A715" s="351">
        <v>740</v>
      </c>
      <c r="B715" s="49">
        <v>10</v>
      </c>
      <c r="C715" s="352" t="s">
        <v>300</v>
      </c>
      <c r="D715" s="48" t="s">
        <v>312</v>
      </c>
      <c r="E715" s="381"/>
      <c r="F715" s="371"/>
      <c r="G715" s="386"/>
      <c r="H715" s="62"/>
      <c r="I715" s="354"/>
      <c r="J715" s="355"/>
      <c r="K715" s="355"/>
      <c r="L715" s="357"/>
      <c r="M715" s="358" t="str">
        <f t="shared" si="65"/>
        <v>Local</v>
      </c>
      <c r="N715" s="350"/>
      <c r="O715" s="356" t="str">
        <f t="shared" ref="O715:O760" si="66">IF(N715="","ZAR",VLOOKUP(N715,$N$1:$P$14,2,FALSE))</f>
        <v>ZAR</v>
      </c>
      <c r="P715" s="356">
        <f t="shared" si="63"/>
        <v>1</v>
      </c>
      <c r="Q715" s="350"/>
      <c r="R715" s="350"/>
      <c r="S715" s="350"/>
      <c r="T715" s="359">
        <f t="shared" si="62"/>
        <v>0</v>
      </c>
      <c r="U715" s="360"/>
      <c r="V715" s="360"/>
      <c r="W715" s="360"/>
      <c r="X715" s="360"/>
      <c r="Y715" s="360"/>
      <c r="Z715" s="360"/>
      <c r="AA715" s="361"/>
      <c r="AB715" s="361"/>
      <c r="AC715" s="361"/>
      <c r="AD715" s="361"/>
      <c r="AE715" s="361"/>
      <c r="AF715" s="361"/>
      <c r="AG715" s="361"/>
      <c r="AH715" s="361"/>
    </row>
    <row r="716" spans="1:34" ht="12.75" customHeight="1" x14ac:dyDescent="0.3">
      <c r="A716" s="351">
        <v>741</v>
      </c>
      <c r="B716" s="49">
        <v>10</v>
      </c>
      <c r="C716" s="352" t="s">
        <v>300</v>
      </c>
      <c r="D716" s="369" t="s">
        <v>312</v>
      </c>
      <c r="E716" s="384"/>
      <c r="F716" s="371"/>
      <c r="G716" s="386"/>
      <c r="H716" s="375">
        <v>0</v>
      </c>
      <c r="I716" s="354" t="str">
        <f t="shared" si="64"/>
        <v>General</v>
      </c>
      <c r="J716" s="355"/>
      <c r="K716" s="355"/>
      <c r="L716" s="357"/>
      <c r="M716" s="358" t="str">
        <f t="shared" si="65"/>
        <v>Local</v>
      </c>
      <c r="N716" s="350"/>
      <c r="O716" s="356" t="str">
        <f t="shared" si="66"/>
        <v>ZAR</v>
      </c>
      <c r="P716" s="356">
        <f t="shared" si="63"/>
        <v>1</v>
      </c>
      <c r="Q716" s="350"/>
      <c r="R716" s="350"/>
      <c r="S716" s="350"/>
      <c r="T716" s="359">
        <f t="shared" si="62"/>
        <v>0</v>
      </c>
      <c r="U716" s="360"/>
      <c r="V716" s="360"/>
      <c r="W716" s="360"/>
      <c r="X716" s="360"/>
      <c r="Y716" s="360"/>
      <c r="Z716" s="360"/>
      <c r="AA716" s="361"/>
      <c r="AB716" s="361"/>
      <c r="AC716" s="361"/>
      <c r="AD716" s="361"/>
      <c r="AE716" s="361"/>
      <c r="AF716" s="361"/>
      <c r="AG716" s="361"/>
      <c r="AH716" s="361"/>
    </row>
    <row r="717" spans="1:34" ht="12.75" customHeight="1" x14ac:dyDescent="0.3">
      <c r="A717" s="351">
        <v>742</v>
      </c>
      <c r="B717" s="49">
        <v>10</v>
      </c>
      <c r="C717" s="352" t="s">
        <v>300</v>
      </c>
      <c r="D717" s="369" t="s">
        <v>312</v>
      </c>
      <c r="E717" s="384"/>
      <c r="F717" s="371"/>
      <c r="G717" s="386"/>
      <c r="H717" s="376">
        <v>10</v>
      </c>
      <c r="I717" s="354" t="str">
        <f t="shared" si="64"/>
        <v>Management</v>
      </c>
      <c r="J717" s="355"/>
      <c r="K717" s="355"/>
      <c r="L717" s="357"/>
      <c r="M717" s="358" t="str">
        <f t="shared" si="65"/>
        <v>Local</v>
      </c>
      <c r="N717" s="350"/>
      <c r="O717" s="356" t="str">
        <f t="shared" si="66"/>
        <v>ZAR</v>
      </c>
      <c r="P717" s="356">
        <f t="shared" si="63"/>
        <v>1</v>
      </c>
      <c r="Q717" s="350"/>
      <c r="R717" s="350"/>
      <c r="S717" s="350"/>
      <c r="T717" s="359">
        <f t="shared" si="62"/>
        <v>0</v>
      </c>
      <c r="U717" s="360"/>
      <c r="V717" s="360"/>
      <c r="W717" s="360"/>
      <c r="X717" s="360"/>
      <c r="Y717" s="360"/>
      <c r="Z717" s="360"/>
      <c r="AA717" s="361"/>
      <c r="AB717" s="361"/>
      <c r="AC717" s="361"/>
      <c r="AD717" s="361"/>
      <c r="AE717" s="361"/>
      <c r="AF717" s="361"/>
      <c r="AG717" s="361"/>
      <c r="AH717" s="361"/>
    </row>
    <row r="718" spans="1:34" ht="12.75" customHeight="1" x14ac:dyDescent="0.3">
      <c r="A718" s="351">
        <v>743</v>
      </c>
      <c r="B718" s="49">
        <v>10</v>
      </c>
      <c r="C718" s="352" t="s">
        <v>300</v>
      </c>
      <c r="D718" s="369" t="s">
        <v>312</v>
      </c>
      <c r="E718" s="384"/>
      <c r="F718" s="371"/>
      <c r="G718" s="386"/>
      <c r="H718" s="376">
        <v>20</v>
      </c>
      <c r="I718" s="354" t="str">
        <f t="shared" si="64"/>
        <v>Design Management</v>
      </c>
      <c r="J718" s="355"/>
      <c r="K718" s="355"/>
      <c r="L718" s="357"/>
      <c r="M718" s="358" t="str">
        <f t="shared" si="65"/>
        <v>Local</v>
      </c>
      <c r="N718" s="350"/>
      <c r="O718" s="356" t="str">
        <f t="shared" si="66"/>
        <v>ZAR</v>
      </c>
      <c r="P718" s="356">
        <f t="shared" si="63"/>
        <v>1</v>
      </c>
      <c r="Q718" s="350"/>
      <c r="R718" s="350"/>
      <c r="S718" s="350"/>
      <c r="T718" s="359">
        <f t="shared" si="62"/>
        <v>0</v>
      </c>
      <c r="U718" s="360"/>
      <c r="V718" s="360"/>
      <c r="W718" s="360"/>
      <c r="X718" s="360"/>
      <c r="Y718" s="360"/>
      <c r="Z718" s="360"/>
      <c r="AA718" s="361"/>
      <c r="AB718" s="361"/>
      <c r="AC718" s="361"/>
      <c r="AD718" s="361"/>
      <c r="AE718" s="361"/>
      <c r="AF718" s="361"/>
      <c r="AG718" s="361"/>
      <c r="AH718" s="361"/>
    </row>
    <row r="719" spans="1:34" ht="12.75" customHeight="1" x14ac:dyDescent="0.3">
      <c r="A719" s="351">
        <v>744</v>
      </c>
      <c r="B719" s="49">
        <v>10</v>
      </c>
      <c r="C719" s="352" t="s">
        <v>300</v>
      </c>
      <c r="D719" s="369" t="s">
        <v>312</v>
      </c>
      <c r="E719" s="384"/>
      <c r="F719" s="371"/>
      <c r="G719" s="386"/>
      <c r="H719" s="376">
        <v>30</v>
      </c>
      <c r="I719" s="354" t="str">
        <f t="shared" si="64"/>
        <v>Procurement</v>
      </c>
      <c r="J719" s="355"/>
      <c r="K719" s="355"/>
      <c r="L719" s="357"/>
      <c r="M719" s="358" t="str">
        <f t="shared" si="65"/>
        <v>Local</v>
      </c>
      <c r="N719" s="350"/>
      <c r="O719" s="356" t="str">
        <f t="shared" si="66"/>
        <v>ZAR</v>
      </c>
      <c r="P719" s="356">
        <f t="shared" si="63"/>
        <v>1</v>
      </c>
      <c r="Q719" s="350"/>
      <c r="R719" s="350"/>
      <c r="S719" s="350"/>
      <c r="T719" s="359">
        <f t="shared" si="62"/>
        <v>0</v>
      </c>
      <c r="U719" s="360"/>
      <c r="V719" s="360"/>
      <c r="W719" s="360"/>
      <c r="X719" s="360"/>
      <c r="Y719" s="360"/>
      <c r="Z719" s="360"/>
      <c r="AA719" s="361"/>
      <c r="AB719" s="361"/>
      <c r="AC719" s="361"/>
      <c r="AD719" s="361"/>
      <c r="AE719" s="361"/>
      <c r="AF719" s="361"/>
      <c r="AG719" s="361"/>
      <c r="AH719" s="361"/>
    </row>
    <row r="720" spans="1:34" ht="12.75" customHeight="1" x14ac:dyDescent="0.3">
      <c r="A720" s="351">
        <v>745</v>
      </c>
      <c r="B720" s="49">
        <v>10</v>
      </c>
      <c r="C720" s="352" t="s">
        <v>300</v>
      </c>
      <c r="D720" s="369" t="s">
        <v>312</v>
      </c>
      <c r="E720" s="384"/>
      <c r="F720" s="371"/>
      <c r="G720" s="386"/>
      <c r="H720" s="376">
        <v>40</v>
      </c>
      <c r="I720" s="354" t="str">
        <f t="shared" si="64"/>
        <v>Plant and Material - Local</v>
      </c>
      <c r="J720" s="355"/>
      <c r="K720" s="355"/>
      <c r="L720" s="357"/>
      <c r="M720" s="358" t="str">
        <f t="shared" si="65"/>
        <v>Local</v>
      </c>
      <c r="N720" s="350"/>
      <c r="O720" s="356" t="str">
        <f t="shared" si="66"/>
        <v>ZAR</v>
      </c>
      <c r="P720" s="356">
        <f t="shared" si="63"/>
        <v>1</v>
      </c>
      <c r="Q720" s="350"/>
      <c r="R720" s="350"/>
      <c r="S720" s="350"/>
      <c r="T720" s="359">
        <f t="shared" si="62"/>
        <v>0</v>
      </c>
      <c r="U720" s="360"/>
      <c r="V720" s="360"/>
      <c r="W720" s="360"/>
      <c r="X720" s="360"/>
      <c r="Y720" s="360"/>
      <c r="Z720" s="360"/>
      <c r="AA720" s="361"/>
      <c r="AB720" s="361"/>
      <c r="AC720" s="361"/>
      <c r="AD720" s="361"/>
      <c r="AE720" s="361"/>
      <c r="AF720" s="361"/>
      <c r="AG720" s="361"/>
      <c r="AH720" s="361"/>
    </row>
    <row r="721" spans="1:34" ht="12.75" customHeight="1" x14ac:dyDescent="0.3">
      <c r="A721" s="351">
        <v>746</v>
      </c>
      <c r="B721" s="49">
        <v>10</v>
      </c>
      <c r="C721" s="352" t="s">
        <v>300</v>
      </c>
      <c r="D721" s="369" t="s">
        <v>312</v>
      </c>
      <c r="E721" s="384"/>
      <c r="F721" s="371"/>
      <c r="G721" s="386"/>
      <c r="H721" s="376">
        <v>50</v>
      </c>
      <c r="I721" s="354" t="str">
        <f t="shared" si="64"/>
        <v>Plant and Material - Foreign</v>
      </c>
      <c r="J721" s="355"/>
      <c r="K721" s="355"/>
      <c r="L721" s="357"/>
      <c r="M721" s="358" t="s">
        <v>154</v>
      </c>
      <c r="N721" s="350"/>
      <c r="O721" s="398" t="s">
        <v>188</v>
      </c>
      <c r="P721" s="356"/>
      <c r="Q721" s="350"/>
      <c r="R721" s="350"/>
      <c r="S721" s="350"/>
      <c r="T721" s="359">
        <f t="shared" si="62"/>
        <v>0</v>
      </c>
      <c r="U721" s="360"/>
      <c r="V721" s="360"/>
      <c r="W721" s="360"/>
      <c r="X721" s="360"/>
      <c r="Y721" s="360"/>
      <c r="Z721" s="360"/>
      <c r="AA721" s="361"/>
      <c r="AB721" s="361"/>
      <c r="AC721" s="361"/>
      <c r="AD721" s="361"/>
      <c r="AE721" s="361"/>
      <c r="AF721" s="361"/>
      <c r="AG721" s="361"/>
      <c r="AH721" s="361"/>
    </row>
    <row r="722" spans="1:34" ht="12.75" customHeight="1" x14ac:dyDescent="0.3">
      <c r="A722" s="351">
        <v>747</v>
      </c>
      <c r="B722" s="49">
        <v>10</v>
      </c>
      <c r="C722" s="352" t="s">
        <v>300</v>
      </c>
      <c r="D722" s="369" t="s">
        <v>312</v>
      </c>
      <c r="E722" s="384"/>
      <c r="F722" s="371"/>
      <c r="G722" s="386"/>
      <c r="H722" s="376">
        <v>60</v>
      </c>
      <c r="I722" s="354" t="str">
        <f t="shared" si="64"/>
        <v>Transport - Local</v>
      </c>
      <c r="J722" s="355"/>
      <c r="K722" s="355"/>
      <c r="L722" s="357"/>
      <c r="M722" s="358" t="str">
        <f t="shared" si="65"/>
        <v>Local</v>
      </c>
      <c r="N722" s="350"/>
      <c r="O722" s="356" t="str">
        <f t="shared" si="66"/>
        <v>ZAR</v>
      </c>
      <c r="P722" s="356">
        <f t="shared" si="63"/>
        <v>1</v>
      </c>
      <c r="Q722" s="350"/>
      <c r="R722" s="350"/>
      <c r="S722" s="350"/>
      <c r="T722" s="359">
        <f t="shared" si="62"/>
        <v>0</v>
      </c>
      <c r="U722" s="360"/>
      <c r="V722" s="360"/>
      <c r="W722" s="360"/>
      <c r="X722" s="360"/>
      <c r="Y722" s="360"/>
      <c r="Z722" s="360"/>
      <c r="AA722" s="361"/>
      <c r="AB722" s="361"/>
      <c r="AC722" s="361"/>
      <c r="AD722" s="361"/>
      <c r="AE722" s="361"/>
      <c r="AF722" s="361"/>
      <c r="AG722" s="361"/>
      <c r="AH722" s="361"/>
    </row>
    <row r="723" spans="1:34" ht="12.75" customHeight="1" x14ac:dyDescent="0.3">
      <c r="A723" s="351">
        <v>748</v>
      </c>
      <c r="B723" s="49">
        <v>10</v>
      </c>
      <c r="C723" s="352" t="s">
        <v>300</v>
      </c>
      <c r="D723" s="369" t="s">
        <v>312</v>
      </c>
      <c r="E723" s="384"/>
      <c r="F723" s="371"/>
      <c r="G723" s="386"/>
      <c r="H723" s="376">
        <v>70</v>
      </c>
      <c r="I723" s="354" t="str">
        <f t="shared" si="64"/>
        <v>Transport - Freight/Sea</v>
      </c>
      <c r="J723" s="355"/>
      <c r="K723" s="355"/>
      <c r="L723" s="357"/>
      <c r="M723" s="358" t="str">
        <f t="shared" si="65"/>
        <v>Local</v>
      </c>
      <c r="N723" s="350"/>
      <c r="O723" s="356" t="str">
        <f t="shared" si="66"/>
        <v>ZAR</v>
      </c>
      <c r="P723" s="356">
        <f t="shared" si="63"/>
        <v>1</v>
      </c>
      <c r="Q723" s="350"/>
      <c r="R723" s="350"/>
      <c r="S723" s="350"/>
      <c r="T723" s="359">
        <f t="shared" si="62"/>
        <v>0</v>
      </c>
      <c r="U723" s="360"/>
      <c r="V723" s="360"/>
      <c r="W723" s="360"/>
      <c r="X723" s="360"/>
      <c r="Y723" s="360"/>
      <c r="Z723" s="360"/>
      <c r="AA723" s="361"/>
      <c r="AB723" s="361"/>
      <c r="AC723" s="361"/>
      <c r="AD723" s="361"/>
      <c r="AE723" s="361"/>
      <c r="AF723" s="361"/>
      <c r="AG723" s="361"/>
      <c r="AH723" s="361"/>
    </row>
    <row r="724" spans="1:34" ht="12.75" customHeight="1" x14ac:dyDescent="0.3">
      <c r="A724" s="351">
        <v>749</v>
      </c>
      <c r="B724" s="49">
        <v>10</v>
      </c>
      <c r="C724" s="352" t="s">
        <v>300</v>
      </c>
      <c r="D724" s="369" t="s">
        <v>312</v>
      </c>
      <c r="E724" s="384"/>
      <c r="F724" s="371"/>
      <c r="G724" s="386"/>
      <c r="H724" s="376">
        <v>80</v>
      </c>
      <c r="I724" s="354" t="str">
        <f t="shared" si="64"/>
        <v>Construction, Erection &amp; Installation</v>
      </c>
      <c r="J724" s="355"/>
      <c r="K724" s="355"/>
      <c r="L724" s="357"/>
      <c r="M724" s="358" t="str">
        <f t="shared" si="65"/>
        <v>Local</v>
      </c>
      <c r="N724" s="350"/>
      <c r="O724" s="356" t="str">
        <f t="shared" si="66"/>
        <v>ZAR</v>
      </c>
      <c r="P724" s="356">
        <f t="shared" si="63"/>
        <v>1</v>
      </c>
      <c r="Q724" s="350"/>
      <c r="R724" s="350"/>
      <c r="S724" s="350"/>
      <c r="T724" s="359">
        <f t="shared" si="62"/>
        <v>0</v>
      </c>
      <c r="U724" s="360"/>
      <c r="V724" s="360"/>
      <c r="W724" s="360"/>
      <c r="X724" s="360"/>
      <c r="Y724" s="360"/>
      <c r="Z724" s="360"/>
      <c r="AA724" s="361"/>
      <c r="AB724" s="361"/>
      <c r="AC724" s="361"/>
      <c r="AD724" s="361"/>
      <c r="AE724" s="361"/>
      <c r="AF724" s="361"/>
      <c r="AG724" s="361"/>
      <c r="AH724" s="361"/>
    </row>
    <row r="725" spans="1:34" ht="12.75" customHeight="1" x14ac:dyDescent="0.3">
      <c r="A725" s="351">
        <v>750</v>
      </c>
      <c r="B725" s="49">
        <v>10</v>
      </c>
      <c r="C725" s="352" t="s">
        <v>300</v>
      </c>
      <c r="D725" s="369" t="s">
        <v>312</v>
      </c>
      <c r="E725" s="384"/>
      <c r="F725" s="371"/>
      <c r="G725" s="386"/>
      <c r="H725" s="376">
        <v>90</v>
      </c>
      <c r="I725" s="354" t="str">
        <f t="shared" si="64"/>
        <v>Commissioning and Testing</v>
      </c>
      <c r="J725" s="355"/>
      <c r="K725" s="355"/>
      <c r="L725" s="357"/>
      <c r="M725" s="358" t="str">
        <f t="shared" si="65"/>
        <v>Local</v>
      </c>
      <c r="N725" s="350"/>
      <c r="O725" s="356" t="str">
        <f t="shared" si="66"/>
        <v>ZAR</v>
      </c>
      <c r="P725" s="356">
        <f t="shared" si="63"/>
        <v>1</v>
      </c>
      <c r="Q725" s="350"/>
      <c r="R725" s="350"/>
      <c r="S725" s="350"/>
      <c r="T725" s="359">
        <f t="shared" si="62"/>
        <v>0</v>
      </c>
      <c r="U725" s="274"/>
      <c r="V725" s="274"/>
      <c r="W725" s="274"/>
      <c r="X725" s="274"/>
      <c r="Y725" s="274"/>
      <c r="Z725" s="274"/>
    </row>
    <row r="726" spans="1:34" ht="12.75" customHeight="1" x14ac:dyDescent="0.3">
      <c r="A726" s="351">
        <v>751</v>
      </c>
      <c r="B726" s="49">
        <v>10</v>
      </c>
      <c r="C726" s="352" t="s">
        <v>300</v>
      </c>
      <c r="D726" s="369" t="s">
        <v>312</v>
      </c>
      <c r="E726" s="384"/>
      <c r="F726" s="371"/>
      <c r="G726" s="386"/>
      <c r="H726" s="376">
        <v>100</v>
      </c>
      <c r="I726" s="354" t="str">
        <f t="shared" si="64"/>
        <v>Codification and Labelling</v>
      </c>
      <c r="J726" s="355"/>
      <c r="K726" s="355"/>
      <c r="L726" s="357"/>
      <c r="M726" s="358" t="str">
        <f t="shared" si="65"/>
        <v>Local</v>
      </c>
      <c r="N726" s="350"/>
      <c r="O726" s="356" t="str">
        <f t="shared" si="66"/>
        <v>ZAR</v>
      </c>
      <c r="P726" s="356">
        <f t="shared" si="63"/>
        <v>1</v>
      </c>
      <c r="Q726" s="350"/>
      <c r="R726" s="350"/>
      <c r="S726" s="350"/>
      <c r="T726" s="359">
        <f t="shared" si="62"/>
        <v>0</v>
      </c>
      <c r="U726" s="274"/>
      <c r="V726" s="274"/>
      <c r="W726" s="274"/>
      <c r="X726" s="274"/>
      <c r="Y726" s="274"/>
      <c r="Z726" s="274"/>
    </row>
    <row r="727" spans="1:34" ht="12.75" customHeight="1" x14ac:dyDescent="0.3">
      <c r="A727" s="351">
        <v>752</v>
      </c>
      <c r="B727" s="49">
        <v>10</v>
      </c>
      <c r="C727" s="352" t="s">
        <v>300</v>
      </c>
      <c r="D727" s="369" t="s">
        <v>312</v>
      </c>
      <c r="E727" s="384"/>
      <c r="F727" s="371"/>
      <c r="G727" s="386"/>
      <c r="H727" s="375">
        <v>0</v>
      </c>
      <c r="I727" s="354" t="str">
        <f t="shared" si="64"/>
        <v>General</v>
      </c>
      <c r="J727" s="355"/>
      <c r="K727" s="355"/>
      <c r="L727" s="357"/>
      <c r="M727" s="358" t="str">
        <f t="shared" si="65"/>
        <v>Local</v>
      </c>
      <c r="N727" s="350"/>
      <c r="O727" s="356" t="str">
        <f t="shared" si="66"/>
        <v>ZAR</v>
      </c>
      <c r="P727" s="356">
        <f t="shared" si="63"/>
        <v>1</v>
      </c>
      <c r="Q727" s="350"/>
      <c r="R727" s="350"/>
      <c r="S727" s="350"/>
      <c r="T727" s="359">
        <f t="shared" ref="T727:T760" si="67">R727*S727</f>
        <v>0</v>
      </c>
      <c r="U727" s="274"/>
      <c r="V727" s="274"/>
      <c r="W727" s="274"/>
      <c r="X727" s="274"/>
      <c r="Y727" s="274"/>
      <c r="Z727" s="274"/>
    </row>
    <row r="728" spans="1:34" ht="12.75" customHeight="1" x14ac:dyDescent="0.3">
      <c r="A728" s="351">
        <v>753</v>
      </c>
      <c r="B728" s="49">
        <v>10</v>
      </c>
      <c r="C728" s="352" t="s">
        <v>300</v>
      </c>
      <c r="D728" s="369" t="s">
        <v>312</v>
      </c>
      <c r="E728" s="384"/>
      <c r="F728" s="371"/>
      <c r="G728" s="386"/>
      <c r="H728" s="376">
        <v>10</v>
      </c>
      <c r="I728" s="354" t="str">
        <f t="shared" si="64"/>
        <v>Management</v>
      </c>
      <c r="J728" s="355"/>
      <c r="K728" s="355"/>
      <c r="L728" s="357"/>
      <c r="M728" s="358" t="str">
        <f t="shared" si="65"/>
        <v>Local</v>
      </c>
      <c r="N728" s="350"/>
      <c r="O728" s="356" t="str">
        <f t="shared" si="66"/>
        <v>ZAR</v>
      </c>
      <c r="P728" s="356">
        <f t="shared" si="63"/>
        <v>1</v>
      </c>
      <c r="Q728" s="350"/>
      <c r="R728" s="350"/>
      <c r="S728" s="350"/>
      <c r="T728" s="359">
        <f t="shared" si="67"/>
        <v>0</v>
      </c>
      <c r="U728" s="360"/>
      <c r="V728" s="360"/>
      <c r="W728" s="360"/>
      <c r="X728" s="360"/>
      <c r="Y728" s="360"/>
      <c r="Z728" s="360"/>
      <c r="AA728" s="361"/>
      <c r="AB728" s="361"/>
      <c r="AC728" s="361"/>
      <c r="AD728" s="361"/>
      <c r="AE728" s="361"/>
      <c r="AF728" s="361"/>
      <c r="AG728" s="361"/>
      <c r="AH728" s="361"/>
    </row>
    <row r="729" spans="1:34" ht="12.75" customHeight="1" x14ac:dyDescent="0.3">
      <c r="A729" s="351">
        <v>754</v>
      </c>
      <c r="B729" s="49">
        <v>10</v>
      </c>
      <c r="C729" s="352" t="s">
        <v>300</v>
      </c>
      <c r="D729" s="369" t="s">
        <v>312</v>
      </c>
      <c r="E729" s="384"/>
      <c r="F729" s="371"/>
      <c r="G729" s="386"/>
      <c r="H729" s="376">
        <v>20</v>
      </c>
      <c r="I729" s="354" t="str">
        <f t="shared" si="64"/>
        <v>Design Management</v>
      </c>
      <c r="J729" s="355"/>
      <c r="K729" s="355"/>
      <c r="L729" s="357"/>
      <c r="M729" s="358" t="str">
        <f t="shared" si="65"/>
        <v>Local</v>
      </c>
      <c r="N729" s="350"/>
      <c r="O729" s="356" t="str">
        <f t="shared" si="66"/>
        <v>ZAR</v>
      </c>
      <c r="P729" s="356">
        <f t="shared" si="63"/>
        <v>1</v>
      </c>
      <c r="Q729" s="350"/>
      <c r="R729" s="350"/>
      <c r="S729" s="350"/>
      <c r="T729" s="359">
        <f t="shared" si="67"/>
        <v>0</v>
      </c>
      <c r="U729" s="360"/>
      <c r="V729" s="360"/>
      <c r="W729" s="360"/>
      <c r="X729" s="360"/>
      <c r="Y729" s="360"/>
      <c r="Z729" s="360"/>
      <c r="AA729" s="361"/>
      <c r="AB729" s="361"/>
      <c r="AC729" s="361"/>
      <c r="AD729" s="361"/>
      <c r="AE729" s="361"/>
      <c r="AF729" s="361"/>
      <c r="AG729" s="361"/>
      <c r="AH729" s="361"/>
    </row>
    <row r="730" spans="1:34" ht="12.75" customHeight="1" x14ac:dyDescent="0.3">
      <c r="A730" s="351">
        <v>755</v>
      </c>
      <c r="B730" s="49">
        <v>10</v>
      </c>
      <c r="C730" s="352" t="s">
        <v>300</v>
      </c>
      <c r="D730" s="369" t="s">
        <v>312</v>
      </c>
      <c r="E730" s="384"/>
      <c r="F730" s="371"/>
      <c r="G730" s="386"/>
      <c r="H730" s="376">
        <v>30</v>
      </c>
      <c r="I730" s="354" t="str">
        <f t="shared" si="64"/>
        <v>Procurement</v>
      </c>
      <c r="J730" s="355"/>
      <c r="K730" s="355"/>
      <c r="L730" s="357"/>
      <c r="M730" s="358" t="str">
        <f t="shared" si="65"/>
        <v>Local</v>
      </c>
      <c r="N730" s="350"/>
      <c r="O730" s="356" t="str">
        <f t="shared" si="66"/>
        <v>ZAR</v>
      </c>
      <c r="P730" s="356">
        <f t="shared" si="63"/>
        <v>1</v>
      </c>
      <c r="Q730" s="350"/>
      <c r="R730" s="350"/>
      <c r="S730" s="350"/>
      <c r="T730" s="359">
        <f t="shared" si="67"/>
        <v>0</v>
      </c>
      <c r="U730" s="360"/>
      <c r="V730" s="360"/>
      <c r="W730" s="360"/>
      <c r="X730" s="360"/>
      <c r="Y730" s="360"/>
      <c r="Z730" s="360"/>
      <c r="AA730" s="361"/>
      <c r="AB730" s="361"/>
      <c r="AC730" s="361"/>
      <c r="AD730" s="361"/>
      <c r="AE730" s="361"/>
      <c r="AF730" s="361"/>
      <c r="AG730" s="361"/>
      <c r="AH730" s="361"/>
    </row>
    <row r="731" spans="1:34" ht="12.75" customHeight="1" x14ac:dyDescent="0.3">
      <c r="A731" s="351">
        <v>756</v>
      </c>
      <c r="B731" s="49">
        <v>10</v>
      </c>
      <c r="C731" s="352" t="s">
        <v>300</v>
      </c>
      <c r="D731" s="369" t="s">
        <v>312</v>
      </c>
      <c r="E731" s="384"/>
      <c r="F731" s="371"/>
      <c r="G731" s="386"/>
      <c r="H731" s="376">
        <v>40</v>
      </c>
      <c r="I731" s="354" t="str">
        <f t="shared" si="64"/>
        <v>Plant and Material - Local</v>
      </c>
      <c r="J731" s="355"/>
      <c r="K731" s="355"/>
      <c r="L731" s="357"/>
      <c r="M731" s="358" t="str">
        <f t="shared" si="65"/>
        <v>Local</v>
      </c>
      <c r="N731" s="350"/>
      <c r="O731" s="356" t="str">
        <f t="shared" si="66"/>
        <v>ZAR</v>
      </c>
      <c r="P731" s="356">
        <f t="shared" si="63"/>
        <v>1</v>
      </c>
      <c r="Q731" s="350"/>
      <c r="R731" s="350"/>
      <c r="S731" s="350"/>
      <c r="T731" s="359">
        <f t="shared" si="67"/>
        <v>0</v>
      </c>
      <c r="U731" s="360"/>
      <c r="V731" s="360"/>
      <c r="W731" s="360"/>
      <c r="X731" s="360"/>
      <c r="Y731" s="360"/>
      <c r="Z731" s="360"/>
      <c r="AA731" s="361"/>
      <c r="AB731" s="361"/>
      <c r="AC731" s="361"/>
      <c r="AD731" s="361"/>
      <c r="AE731" s="361"/>
      <c r="AF731" s="361"/>
      <c r="AG731" s="361"/>
      <c r="AH731" s="361"/>
    </row>
    <row r="732" spans="1:34" ht="12.75" customHeight="1" x14ac:dyDescent="0.3">
      <c r="A732" s="351">
        <v>757</v>
      </c>
      <c r="B732" s="49">
        <v>10</v>
      </c>
      <c r="C732" s="352" t="s">
        <v>300</v>
      </c>
      <c r="D732" s="369" t="s">
        <v>312</v>
      </c>
      <c r="E732" s="384"/>
      <c r="F732" s="371"/>
      <c r="G732" s="386"/>
      <c r="H732" s="376">
        <v>50</v>
      </c>
      <c r="I732" s="354" t="str">
        <f t="shared" si="64"/>
        <v>Plant and Material - Foreign</v>
      </c>
      <c r="J732" s="355"/>
      <c r="K732" s="355"/>
      <c r="L732" s="357"/>
      <c r="M732" s="358" t="s">
        <v>154</v>
      </c>
      <c r="N732" s="350"/>
      <c r="O732" s="356" t="str">
        <f t="shared" si="66"/>
        <v>ZAR</v>
      </c>
      <c r="P732" s="356"/>
      <c r="Q732" s="350"/>
      <c r="R732" s="350"/>
      <c r="S732" s="350"/>
      <c r="T732" s="359">
        <f t="shared" si="67"/>
        <v>0</v>
      </c>
      <c r="U732" s="360"/>
      <c r="V732" s="360"/>
      <c r="W732" s="360"/>
      <c r="X732" s="360"/>
      <c r="Y732" s="360"/>
      <c r="Z732" s="360"/>
      <c r="AA732" s="361"/>
      <c r="AB732" s="361"/>
      <c r="AC732" s="361"/>
      <c r="AD732" s="361"/>
      <c r="AE732" s="361"/>
      <c r="AF732" s="361"/>
      <c r="AG732" s="361"/>
      <c r="AH732" s="361"/>
    </row>
    <row r="733" spans="1:34" ht="12.75" customHeight="1" x14ac:dyDescent="0.3">
      <c r="A733" s="351">
        <v>758</v>
      </c>
      <c r="B733" s="49">
        <v>10</v>
      </c>
      <c r="C733" s="352" t="s">
        <v>300</v>
      </c>
      <c r="D733" s="369" t="s">
        <v>312</v>
      </c>
      <c r="E733" s="384"/>
      <c r="F733" s="371"/>
      <c r="G733" s="386"/>
      <c r="H733" s="376">
        <v>60</v>
      </c>
      <c r="I733" s="354" t="str">
        <f t="shared" si="64"/>
        <v>Transport - Local</v>
      </c>
      <c r="J733" s="355"/>
      <c r="K733" s="355"/>
      <c r="L733" s="357"/>
      <c r="M733" s="358" t="str">
        <f t="shared" si="65"/>
        <v>Local</v>
      </c>
      <c r="N733" s="350"/>
      <c r="O733" s="356" t="str">
        <f t="shared" si="66"/>
        <v>ZAR</v>
      </c>
      <c r="P733" s="356">
        <f t="shared" si="63"/>
        <v>1</v>
      </c>
      <c r="Q733" s="350"/>
      <c r="R733" s="350"/>
      <c r="S733" s="350"/>
      <c r="T733" s="359">
        <f t="shared" si="67"/>
        <v>0</v>
      </c>
      <c r="U733" s="360"/>
      <c r="V733" s="360"/>
      <c r="W733" s="360"/>
      <c r="X733" s="360"/>
      <c r="Y733" s="360"/>
      <c r="Z733" s="360"/>
      <c r="AA733" s="361"/>
      <c r="AB733" s="361"/>
      <c r="AC733" s="361"/>
      <c r="AD733" s="361"/>
      <c r="AE733" s="361"/>
      <c r="AF733" s="361"/>
      <c r="AG733" s="361"/>
      <c r="AH733" s="361"/>
    </row>
    <row r="734" spans="1:34" ht="12.75" customHeight="1" x14ac:dyDescent="0.3">
      <c r="A734" s="351">
        <v>759</v>
      </c>
      <c r="B734" s="49">
        <v>10</v>
      </c>
      <c r="C734" s="352" t="s">
        <v>300</v>
      </c>
      <c r="D734" s="369" t="s">
        <v>312</v>
      </c>
      <c r="E734" s="384"/>
      <c r="F734" s="371"/>
      <c r="G734" s="386"/>
      <c r="H734" s="376">
        <v>70</v>
      </c>
      <c r="I734" s="354" t="str">
        <f t="shared" si="64"/>
        <v>Transport - Freight/Sea</v>
      </c>
      <c r="J734" s="355"/>
      <c r="K734" s="355"/>
      <c r="L734" s="357"/>
      <c r="M734" s="358" t="str">
        <f t="shared" si="65"/>
        <v>Local</v>
      </c>
      <c r="N734" s="350"/>
      <c r="O734" s="356" t="str">
        <f t="shared" si="66"/>
        <v>ZAR</v>
      </c>
      <c r="P734" s="356">
        <f t="shared" si="63"/>
        <v>1</v>
      </c>
      <c r="Q734" s="350"/>
      <c r="R734" s="350"/>
      <c r="S734" s="350"/>
      <c r="T734" s="359">
        <f t="shared" si="67"/>
        <v>0</v>
      </c>
      <c r="U734" s="360"/>
      <c r="V734" s="360"/>
      <c r="W734" s="360"/>
      <c r="X734" s="360"/>
      <c r="Y734" s="360"/>
      <c r="Z734" s="360"/>
      <c r="AA734" s="361"/>
      <c r="AB734" s="361"/>
      <c r="AC734" s="361"/>
      <c r="AD734" s="361"/>
      <c r="AE734" s="361"/>
      <c r="AF734" s="361"/>
      <c r="AG734" s="361"/>
      <c r="AH734" s="361"/>
    </row>
    <row r="735" spans="1:34" ht="12.75" customHeight="1" x14ac:dyDescent="0.3">
      <c r="A735" s="351">
        <v>760</v>
      </c>
      <c r="B735" s="49">
        <v>10</v>
      </c>
      <c r="C735" s="352" t="s">
        <v>300</v>
      </c>
      <c r="D735" s="369" t="s">
        <v>312</v>
      </c>
      <c r="E735" s="384"/>
      <c r="F735" s="371"/>
      <c r="G735" s="386"/>
      <c r="H735" s="376">
        <v>80</v>
      </c>
      <c r="I735" s="354" t="str">
        <f t="shared" si="64"/>
        <v>Construction, Erection &amp; Installation</v>
      </c>
      <c r="J735" s="355"/>
      <c r="K735" s="355"/>
      <c r="L735" s="357"/>
      <c r="M735" s="358" t="str">
        <f t="shared" si="65"/>
        <v>Local</v>
      </c>
      <c r="N735" s="350"/>
      <c r="O735" s="356" t="str">
        <f t="shared" si="66"/>
        <v>ZAR</v>
      </c>
      <c r="P735" s="356">
        <f t="shared" si="63"/>
        <v>1</v>
      </c>
      <c r="Q735" s="350"/>
      <c r="R735" s="350"/>
      <c r="S735" s="350"/>
      <c r="T735" s="359">
        <f t="shared" si="67"/>
        <v>0</v>
      </c>
      <c r="U735" s="360"/>
      <c r="V735" s="360"/>
      <c r="W735" s="360"/>
      <c r="X735" s="360"/>
      <c r="Y735" s="360"/>
      <c r="Z735" s="360"/>
      <c r="AA735" s="361"/>
      <c r="AB735" s="361"/>
      <c r="AC735" s="361"/>
      <c r="AD735" s="361"/>
      <c r="AE735" s="361"/>
      <c r="AF735" s="361"/>
      <c r="AG735" s="361"/>
      <c r="AH735" s="361"/>
    </row>
    <row r="736" spans="1:34" ht="12.75" customHeight="1" x14ac:dyDescent="0.3">
      <c r="A736" s="351">
        <v>761</v>
      </c>
      <c r="B736" s="49">
        <v>10</v>
      </c>
      <c r="C736" s="352" t="s">
        <v>300</v>
      </c>
      <c r="D736" s="369" t="s">
        <v>312</v>
      </c>
      <c r="E736" s="384"/>
      <c r="F736" s="371"/>
      <c r="G736" s="386"/>
      <c r="H736" s="376">
        <v>90</v>
      </c>
      <c r="I736" s="354" t="str">
        <f t="shared" si="64"/>
        <v>Commissioning and Testing</v>
      </c>
      <c r="J736" s="355"/>
      <c r="K736" s="355"/>
      <c r="L736" s="357"/>
      <c r="M736" s="358" t="str">
        <f t="shared" si="65"/>
        <v>Local</v>
      </c>
      <c r="N736" s="350"/>
      <c r="O736" s="356" t="str">
        <f t="shared" si="66"/>
        <v>ZAR</v>
      </c>
      <c r="P736" s="356">
        <f t="shared" si="63"/>
        <v>1</v>
      </c>
      <c r="Q736" s="350"/>
      <c r="R736" s="350"/>
      <c r="S736" s="350"/>
      <c r="T736" s="359">
        <f t="shared" si="67"/>
        <v>0</v>
      </c>
      <c r="U736" s="360"/>
      <c r="V736" s="360"/>
      <c r="W736" s="360"/>
      <c r="X736" s="360"/>
      <c r="Y736" s="360"/>
      <c r="Z736" s="360"/>
      <c r="AA736" s="361"/>
      <c r="AB736" s="361"/>
      <c r="AC736" s="361"/>
      <c r="AD736" s="361"/>
      <c r="AE736" s="361"/>
      <c r="AF736" s="361"/>
      <c r="AG736" s="361"/>
      <c r="AH736" s="361"/>
    </row>
    <row r="737" spans="1:34" ht="12.75" customHeight="1" x14ac:dyDescent="0.3">
      <c r="A737" s="351">
        <v>762</v>
      </c>
      <c r="B737" s="49">
        <v>10</v>
      </c>
      <c r="C737" s="352" t="s">
        <v>300</v>
      </c>
      <c r="D737" s="369" t="s">
        <v>312</v>
      </c>
      <c r="E737" s="384"/>
      <c r="F737" s="371"/>
      <c r="G737" s="386"/>
      <c r="H737" s="376">
        <v>100</v>
      </c>
      <c r="I737" s="354" t="str">
        <f t="shared" si="64"/>
        <v>Codification and Labelling</v>
      </c>
      <c r="J737" s="355"/>
      <c r="K737" s="355"/>
      <c r="L737" s="357"/>
      <c r="M737" s="358" t="str">
        <f t="shared" si="65"/>
        <v>Local</v>
      </c>
      <c r="N737" s="350"/>
      <c r="O737" s="356" t="str">
        <f t="shared" si="66"/>
        <v>ZAR</v>
      </c>
      <c r="P737" s="356">
        <f t="shared" si="63"/>
        <v>1</v>
      </c>
      <c r="Q737" s="350"/>
      <c r="R737" s="350"/>
      <c r="S737" s="350"/>
      <c r="T737" s="359">
        <f t="shared" si="67"/>
        <v>0</v>
      </c>
      <c r="U737" s="360"/>
      <c r="V737" s="360"/>
      <c r="W737" s="360"/>
      <c r="X737" s="360"/>
      <c r="Y737" s="360"/>
      <c r="Z737" s="360"/>
      <c r="AA737" s="361"/>
      <c r="AB737" s="361"/>
      <c r="AC737" s="361"/>
      <c r="AD737" s="361"/>
      <c r="AE737" s="361"/>
      <c r="AF737" s="361"/>
      <c r="AG737" s="361"/>
      <c r="AH737" s="361"/>
    </row>
    <row r="738" spans="1:34" ht="12.75" customHeight="1" x14ac:dyDescent="0.3">
      <c r="A738" s="351">
        <v>765</v>
      </c>
      <c r="B738" s="49">
        <v>10</v>
      </c>
      <c r="C738" s="352" t="s">
        <v>300</v>
      </c>
      <c r="D738" s="48" t="s">
        <v>313</v>
      </c>
      <c r="E738" s="381"/>
      <c r="F738" s="371"/>
      <c r="G738" s="384"/>
      <c r="H738" s="62"/>
      <c r="I738" s="354"/>
      <c r="J738" s="355"/>
      <c r="K738" s="355"/>
      <c r="L738" s="357"/>
      <c r="M738" s="358" t="str">
        <f t="shared" si="65"/>
        <v>Local</v>
      </c>
      <c r="N738" s="350"/>
      <c r="O738" s="356" t="str">
        <f t="shared" si="66"/>
        <v>ZAR</v>
      </c>
      <c r="P738" s="356">
        <f t="shared" si="63"/>
        <v>1</v>
      </c>
      <c r="Q738" s="350"/>
      <c r="R738" s="350"/>
      <c r="S738" s="350"/>
      <c r="T738" s="359">
        <f t="shared" si="67"/>
        <v>0</v>
      </c>
      <c r="U738" s="360"/>
      <c r="V738" s="360"/>
      <c r="W738" s="360"/>
      <c r="X738" s="360"/>
      <c r="Y738" s="360"/>
      <c r="Z738" s="360"/>
      <c r="AA738" s="361"/>
      <c r="AB738" s="361"/>
      <c r="AC738" s="361"/>
      <c r="AD738" s="361"/>
      <c r="AE738" s="361"/>
      <c r="AF738" s="361"/>
      <c r="AG738" s="361"/>
      <c r="AH738" s="361"/>
    </row>
    <row r="739" spans="1:34" ht="12.75" customHeight="1" x14ac:dyDescent="0.3">
      <c r="A739" s="351">
        <v>766</v>
      </c>
      <c r="B739" s="49">
        <v>10</v>
      </c>
      <c r="C739" s="352" t="s">
        <v>300</v>
      </c>
      <c r="D739" s="369" t="s">
        <v>313</v>
      </c>
      <c r="E739" s="384"/>
      <c r="F739" s="371"/>
      <c r="G739" s="384"/>
      <c r="H739" s="375">
        <v>0</v>
      </c>
      <c r="I739" s="354" t="str">
        <f t="shared" si="64"/>
        <v>General</v>
      </c>
      <c r="J739" s="355"/>
      <c r="K739" s="355"/>
      <c r="L739" s="357"/>
      <c r="M739" s="358" t="str">
        <f t="shared" si="65"/>
        <v>Local</v>
      </c>
      <c r="N739" s="350"/>
      <c r="O739" s="356" t="str">
        <f t="shared" si="66"/>
        <v>ZAR</v>
      </c>
      <c r="P739" s="356">
        <f t="shared" si="63"/>
        <v>1</v>
      </c>
      <c r="Q739" s="350"/>
      <c r="R739" s="350"/>
      <c r="S739" s="350"/>
      <c r="T739" s="359">
        <f t="shared" si="67"/>
        <v>0</v>
      </c>
      <c r="U739" s="360"/>
      <c r="V739" s="360"/>
      <c r="W739" s="360"/>
      <c r="X739" s="360"/>
      <c r="Y739" s="360"/>
      <c r="Z739" s="360"/>
      <c r="AA739" s="361"/>
      <c r="AB739" s="361"/>
      <c r="AC739" s="361"/>
      <c r="AD739" s="361"/>
      <c r="AE739" s="361"/>
      <c r="AF739" s="361"/>
      <c r="AG739" s="361"/>
      <c r="AH739" s="361"/>
    </row>
    <row r="740" spans="1:34" ht="12.75" customHeight="1" x14ac:dyDescent="0.3">
      <c r="A740" s="351">
        <v>767</v>
      </c>
      <c r="B740" s="49">
        <v>10</v>
      </c>
      <c r="C740" s="352" t="s">
        <v>300</v>
      </c>
      <c r="D740" s="369" t="s">
        <v>313</v>
      </c>
      <c r="E740" s="384"/>
      <c r="F740" s="371"/>
      <c r="G740" s="384"/>
      <c r="H740" s="376">
        <v>10</v>
      </c>
      <c r="I740" s="354" t="str">
        <f t="shared" si="64"/>
        <v>Management</v>
      </c>
      <c r="J740" s="355"/>
      <c r="K740" s="355"/>
      <c r="L740" s="357"/>
      <c r="M740" s="358" t="str">
        <f t="shared" si="65"/>
        <v>Local</v>
      </c>
      <c r="N740" s="350"/>
      <c r="O740" s="356" t="str">
        <f t="shared" si="66"/>
        <v>ZAR</v>
      </c>
      <c r="P740" s="356">
        <f t="shared" si="63"/>
        <v>1</v>
      </c>
      <c r="Q740" s="350"/>
      <c r="R740" s="350"/>
      <c r="S740" s="350"/>
      <c r="T740" s="359">
        <f t="shared" si="67"/>
        <v>0</v>
      </c>
      <c r="U740" s="360"/>
      <c r="V740" s="360"/>
      <c r="W740" s="360"/>
      <c r="X740" s="360"/>
      <c r="Y740" s="360"/>
      <c r="Z740" s="360"/>
      <c r="AA740" s="361"/>
      <c r="AB740" s="361"/>
      <c r="AC740" s="361"/>
      <c r="AD740" s="361"/>
      <c r="AE740" s="361"/>
      <c r="AF740" s="361"/>
      <c r="AG740" s="361"/>
      <c r="AH740" s="361"/>
    </row>
    <row r="741" spans="1:34" ht="12.75" customHeight="1" x14ac:dyDescent="0.3">
      <c r="A741" s="351">
        <v>768</v>
      </c>
      <c r="B741" s="49">
        <v>10</v>
      </c>
      <c r="C741" s="352" t="s">
        <v>300</v>
      </c>
      <c r="D741" s="369" t="s">
        <v>313</v>
      </c>
      <c r="E741" s="384"/>
      <c r="F741" s="371"/>
      <c r="G741" s="384"/>
      <c r="H741" s="376">
        <v>20</v>
      </c>
      <c r="I741" s="354" t="str">
        <f t="shared" si="64"/>
        <v>Design Management</v>
      </c>
      <c r="J741" s="355"/>
      <c r="K741" s="355"/>
      <c r="L741" s="357"/>
      <c r="M741" s="358" t="str">
        <f t="shared" si="65"/>
        <v>Local</v>
      </c>
      <c r="N741" s="350"/>
      <c r="O741" s="356" t="str">
        <f t="shared" si="66"/>
        <v>ZAR</v>
      </c>
      <c r="P741" s="356">
        <f t="shared" ref="P741:P760" si="68">IF(N741="",1,VLOOKUP(N741,$N$1:$P$14,3,FALSE))</f>
        <v>1</v>
      </c>
      <c r="Q741" s="350"/>
      <c r="R741" s="350"/>
      <c r="S741" s="350"/>
      <c r="T741" s="359">
        <f t="shared" si="67"/>
        <v>0</v>
      </c>
      <c r="U741" s="360"/>
      <c r="V741" s="360"/>
      <c r="W741" s="360"/>
      <c r="X741" s="360"/>
      <c r="Y741" s="360"/>
      <c r="Z741" s="360"/>
      <c r="AA741" s="361"/>
      <c r="AB741" s="361"/>
      <c r="AC741" s="361"/>
      <c r="AD741" s="361"/>
      <c r="AE741" s="361"/>
      <c r="AF741" s="361"/>
      <c r="AG741" s="361"/>
      <c r="AH741" s="361"/>
    </row>
    <row r="742" spans="1:34" ht="12.75" customHeight="1" x14ac:dyDescent="0.3">
      <c r="A742" s="351">
        <v>769</v>
      </c>
      <c r="B742" s="49">
        <v>10</v>
      </c>
      <c r="C742" s="352" t="s">
        <v>300</v>
      </c>
      <c r="D742" s="369" t="s">
        <v>313</v>
      </c>
      <c r="E742" s="384"/>
      <c r="F742" s="371"/>
      <c r="G742" s="384"/>
      <c r="H742" s="376">
        <v>30</v>
      </c>
      <c r="I742" s="354" t="str">
        <f t="shared" si="64"/>
        <v>Procurement</v>
      </c>
      <c r="J742" s="355"/>
      <c r="K742" s="355"/>
      <c r="L742" s="357"/>
      <c r="M742" s="358" t="str">
        <f t="shared" si="65"/>
        <v>Local</v>
      </c>
      <c r="N742" s="350"/>
      <c r="O742" s="356" t="str">
        <f t="shared" si="66"/>
        <v>ZAR</v>
      </c>
      <c r="P742" s="356">
        <f t="shared" si="68"/>
        <v>1</v>
      </c>
      <c r="Q742" s="350"/>
      <c r="R742" s="350"/>
      <c r="S742" s="350"/>
      <c r="T742" s="359">
        <f t="shared" si="67"/>
        <v>0</v>
      </c>
      <c r="U742" s="360"/>
      <c r="V742" s="360"/>
      <c r="W742" s="360"/>
      <c r="X742" s="360"/>
      <c r="Y742" s="360"/>
      <c r="Z742" s="360"/>
      <c r="AA742" s="361"/>
      <c r="AB742" s="361"/>
      <c r="AC742" s="361"/>
      <c r="AD742" s="361"/>
      <c r="AE742" s="361"/>
      <c r="AF742" s="361"/>
      <c r="AG742" s="361"/>
      <c r="AH742" s="361"/>
    </row>
    <row r="743" spans="1:34" ht="12.75" customHeight="1" x14ac:dyDescent="0.3">
      <c r="A743" s="351">
        <v>770</v>
      </c>
      <c r="B743" s="49">
        <v>10</v>
      </c>
      <c r="C743" s="352" t="s">
        <v>300</v>
      </c>
      <c r="D743" s="369" t="s">
        <v>313</v>
      </c>
      <c r="E743" s="384"/>
      <c r="F743" s="371"/>
      <c r="G743" s="384"/>
      <c r="H743" s="376">
        <v>40</v>
      </c>
      <c r="I743" s="354" t="str">
        <f t="shared" ref="I743:I760" si="69">IF(H743="","Allocation?",VLOOKUP(H743,$H$3:$I$14,2,FALSE))</f>
        <v>Plant and Material - Local</v>
      </c>
      <c r="J743" s="355"/>
      <c r="K743" s="355"/>
      <c r="L743" s="357"/>
      <c r="M743" s="358" t="str">
        <f t="shared" si="65"/>
        <v>Local</v>
      </c>
      <c r="N743" s="350"/>
      <c r="O743" s="356" t="str">
        <f t="shared" si="66"/>
        <v>ZAR</v>
      </c>
      <c r="P743" s="356">
        <f t="shared" si="68"/>
        <v>1</v>
      </c>
      <c r="Q743" s="350"/>
      <c r="R743" s="350"/>
      <c r="S743" s="350"/>
      <c r="T743" s="359">
        <f t="shared" si="67"/>
        <v>0</v>
      </c>
      <c r="U743" s="360"/>
      <c r="V743" s="360"/>
      <c r="W743" s="360"/>
      <c r="X743" s="360"/>
      <c r="Y743" s="360"/>
      <c r="Z743" s="360"/>
      <c r="AA743" s="361"/>
      <c r="AB743" s="361"/>
      <c r="AC743" s="361"/>
      <c r="AD743" s="361"/>
      <c r="AE743" s="361"/>
      <c r="AF743" s="361"/>
      <c r="AG743" s="361"/>
      <c r="AH743" s="361"/>
    </row>
    <row r="744" spans="1:34" ht="12.75" customHeight="1" x14ac:dyDescent="0.3">
      <c r="A744" s="351">
        <v>771</v>
      </c>
      <c r="B744" s="49">
        <v>10</v>
      </c>
      <c r="C744" s="352" t="s">
        <v>300</v>
      </c>
      <c r="D744" s="369" t="s">
        <v>313</v>
      </c>
      <c r="E744" s="384"/>
      <c r="F744" s="371"/>
      <c r="G744" s="384"/>
      <c r="H744" s="376">
        <v>50</v>
      </c>
      <c r="I744" s="354" t="str">
        <f t="shared" si="69"/>
        <v>Plant and Material - Foreign</v>
      </c>
      <c r="J744" s="355"/>
      <c r="K744" s="355"/>
      <c r="L744" s="357"/>
      <c r="M744" s="358" t="s">
        <v>154</v>
      </c>
      <c r="N744" s="350"/>
      <c r="O744" s="398" t="s">
        <v>188</v>
      </c>
      <c r="P744" s="356"/>
      <c r="Q744" s="350"/>
      <c r="R744" s="350"/>
      <c r="S744" s="350"/>
      <c r="T744" s="359">
        <f t="shared" si="67"/>
        <v>0</v>
      </c>
      <c r="U744" s="360"/>
      <c r="V744" s="360"/>
      <c r="W744" s="360"/>
      <c r="X744" s="360"/>
      <c r="Y744" s="360"/>
      <c r="Z744" s="360"/>
      <c r="AA744" s="361"/>
      <c r="AB744" s="361"/>
      <c r="AC744" s="361"/>
      <c r="AD744" s="361"/>
      <c r="AE744" s="361"/>
      <c r="AF744" s="361"/>
      <c r="AG744" s="361"/>
      <c r="AH744" s="361"/>
    </row>
    <row r="745" spans="1:34" ht="12.75" customHeight="1" x14ac:dyDescent="0.3">
      <c r="A745" s="351">
        <v>772</v>
      </c>
      <c r="B745" s="49">
        <v>10</v>
      </c>
      <c r="C745" s="352" t="s">
        <v>300</v>
      </c>
      <c r="D745" s="369" t="s">
        <v>313</v>
      </c>
      <c r="E745" s="384"/>
      <c r="F745" s="371"/>
      <c r="G745" s="384"/>
      <c r="H745" s="376">
        <v>60</v>
      </c>
      <c r="I745" s="354" t="str">
        <f t="shared" si="69"/>
        <v>Transport - Local</v>
      </c>
      <c r="J745" s="355"/>
      <c r="K745" s="355"/>
      <c r="L745" s="357"/>
      <c r="M745" s="358" t="str">
        <f t="shared" si="65"/>
        <v>Local</v>
      </c>
      <c r="N745" s="350"/>
      <c r="O745" s="356" t="str">
        <f t="shared" si="66"/>
        <v>ZAR</v>
      </c>
      <c r="P745" s="356">
        <f t="shared" si="68"/>
        <v>1</v>
      </c>
      <c r="Q745" s="350"/>
      <c r="R745" s="350"/>
      <c r="S745" s="350"/>
      <c r="T745" s="359">
        <f t="shared" si="67"/>
        <v>0</v>
      </c>
      <c r="U745" s="360"/>
      <c r="V745" s="360"/>
      <c r="W745" s="360"/>
      <c r="X745" s="360"/>
      <c r="Y745" s="360"/>
      <c r="Z745" s="360"/>
      <c r="AA745" s="361"/>
      <c r="AB745" s="361"/>
      <c r="AC745" s="361"/>
      <c r="AD745" s="361"/>
      <c r="AE745" s="361"/>
      <c r="AF745" s="361"/>
      <c r="AG745" s="361"/>
      <c r="AH745" s="361"/>
    </row>
    <row r="746" spans="1:34" ht="12.75" customHeight="1" x14ac:dyDescent="0.3">
      <c r="A746" s="351">
        <v>773</v>
      </c>
      <c r="B746" s="49">
        <v>10</v>
      </c>
      <c r="C746" s="352" t="s">
        <v>300</v>
      </c>
      <c r="D746" s="369" t="s">
        <v>313</v>
      </c>
      <c r="E746" s="384"/>
      <c r="F746" s="371"/>
      <c r="G746" s="384"/>
      <c r="H746" s="376">
        <v>70</v>
      </c>
      <c r="I746" s="354" t="str">
        <f t="shared" si="69"/>
        <v>Transport - Freight/Sea</v>
      </c>
      <c r="J746" s="355"/>
      <c r="K746" s="355"/>
      <c r="L746" s="357"/>
      <c r="M746" s="358" t="str">
        <f t="shared" si="65"/>
        <v>Local</v>
      </c>
      <c r="N746" s="350"/>
      <c r="O746" s="356" t="str">
        <f t="shared" si="66"/>
        <v>ZAR</v>
      </c>
      <c r="P746" s="356">
        <f t="shared" si="68"/>
        <v>1</v>
      </c>
      <c r="Q746" s="350"/>
      <c r="R746" s="350"/>
      <c r="S746" s="350"/>
      <c r="T746" s="359">
        <f t="shared" si="67"/>
        <v>0</v>
      </c>
      <c r="U746" s="360"/>
      <c r="V746" s="360"/>
      <c r="W746" s="360"/>
      <c r="X746" s="360"/>
      <c r="Y746" s="360"/>
      <c r="Z746" s="360"/>
      <c r="AA746" s="361"/>
      <c r="AB746" s="361"/>
      <c r="AC746" s="361"/>
      <c r="AD746" s="361"/>
      <c r="AE746" s="361"/>
      <c r="AF746" s="361"/>
      <c r="AG746" s="361"/>
      <c r="AH746" s="361"/>
    </row>
    <row r="747" spans="1:34" ht="12.75" customHeight="1" x14ac:dyDescent="0.3">
      <c r="A747" s="351">
        <v>774</v>
      </c>
      <c r="B747" s="49">
        <v>10</v>
      </c>
      <c r="C747" s="352" t="s">
        <v>300</v>
      </c>
      <c r="D747" s="369" t="s">
        <v>313</v>
      </c>
      <c r="E747" s="384"/>
      <c r="F747" s="371"/>
      <c r="G747" s="384"/>
      <c r="H747" s="376">
        <v>80</v>
      </c>
      <c r="I747" s="354" t="str">
        <f t="shared" si="69"/>
        <v>Construction, Erection &amp; Installation</v>
      </c>
      <c r="J747" s="355"/>
      <c r="K747" s="355"/>
      <c r="L747" s="357"/>
      <c r="M747" s="358" t="str">
        <f t="shared" si="65"/>
        <v>Local</v>
      </c>
      <c r="N747" s="350"/>
      <c r="O747" s="356" t="str">
        <f t="shared" si="66"/>
        <v>ZAR</v>
      </c>
      <c r="P747" s="356">
        <f t="shared" si="68"/>
        <v>1</v>
      </c>
      <c r="Q747" s="350"/>
      <c r="R747" s="350"/>
      <c r="S747" s="350"/>
      <c r="T747" s="359">
        <f t="shared" si="67"/>
        <v>0</v>
      </c>
      <c r="U747" s="360"/>
      <c r="V747" s="360"/>
      <c r="W747" s="360"/>
      <c r="X747" s="360"/>
      <c r="Y747" s="360"/>
      <c r="Z747" s="360"/>
      <c r="AA747" s="361"/>
      <c r="AB747" s="361"/>
      <c r="AC747" s="361"/>
      <c r="AD747" s="361"/>
      <c r="AE747" s="361"/>
      <c r="AF747" s="361"/>
      <c r="AG747" s="361"/>
      <c r="AH747" s="361"/>
    </row>
    <row r="748" spans="1:34" ht="12.75" customHeight="1" x14ac:dyDescent="0.3">
      <c r="A748" s="351">
        <v>775</v>
      </c>
      <c r="B748" s="49">
        <v>10</v>
      </c>
      <c r="C748" s="352" t="s">
        <v>300</v>
      </c>
      <c r="D748" s="369" t="s">
        <v>313</v>
      </c>
      <c r="E748" s="384"/>
      <c r="F748" s="371"/>
      <c r="G748" s="384"/>
      <c r="H748" s="376">
        <v>90</v>
      </c>
      <c r="I748" s="354" t="str">
        <f t="shared" si="69"/>
        <v>Commissioning and Testing</v>
      </c>
      <c r="J748" s="355"/>
      <c r="K748" s="355"/>
      <c r="L748" s="357"/>
      <c r="M748" s="358" t="str">
        <f t="shared" si="65"/>
        <v>Local</v>
      </c>
      <c r="N748" s="350"/>
      <c r="O748" s="356" t="str">
        <f t="shared" si="66"/>
        <v>ZAR</v>
      </c>
      <c r="P748" s="356">
        <f t="shared" si="68"/>
        <v>1</v>
      </c>
      <c r="Q748" s="350"/>
      <c r="R748" s="350"/>
      <c r="S748" s="350"/>
      <c r="T748" s="359">
        <f t="shared" si="67"/>
        <v>0</v>
      </c>
      <c r="U748" s="360"/>
      <c r="V748" s="360"/>
      <c r="W748" s="360"/>
      <c r="X748" s="360"/>
      <c r="Y748" s="360"/>
      <c r="Z748" s="360"/>
      <c r="AA748" s="361"/>
      <c r="AB748" s="361"/>
      <c r="AC748" s="361"/>
      <c r="AD748" s="361"/>
      <c r="AE748" s="361"/>
      <c r="AF748" s="361"/>
      <c r="AG748" s="361"/>
      <c r="AH748" s="361"/>
    </row>
    <row r="749" spans="1:34" ht="12.75" customHeight="1" x14ac:dyDescent="0.3">
      <c r="A749" s="351">
        <v>776</v>
      </c>
      <c r="B749" s="49">
        <v>10</v>
      </c>
      <c r="C749" s="352" t="s">
        <v>300</v>
      </c>
      <c r="D749" s="369" t="s">
        <v>313</v>
      </c>
      <c r="E749" s="384"/>
      <c r="F749" s="371"/>
      <c r="G749" s="384"/>
      <c r="H749" s="376">
        <v>100</v>
      </c>
      <c r="I749" s="354" t="str">
        <f t="shared" si="69"/>
        <v>Codification and Labelling</v>
      </c>
      <c r="J749" s="355"/>
      <c r="K749" s="355"/>
      <c r="L749" s="357"/>
      <c r="M749" s="358" t="str">
        <f t="shared" ref="M749:M760" si="70">IF($O749=0,"Check",IF($O749="ZAR","Local","Foreign"))</f>
        <v>Local</v>
      </c>
      <c r="N749" s="350"/>
      <c r="O749" s="356" t="str">
        <f t="shared" si="66"/>
        <v>ZAR</v>
      </c>
      <c r="P749" s="356">
        <f t="shared" si="68"/>
        <v>1</v>
      </c>
      <c r="Q749" s="350"/>
      <c r="R749" s="350"/>
      <c r="S749" s="350"/>
      <c r="T749" s="359">
        <f t="shared" si="67"/>
        <v>0</v>
      </c>
      <c r="U749" s="360"/>
      <c r="V749" s="360"/>
      <c r="W749" s="360"/>
      <c r="X749" s="360"/>
      <c r="Y749" s="360"/>
      <c r="Z749" s="360"/>
      <c r="AA749" s="361"/>
      <c r="AB749" s="361"/>
      <c r="AC749" s="361"/>
      <c r="AD749" s="361"/>
      <c r="AE749" s="361"/>
      <c r="AF749" s="361"/>
      <c r="AG749" s="361"/>
      <c r="AH749" s="361"/>
    </row>
    <row r="750" spans="1:34" ht="12.75" customHeight="1" x14ac:dyDescent="0.3">
      <c r="A750" s="351">
        <v>777</v>
      </c>
      <c r="B750" s="49">
        <v>10</v>
      </c>
      <c r="C750" s="352" t="s">
        <v>300</v>
      </c>
      <c r="D750" s="369" t="s">
        <v>313</v>
      </c>
      <c r="E750" s="384"/>
      <c r="F750" s="371"/>
      <c r="G750" s="384"/>
      <c r="H750" s="375">
        <v>0</v>
      </c>
      <c r="I750" s="354" t="str">
        <f t="shared" si="69"/>
        <v>General</v>
      </c>
      <c r="J750" s="355"/>
      <c r="K750" s="355"/>
      <c r="L750" s="357"/>
      <c r="M750" s="358" t="str">
        <f t="shared" si="70"/>
        <v>Local</v>
      </c>
      <c r="N750" s="350"/>
      <c r="O750" s="356" t="str">
        <f t="shared" si="66"/>
        <v>ZAR</v>
      </c>
      <c r="P750" s="356">
        <f t="shared" si="68"/>
        <v>1</v>
      </c>
      <c r="Q750" s="350"/>
      <c r="R750" s="350"/>
      <c r="S750" s="350"/>
      <c r="T750" s="359">
        <f t="shared" si="67"/>
        <v>0</v>
      </c>
      <c r="U750" s="360"/>
      <c r="V750" s="360"/>
      <c r="W750" s="360"/>
      <c r="X750" s="360"/>
      <c r="Y750" s="360"/>
      <c r="Z750" s="360"/>
      <c r="AA750" s="361"/>
      <c r="AB750" s="361"/>
      <c r="AC750" s="361"/>
      <c r="AD750" s="361"/>
      <c r="AE750" s="361"/>
      <c r="AF750" s="361"/>
      <c r="AG750" s="361"/>
      <c r="AH750" s="361"/>
    </row>
    <row r="751" spans="1:34" ht="12.75" customHeight="1" x14ac:dyDescent="0.3">
      <c r="A751" s="351">
        <v>778</v>
      </c>
      <c r="B751" s="49">
        <v>10</v>
      </c>
      <c r="C751" s="352" t="s">
        <v>300</v>
      </c>
      <c r="D751" s="369" t="s">
        <v>313</v>
      </c>
      <c r="E751" s="384"/>
      <c r="F751" s="371"/>
      <c r="G751" s="384"/>
      <c r="H751" s="376">
        <v>10</v>
      </c>
      <c r="I751" s="354" t="str">
        <f t="shared" si="69"/>
        <v>Management</v>
      </c>
      <c r="J751" s="355"/>
      <c r="K751" s="355"/>
      <c r="L751" s="357"/>
      <c r="M751" s="358" t="str">
        <f t="shared" si="70"/>
        <v>Local</v>
      </c>
      <c r="N751" s="350"/>
      <c r="O751" s="356" t="str">
        <f t="shared" si="66"/>
        <v>ZAR</v>
      </c>
      <c r="P751" s="356">
        <f t="shared" si="68"/>
        <v>1</v>
      </c>
      <c r="Q751" s="350"/>
      <c r="R751" s="350"/>
      <c r="S751" s="350"/>
      <c r="T751" s="359">
        <f t="shared" si="67"/>
        <v>0</v>
      </c>
      <c r="U751" s="360"/>
      <c r="V751" s="360"/>
      <c r="W751" s="360"/>
      <c r="X751" s="360"/>
      <c r="Y751" s="360"/>
      <c r="Z751" s="360"/>
      <c r="AA751" s="361"/>
      <c r="AB751" s="361"/>
      <c r="AC751" s="361"/>
      <c r="AD751" s="361"/>
      <c r="AE751" s="361"/>
      <c r="AF751" s="361"/>
      <c r="AG751" s="361"/>
      <c r="AH751" s="361"/>
    </row>
    <row r="752" spans="1:34" ht="12.75" customHeight="1" x14ac:dyDescent="0.3">
      <c r="A752" s="351">
        <v>779</v>
      </c>
      <c r="B752" s="49">
        <v>10</v>
      </c>
      <c r="C752" s="352" t="s">
        <v>300</v>
      </c>
      <c r="D752" s="369" t="s">
        <v>313</v>
      </c>
      <c r="E752" s="384"/>
      <c r="F752" s="371"/>
      <c r="G752" s="384"/>
      <c r="H752" s="376">
        <v>20</v>
      </c>
      <c r="I752" s="354" t="str">
        <f t="shared" si="69"/>
        <v>Design Management</v>
      </c>
      <c r="J752" s="355"/>
      <c r="K752" s="355"/>
      <c r="L752" s="357"/>
      <c r="M752" s="358" t="str">
        <f t="shared" si="70"/>
        <v>Local</v>
      </c>
      <c r="N752" s="350"/>
      <c r="O752" s="356" t="str">
        <f t="shared" si="66"/>
        <v>ZAR</v>
      </c>
      <c r="P752" s="356">
        <f t="shared" si="68"/>
        <v>1</v>
      </c>
      <c r="Q752" s="350"/>
      <c r="R752" s="350"/>
      <c r="S752" s="350"/>
      <c r="T752" s="359">
        <f t="shared" si="67"/>
        <v>0</v>
      </c>
      <c r="U752" s="360"/>
      <c r="V752" s="360"/>
      <c r="W752" s="360"/>
      <c r="X752" s="360"/>
      <c r="Y752" s="360"/>
      <c r="Z752" s="360"/>
      <c r="AA752" s="361"/>
      <c r="AB752" s="361"/>
      <c r="AC752" s="361"/>
      <c r="AD752" s="361"/>
      <c r="AE752" s="361"/>
      <c r="AF752" s="361"/>
      <c r="AG752" s="361"/>
      <c r="AH752" s="361"/>
    </row>
    <row r="753" spans="1:34" ht="12.75" customHeight="1" x14ac:dyDescent="0.3">
      <c r="A753" s="351">
        <v>780</v>
      </c>
      <c r="B753" s="49">
        <v>10</v>
      </c>
      <c r="C753" s="352" t="s">
        <v>300</v>
      </c>
      <c r="D753" s="369" t="s">
        <v>313</v>
      </c>
      <c r="E753" s="384"/>
      <c r="F753" s="371"/>
      <c r="G753" s="384"/>
      <c r="H753" s="376">
        <v>30</v>
      </c>
      <c r="I753" s="354" t="str">
        <f t="shared" si="69"/>
        <v>Procurement</v>
      </c>
      <c r="J753" s="355"/>
      <c r="K753" s="355"/>
      <c r="L753" s="357"/>
      <c r="M753" s="358" t="str">
        <f t="shared" si="70"/>
        <v>Local</v>
      </c>
      <c r="N753" s="350"/>
      <c r="O753" s="356" t="str">
        <f t="shared" si="66"/>
        <v>ZAR</v>
      </c>
      <c r="P753" s="356">
        <f t="shared" si="68"/>
        <v>1</v>
      </c>
      <c r="Q753" s="350"/>
      <c r="R753" s="350"/>
      <c r="S753" s="350"/>
      <c r="T753" s="359">
        <f t="shared" si="67"/>
        <v>0</v>
      </c>
      <c r="U753" s="360"/>
      <c r="V753" s="360"/>
      <c r="W753" s="360"/>
      <c r="X753" s="360"/>
      <c r="Y753" s="360"/>
      <c r="Z753" s="360"/>
      <c r="AA753" s="361"/>
      <c r="AB753" s="361"/>
      <c r="AC753" s="361"/>
      <c r="AD753" s="361"/>
      <c r="AE753" s="361"/>
      <c r="AF753" s="361"/>
      <c r="AG753" s="361"/>
      <c r="AH753" s="361"/>
    </row>
    <row r="754" spans="1:34" ht="12.75" customHeight="1" x14ac:dyDescent="0.3">
      <c r="A754" s="351">
        <v>781</v>
      </c>
      <c r="B754" s="49">
        <v>10</v>
      </c>
      <c r="C754" s="352" t="s">
        <v>300</v>
      </c>
      <c r="D754" s="369" t="s">
        <v>313</v>
      </c>
      <c r="E754" s="384"/>
      <c r="F754" s="371"/>
      <c r="G754" s="384"/>
      <c r="H754" s="376">
        <v>40</v>
      </c>
      <c r="I754" s="354" t="str">
        <f t="shared" si="69"/>
        <v>Plant and Material - Local</v>
      </c>
      <c r="J754" s="355"/>
      <c r="K754" s="355"/>
      <c r="L754" s="357"/>
      <c r="M754" s="358" t="str">
        <f t="shared" si="70"/>
        <v>Local</v>
      </c>
      <c r="N754" s="350"/>
      <c r="O754" s="356" t="str">
        <f t="shared" si="66"/>
        <v>ZAR</v>
      </c>
      <c r="P754" s="356">
        <f t="shared" si="68"/>
        <v>1</v>
      </c>
      <c r="Q754" s="350"/>
      <c r="R754" s="350"/>
      <c r="S754" s="350"/>
      <c r="T754" s="359">
        <f t="shared" si="67"/>
        <v>0</v>
      </c>
      <c r="U754" s="360"/>
      <c r="V754" s="360"/>
      <c r="W754" s="360"/>
      <c r="X754" s="360"/>
      <c r="Y754" s="360"/>
      <c r="Z754" s="360"/>
      <c r="AA754" s="361"/>
      <c r="AB754" s="361"/>
      <c r="AC754" s="361"/>
      <c r="AD754" s="361"/>
      <c r="AE754" s="361"/>
      <c r="AF754" s="361"/>
      <c r="AG754" s="361"/>
      <c r="AH754" s="361"/>
    </row>
    <row r="755" spans="1:34" ht="12.75" customHeight="1" x14ac:dyDescent="0.3">
      <c r="A755" s="351">
        <v>782</v>
      </c>
      <c r="B755" s="49">
        <v>10</v>
      </c>
      <c r="C755" s="352" t="s">
        <v>300</v>
      </c>
      <c r="D755" s="369" t="s">
        <v>313</v>
      </c>
      <c r="E755" s="384"/>
      <c r="F755" s="371"/>
      <c r="G755" s="384"/>
      <c r="H755" s="376">
        <v>50</v>
      </c>
      <c r="I755" s="354" t="str">
        <f t="shared" si="69"/>
        <v>Plant and Material - Foreign</v>
      </c>
      <c r="J755" s="355"/>
      <c r="K755" s="355"/>
      <c r="L755" s="357"/>
      <c r="M755" s="358" t="s">
        <v>154</v>
      </c>
      <c r="N755" s="350"/>
      <c r="O755" s="398" t="s">
        <v>188</v>
      </c>
      <c r="P755" s="356"/>
      <c r="Q755" s="350"/>
      <c r="R755" s="350"/>
      <c r="S755" s="350"/>
      <c r="T755" s="359">
        <f t="shared" si="67"/>
        <v>0</v>
      </c>
      <c r="U755" s="360"/>
      <c r="V755" s="360"/>
      <c r="W755" s="360"/>
      <c r="X755" s="360"/>
      <c r="Y755" s="360"/>
      <c r="Z755" s="360"/>
      <c r="AA755" s="361"/>
      <c r="AB755" s="361"/>
      <c r="AC755" s="361"/>
      <c r="AD755" s="361"/>
      <c r="AE755" s="361"/>
      <c r="AF755" s="361"/>
      <c r="AG755" s="361"/>
      <c r="AH755" s="361"/>
    </row>
    <row r="756" spans="1:34" ht="12.75" customHeight="1" x14ac:dyDescent="0.3">
      <c r="A756" s="351">
        <v>783</v>
      </c>
      <c r="B756" s="49">
        <v>10</v>
      </c>
      <c r="C756" s="352" t="s">
        <v>300</v>
      </c>
      <c r="D756" s="369" t="s">
        <v>313</v>
      </c>
      <c r="E756" s="384"/>
      <c r="F756" s="371"/>
      <c r="G756" s="384"/>
      <c r="H756" s="376">
        <v>60</v>
      </c>
      <c r="I756" s="354" t="str">
        <f t="shared" si="69"/>
        <v>Transport - Local</v>
      </c>
      <c r="J756" s="355"/>
      <c r="K756" s="355"/>
      <c r="L756" s="357"/>
      <c r="M756" s="358" t="str">
        <f t="shared" si="70"/>
        <v>Local</v>
      </c>
      <c r="N756" s="350"/>
      <c r="O756" s="356" t="str">
        <f t="shared" si="66"/>
        <v>ZAR</v>
      </c>
      <c r="P756" s="356">
        <f t="shared" si="68"/>
        <v>1</v>
      </c>
      <c r="Q756" s="350"/>
      <c r="R756" s="350"/>
      <c r="S756" s="350"/>
      <c r="T756" s="359">
        <f t="shared" si="67"/>
        <v>0</v>
      </c>
      <c r="U756" s="360"/>
      <c r="V756" s="360"/>
      <c r="W756" s="360"/>
      <c r="X756" s="360"/>
      <c r="Y756" s="360"/>
      <c r="Z756" s="360"/>
      <c r="AA756" s="361"/>
      <c r="AB756" s="361"/>
      <c r="AC756" s="361"/>
      <c r="AD756" s="361"/>
      <c r="AE756" s="361"/>
      <c r="AF756" s="361"/>
      <c r="AG756" s="361"/>
      <c r="AH756" s="361"/>
    </row>
    <row r="757" spans="1:34" ht="12.75" customHeight="1" x14ac:dyDescent="0.3">
      <c r="A757" s="351">
        <v>784</v>
      </c>
      <c r="B757" s="49">
        <v>10</v>
      </c>
      <c r="C757" s="352" t="s">
        <v>300</v>
      </c>
      <c r="D757" s="369" t="s">
        <v>313</v>
      </c>
      <c r="E757" s="384"/>
      <c r="F757" s="371"/>
      <c r="G757" s="384"/>
      <c r="H757" s="376">
        <v>70</v>
      </c>
      <c r="I757" s="354" t="str">
        <f t="shared" si="69"/>
        <v>Transport - Freight/Sea</v>
      </c>
      <c r="J757" s="355"/>
      <c r="K757" s="355"/>
      <c r="L757" s="357"/>
      <c r="M757" s="358" t="str">
        <f t="shared" si="70"/>
        <v>Local</v>
      </c>
      <c r="N757" s="350"/>
      <c r="O757" s="356" t="str">
        <f t="shared" si="66"/>
        <v>ZAR</v>
      </c>
      <c r="P757" s="356">
        <f t="shared" si="68"/>
        <v>1</v>
      </c>
      <c r="Q757" s="350"/>
      <c r="R757" s="350"/>
      <c r="S757" s="350"/>
      <c r="T757" s="359">
        <f t="shared" si="67"/>
        <v>0</v>
      </c>
      <c r="U757" s="360"/>
      <c r="V757" s="360"/>
      <c r="W757" s="360"/>
      <c r="X757" s="360"/>
      <c r="Y757" s="360"/>
      <c r="Z757" s="360"/>
      <c r="AA757" s="361"/>
      <c r="AB757" s="361"/>
      <c r="AC757" s="361"/>
      <c r="AD757" s="361"/>
      <c r="AE757" s="361"/>
      <c r="AF757" s="361"/>
      <c r="AG757" s="361"/>
      <c r="AH757" s="361"/>
    </row>
    <row r="758" spans="1:34" ht="12.75" customHeight="1" x14ac:dyDescent="0.3">
      <c r="A758" s="351">
        <v>785</v>
      </c>
      <c r="B758" s="49">
        <v>10</v>
      </c>
      <c r="C758" s="352" t="s">
        <v>300</v>
      </c>
      <c r="D758" s="369" t="s">
        <v>313</v>
      </c>
      <c r="E758" s="384"/>
      <c r="F758" s="371"/>
      <c r="G758" s="384"/>
      <c r="H758" s="376">
        <v>80</v>
      </c>
      <c r="I758" s="354" t="str">
        <f t="shared" si="69"/>
        <v>Construction, Erection &amp; Installation</v>
      </c>
      <c r="J758" s="355"/>
      <c r="K758" s="355"/>
      <c r="L758" s="357"/>
      <c r="M758" s="358" t="str">
        <f t="shared" si="70"/>
        <v>Local</v>
      </c>
      <c r="N758" s="350"/>
      <c r="O758" s="356" t="str">
        <f t="shared" si="66"/>
        <v>ZAR</v>
      </c>
      <c r="P758" s="356">
        <f t="shared" si="68"/>
        <v>1</v>
      </c>
      <c r="Q758" s="350"/>
      <c r="R758" s="350"/>
      <c r="S758" s="350"/>
      <c r="T758" s="359">
        <f t="shared" si="67"/>
        <v>0</v>
      </c>
      <c r="U758" s="360"/>
      <c r="V758" s="360"/>
      <c r="W758" s="360"/>
      <c r="X758" s="360"/>
      <c r="Y758" s="360"/>
      <c r="Z758" s="360"/>
      <c r="AA758" s="361"/>
      <c r="AB758" s="361"/>
      <c r="AC758" s="361"/>
      <c r="AD758" s="361"/>
      <c r="AE758" s="361"/>
      <c r="AF758" s="361"/>
      <c r="AG758" s="361"/>
      <c r="AH758" s="361"/>
    </row>
    <row r="759" spans="1:34" ht="12.75" customHeight="1" x14ac:dyDescent="0.3">
      <c r="A759" s="351">
        <v>786</v>
      </c>
      <c r="B759" s="49">
        <v>10</v>
      </c>
      <c r="C759" s="352" t="s">
        <v>300</v>
      </c>
      <c r="D759" s="369" t="s">
        <v>313</v>
      </c>
      <c r="E759" s="384"/>
      <c r="F759" s="371"/>
      <c r="G759" s="384"/>
      <c r="H759" s="376">
        <v>90</v>
      </c>
      <c r="I759" s="354" t="str">
        <f t="shared" si="69"/>
        <v>Commissioning and Testing</v>
      </c>
      <c r="J759" s="355"/>
      <c r="K759" s="355"/>
      <c r="L759" s="357"/>
      <c r="M759" s="358" t="str">
        <f t="shared" si="70"/>
        <v>Local</v>
      </c>
      <c r="N759" s="350"/>
      <c r="O759" s="356" t="str">
        <f t="shared" si="66"/>
        <v>ZAR</v>
      </c>
      <c r="P759" s="356">
        <f t="shared" si="68"/>
        <v>1</v>
      </c>
      <c r="Q759" s="350"/>
      <c r="R759" s="350"/>
      <c r="S759" s="350"/>
      <c r="T759" s="359">
        <f t="shared" si="67"/>
        <v>0</v>
      </c>
      <c r="U759" s="360"/>
      <c r="V759" s="360"/>
      <c r="W759" s="360"/>
      <c r="X759" s="360"/>
      <c r="Y759" s="360"/>
      <c r="Z759" s="360"/>
      <c r="AA759" s="361"/>
      <c r="AB759" s="361"/>
      <c r="AC759" s="361"/>
      <c r="AD759" s="361"/>
      <c r="AE759" s="361"/>
      <c r="AF759" s="361"/>
      <c r="AG759" s="361"/>
      <c r="AH759" s="361"/>
    </row>
    <row r="760" spans="1:34" ht="12.75" customHeight="1" x14ac:dyDescent="0.3">
      <c r="A760" s="351">
        <v>787</v>
      </c>
      <c r="B760" s="49">
        <v>10</v>
      </c>
      <c r="C760" s="352" t="s">
        <v>300</v>
      </c>
      <c r="D760" s="369" t="s">
        <v>313</v>
      </c>
      <c r="E760" s="384"/>
      <c r="F760" s="371"/>
      <c r="G760" s="384"/>
      <c r="H760" s="376">
        <v>100</v>
      </c>
      <c r="I760" s="354" t="str">
        <f t="shared" si="69"/>
        <v>Codification and Labelling</v>
      </c>
      <c r="J760" s="355"/>
      <c r="K760" s="355"/>
      <c r="L760" s="357"/>
      <c r="M760" s="358" t="str">
        <f t="shared" si="70"/>
        <v>Local</v>
      </c>
      <c r="N760" s="350"/>
      <c r="O760" s="356" t="str">
        <f t="shared" si="66"/>
        <v>ZAR</v>
      </c>
      <c r="P760" s="356">
        <f t="shared" si="68"/>
        <v>1</v>
      </c>
      <c r="Q760" s="350"/>
      <c r="R760" s="350"/>
      <c r="S760" s="350"/>
      <c r="T760" s="359">
        <f t="shared" si="67"/>
        <v>0</v>
      </c>
      <c r="U760" s="360"/>
      <c r="V760" s="360"/>
      <c r="W760" s="360"/>
      <c r="X760" s="360"/>
      <c r="Y760" s="360"/>
      <c r="Z760" s="360"/>
      <c r="AA760" s="361"/>
      <c r="AB760" s="361"/>
      <c r="AC760" s="361"/>
      <c r="AD760" s="361"/>
      <c r="AE760" s="361"/>
      <c r="AF760" s="361"/>
      <c r="AG760" s="361"/>
      <c r="AH760" s="361"/>
    </row>
    <row r="761" spans="1:34" s="282" customFormat="1" ht="12.75" customHeight="1" x14ac:dyDescent="0.25">
      <c r="A761"/>
      <c r="B761"/>
      <c r="C761" s="8"/>
      <c r="D761" s="8"/>
      <c r="E761"/>
      <c r="F761" s="276"/>
      <c r="G761"/>
      <c r="H761"/>
      <c r="I761"/>
      <c r="J761" s="267"/>
      <c r="K761" s="267"/>
      <c r="L761" s="372"/>
      <c r="O761" s="373"/>
      <c r="P761" s="373"/>
      <c r="Q761" s="374"/>
      <c r="R761" s="274"/>
      <c r="S761"/>
      <c r="T761"/>
      <c r="U761"/>
      <c r="V761"/>
      <c r="W761"/>
      <c r="X761"/>
      <c r="Y761"/>
      <c r="Z761"/>
      <c r="AA761"/>
      <c r="AB761"/>
      <c r="AC761"/>
      <c r="AD761"/>
      <c r="AE761"/>
      <c r="AF761"/>
      <c r="AG761"/>
      <c r="AH761"/>
    </row>
    <row r="762" spans="1:34" s="282" customFormat="1" ht="12.75" customHeight="1" x14ac:dyDescent="0.25">
      <c r="A762"/>
      <c r="B762"/>
      <c r="C762" s="8"/>
      <c r="D762" s="8"/>
      <c r="E762"/>
      <c r="F762" s="276"/>
      <c r="G762"/>
      <c r="H762"/>
      <c r="I762"/>
      <c r="J762" s="267"/>
      <c r="K762" s="267"/>
      <c r="L762" s="372"/>
      <c r="O762" s="373"/>
      <c r="P762" s="373"/>
      <c r="Q762" s="374"/>
      <c r="R762" s="274"/>
      <c r="S762"/>
      <c r="T762"/>
      <c r="U762"/>
      <c r="V762"/>
      <c r="W762"/>
      <c r="X762"/>
      <c r="Y762"/>
      <c r="Z762"/>
      <c r="AA762"/>
      <c r="AB762"/>
      <c r="AC762"/>
      <c r="AD762"/>
      <c r="AE762"/>
      <c r="AF762"/>
      <c r="AG762"/>
      <c r="AH762"/>
    </row>
    <row r="763" spans="1:34" s="282" customFormat="1" ht="12.75" customHeight="1" x14ac:dyDescent="0.25">
      <c r="A763"/>
      <c r="B763"/>
      <c r="C763" s="8"/>
      <c r="D763" s="8"/>
      <c r="E763"/>
      <c r="F763" s="276"/>
      <c r="G763"/>
      <c r="H763"/>
      <c r="I763"/>
      <c r="J763" s="267"/>
      <c r="K763" s="267"/>
      <c r="L763" s="372"/>
      <c r="O763" s="373"/>
      <c r="P763" s="373"/>
      <c r="Q763" s="374"/>
      <c r="R763" s="274"/>
      <c r="S763"/>
      <c r="T763"/>
      <c r="U763"/>
      <c r="V763"/>
      <c r="W763"/>
      <c r="X763"/>
      <c r="Y763"/>
      <c r="Z763"/>
      <c r="AA763"/>
      <c r="AB763"/>
      <c r="AC763"/>
      <c r="AD763"/>
      <c r="AE763"/>
      <c r="AF763"/>
      <c r="AG763"/>
      <c r="AH763"/>
    </row>
    <row r="764" spans="1:34" s="282" customFormat="1" ht="12.75" customHeight="1" x14ac:dyDescent="0.25">
      <c r="A764"/>
      <c r="B764"/>
      <c r="C764" s="8"/>
      <c r="D764" s="8"/>
      <c r="E764"/>
      <c r="F764" s="276"/>
      <c r="G764"/>
      <c r="H764"/>
      <c r="I764"/>
      <c r="J764" s="267"/>
      <c r="K764" s="267"/>
      <c r="L764" s="372"/>
      <c r="O764" s="373"/>
      <c r="P764" s="373"/>
      <c r="Q764" s="374"/>
      <c r="R764" s="274"/>
      <c r="S764"/>
      <c r="T764"/>
      <c r="U764"/>
      <c r="V764"/>
      <c r="W764"/>
      <c r="X764"/>
      <c r="Y764"/>
      <c r="Z764"/>
      <c r="AA764"/>
      <c r="AB764"/>
      <c r="AC764"/>
      <c r="AD764"/>
      <c r="AE764"/>
      <c r="AF764"/>
      <c r="AG764"/>
      <c r="AH764"/>
    </row>
    <row r="765" spans="1:34" s="282" customFormat="1" ht="12.75" customHeight="1" x14ac:dyDescent="0.25">
      <c r="A765"/>
      <c r="B765"/>
      <c r="C765" s="8"/>
      <c r="D765" s="8"/>
      <c r="E765"/>
      <c r="F765" s="276"/>
      <c r="G765"/>
      <c r="H765"/>
      <c r="I765"/>
      <c r="J765" s="267"/>
      <c r="K765" s="267"/>
      <c r="L765" s="372"/>
      <c r="O765" s="373"/>
      <c r="P765" s="373"/>
      <c r="Q765" s="374"/>
      <c r="R765" s="274"/>
      <c r="S765"/>
      <c r="T765"/>
      <c r="U765"/>
      <c r="V765"/>
      <c r="W765"/>
      <c r="X765"/>
      <c r="Y765"/>
      <c r="Z765"/>
      <c r="AA765"/>
      <c r="AB765"/>
      <c r="AC765"/>
      <c r="AD765"/>
      <c r="AE765"/>
      <c r="AF765"/>
      <c r="AG765"/>
      <c r="AH765"/>
    </row>
    <row r="766" spans="1:34" s="282" customFormat="1" ht="12.75" customHeight="1" x14ac:dyDescent="0.25">
      <c r="A766"/>
      <c r="B766"/>
      <c r="C766" s="8"/>
      <c r="D766" s="8"/>
      <c r="E766"/>
      <c r="F766" s="276"/>
      <c r="G766"/>
      <c r="H766"/>
      <c r="I766"/>
      <c r="J766" s="267"/>
      <c r="K766" s="267"/>
      <c r="L766" s="372"/>
      <c r="O766" s="373"/>
      <c r="P766" s="373"/>
      <c r="Q766" s="374"/>
      <c r="R766" s="274"/>
      <c r="S766"/>
      <c r="T766"/>
      <c r="U766"/>
      <c r="V766"/>
      <c r="W766"/>
      <c r="X766"/>
      <c r="Y766"/>
      <c r="Z766"/>
      <c r="AA766"/>
      <c r="AB766"/>
      <c r="AC766"/>
      <c r="AD766"/>
      <c r="AE766"/>
      <c r="AF766"/>
      <c r="AG766"/>
      <c r="AH766"/>
    </row>
    <row r="767" spans="1:34" s="282" customFormat="1" ht="12.75" customHeight="1" x14ac:dyDescent="0.25">
      <c r="A767"/>
      <c r="B767"/>
      <c r="C767" s="8"/>
      <c r="D767" s="8"/>
      <c r="E767"/>
      <c r="F767" s="276"/>
      <c r="G767"/>
      <c r="H767"/>
      <c r="I767"/>
      <c r="J767" s="267"/>
      <c r="K767" s="267"/>
      <c r="L767" s="372"/>
      <c r="O767" s="373"/>
      <c r="P767" s="373"/>
      <c r="Q767" s="374"/>
      <c r="R767" s="274"/>
      <c r="S767"/>
      <c r="T767"/>
      <c r="U767"/>
      <c r="V767"/>
      <c r="W767"/>
      <c r="X767"/>
      <c r="Y767"/>
      <c r="Z767"/>
      <c r="AA767"/>
      <c r="AB767"/>
      <c r="AC767"/>
      <c r="AD767"/>
      <c r="AE767"/>
      <c r="AF767"/>
      <c r="AG767"/>
      <c r="AH767"/>
    </row>
    <row r="768" spans="1:34" s="282" customFormat="1" ht="12.75" customHeight="1" x14ac:dyDescent="0.25">
      <c r="A768"/>
      <c r="B768"/>
      <c r="C768" s="8"/>
      <c r="D768" s="8"/>
      <c r="E768"/>
      <c r="F768" s="276"/>
      <c r="G768"/>
      <c r="H768"/>
      <c r="I768"/>
      <c r="J768" s="267"/>
      <c r="K768" s="267"/>
      <c r="L768" s="372"/>
      <c r="O768" s="373"/>
      <c r="P768" s="373"/>
      <c r="Q768" s="374"/>
      <c r="R768" s="274"/>
      <c r="S768"/>
      <c r="T768"/>
      <c r="U768"/>
      <c r="V768"/>
      <c r="W768"/>
      <c r="X768"/>
      <c r="Y768"/>
      <c r="Z768"/>
      <c r="AA768"/>
      <c r="AB768"/>
      <c r="AC768"/>
      <c r="AD768"/>
      <c r="AE768"/>
      <c r="AF768"/>
      <c r="AG768"/>
      <c r="AH768"/>
    </row>
    <row r="769" spans="1:34" s="282" customFormat="1" ht="12.75" customHeight="1" x14ac:dyDescent="0.25">
      <c r="A769"/>
      <c r="B769"/>
      <c r="C769" s="8"/>
      <c r="D769" s="8"/>
      <c r="E769"/>
      <c r="F769" s="276"/>
      <c r="G769"/>
      <c r="H769"/>
      <c r="I769"/>
      <c r="J769" s="267"/>
      <c r="K769" s="267"/>
      <c r="L769" s="372"/>
      <c r="O769" s="373"/>
      <c r="P769" s="373"/>
      <c r="Q769" s="374"/>
      <c r="R769" s="274"/>
      <c r="S769"/>
      <c r="T769"/>
      <c r="U769"/>
      <c r="V769"/>
      <c r="W769"/>
      <c r="X769"/>
      <c r="Y769"/>
      <c r="Z769"/>
      <c r="AA769"/>
      <c r="AB769"/>
      <c r="AC769"/>
      <c r="AD769"/>
      <c r="AE769"/>
      <c r="AF769"/>
      <c r="AG769"/>
      <c r="AH769"/>
    </row>
    <row r="770" spans="1:34" s="282" customFormat="1" ht="12.75" customHeight="1" x14ac:dyDescent="0.25">
      <c r="A770"/>
      <c r="B770"/>
      <c r="C770" s="8"/>
      <c r="D770" s="8"/>
      <c r="E770"/>
      <c r="F770" s="276"/>
      <c r="G770"/>
      <c r="H770"/>
      <c r="I770"/>
      <c r="J770" s="267"/>
      <c r="K770" s="267"/>
      <c r="L770" s="372"/>
      <c r="O770" s="373"/>
      <c r="P770" s="373"/>
      <c r="Q770" s="374"/>
      <c r="R770" s="274"/>
      <c r="S770"/>
      <c r="T770"/>
      <c r="U770"/>
      <c r="V770"/>
      <c r="W770"/>
      <c r="X770"/>
      <c r="Y770"/>
      <c r="Z770"/>
      <c r="AA770"/>
      <c r="AB770"/>
      <c r="AC770"/>
      <c r="AD770"/>
      <c r="AE770"/>
      <c r="AF770"/>
      <c r="AG770"/>
      <c r="AH770"/>
    </row>
    <row r="771" spans="1:34" s="282" customFormat="1" ht="12.75" customHeight="1" x14ac:dyDescent="0.25">
      <c r="A771"/>
      <c r="B771"/>
      <c r="C771" s="8"/>
      <c r="D771" s="8"/>
      <c r="E771"/>
      <c r="F771" s="276"/>
      <c r="G771"/>
      <c r="H771"/>
      <c r="I771"/>
      <c r="J771" s="267"/>
      <c r="K771" s="267"/>
      <c r="L771" s="372"/>
      <c r="O771" s="373"/>
      <c r="P771" s="373"/>
      <c r="Q771" s="374"/>
      <c r="R771" s="274"/>
      <c r="S771"/>
      <c r="T771"/>
      <c r="U771"/>
      <c r="V771"/>
      <c r="W771"/>
      <c r="X771"/>
      <c r="Y771"/>
      <c r="Z771"/>
      <c r="AA771"/>
      <c r="AB771"/>
      <c r="AC771"/>
      <c r="AD771"/>
      <c r="AE771"/>
      <c r="AF771"/>
      <c r="AG771"/>
      <c r="AH771"/>
    </row>
    <row r="772" spans="1:34" s="282" customFormat="1" ht="12.75" customHeight="1" x14ac:dyDescent="0.25">
      <c r="A772"/>
      <c r="B772"/>
      <c r="C772" s="8"/>
      <c r="D772" s="8"/>
      <c r="E772"/>
      <c r="F772" s="276"/>
      <c r="G772"/>
      <c r="H772"/>
      <c r="I772"/>
      <c r="J772" s="267"/>
      <c r="K772" s="267"/>
      <c r="L772" s="372"/>
      <c r="O772" s="373"/>
      <c r="P772" s="373"/>
      <c r="Q772" s="374"/>
      <c r="R772" s="274"/>
      <c r="S772"/>
      <c r="T772"/>
      <c r="U772"/>
      <c r="V772"/>
      <c r="W772"/>
      <c r="X772"/>
      <c r="Y772"/>
      <c r="Z772"/>
      <c r="AA772"/>
      <c r="AB772"/>
      <c r="AC772"/>
      <c r="AD772"/>
      <c r="AE772"/>
      <c r="AF772"/>
      <c r="AG772"/>
      <c r="AH772"/>
    </row>
    <row r="773" spans="1:34" s="282" customFormat="1" ht="12.75" customHeight="1" x14ac:dyDescent="0.25">
      <c r="A773"/>
      <c r="B773"/>
      <c r="C773" s="8"/>
      <c r="D773" s="8"/>
      <c r="E773"/>
      <c r="F773" s="276"/>
      <c r="G773"/>
      <c r="H773"/>
      <c r="I773"/>
      <c r="J773" s="267"/>
      <c r="K773" s="267"/>
      <c r="L773" s="372"/>
      <c r="O773" s="373"/>
      <c r="P773" s="373"/>
      <c r="Q773" s="374"/>
      <c r="R773" s="274"/>
      <c r="S773"/>
      <c r="T773"/>
      <c r="U773"/>
      <c r="V773"/>
      <c r="W773"/>
      <c r="X773"/>
      <c r="Y773"/>
      <c r="Z773"/>
      <c r="AA773"/>
      <c r="AB773"/>
      <c r="AC773"/>
      <c r="AD773"/>
      <c r="AE773"/>
      <c r="AF773"/>
      <c r="AG773"/>
      <c r="AH773"/>
    </row>
    <row r="774" spans="1:34" s="282" customFormat="1" ht="12.75" customHeight="1" x14ac:dyDescent="0.25">
      <c r="A774"/>
      <c r="B774"/>
      <c r="C774" s="8"/>
      <c r="D774" s="8"/>
      <c r="E774"/>
      <c r="F774" s="276"/>
      <c r="G774"/>
      <c r="H774"/>
      <c r="I774"/>
      <c r="J774" s="267"/>
      <c r="K774" s="267"/>
      <c r="L774" s="372"/>
      <c r="O774" s="373"/>
      <c r="P774" s="373"/>
      <c r="Q774" s="374"/>
      <c r="R774" s="274"/>
      <c r="S774"/>
      <c r="T774"/>
      <c r="U774"/>
      <c r="V774"/>
      <c r="W774"/>
      <c r="X774"/>
      <c r="Y774"/>
      <c r="Z774"/>
      <c r="AA774"/>
      <c r="AB774"/>
      <c r="AC774"/>
      <c r="AD774"/>
      <c r="AE774"/>
      <c r="AF774"/>
      <c r="AG774"/>
      <c r="AH774"/>
    </row>
    <row r="775" spans="1:34" s="282" customFormat="1" ht="12.75" customHeight="1" x14ac:dyDescent="0.25">
      <c r="A775"/>
      <c r="B775"/>
      <c r="C775" s="8"/>
      <c r="D775" s="8"/>
      <c r="E775"/>
      <c r="F775" s="276"/>
      <c r="G775"/>
      <c r="H775"/>
      <c r="I775"/>
      <c r="J775" s="267"/>
      <c r="K775" s="267"/>
      <c r="L775" s="372"/>
      <c r="O775" s="373"/>
      <c r="P775" s="373"/>
      <c r="Q775" s="374"/>
      <c r="R775" s="274"/>
      <c r="S775"/>
      <c r="T775"/>
      <c r="U775"/>
      <c r="V775"/>
      <c r="W775"/>
      <c r="X775"/>
      <c r="Y775"/>
      <c r="Z775"/>
      <c r="AA775"/>
      <c r="AB775"/>
      <c r="AC775"/>
      <c r="AD775"/>
      <c r="AE775"/>
      <c r="AF775"/>
      <c r="AG775"/>
      <c r="AH775"/>
    </row>
    <row r="776" spans="1:34" s="282" customFormat="1" ht="12.75" customHeight="1" x14ac:dyDescent="0.25">
      <c r="A776"/>
      <c r="B776"/>
      <c r="C776" s="8"/>
      <c r="D776" s="8"/>
      <c r="E776"/>
      <c r="F776" s="276"/>
      <c r="G776"/>
      <c r="H776"/>
      <c r="I776"/>
      <c r="J776" s="267"/>
      <c r="K776" s="267"/>
      <c r="L776" s="372"/>
      <c r="O776" s="373"/>
      <c r="P776" s="373"/>
      <c r="Q776" s="374"/>
      <c r="R776" s="274"/>
      <c r="S776"/>
      <c r="T776"/>
      <c r="U776"/>
      <c r="V776"/>
      <c r="W776"/>
      <c r="X776"/>
      <c r="Y776"/>
      <c r="Z776"/>
      <c r="AA776"/>
      <c r="AB776"/>
      <c r="AC776"/>
      <c r="AD776"/>
      <c r="AE776"/>
      <c r="AF776"/>
      <c r="AG776"/>
      <c r="AH776"/>
    </row>
    <row r="777" spans="1:34" s="282" customFormat="1" ht="12.75" customHeight="1" x14ac:dyDescent="0.25">
      <c r="A777"/>
      <c r="B777"/>
      <c r="C777" s="8"/>
      <c r="D777" s="8"/>
      <c r="E777"/>
      <c r="F777" s="276"/>
      <c r="G777"/>
      <c r="H777"/>
      <c r="I777"/>
      <c r="J777" s="267"/>
      <c r="K777" s="267"/>
      <c r="L777" s="372"/>
      <c r="O777" s="373"/>
      <c r="P777" s="373"/>
      <c r="Q777" s="374"/>
      <c r="R777" s="274"/>
      <c r="S777"/>
      <c r="T777"/>
      <c r="U777"/>
      <c r="V777"/>
      <c r="W777"/>
      <c r="X777"/>
      <c r="Y777"/>
      <c r="Z777"/>
      <c r="AA777"/>
      <c r="AB777"/>
      <c r="AC777"/>
      <c r="AD777"/>
      <c r="AE777"/>
      <c r="AF777"/>
      <c r="AG777"/>
      <c r="AH777"/>
    </row>
    <row r="778" spans="1:34" s="282" customFormat="1" ht="12.75" customHeight="1" x14ac:dyDescent="0.25">
      <c r="A778"/>
      <c r="B778"/>
      <c r="C778" s="8"/>
      <c r="D778" s="8"/>
      <c r="E778"/>
      <c r="F778" s="276"/>
      <c r="G778"/>
      <c r="H778"/>
      <c r="I778"/>
      <c r="J778" s="267"/>
      <c r="K778" s="267"/>
      <c r="L778" s="372"/>
      <c r="O778" s="373"/>
      <c r="P778" s="373"/>
      <c r="Q778" s="374"/>
      <c r="R778" s="274"/>
      <c r="S778"/>
      <c r="T778"/>
      <c r="U778"/>
      <c r="V778"/>
      <c r="W778"/>
      <c r="X778"/>
      <c r="Y778"/>
      <c r="Z778"/>
      <c r="AA778"/>
      <c r="AB778"/>
      <c r="AC778"/>
      <c r="AD778"/>
      <c r="AE778"/>
      <c r="AF778"/>
      <c r="AG778"/>
      <c r="AH778"/>
    </row>
    <row r="779" spans="1:34" s="282" customFormat="1" ht="12.75" customHeight="1" x14ac:dyDescent="0.25">
      <c r="A779"/>
      <c r="B779"/>
      <c r="C779" s="8"/>
      <c r="D779" s="8"/>
      <c r="E779"/>
      <c r="F779" s="276"/>
      <c r="G779"/>
      <c r="H779"/>
      <c r="I779"/>
      <c r="J779" s="267"/>
      <c r="K779" s="267"/>
      <c r="L779" s="372"/>
      <c r="O779" s="373"/>
      <c r="P779" s="373"/>
      <c r="Q779" s="374"/>
      <c r="R779" s="274"/>
      <c r="S779"/>
      <c r="T779"/>
      <c r="U779"/>
      <c r="V779"/>
      <c r="W779"/>
      <c r="X779"/>
      <c r="Y779"/>
      <c r="Z779"/>
      <c r="AA779"/>
      <c r="AB779"/>
      <c r="AC779"/>
      <c r="AD779"/>
      <c r="AE779"/>
      <c r="AF779"/>
      <c r="AG779"/>
      <c r="AH779"/>
    </row>
    <row r="780" spans="1:34" s="282" customFormat="1" ht="12.75" customHeight="1" x14ac:dyDescent="0.25">
      <c r="A780"/>
      <c r="B780"/>
      <c r="C780" s="8"/>
      <c r="D780" s="8"/>
      <c r="E780"/>
      <c r="F780" s="276"/>
      <c r="G780"/>
      <c r="H780"/>
      <c r="I780"/>
      <c r="J780" s="267"/>
      <c r="K780" s="267"/>
      <c r="L780" s="372"/>
      <c r="O780" s="373"/>
      <c r="P780" s="373"/>
      <c r="Q780" s="374"/>
      <c r="R780" s="274"/>
      <c r="S780"/>
      <c r="T780"/>
      <c r="U780"/>
      <c r="V780"/>
      <c r="W780"/>
      <c r="X780"/>
      <c r="Y780"/>
      <c r="Z780"/>
      <c r="AA780"/>
      <c r="AB780"/>
      <c r="AC780"/>
      <c r="AD780"/>
      <c r="AE780"/>
      <c r="AF780"/>
      <c r="AG780"/>
      <c r="AH780"/>
    </row>
    <row r="781" spans="1:34" s="282" customFormat="1" ht="12.75" customHeight="1" x14ac:dyDescent="0.25">
      <c r="A781"/>
      <c r="B781"/>
      <c r="C781" s="8"/>
      <c r="D781" s="8"/>
      <c r="E781"/>
      <c r="F781" s="276"/>
      <c r="G781"/>
      <c r="H781"/>
      <c r="I781"/>
      <c r="J781" s="267"/>
      <c r="K781" s="267"/>
      <c r="L781" s="372"/>
      <c r="O781" s="373"/>
      <c r="P781" s="373"/>
      <c r="Q781" s="374"/>
      <c r="R781" s="274"/>
      <c r="S781"/>
      <c r="T781"/>
      <c r="U781"/>
      <c r="V781"/>
      <c r="W781"/>
      <c r="X781"/>
      <c r="Y781"/>
      <c r="Z781"/>
      <c r="AA781"/>
      <c r="AB781"/>
      <c r="AC781"/>
      <c r="AD781"/>
      <c r="AE781"/>
      <c r="AF781"/>
      <c r="AG781"/>
      <c r="AH781"/>
    </row>
    <row r="782" spans="1:34" s="282" customFormat="1" ht="12.75" customHeight="1" x14ac:dyDescent="0.25">
      <c r="A782"/>
      <c r="B782"/>
      <c r="C782" s="8"/>
      <c r="D782" s="8"/>
      <c r="E782"/>
      <c r="F782" s="276"/>
      <c r="G782"/>
      <c r="H782"/>
      <c r="I782"/>
      <c r="J782" s="267"/>
      <c r="K782" s="267"/>
      <c r="L782" s="372"/>
      <c r="O782" s="373"/>
      <c r="P782" s="373"/>
      <c r="Q782" s="374"/>
      <c r="R782" s="274"/>
      <c r="S782"/>
      <c r="T782"/>
      <c r="U782"/>
      <c r="V782"/>
      <c r="W782"/>
      <c r="X782"/>
      <c r="Y782"/>
      <c r="Z782"/>
      <c r="AA782"/>
      <c r="AB782"/>
      <c r="AC782"/>
      <c r="AD782"/>
      <c r="AE782"/>
      <c r="AF782"/>
      <c r="AG782"/>
      <c r="AH782"/>
    </row>
    <row r="783" spans="1:34" s="282" customFormat="1" ht="12.75" customHeight="1" x14ac:dyDescent="0.25">
      <c r="A783"/>
      <c r="B783"/>
      <c r="C783" s="8"/>
      <c r="D783" s="8"/>
      <c r="E783"/>
      <c r="F783" s="276"/>
      <c r="G783"/>
      <c r="H783"/>
      <c r="I783"/>
      <c r="J783" s="267"/>
      <c r="K783" s="267"/>
      <c r="L783" s="372"/>
      <c r="O783" s="373"/>
      <c r="P783" s="373"/>
      <c r="Q783" s="374"/>
      <c r="R783" s="274"/>
      <c r="S783"/>
      <c r="T783"/>
      <c r="U783"/>
      <c r="V783"/>
      <c r="W783"/>
      <c r="X783"/>
      <c r="Y783"/>
      <c r="Z783"/>
      <c r="AA783"/>
      <c r="AB783"/>
      <c r="AC783"/>
      <c r="AD783"/>
      <c r="AE783"/>
      <c r="AF783"/>
      <c r="AG783"/>
      <c r="AH783"/>
    </row>
    <row r="784" spans="1:34" s="282" customFormat="1" ht="12.75" customHeight="1" x14ac:dyDescent="0.25">
      <c r="A784"/>
      <c r="B784"/>
      <c r="C784" s="8"/>
      <c r="D784" s="8"/>
      <c r="E784"/>
      <c r="F784" s="276"/>
      <c r="G784"/>
      <c r="H784"/>
      <c r="I784"/>
      <c r="J784" s="267"/>
      <c r="K784" s="267"/>
      <c r="L784" s="372"/>
      <c r="O784" s="373"/>
      <c r="P784" s="373"/>
      <c r="Q784" s="374"/>
      <c r="R784" s="274"/>
      <c r="S784"/>
      <c r="T784"/>
      <c r="U784"/>
      <c r="V784"/>
      <c r="W784"/>
      <c r="X784"/>
      <c r="Y784"/>
      <c r="Z784"/>
      <c r="AA784"/>
      <c r="AB784"/>
      <c r="AC784"/>
      <c r="AD784"/>
      <c r="AE784"/>
      <c r="AF784"/>
      <c r="AG784"/>
      <c r="AH784"/>
    </row>
    <row r="785" spans="1:34" s="282" customFormat="1" ht="12.75" customHeight="1" x14ac:dyDescent="0.25">
      <c r="A785"/>
      <c r="B785"/>
      <c r="C785" s="8"/>
      <c r="D785" s="8"/>
      <c r="E785"/>
      <c r="F785" s="276"/>
      <c r="G785"/>
      <c r="H785"/>
      <c r="I785"/>
      <c r="J785" s="267"/>
      <c r="K785" s="267"/>
      <c r="L785" s="372"/>
      <c r="O785" s="373"/>
      <c r="P785" s="373"/>
      <c r="Q785" s="374"/>
      <c r="R785" s="274"/>
      <c r="S785"/>
      <c r="T785"/>
      <c r="U785"/>
      <c r="V785"/>
      <c r="W785"/>
      <c r="X785"/>
      <c r="Y785"/>
      <c r="Z785"/>
      <c r="AA785"/>
      <c r="AB785"/>
      <c r="AC785"/>
      <c r="AD785"/>
      <c r="AE785"/>
      <c r="AF785"/>
      <c r="AG785"/>
      <c r="AH785"/>
    </row>
    <row r="786" spans="1:34" s="282" customFormat="1" ht="12.75" customHeight="1" x14ac:dyDescent="0.25">
      <c r="A786"/>
      <c r="B786"/>
      <c r="C786" s="8"/>
      <c r="D786" s="8"/>
      <c r="E786"/>
      <c r="F786" s="276"/>
      <c r="G786"/>
      <c r="H786"/>
      <c r="I786"/>
      <c r="J786" s="267"/>
      <c r="K786" s="267"/>
      <c r="L786" s="372"/>
      <c r="O786" s="373"/>
      <c r="P786" s="373"/>
      <c r="Q786" s="374"/>
      <c r="R786" s="274"/>
      <c r="S786"/>
      <c r="T786"/>
      <c r="U786"/>
      <c r="V786"/>
      <c r="W786"/>
      <c r="X786"/>
      <c r="Y786"/>
      <c r="Z786"/>
      <c r="AA786"/>
      <c r="AB786"/>
      <c r="AC786"/>
      <c r="AD786"/>
      <c r="AE786"/>
      <c r="AF786"/>
      <c r="AG786"/>
      <c r="AH786"/>
    </row>
    <row r="787" spans="1:34" s="282" customFormat="1" ht="12.75" customHeight="1" x14ac:dyDescent="0.25">
      <c r="A787"/>
      <c r="B787"/>
      <c r="C787" s="8"/>
      <c r="D787" s="8"/>
      <c r="E787"/>
      <c r="F787" s="276"/>
      <c r="G787"/>
      <c r="H787"/>
      <c r="I787"/>
      <c r="J787" s="267"/>
      <c r="K787" s="267"/>
      <c r="L787" s="372"/>
      <c r="O787" s="373"/>
      <c r="P787" s="373"/>
      <c r="Q787" s="374"/>
      <c r="R787" s="274"/>
      <c r="S787"/>
      <c r="T787"/>
      <c r="U787"/>
      <c r="V787"/>
      <c r="W787"/>
      <c r="X787"/>
      <c r="Y787"/>
      <c r="Z787"/>
      <c r="AA787"/>
      <c r="AB787"/>
      <c r="AC787"/>
      <c r="AD787"/>
      <c r="AE787"/>
      <c r="AF787"/>
      <c r="AG787"/>
      <c r="AH787"/>
    </row>
    <row r="788" spans="1:34" s="282" customFormat="1" ht="12.75" customHeight="1" x14ac:dyDescent="0.25">
      <c r="A788"/>
      <c r="B788"/>
      <c r="C788" s="8"/>
      <c r="D788" s="8"/>
      <c r="E788"/>
      <c r="F788" s="276"/>
      <c r="G788"/>
      <c r="H788"/>
      <c r="I788"/>
      <c r="J788" s="267"/>
      <c r="K788" s="267"/>
      <c r="L788" s="372"/>
      <c r="O788" s="373"/>
      <c r="P788" s="373"/>
      <c r="Q788" s="374"/>
      <c r="R788" s="274"/>
      <c r="S788"/>
      <c r="T788"/>
      <c r="U788"/>
      <c r="V788"/>
      <c r="W788"/>
      <c r="X788"/>
      <c r="Y788"/>
      <c r="Z788"/>
      <c r="AA788"/>
      <c r="AB788"/>
      <c r="AC788"/>
      <c r="AD788"/>
      <c r="AE788"/>
      <c r="AF788"/>
      <c r="AG788"/>
      <c r="AH788"/>
    </row>
    <row r="789" spans="1:34" s="282" customFormat="1" ht="12.75" customHeight="1" x14ac:dyDescent="0.25">
      <c r="A789"/>
      <c r="B789"/>
      <c r="C789" s="8"/>
      <c r="D789" s="8"/>
      <c r="E789"/>
      <c r="F789" s="276"/>
      <c r="G789"/>
      <c r="H789"/>
      <c r="I789"/>
      <c r="J789" s="267"/>
      <c r="K789" s="267"/>
      <c r="L789" s="372"/>
      <c r="O789" s="373"/>
      <c r="P789" s="373"/>
      <c r="Q789" s="374"/>
      <c r="R789" s="274"/>
      <c r="S789"/>
      <c r="T789"/>
      <c r="U789"/>
      <c r="V789"/>
      <c r="W789"/>
      <c r="X789"/>
      <c r="Y789"/>
      <c r="Z789"/>
      <c r="AA789"/>
      <c r="AB789"/>
      <c r="AC789"/>
      <c r="AD789"/>
      <c r="AE789"/>
      <c r="AF789"/>
      <c r="AG789"/>
      <c r="AH789"/>
    </row>
    <row r="790" spans="1:34" s="282" customFormat="1" ht="12.75" customHeight="1" x14ac:dyDescent="0.25">
      <c r="A790"/>
      <c r="B790"/>
      <c r="C790" s="8"/>
      <c r="D790" s="8"/>
      <c r="E790"/>
      <c r="F790" s="276"/>
      <c r="G790"/>
      <c r="H790"/>
      <c r="I790"/>
      <c r="J790" s="267"/>
      <c r="K790" s="267"/>
      <c r="L790" s="372"/>
      <c r="O790" s="373"/>
      <c r="P790" s="373"/>
      <c r="Q790" s="374"/>
      <c r="R790" s="274"/>
      <c r="S790"/>
      <c r="T790"/>
      <c r="U790"/>
      <c r="V790"/>
      <c r="W790"/>
      <c r="X790"/>
      <c r="Y790"/>
      <c r="Z790"/>
      <c r="AA790"/>
      <c r="AB790"/>
      <c r="AC790"/>
      <c r="AD790"/>
      <c r="AE790"/>
      <c r="AF790"/>
      <c r="AG790"/>
      <c r="AH790"/>
    </row>
    <row r="791" spans="1:34" s="282" customFormat="1" ht="12.75" customHeight="1" x14ac:dyDescent="0.25">
      <c r="A791"/>
      <c r="B791"/>
      <c r="C791" s="8"/>
      <c r="D791" s="8"/>
      <c r="E791"/>
      <c r="F791" s="276"/>
      <c r="G791"/>
      <c r="H791"/>
      <c r="I791"/>
      <c r="J791" s="267"/>
      <c r="K791" s="267"/>
      <c r="L791" s="372"/>
      <c r="O791" s="373"/>
      <c r="P791" s="373"/>
      <c r="Q791" s="374"/>
      <c r="R791" s="274"/>
      <c r="S791"/>
      <c r="T791"/>
      <c r="U791"/>
      <c r="V791"/>
      <c r="W791"/>
      <c r="X791"/>
      <c r="Y791"/>
      <c r="Z791"/>
      <c r="AA791"/>
      <c r="AB791"/>
      <c r="AC791"/>
      <c r="AD791"/>
      <c r="AE791"/>
      <c r="AF791"/>
      <c r="AG791"/>
      <c r="AH791"/>
    </row>
    <row r="792" spans="1:34" s="282" customFormat="1" ht="12.75" customHeight="1" x14ac:dyDescent="0.25">
      <c r="A792"/>
      <c r="B792"/>
      <c r="C792" s="8"/>
      <c r="D792" s="8"/>
      <c r="E792"/>
      <c r="F792" s="276"/>
      <c r="G792"/>
      <c r="H792"/>
      <c r="I792"/>
      <c r="J792" s="267"/>
      <c r="K792" s="267"/>
      <c r="L792" s="372"/>
      <c r="O792" s="373"/>
      <c r="P792" s="373"/>
      <c r="Q792" s="374"/>
      <c r="R792" s="274"/>
      <c r="S792"/>
      <c r="T792"/>
      <c r="U792"/>
      <c r="V792"/>
      <c r="W792"/>
      <c r="X792"/>
      <c r="Y792"/>
      <c r="Z792"/>
      <c r="AA792"/>
      <c r="AB792"/>
      <c r="AC792"/>
      <c r="AD792"/>
      <c r="AE792"/>
      <c r="AF792"/>
      <c r="AG792"/>
      <c r="AH792"/>
    </row>
    <row r="793" spans="1:34" s="282" customFormat="1" ht="12.75" customHeight="1" x14ac:dyDescent="0.25">
      <c r="A793"/>
      <c r="B793"/>
      <c r="C793" s="8"/>
      <c r="D793" s="8"/>
      <c r="E793"/>
      <c r="F793" s="276"/>
      <c r="G793"/>
      <c r="H793"/>
      <c r="I793"/>
      <c r="J793" s="267"/>
      <c r="K793" s="267"/>
      <c r="L793" s="372"/>
      <c r="O793" s="373"/>
      <c r="P793" s="373"/>
      <c r="Q793" s="374"/>
      <c r="R793" s="274"/>
      <c r="S793"/>
      <c r="T793"/>
      <c r="U793"/>
      <c r="V793"/>
      <c r="W793"/>
      <c r="X793"/>
      <c r="Y793"/>
      <c r="Z793"/>
      <c r="AA793"/>
      <c r="AB793"/>
      <c r="AC793"/>
      <c r="AD793"/>
      <c r="AE793"/>
      <c r="AF793"/>
      <c r="AG793"/>
      <c r="AH793"/>
    </row>
    <row r="794" spans="1:34" s="282" customFormat="1" ht="12.75" customHeight="1" x14ac:dyDescent="0.25">
      <c r="A794"/>
      <c r="B794"/>
      <c r="C794" s="8"/>
      <c r="D794" s="8"/>
      <c r="E794"/>
      <c r="F794" s="276"/>
      <c r="G794"/>
      <c r="H794"/>
      <c r="I794"/>
      <c r="J794" s="267"/>
      <c r="K794" s="267"/>
      <c r="L794" s="372"/>
      <c r="O794" s="373"/>
      <c r="P794" s="373"/>
      <c r="Q794" s="374"/>
      <c r="R794" s="274"/>
      <c r="S794"/>
      <c r="T794"/>
      <c r="U794"/>
      <c r="V794"/>
      <c r="W794"/>
      <c r="X794"/>
      <c r="Y794"/>
      <c r="Z794"/>
      <c r="AA794"/>
      <c r="AB794"/>
      <c r="AC794"/>
      <c r="AD794"/>
      <c r="AE794"/>
      <c r="AF794"/>
      <c r="AG794"/>
      <c r="AH794"/>
    </row>
    <row r="795" spans="1:34" s="282" customFormat="1" ht="12.75" customHeight="1" x14ac:dyDescent="0.25">
      <c r="A795"/>
      <c r="B795"/>
      <c r="C795" s="8"/>
      <c r="D795" s="8"/>
      <c r="E795"/>
      <c r="F795" s="276"/>
      <c r="G795"/>
      <c r="H795"/>
      <c r="I795"/>
      <c r="J795" s="267"/>
      <c r="K795" s="267"/>
      <c r="L795" s="372"/>
      <c r="O795" s="373"/>
      <c r="P795" s="373"/>
      <c r="Q795" s="374"/>
      <c r="R795" s="274"/>
      <c r="S795"/>
      <c r="T795"/>
      <c r="U795"/>
      <c r="V795"/>
      <c r="W795"/>
      <c r="X795"/>
      <c r="Y795"/>
      <c r="Z795"/>
      <c r="AA795"/>
      <c r="AB795"/>
      <c r="AC795"/>
      <c r="AD795"/>
      <c r="AE795"/>
      <c r="AF795"/>
      <c r="AG795"/>
      <c r="AH795"/>
    </row>
    <row r="796" spans="1:34" s="282" customFormat="1" ht="12.75" customHeight="1" x14ac:dyDescent="0.25">
      <c r="A796"/>
      <c r="B796"/>
      <c r="C796" s="8"/>
      <c r="D796" s="8"/>
      <c r="E796"/>
      <c r="F796" s="276"/>
      <c r="G796"/>
      <c r="H796"/>
      <c r="I796"/>
      <c r="J796" s="267"/>
      <c r="K796" s="267"/>
      <c r="L796" s="372"/>
      <c r="O796" s="373"/>
      <c r="P796" s="373"/>
      <c r="Q796" s="374"/>
      <c r="R796" s="274"/>
      <c r="S796"/>
      <c r="T796"/>
      <c r="U796"/>
      <c r="V796"/>
      <c r="W796"/>
      <c r="X796"/>
      <c r="Y796"/>
      <c r="Z796"/>
      <c r="AA796"/>
      <c r="AB796"/>
      <c r="AC796"/>
      <c r="AD796"/>
      <c r="AE796"/>
      <c r="AF796"/>
      <c r="AG796"/>
      <c r="AH796"/>
    </row>
    <row r="797" spans="1:34" s="282" customFormat="1" ht="12.75" customHeight="1" x14ac:dyDescent="0.25">
      <c r="A797"/>
      <c r="B797"/>
      <c r="C797" s="8"/>
      <c r="D797" s="8"/>
      <c r="E797"/>
      <c r="F797" s="276"/>
      <c r="G797"/>
      <c r="H797"/>
      <c r="I797"/>
      <c r="J797" s="267"/>
      <c r="K797" s="267"/>
      <c r="L797" s="372"/>
      <c r="O797" s="373"/>
      <c r="P797" s="373"/>
      <c r="Q797" s="374"/>
      <c r="R797" s="274"/>
      <c r="S797"/>
      <c r="T797"/>
      <c r="U797"/>
      <c r="V797"/>
      <c r="W797"/>
      <c r="X797"/>
      <c r="Y797"/>
      <c r="Z797"/>
      <c r="AA797"/>
      <c r="AB797"/>
      <c r="AC797"/>
      <c r="AD797"/>
      <c r="AE797"/>
      <c r="AF797"/>
      <c r="AG797"/>
      <c r="AH797"/>
    </row>
    <row r="798" spans="1:34" s="282" customFormat="1" ht="12.75" customHeight="1" x14ac:dyDescent="0.25">
      <c r="A798"/>
      <c r="B798"/>
      <c r="C798" s="8"/>
      <c r="D798" s="8"/>
      <c r="E798"/>
      <c r="F798" s="276"/>
      <c r="G798"/>
      <c r="H798"/>
      <c r="I798"/>
      <c r="J798" s="267"/>
      <c r="K798" s="267"/>
      <c r="L798" s="372"/>
      <c r="O798" s="373"/>
      <c r="P798" s="373"/>
      <c r="Q798" s="374"/>
      <c r="R798" s="274"/>
      <c r="S798"/>
      <c r="T798"/>
      <c r="U798"/>
      <c r="V798"/>
      <c r="W798"/>
      <c r="X798"/>
      <c r="Y798"/>
      <c r="Z798"/>
      <c r="AA798"/>
      <c r="AB798"/>
      <c r="AC798"/>
      <c r="AD798"/>
      <c r="AE798"/>
      <c r="AF798"/>
      <c r="AG798"/>
      <c r="AH798"/>
    </row>
    <row r="799" spans="1:34" s="282" customFormat="1" ht="12.75" customHeight="1" x14ac:dyDescent="0.25">
      <c r="A799"/>
      <c r="B799"/>
      <c r="C799" s="8"/>
      <c r="D799" s="8"/>
      <c r="E799"/>
      <c r="F799" s="276"/>
      <c r="G799"/>
      <c r="H799"/>
      <c r="I799"/>
      <c r="J799" s="267"/>
      <c r="K799" s="267"/>
      <c r="L799" s="372"/>
      <c r="O799" s="373"/>
      <c r="P799" s="373"/>
      <c r="Q799" s="374"/>
      <c r="R799" s="274"/>
      <c r="S799"/>
      <c r="T799"/>
      <c r="U799"/>
      <c r="V799"/>
      <c r="W799"/>
      <c r="X799"/>
      <c r="Y799"/>
      <c r="Z799"/>
      <c r="AA799"/>
      <c r="AB799"/>
      <c r="AC799"/>
      <c r="AD799"/>
      <c r="AE799"/>
      <c r="AF799"/>
      <c r="AG799"/>
      <c r="AH799"/>
    </row>
    <row r="800" spans="1:34" s="282" customFormat="1" ht="12.75" customHeight="1" x14ac:dyDescent="0.25">
      <c r="A800"/>
      <c r="B800"/>
      <c r="C800" s="8"/>
      <c r="D800" s="8"/>
      <c r="E800"/>
      <c r="F800" s="276"/>
      <c r="G800"/>
      <c r="H800"/>
      <c r="I800"/>
      <c r="J800" s="267"/>
      <c r="K800" s="267"/>
      <c r="L800" s="372"/>
      <c r="O800" s="373"/>
      <c r="P800" s="373"/>
      <c r="Q800" s="374"/>
      <c r="R800" s="274"/>
      <c r="S800"/>
      <c r="T800"/>
      <c r="U800"/>
      <c r="V800"/>
      <c r="W800"/>
      <c r="X800"/>
      <c r="Y800"/>
      <c r="Z800"/>
      <c r="AA800"/>
      <c r="AB800"/>
      <c r="AC800"/>
      <c r="AD800"/>
      <c r="AE800"/>
      <c r="AF800"/>
      <c r="AG800"/>
      <c r="AH800"/>
    </row>
    <row r="801" spans="1:34" s="282" customFormat="1" ht="12.75" customHeight="1" x14ac:dyDescent="0.25">
      <c r="A801"/>
      <c r="B801"/>
      <c r="C801" s="8"/>
      <c r="D801" s="8"/>
      <c r="E801"/>
      <c r="F801" s="276"/>
      <c r="G801"/>
      <c r="H801"/>
      <c r="I801"/>
      <c r="J801" s="267"/>
      <c r="K801" s="267"/>
      <c r="L801" s="372"/>
      <c r="O801" s="373"/>
      <c r="P801" s="373"/>
      <c r="Q801" s="374"/>
      <c r="R801" s="274"/>
      <c r="S801"/>
      <c r="T801"/>
      <c r="U801"/>
      <c r="V801"/>
      <c r="W801"/>
      <c r="X801"/>
      <c r="Y801"/>
      <c r="Z801"/>
      <c r="AA801"/>
      <c r="AB801"/>
      <c r="AC801"/>
      <c r="AD801"/>
      <c r="AE801"/>
      <c r="AF801"/>
      <c r="AG801"/>
      <c r="AH801"/>
    </row>
    <row r="802" spans="1:34" s="282" customFormat="1" ht="12.75" customHeight="1" x14ac:dyDescent="0.25">
      <c r="A802"/>
      <c r="B802"/>
      <c r="C802" s="8"/>
      <c r="D802" s="8"/>
      <c r="E802"/>
      <c r="F802" s="276"/>
      <c r="G802"/>
      <c r="H802"/>
      <c r="I802"/>
      <c r="J802" s="267"/>
      <c r="K802" s="267"/>
      <c r="L802" s="372"/>
      <c r="O802" s="373"/>
      <c r="P802" s="373"/>
      <c r="Q802" s="374"/>
      <c r="R802" s="274"/>
      <c r="S802"/>
      <c r="T802"/>
      <c r="U802"/>
      <c r="V802"/>
      <c r="W802"/>
      <c r="X802"/>
      <c r="Y802"/>
      <c r="Z802"/>
      <c r="AA802"/>
      <c r="AB802"/>
      <c r="AC802"/>
      <c r="AD802"/>
      <c r="AE802"/>
      <c r="AF802"/>
      <c r="AG802"/>
      <c r="AH802"/>
    </row>
    <row r="803" spans="1:34" s="282" customFormat="1" ht="12.75" customHeight="1" x14ac:dyDescent="0.25">
      <c r="A803"/>
      <c r="B803"/>
      <c r="C803" s="8"/>
      <c r="D803" s="8"/>
      <c r="E803"/>
      <c r="F803" s="276"/>
      <c r="G803"/>
      <c r="H803"/>
      <c r="I803"/>
      <c r="J803" s="267"/>
      <c r="K803" s="267"/>
      <c r="L803" s="372"/>
      <c r="O803" s="373"/>
      <c r="P803" s="373"/>
      <c r="Q803" s="374"/>
      <c r="R803" s="274"/>
      <c r="S803"/>
      <c r="T803"/>
      <c r="U803"/>
      <c r="V803"/>
      <c r="W803"/>
      <c r="X803"/>
      <c r="Y803"/>
      <c r="Z803"/>
      <c r="AA803"/>
      <c r="AB803"/>
      <c r="AC803"/>
      <c r="AD803"/>
      <c r="AE803"/>
      <c r="AF803"/>
      <c r="AG803"/>
      <c r="AH803"/>
    </row>
    <row r="804" spans="1:34" s="282" customFormat="1" ht="12.75" customHeight="1" x14ac:dyDescent="0.25">
      <c r="A804"/>
      <c r="B804"/>
      <c r="C804" s="8"/>
      <c r="D804" s="8"/>
      <c r="E804"/>
      <c r="F804" s="276"/>
      <c r="G804"/>
      <c r="H804"/>
      <c r="I804"/>
      <c r="J804" s="267"/>
      <c r="K804" s="267"/>
      <c r="L804" s="372"/>
      <c r="O804" s="373"/>
      <c r="P804" s="373"/>
      <c r="Q804" s="374"/>
      <c r="R804" s="274"/>
      <c r="S804"/>
      <c r="T804"/>
      <c r="U804"/>
      <c r="V804"/>
      <c r="W804"/>
      <c r="X804"/>
      <c r="Y804"/>
      <c r="Z804"/>
      <c r="AA804"/>
      <c r="AB804"/>
      <c r="AC804"/>
      <c r="AD804"/>
      <c r="AE804"/>
      <c r="AF804"/>
      <c r="AG804"/>
      <c r="AH804"/>
    </row>
    <row r="805" spans="1:34" s="282" customFormat="1" ht="12.75" customHeight="1" x14ac:dyDescent="0.25">
      <c r="A805"/>
      <c r="B805"/>
      <c r="C805" s="8"/>
      <c r="D805" s="8"/>
      <c r="E805"/>
      <c r="F805" s="276"/>
      <c r="G805"/>
      <c r="H805"/>
      <c r="I805"/>
      <c r="J805" s="267"/>
      <c r="K805" s="267"/>
      <c r="L805" s="372"/>
      <c r="O805" s="373"/>
      <c r="P805" s="373"/>
      <c r="Q805" s="374"/>
      <c r="R805" s="274"/>
      <c r="S805"/>
      <c r="T805"/>
      <c r="U805"/>
      <c r="V805"/>
      <c r="W805"/>
      <c r="X805"/>
      <c r="Y805"/>
      <c r="Z805"/>
      <c r="AA805"/>
      <c r="AB805"/>
      <c r="AC805"/>
      <c r="AD805"/>
      <c r="AE805"/>
      <c r="AF805"/>
      <c r="AG805"/>
      <c r="AH805"/>
    </row>
    <row r="806" spans="1:34" s="282" customFormat="1" ht="12.75" customHeight="1" x14ac:dyDescent="0.25">
      <c r="A806"/>
      <c r="B806"/>
      <c r="C806" s="8"/>
      <c r="D806" s="8"/>
      <c r="E806"/>
      <c r="F806" s="276"/>
      <c r="G806"/>
      <c r="H806"/>
      <c r="I806"/>
      <c r="J806" s="267"/>
      <c r="K806" s="267"/>
      <c r="L806" s="372"/>
      <c r="O806" s="373"/>
      <c r="P806" s="373"/>
      <c r="Q806" s="374"/>
      <c r="R806" s="274"/>
      <c r="S806"/>
      <c r="T806"/>
      <c r="U806"/>
      <c r="V806"/>
      <c r="W806"/>
      <c r="X806"/>
      <c r="Y806"/>
      <c r="Z806"/>
      <c r="AA806"/>
      <c r="AB806"/>
      <c r="AC806"/>
      <c r="AD806"/>
      <c r="AE806"/>
      <c r="AF806"/>
      <c r="AG806"/>
      <c r="AH806"/>
    </row>
    <row r="807" spans="1:34" s="282" customFormat="1" ht="12.75" customHeight="1" x14ac:dyDescent="0.25">
      <c r="A807"/>
      <c r="B807"/>
      <c r="C807" s="8"/>
      <c r="D807" s="8"/>
      <c r="E807"/>
      <c r="F807" s="276"/>
      <c r="G807"/>
      <c r="H807"/>
      <c r="I807"/>
      <c r="J807" s="267"/>
      <c r="K807" s="267"/>
      <c r="L807" s="372"/>
      <c r="O807" s="373"/>
      <c r="P807" s="373"/>
      <c r="Q807" s="374"/>
      <c r="R807" s="274"/>
      <c r="S807"/>
      <c r="T807"/>
      <c r="U807"/>
      <c r="V807"/>
      <c r="W807"/>
      <c r="X807"/>
      <c r="Y807"/>
      <c r="Z807"/>
      <c r="AA807"/>
      <c r="AB807"/>
      <c r="AC807"/>
      <c r="AD807"/>
      <c r="AE807"/>
      <c r="AF807"/>
      <c r="AG807"/>
      <c r="AH807"/>
    </row>
    <row r="808" spans="1:34" s="282" customFormat="1" ht="12.75" customHeight="1" x14ac:dyDescent="0.25">
      <c r="A808"/>
      <c r="B808"/>
      <c r="C808" s="8"/>
      <c r="D808" s="8"/>
      <c r="E808"/>
      <c r="F808" s="276"/>
      <c r="G808"/>
      <c r="H808"/>
      <c r="I808"/>
      <c r="J808" s="267"/>
      <c r="K808" s="267"/>
      <c r="L808" s="372"/>
      <c r="O808" s="373"/>
      <c r="P808" s="373"/>
      <c r="Q808" s="374"/>
      <c r="R808" s="274"/>
      <c r="S808"/>
      <c r="T808"/>
      <c r="U808"/>
      <c r="V808"/>
      <c r="W808"/>
      <c r="X808"/>
      <c r="Y808"/>
      <c r="Z808"/>
      <c r="AA808"/>
      <c r="AB808"/>
      <c r="AC808"/>
      <c r="AD808"/>
      <c r="AE808"/>
      <c r="AF808"/>
      <c r="AG808"/>
      <c r="AH808"/>
    </row>
    <row r="809" spans="1:34" s="282" customFormat="1" ht="12.75" customHeight="1" x14ac:dyDescent="0.25">
      <c r="A809"/>
      <c r="B809"/>
      <c r="C809" s="8"/>
      <c r="D809" s="8"/>
      <c r="E809"/>
      <c r="F809" s="276"/>
      <c r="G809"/>
      <c r="H809"/>
      <c r="I809"/>
      <c r="J809" s="267"/>
      <c r="K809" s="267"/>
      <c r="L809" s="372"/>
      <c r="O809" s="373"/>
      <c r="P809" s="373"/>
      <c r="Q809" s="374"/>
      <c r="R809" s="274"/>
      <c r="S809"/>
      <c r="T809"/>
      <c r="U809"/>
      <c r="V809"/>
      <c r="W809"/>
      <c r="X809"/>
      <c r="Y809"/>
      <c r="Z809"/>
      <c r="AA809"/>
      <c r="AB809"/>
      <c r="AC809"/>
      <c r="AD809"/>
      <c r="AE809"/>
      <c r="AF809"/>
      <c r="AG809"/>
      <c r="AH809"/>
    </row>
    <row r="810" spans="1:34" s="282" customFormat="1" ht="12.75" customHeight="1" x14ac:dyDescent="0.25">
      <c r="A810"/>
      <c r="B810"/>
      <c r="C810" s="8"/>
      <c r="D810" s="8"/>
      <c r="E810"/>
      <c r="F810" s="276"/>
      <c r="G810"/>
      <c r="H810"/>
      <c r="I810"/>
      <c r="J810" s="267"/>
      <c r="K810" s="267"/>
      <c r="L810" s="372"/>
      <c r="O810" s="373"/>
      <c r="P810" s="373"/>
      <c r="Q810" s="374"/>
      <c r="R810" s="274"/>
      <c r="S810"/>
      <c r="T810"/>
      <c r="U810"/>
      <c r="V810"/>
      <c r="W810"/>
      <c r="X810"/>
      <c r="Y810"/>
      <c r="Z810"/>
      <c r="AA810"/>
      <c r="AB810"/>
      <c r="AC810"/>
      <c r="AD810"/>
      <c r="AE810"/>
      <c r="AF810"/>
      <c r="AG810"/>
      <c r="AH810"/>
    </row>
    <row r="811" spans="1:34" s="282" customFormat="1" ht="12.75" customHeight="1" x14ac:dyDescent="0.25">
      <c r="A811"/>
      <c r="B811"/>
      <c r="C811" s="8"/>
      <c r="D811" s="8"/>
      <c r="E811"/>
      <c r="F811" s="276"/>
      <c r="G811"/>
      <c r="H811"/>
      <c r="I811"/>
      <c r="J811" s="267"/>
      <c r="K811" s="267"/>
      <c r="L811" s="372"/>
      <c r="O811" s="373"/>
      <c r="P811" s="373"/>
      <c r="Q811" s="374"/>
      <c r="R811" s="274"/>
      <c r="S811"/>
      <c r="T811"/>
      <c r="U811"/>
      <c r="V811"/>
      <c r="W811"/>
      <c r="X811"/>
      <c r="Y811"/>
      <c r="Z811"/>
      <c r="AA811"/>
      <c r="AB811"/>
      <c r="AC811"/>
      <c r="AD811"/>
      <c r="AE811"/>
      <c r="AF811"/>
      <c r="AG811"/>
      <c r="AH811"/>
    </row>
    <row r="812" spans="1:34" s="282" customFormat="1" ht="12.75" customHeight="1" x14ac:dyDescent="0.25">
      <c r="A812"/>
      <c r="B812"/>
      <c r="C812" s="8"/>
      <c r="D812" s="8"/>
      <c r="E812"/>
      <c r="F812" s="276"/>
      <c r="G812"/>
      <c r="H812"/>
      <c r="I812"/>
      <c r="J812" s="267"/>
      <c r="K812" s="267"/>
      <c r="L812" s="372"/>
      <c r="O812" s="373"/>
      <c r="P812" s="373"/>
      <c r="Q812" s="374"/>
      <c r="R812" s="274"/>
      <c r="S812"/>
      <c r="T812"/>
      <c r="U812"/>
      <c r="V812"/>
      <c r="W812"/>
      <c r="X812"/>
      <c r="Y812"/>
      <c r="Z812"/>
      <c r="AA812"/>
      <c r="AB812"/>
      <c r="AC812"/>
      <c r="AD812"/>
      <c r="AE812"/>
      <c r="AF812"/>
      <c r="AG812"/>
      <c r="AH812"/>
    </row>
    <row r="813" spans="1:34" s="282" customFormat="1" ht="12.75" customHeight="1" x14ac:dyDescent="0.25">
      <c r="A813"/>
      <c r="B813"/>
      <c r="C813" s="8"/>
      <c r="D813" s="8"/>
      <c r="E813"/>
      <c r="F813" s="276"/>
      <c r="G813"/>
      <c r="H813"/>
      <c r="I813"/>
      <c r="J813" s="267"/>
      <c r="K813" s="267"/>
      <c r="L813" s="372"/>
      <c r="O813" s="373"/>
      <c r="P813" s="373"/>
      <c r="Q813" s="374"/>
      <c r="R813" s="274"/>
      <c r="S813"/>
      <c r="T813"/>
      <c r="U813"/>
      <c r="V813"/>
      <c r="W813"/>
      <c r="X813"/>
      <c r="Y813"/>
      <c r="Z813"/>
      <c r="AA813"/>
      <c r="AB813"/>
      <c r="AC813"/>
      <c r="AD813"/>
      <c r="AE813"/>
      <c r="AF813"/>
      <c r="AG813"/>
      <c r="AH813"/>
    </row>
    <row r="814" spans="1:34" s="282" customFormat="1" ht="12.75" customHeight="1" x14ac:dyDescent="0.25">
      <c r="A814"/>
      <c r="B814"/>
      <c r="C814" s="8"/>
      <c r="D814" s="8"/>
      <c r="E814"/>
      <c r="F814" s="276"/>
      <c r="G814"/>
      <c r="H814"/>
      <c r="I814"/>
      <c r="J814" s="267"/>
      <c r="K814" s="267"/>
      <c r="L814" s="372"/>
      <c r="O814" s="373"/>
      <c r="P814" s="373"/>
      <c r="Q814" s="374"/>
      <c r="R814" s="274"/>
      <c r="S814"/>
      <c r="T814"/>
      <c r="U814"/>
      <c r="V814"/>
      <c r="W814"/>
      <c r="X814"/>
      <c r="Y814"/>
      <c r="Z814"/>
      <c r="AA814"/>
      <c r="AB814"/>
      <c r="AC814"/>
      <c r="AD814"/>
      <c r="AE814"/>
      <c r="AF814"/>
      <c r="AG814"/>
      <c r="AH814"/>
    </row>
    <row r="815" spans="1:34" s="282" customFormat="1" ht="12.75" customHeight="1" x14ac:dyDescent="0.25">
      <c r="A815"/>
      <c r="B815"/>
      <c r="C815" s="8"/>
      <c r="D815" s="8"/>
      <c r="E815"/>
      <c r="F815" s="276"/>
      <c r="G815"/>
      <c r="H815"/>
      <c r="I815"/>
      <c r="J815" s="267"/>
      <c r="K815" s="267"/>
      <c r="L815" s="372"/>
      <c r="O815" s="373"/>
      <c r="P815" s="373"/>
      <c r="Q815" s="374"/>
      <c r="R815" s="274"/>
      <c r="S815"/>
      <c r="T815"/>
      <c r="U815"/>
      <c r="V815"/>
      <c r="W815"/>
      <c r="X815"/>
      <c r="Y815"/>
      <c r="Z815"/>
      <c r="AA815"/>
      <c r="AB815"/>
      <c r="AC815"/>
      <c r="AD815"/>
      <c r="AE815"/>
      <c r="AF815"/>
      <c r="AG815"/>
      <c r="AH815"/>
    </row>
    <row r="816" spans="1:34" s="282" customFormat="1" ht="12.75" customHeight="1" x14ac:dyDescent="0.25">
      <c r="A816"/>
      <c r="B816"/>
      <c r="C816" s="8"/>
      <c r="D816" s="8"/>
      <c r="E816"/>
      <c r="F816" s="276"/>
      <c r="G816"/>
      <c r="H816"/>
      <c r="I816"/>
      <c r="J816" s="267"/>
      <c r="K816" s="267"/>
      <c r="L816" s="372"/>
      <c r="O816" s="373"/>
      <c r="P816" s="373"/>
      <c r="Q816" s="374"/>
      <c r="R816" s="274"/>
      <c r="S816"/>
      <c r="T816"/>
      <c r="U816"/>
      <c r="V816"/>
      <c r="W816"/>
      <c r="X816"/>
      <c r="Y816"/>
      <c r="Z816"/>
      <c r="AA816"/>
      <c r="AB816"/>
      <c r="AC816"/>
      <c r="AD816"/>
      <c r="AE816"/>
      <c r="AF816"/>
      <c r="AG816"/>
      <c r="AH816"/>
    </row>
    <row r="817" spans="1:34" s="282" customFormat="1" ht="12.75" customHeight="1" x14ac:dyDescent="0.25">
      <c r="A817"/>
      <c r="B817"/>
      <c r="C817" s="8"/>
      <c r="D817" s="8"/>
      <c r="E817"/>
      <c r="F817" s="276"/>
      <c r="G817"/>
      <c r="H817"/>
      <c r="I817"/>
      <c r="J817" s="267"/>
      <c r="K817" s="267"/>
      <c r="L817" s="372"/>
      <c r="O817" s="373"/>
      <c r="P817" s="373"/>
      <c r="Q817" s="374"/>
      <c r="R817" s="274"/>
      <c r="S817"/>
      <c r="T817"/>
      <c r="U817"/>
      <c r="V817"/>
      <c r="W817"/>
      <c r="X817"/>
      <c r="Y817"/>
      <c r="Z817"/>
      <c r="AA817"/>
      <c r="AB817"/>
      <c r="AC817"/>
      <c r="AD817"/>
      <c r="AE817"/>
      <c r="AF817"/>
      <c r="AG817"/>
      <c r="AH817"/>
    </row>
    <row r="818" spans="1:34" s="282" customFormat="1" ht="12.75" customHeight="1" x14ac:dyDescent="0.25">
      <c r="A818"/>
      <c r="B818"/>
      <c r="C818" s="8"/>
      <c r="D818" s="8"/>
      <c r="E818"/>
      <c r="F818" s="276"/>
      <c r="G818"/>
      <c r="H818"/>
      <c r="I818"/>
      <c r="J818" s="267"/>
      <c r="K818" s="267"/>
      <c r="L818" s="372"/>
      <c r="O818" s="373"/>
      <c r="P818" s="373"/>
      <c r="Q818" s="374"/>
      <c r="R818" s="274"/>
      <c r="S818"/>
      <c r="T818"/>
      <c r="U818"/>
      <c r="V818"/>
      <c r="W818"/>
      <c r="X818"/>
      <c r="Y818"/>
      <c r="Z818"/>
      <c r="AA818"/>
      <c r="AB818"/>
      <c r="AC818"/>
      <c r="AD818"/>
      <c r="AE818"/>
      <c r="AF818"/>
      <c r="AG818"/>
      <c r="AH818"/>
    </row>
    <row r="819" spans="1:34" s="282" customFormat="1" ht="12.75" customHeight="1" x14ac:dyDescent="0.25">
      <c r="A819"/>
      <c r="B819"/>
      <c r="C819" s="8"/>
      <c r="D819" s="8"/>
      <c r="E819"/>
      <c r="F819" s="276"/>
      <c r="G819"/>
      <c r="H819"/>
      <c r="I819"/>
      <c r="J819" s="267"/>
      <c r="K819" s="267"/>
      <c r="L819" s="372"/>
      <c r="O819" s="373"/>
      <c r="P819" s="373"/>
      <c r="Q819" s="374"/>
      <c r="R819" s="274"/>
      <c r="S819"/>
      <c r="T819"/>
      <c r="U819"/>
      <c r="V819"/>
      <c r="W819"/>
      <c r="X819"/>
      <c r="Y819"/>
      <c r="Z819"/>
      <c r="AA819"/>
      <c r="AB819"/>
      <c r="AC819"/>
      <c r="AD819"/>
      <c r="AE819"/>
      <c r="AF819"/>
      <c r="AG819"/>
      <c r="AH819"/>
    </row>
    <row r="820" spans="1:34" s="282" customFormat="1" ht="12.75" customHeight="1" x14ac:dyDescent="0.25">
      <c r="A820"/>
      <c r="B820"/>
      <c r="C820" s="8"/>
      <c r="D820" s="8"/>
      <c r="E820"/>
      <c r="F820" s="276"/>
      <c r="G820"/>
      <c r="H820"/>
      <c r="I820"/>
      <c r="J820" s="267"/>
      <c r="K820" s="267"/>
      <c r="L820" s="372"/>
      <c r="O820" s="373"/>
      <c r="P820" s="373"/>
      <c r="Q820" s="374"/>
      <c r="R820" s="274"/>
      <c r="S820"/>
      <c r="T820"/>
      <c r="U820"/>
      <c r="V820"/>
      <c r="W820"/>
      <c r="X820"/>
      <c r="Y820"/>
      <c r="Z820"/>
      <c r="AA820"/>
      <c r="AB820"/>
      <c r="AC820"/>
      <c r="AD820"/>
      <c r="AE820"/>
      <c r="AF820"/>
      <c r="AG820"/>
      <c r="AH820"/>
    </row>
    <row r="821" spans="1:34" s="282" customFormat="1" ht="12.75" customHeight="1" x14ac:dyDescent="0.25">
      <c r="A821"/>
      <c r="B821"/>
      <c r="C821" s="8"/>
      <c r="D821" s="8"/>
      <c r="E821"/>
      <c r="F821" s="276"/>
      <c r="G821"/>
      <c r="H821"/>
      <c r="I821"/>
      <c r="J821" s="267"/>
      <c r="K821" s="267"/>
      <c r="L821" s="372"/>
      <c r="O821" s="373"/>
      <c r="P821" s="373"/>
      <c r="Q821" s="374"/>
      <c r="R821" s="274"/>
      <c r="S821"/>
      <c r="T821"/>
      <c r="U821"/>
      <c r="V821"/>
      <c r="W821"/>
      <c r="X821"/>
      <c r="Y821"/>
      <c r="Z821"/>
      <c r="AA821"/>
      <c r="AB821"/>
      <c r="AC821"/>
      <c r="AD821"/>
      <c r="AE821"/>
      <c r="AF821"/>
      <c r="AG821"/>
      <c r="AH821"/>
    </row>
    <row r="822" spans="1:34" s="282" customFormat="1" ht="12.75" customHeight="1" x14ac:dyDescent="0.25">
      <c r="A822"/>
      <c r="B822"/>
      <c r="C822" s="8"/>
      <c r="D822" s="8"/>
      <c r="E822"/>
      <c r="F822" s="276"/>
      <c r="G822"/>
      <c r="H822"/>
      <c r="I822"/>
      <c r="J822" s="267"/>
      <c r="K822" s="267"/>
      <c r="L822" s="372"/>
      <c r="O822" s="373"/>
      <c r="P822" s="373"/>
      <c r="Q822" s="374"/>
      <c r="R822" s="274"/>
      <c r="S822"/>
      <c r="T822"/>
      <c r="U822"/>
      <c r="V822"/>
      <c r="W822"/>
      <c r="X822"/>
      <c r="Y822"/>
      <c r="Z822"/>
      <c r="AA822"/>
      <c r="AB822"/>
      <c r="AC822"/>
      <c r="AD822"/>
      <c r="AE822"/>
      <c r="AF822"/>
      <c r="AG822"/>
      <c r="AH822"/>
    </row>
    <row r="823" spans="1:34" s="282" customFormat="1" ht="12.75" customHeight="1" x14ac:dyDescent="0.25">
      <c r="A823"/>
      <c r="B823"/>
      <c r="C823" s="8"/>
      <c r="D823" s="8"/>
      <c r="E823"/>
      <c r="F823" s="276"/>
      <c r="G823"/>
      <c r="H823"/>
      <c r="I823"/>
      <c r="J823" s="267"/>
      <c r="K823" s="267"/>
      <c r="L823" s="372"/>
      <c r="O823" s="373"/>
      <c r="P823" s="373"/>
      <c r="Q823" s="374"/>
      <c r="R823" s="274"/>
      <c r="S823"/>
      <c r="T823"/>
      <c r="U823"/>
      <c r="V823"/>
      <c r="W823"/>
      <c r="X823"/>
      <c r="Y823"/>
      <c r="Z823"/>
      <c r="AA823"/>
      <c r="AB823"/>
      <c r="AC823"/>
      <c r="AD823"/>
      <c r="AE823"/>
      <c r="AF823"/>
      <c r="AG823"/>
      <c r="AH823"/>
    </row>
    <row r="824" spans="1:34" s="282" customFormat="1" ht="12.75" customHeight="1" x14ac:dyDescent="0.25">
      <c r="A824"/>
      <c r="B824"/>
      <c r="C824" s="8"/>
      <c r="D824" s="8"/>
      <c r="E824"/>
      <c r="F824" s="276"/>
      <c r="G824"/>
      <c r="H824"/>
      <c r="I824"/>
      <c r="J824" s="267"/>
      <c r="K824" s="267"/>
      <c r="L824" s="372"/>
      <c r="O824" s="373"/>
      <c r="P824" s="373"/>
      <c r="Q824" s="374"/>
      <c r="R824" s="274"/>
      <c r="S824"/>
      <c r="T824"/>
      <c r="U824"/>
      <c r="V824"/>
      <c r="W824"/>
      <c r="X824"/>
      <c r="Y824"/>
      <c r="Z824"/>
      <c r="AA824"/>
      <c r="AB824"/>
      <c r="AC824"/>
      <c r="AD824"/>
      <c r="AE824"/>
      <c r="AF824"/>
      <c r="AG824"/>
      <c r="AH824"/>
    </row>
    <row r="825" spans="1:34" s="282" customFormat="1" ht="12.75" customHeight="1" x14ac:dyDescent="0.25">
      <c r="A825"/>
      <c r="B825"/>
      <c r="C825" s="8"/>
      <c r="D825" s="8"/>
      <c r="E825"/>
      <c r="F825" s="276"/>
      <c r="G825"/>
      <c r="H825"/>
      <c r="I825"/>
      <c r="J825" s="267"/>
      <c r="K825" s="267"/>
      <c r="L825" s="372"/>
      <c r="O825" s="373"/>
      <c r="P825" s="373"/>
      <c r="Q825" s="374"/>
      <c r="R825" s="274"/>
      <c r="S825"/>
      <c r="T825"/>
      <c r="U825"/>
      <c r="V825"/>
      <c r="W825"/>
      <c r="X825"/>
      <c r="Y825"/>
      <c r="Z825"/>
      <c r="AA825"/>
      <c r="AB825"/>
      <c r="AC825"/>
      <c r="AD825"/>
      <c r="AE825"/>
      <c r="AF825"/>
      <c r="AG825"/>
      <c r="AH825"/>
    </row>
    <row r="826" spans="1:34" s="282" customFormat="1" ht="12.75" customHeight="1" x14ac:dyDescent="0.25">
      <c r="A826"/>
      <c r="B826"/>
      <c r="C826" s="8"/>
      <c r="D826" s="8"/>
      <c r="E826"/>
      <c r="F826" s="276"/>
      <c r="G826"/>
      <c r="H826"/>
      <c r="I826"/>
      <c r="J826" s="267"/>
      <c r="K826" s="267"/>
      <c r="L826" s="372"/>
      <c r="O826" s="373"/>
      <c r="P826" s="373"/>
      <c r="Q826" s="374"/>
      <c r="R826" s="274"/>
      <c r="S826"/>
      <c r="T826"/>
      <c r="U826"/>
      <c r="V826"/>
      <c r="W826"/>
      <c r="X826"/>
      <c r="Y826"/>
      <c r="Z826"/>
      <c r="AA826"/>
      <c r="AB826"/>
      <c r="AC826"/>
      <c r="AD826"/>
      <c r="AE826"/>
      <c r="AF826"/>
      <c r="AG826"/>
      <c r="AH826"/>
    </row>
    <row r="827" spans="1:34" s="282" customFormat="1" ht="12.75" customHeight="1" x14ac:dyDescent="0.25">
      <c r="A827"/>
      <c r="B827"/>
      <c r="C827" s="8"/>
      <c r="D827" s="8"/>
      <c r="E827"/>
      <c r="F827" s="276"/>
      <c r="G827"/>
      <c r="H827"/>
      <c r="I827"/>
      <c r="J827" s="267"/>
      <c r="K827" s="267"/>
      <c r="L827" s="372"/>
      <c r="O827" s="373"/>
      <c r="P827" s="373"/>
      <c r="Q827" s="374"/>
      <c r="R827" s="274"/>
      <c r="S827"/>
      <c r="T827"/>
      <c r="U827"/>
      <c r="V827"/>
      <c r="W827"/>
      <c r="X827"/>
      <c r="Y827"/>
      <c r="Z827"/>
      <c r="AA827"/>
      <c r="AB827"/>
      <c r="AC827"/>
      <c r="AD827"/>
      <c r="AE827"/>
      <c r="AF827"/>
      <c r="AG827"/>
      <c r="AH827"/>
    </row>
    <row r="828" spans="1:34" s="282" customFormat="1" ht="12.75" customHeight="1" x14ac:dyDescent="0.25">
      <c r="A828"/>
      <c r="B828"/>
      <c r="C828" s="8"/>
      <c r="D828" s="8"/>
      <c r="E828"/>
      <c r="F828" s="276"/>
      <c r="G828"/>
      <c r="H828"/>
      <c r="I828"/>
      <c r="J828" s="267"/>
      <c r="K828" s="267"/>
      <c r="L828" s="372"/>
      <c r="O828" s="373"/>
      <c r="P828" s="373"/>
      <c r="Q828" s="374"/>
      <c r="R828" s="274"/>
      <c r="S828"/>
      <c r="T828"/>
      <c r="U828"/>
      <c r="V828"/>
      <c r="W828"/>
      <c r="X828"/>
      <c r="Y828"/>
      <c r="Z828"/>
      <c r="AA828"/>
      <c r="AB828"/>
      <c r="AC828"/>
      <c r="AD828"/>
      <c r="AE828"/>
      <c r="AF828"/>
      <c r="AG828"/>
      <c r="AH828"/>
    </row>
    <row r="829" spans="1:34" s="282" customFormat="1" ht="12.75" customHeight="1" x14ac:dyDescent="0.25">
      <c r="A829"/>
      <c r="B829"/>
      <c r="C829" s="8"/>
      <c r="D829" s="8"/>
      <c r="E829"/>
      <c r="F829" s="276"/>
      <c r="G829"/>
      <c r="H829"/>
      <c r="I829"/>
      <c r="J829" s="267"/>
      <c r="K829" s="267"/>
      <c r="L829" s="372"/>
      <c r="O829" s="373"/>
      <c r="P829" s="373"/>
      <c r="Q829" s="374"/>
      <c r="R829" s="274"/>
      <c r="S829"/>
      <c r="T829"/>
      <c r="U829"/>
      <c r="V829"/>
      <c r="W829"/>
      <c r="X829"/>
      <c r="Y829"/>
      <c r="Z829"/>
      <c r="AA829"/>
      <c r="AB829"/>
      <c r="AC829"/>
      <c r="AD829"/>
      <c r="AE829"/>
      <c r="AF829"/>
      <c r="AG829"/>
      <c r="AH829"/>
    </row>
    <row r="830" spans="1:34" s="282" customFormat="1" ht="12.75" customHeight="1" x14ac:dyDescent="0.25">
      <c r="A830"/>
      <c r="B830"/>
      <c r="C830" s="8"/>
      <c r="D830" s="8"/>
      <c r="E830"/>
      <c r="F830" s="276"/>
      <c r="G830"/>
      <c r="H830"/>
      <c r="I830"/>
      <c r="J830" s="267"/>
      <c r="K830" s="267"/>
      <c r="L830" s="372"/>
      <c r="O830" s="373"/>
      <c r="P830" s="373"/>
      <c r="Q830" s="374"/>
      <c r="R830" s="274"/>
      <c r="S830"/>
      <c r="T830"/>
      <c r="U830"/>
      <c r="V830"/>
      <c r="W830"/>
      <c r="X830"/>
      <c r="Y830"/>
      <c r="Z830"/>
      <c r="AA830"/>
      <c r="AB830"/>
      <c r="AC830"/>
      <c r="AD830"/>
      <c r="AE830"/>
      <c r="AF830"/>
      <c r="AG830"/>
      <c r="AH830"/>
    </row>
    <row r="831" spans="1:34" s="282" customFormat="1" ht="12.75" customHeight="1" x14ac:dyDescent="0.25">
      <c r="A831"/>
      <c r="B831"/>
      <c r="C831" s="8"/>
      <c r="D831" s="8"/>
      <c r="E831"/>
      <c r="F831" s="276"/>
      <c r="G831"/>
      <c r="H831"/>
      <c r="I831"/>
      <c r="J831" s="267"/>
      <c r="K831" s="267"/>
      <c r="L831" s="372"/>
      <c r="O831" s="373"/>
      <c r="P831" s="373"/>
      <c r="Q831" s="374"/>
      <c r="R831" s="274"/>
      <c r="S831"/>
      <c r="T831"/>
      <c r="U831"/>
      <c r="V831"/>
      <c r="W831"/>
      <c r="X831"/>
      <c r="Y831"/>
      <c r="Z831"/>
      <c r="AA831"/>
      <c r="AB831"/>
      <c r="AC831"/>
      <c r="AD831"/>
      <c r="AE831"/>
      <c r="AF831"/>
      <c r="AG831"/>
      <c r="AH831"/>
    </row>
    <row r="832" spans="1:34" s="282" customFormat="1" ht="12.75" customHeight="1" x14ac:dyDescent="0.25">
      <c r="A832"/>
      <c r="B832"/>
      <c r="C832" s="8"/>
      <c r="D832" s="8"/>
      <c r="E832"/>
      <c r="F832" s="276"/>
      <c r="G832"/>
      <c r="H832"/>
      <c r="I832"/>
      <c r="J832" s="267"/>
      <c r="K832" s="267"/>
      <c r="L832" s="372"/>
      <c r="O832" s="373"/>
      <c r="P832" s="373"/>
      <c r="Q832" s="374"/>
      <c r="R832" s="274"/>
      <c r="S832"/>
      <c r="T832"/>
      <c r="U832"/>
      <c r="V832"/>
      <c r="W832"/>
      <c r="X832"/>
      <c r="Y832"/>
      <c r="Z832"/>
      <c r="AA832"/>
      <c r="AB832"/>
      <c r="AC832"/>
      <c r="AD832"/>
      <c r="AE832"/>
      <c r="AF832"/>
      <c r="AG832"/>
      <c r="AH832"/>
    </row>
    <row r="833" spans="1:34" s="282" customFormat="1" ht="12.75" customHeight="1" x14ac:dyDescent="0.25">
      <c r="A833"/>
      <c r="B833"/>
      <c r="C833" s="8"/>
      <c r="D833" s="8"/>
      <c r="E833"/>
      <c r="F833" s="276"/>
      <c r="G833"/>
      <c r="H833"/>
      <c r="I833"/>
      <c r="J833" s="267"/>
      <c r="K833" s="267"/>
      <c r="L833" s="372"/>
      <c r="O833" s="373"/>
      <c r="P833" s="373"/>
      <c r="Q833" s="374"/>
      <c r="R833" s="274"/>
      <c r="S833"/>
      <c r="T833"/>
      <c r="U833"/>
      <c r="V833"/>
      <c r="W833"/>
      <c r="X833"/>
      <c r="Y833"/>
      <c r="Z833"/>
      <c r="AA833"/>
      <c r="AB833"/>
      <c r="AC833"/>
      <c r="AD833"/>
      <c r="AE833"/>
      <c r="AF833"/>
      <c r="AG833"/>
      <c r="AH833"/>
    </row>
    <row r="834" spans="1:34" s="282" customFormat="1" ht="12.75" customHeight="1" x14ac:dyDescent="0.25">
      <c r="A834"/>
      <c r="B834"/>
      <c r="C834" s="8"/>
      <c r="D834" s="8"/>
      <c r="E834"/>
      <c r="F834" s="276"/>
      <c r="G834"/>
      <c r="H834"/>
      <c r="I834"/>
      <c r="J834" s="267"/>
      <c r="K834" s="267"/>
      <c r="L834" s="372"/>
      <c r="O834" s="373"/>
      <c r="P834" s="373"/>
      <c r="Q834" s="374"/>
      <c r="R834" s="274"/>
      <c r="S834"/>
      <c r="T834"/>
      <c r="U834"/>
      <c r="V834"/>
      <c r="W834"/>
      <c r="X834"/>
      <c r="Y834"/>
      <c r="Z834"/>
      <c r="AA834"/>
      <c r="AB834"/>
      <c r="AC834"/>
      <c r="AD834"/>
      <c r="AE834"/>
      <c r="AF834"/>
      <c r="AG834"/>
      <c r="AH834"/>
    </row>
    <row r="835" spans="1:34" s="282" customFormat="1" ht="12.75" customHeight="1" x14ac:dyDescent="0.25">
      <c r="A835"/>
      <c r="B835"/>
      <c r="C835" s="8"/>
      <c r="D835" s="8"/>
      <c r="E835"/>
      <c r="F835" s="276"/>
      <c r="G835"/>
      <c r="H835"/>
      <c r="I835"/>
      <c r="J835" s="267"/>
      <c r="K835" s="267"/>
      <c r="L835" s="372"/>
      <c r="O835" s="373"/>
      <c r="P835" s="373"/>
      <c r="Q835" s="374"/>
      <c r="R835" s="274"/>
      <c r="S835"/>
      <c r="T835"/>
      <c r="U835"/>
      <c r="V835"/>
      <c r="W835"/>
      <c r="X835"/>
      <c r="Y835"/>
      <c r="Z835"/>
      <c r="AA835"/>
      <c r="AB835"/>
      <c r="AC835"/>
      <c r="AD835"/>
      <c r="AE835"/>
      <c r="AF835"/>
      <c r="AG835"/>
      <c r="AH835"/>
    </row>
    <row r="836" spans="1:34" s="282" customFormat="1" ht="12.75" customHeight="1" x14ac:dyDescent="0.25">
      <c r="A836"/>
      <c r="B836"/>
      <c r="C836" s="8"/>
      <c r="D836" s="8"/>
      <c r="E836"/>
      <c r="F836" s="276"/>
      <c r="G836"/>
      <c r="H836"/>
      <c r="I836"/>
      <c r="J836" s="267"/>
      <c r="K836" s="267"/>
      <c r="L836" s="372"/>
      <c r="O836" s="373"/>
      <c r="P836" s="373"/>
      <c r="Q836" s="374"/>
      <c r="R836" s="274"/>
      <c r="S836"/>
      <c r="T836"/>
      <c r="U836"/>
      <c r="V836"/>
      <c r="W836"/>
      <c r="X836"/>
      <c r="Y836"/>
      <c r="Z836"/>
      <c r="AA836"/>
      <c r="AB836"/>
      <c r="AC836"/>
      <c r="AD836"/>
      <c r="AE836"/>
      <c r="AF836"/>
      <c r="AG836"/>
      <c r="AH836"/>
    </row>
    <row r="837" spans="1:34" s="282" customFormat="1" ht="12.75" customHeight="1" x14ac:dyDescent="0.25">
      <c r="A837"/>
      <c r="B837"/>
      <c r="C837" s="8"/>
      <c r="D837" s="8"/>
      <c r="E837"/>
      <c r="F837" s="276"/>
      <c r="G837"/>
      <c r="H837"/>
      <c r="I837"/>
      <c r="J837" s="267"/>
      <c r="K837" s="267"/>
      <c r="L837" s="372"/>
      <c r="O837" s="373"/>
      <c r="P837" s="373"/>
      <c r="Q837" s="374"/>
      <c r="R837" s="274"/>
      <c r="S837"/>
      <c r="T837"/>
      <c r="U837"/>
      <c r="V837"/>
      <c r="W837"/>
      <c r="X837"/>
      <c r="Y837"/>
      <c r="Z837"/>
      <c r="AA837"/>
      <c r="AB837"/>
      <c r="AC837"/>
      <c r="AD837"/>
      <c r="AE837"/>
      <c r="AF837"/>
      <c r="AG837"/>
      <c r="AH837"/>
    </row>
    <row r="838" spans="1:34" s="282" customFormat="1" ht="12.75" customHeight="1" x14ac:dyDescent="0.25">
      <c r="A838"/>
      <c r="B838"/>
      <c r="C838" s="8"/>
      <c r="D838" s="8"/>
      <c r="E838"/>
      <c r="F838" s="276"/>
      <c r="G838"/>
      <c r="H838"/>
      <c r="I838"/>
      <c r="J838" s="267"/>
      <c r="K838" s="267"/>
      <c r="L838" s="372"/>
      <c r="O838" s="373"/>
      <c r="P838" s="373"/>
      <c r="Q838" s="374"/>
      <c r="R838" s="274"/>
      <c r="S838"/>
      <c r="T838"/>
      <c r="U838"/>
      <c r="V838"/>
      <c r="W838"/>
      <c r="X838"/>
      <c r="Y838"/>
      <c r="Z838"/>
      <c r="AA838"/>
      <c r="AB838"/>
      <c r="AC838"/>
      <c r="AD838"/>
      <c r="AE838"/>
      <c r="AF838"/>
      <c r="AG838"/>
      <c r="AH838"/>
    </row>
    <row r="839" spans="1:34" s="282" customFormat="1" ht="12.75" customHeight="1" x14ac:dyDescent="0.25">
      <c r="A839"/>
      <c r="B839"/>
      <c r="C839" s="8"/>
      <c r="D839" s="8"/>
      <c r="E839"/>
      <c r="F839" s="276"/>
      <c r="G839"/>
      <c r="H839"/>
      <c r="I839"/>
      <c r="J839" s="267"/>
      <c r="K839" s="267"/>
      <c r="L839" s="372"/>
      <c r="O839" s="373"/>
      <c r="P839" s="373"/>
      <c r="Q839" s="374"/>
      <c r="R839" s="274"/>
      <c r="S839"/>
      <c r="T839"/>
      <c r="U839"/>
      <c r="V839"/>
      <c r="W839"/>
      <c r="X839"/>
      <c r="Y839"/>
      <c r="Z839"/>
      <c r="AA839"/>
      <c r="AB839"/>
      <c r="AC839"/>
      <c r="AD839"/>
      <c r="AE839"/>
      <c r="AF839"/>
      <c r="AG839"/>
      <c r="AH839"/>
    </row>
    <row r="840" spans="1:34" s="282" customFormat="1" ht="12.75" customHeight="1" x14ac:dyDescent="0.25">
      <c r="A840"/>
      <c r="B840"/>
      <c r="C840" s="8"/>
      <c r="D840" s="8"/>
      <c r="E840"/>
      <c r="F840" s="276"/>
      <c r="G840"/>
      <c r="H840"/>
      <c r="I840"/>
      <c r="J840" s="267"/>
      <c r="K840" s="267"/>
      <c r="L840" s="372"/>
      <c r="O840" s="373"/>
      <c r="P840" s="373"/>
      <c r="Q840" s="374"/>
      <c r="R840" s="274"/>
      <c r="S840"/>
      <c r="T840"/>
      <c r="U840"/>
      <c r="V840"/>
      <c r="W840"/>
      <c r="X840"/>
      <c r="Y840"/>
      <c r="Z840"/>
      <c r="AA840"/>
      <c r="AB840"/>
      <c r="AC840"/>
      <c r="AD840"/>
      <c r="AE840"/>
      <c r="AF840"/>
      <c r="AG840"/>
      <c r="AH840"/>
    </row>
    <row r="841" spans="1:34" s="282" customFormat="1" ht="12.75" customHeight="1" x14ac:dyDescent="0.25">
      <c r="A841"/>
      <c r="B841"/>
      <c r="C841" s="8"/>
      <c r="D841" s="8"/>
      <c r="E841"/>
      <c r="F841" s="276"/>
      <c r="G841"/>
      <c r="H841"/>
      <c r="I841"/>
      <c r="J841" s="267"/>
      <c r="K841" s="267"/>
      <c r="L841" s="372"/>
      <c r="O841" s="373"/>
      <c r="P841" s="373"/>
      <c r="Q841" s="374"/>
      <c r="R841" s="274"/>
      <c r="S841"/>
      <c r="T841"/>
      <c r="U841"/>
      <c r="V841"/>
      <c r="W841"/>
      <c r="X841"/>
      <c r="Y841"/>
      <c r="Z841"/>
      <c r="AA841"/>
      <c r="AB841"/>
      <c r="AC841"/>
      <c r="AD841"/>
      <c r="AE841"/>
      <c r="AF841"/>
      <c r="AG841"/>
      <c r="AH841"/>
    </row>
    <row r="842" spans="1:34" s="282" customFormat="1" ht="12.75" customHeight="1" x14ac:dyDescent="0.25">
      <c r="A842"/>
      <c r="B842"/>
      <c r="C842" s="8"/>
      <c r="D842" s="8"/>
      <c r="E842"/>
      <c r="F842" s="276"/>
      <c r="G842"/>
      <c r="H842"/>
      <c r="I842"/>
      <c r="J842" s="267"/>
      <c r="K842" s="267"/>
      <c r="L842" s="372"/>
      <c r="O842" s="373"/>
      <c r="P842" s="373"/>
      <c r="Q842" s="374"/>
      <c r="R842" s="274"/>
      <c r="S842"/>
      <c r="T842"/>
      <c r="U842"/>
      <c r="V842"/>
      <c r="W842"/>
      <c r="X842"/>
      <c r="Y842"/>
      <c r="Z842"/>
      <c r="AA842"/>
      <c r="AB842"/>
      <c r="AC842"/>
      <c r="AD842"/>
      <c r="AE842"/>
      <c r="AF842"/>
      <c r="AG842"/>
      <c r="AH842"/>
    </row>
    <row r="843" spans="1:34" s="282" customFormat="1" ht="12.75" customHeight="1" x14ac:dyDescent="0.25">
      <c r="A843"/>
      <c r="B843"/>
      <c r="C843" s="8"/>
      <c r="D843" s="8"/>
      <c r="E843"/>
      <c r="F843" s="276"/>
      <c r="G843"/>
      <c r="H843"/>
      <c r="I843"/>
      <c r="J843" s="267"/>
      <c r="K843" s="267"/>
      <c r="L843" s="372"/>
      <c r="O843" s="373"/>
      <c r="P843" s="373"/>
      <c r="Q843" s="374"/>
      <c r="R843" s="274"/>
      <c r="S843"/>
      <c r="T843"/>
      <c r="U843"/>
      <c r="V843"/>
      <c r="W843"/>
      <c r="X843"/>
      <c r="Y843"/>
      <c r="Z843"/>
      <c r="AA843"/>
      <c r="AB843"/>
      <c r="AC843"/>
      <c r="AD843"/>
      <c r="AE843"/>
      <c r="AF843"/>
      <c r="AG843"/>
      <c r="AH843"/>
    </row>
    <row r="844" spans="1:34" s="282" customFormat="1" ht="12.75" customHeight="1" x14ac:dyDescent="0.25">
      <c r="A844"/>
      <c r="B844"/>
      <c r="C844" s="8"/>
      <c r="D844" s="8"/>
      <c r="E844"/>
      <c r="F844" s="276"/>
      <c r="G844"/>
      <c r="H844"/>
      <c r="I844"/>
      <c r="J844" s="267"/>
      <c r="K844" s="267"/>
      <c r="L844" s="372"/>
      <c r="O844" s="373"/>
      <c r="P844" s="373"/>
      <c r="Q844" s="374"/>
      <c r="R844" s="274"/>
      <c r="S844"/>
      <c r="T844"/>
      <c r="U844"/>
      <c r="V844"/>
      <c r="W844"/>
      <c r="X844"/>
      <c r="Y844"/>
      <c r="Z844"/>
      <c r="AA844"/>
      <c r="AB844"/>
      <c r="AC844"/>
      <c r="AD844"/>
      <c r="AE844"/>
      <c r="AF844"/>
      <c r="AG844"/>
      <c r="AH844"/>
    </row>
    <row r="845" spans="1:34" s="282" customFormat="1" ht="12.75" customHeight="1" x14ac:dyDescent="0.25">
      <c r="A845"/>
      <c r="B845"/>
      <c r="C845" s="8"/>
      <c r="D845" s="8"/>
      <c r="E845"/>
      <c r="F845" s="276"/>
      <c r="G845"/>
      <c r="H845"/>
      <c r="I845"/>
      <c r="J845" s="267"/>
      <c r="K845" s="267"/>
      <c r="L845" s="372"/>
      <c r="O845" s="373"/>
      <c r="P845" s="373"/>
      <c r="Q845" s="374"/>
      <c r="R845" s="274"/>
      <c r="S845"/>
      <c r="T845"/>
      <c r="U845"/>
      <c r="V845"/>
      <c r="W845"/>
      <c r="X845"/>
      <c r="Y845"/>
      <c r="Z845"/>
      <c r="AA845"/>
      <c r="AB845"/>
      <c r="AC845"/>
      <c r="AD845"/>
      <c r="AE845"/>
      <c r="AF845"/>
      <c r="AG845"/>
      <c r="AH845"/>
    </row>
    <row r="846" spans="1:34" s="282" customFormat="1" ht="12.75" customHeight="1" x14ac:dyDescent="0.25">
      <c r="A846"/>
      <c r="B846"/>
      <c r="C846" s="8"/>
      <c r="D846" s="8"/>
      <c r="E846"/>
      <c r="F846" s="276"/>
      <c r="G846"/>
      <c r="H846"/>
      <c r="I846"/>
      <c r="J846" s="267"/>
      <c r="K846" s="267"/>
      <c r="L846" s="372"/>
      <c r="O846" s="373"/>
      <c r="P846" s="373"/>
      <c r="Q846" s="374"/>
      <c r="R846" s="274"/>
      <c r="S846"/>
      <c r="T846"/>
      <c r="U846"/>
      <c r="V846"/>
      <c r="W846"/>
      <c r="X846"/>
      <c r="Y846"/>
      <c r="Z846"/>
      <c r="AA846"/>
      <c r="AB846"/>
      <c r="AC846"/>
      <c r="AD846"/>
      <c r="AE846"/>
      <c r="AF846"/>
      <c r="AG846"/>
      <c r="AH846"/>
    </row>
    <row r="847" spans="1:34" s="282" customFormat="1" ht="12.75" customHeight="1" x14ac:dyDescent="0.25">
      <c r="A847"/>
      <c r="B847"/>
      <c r="C847" s="8"/>
      <c r="D847" s="8"/>
      <c r="E847"/>
      <c r="F847" s="276"/>
      <c r="G847"/>
      <c r="H847"/>
      <c r="I847"/>
      <c r="J847" s="267"/>
      <c r="K847" s="267"/>
      <c r="L847" s="372"/>
      <c r="O847" s="373"/>
      <c r="P847" s="373"/>
      <c r="Q847" s="374"/>
      <c r="R847" s="274"/>
      <c r="S847"/>
      <c r="T847"/>
      <c r="U847"/>
      <c r="V847"/>
      <c r="W847"/>
      <c r="X847"/>
      <c r="Y847"/>
      <c r="Z847"/>
      <c r="AA847"/>
      <c r="AB847"/>
      <c r="AC847"/>
      <c r="AD847"/>
      <c r="AE847"/>
      <c r="AF847"/>
      <c r="AG847"/>
      <c r="AH847"/>
    </row>
    <row r="848" spans="1:34" s="282" customFormat="1" ht="12.75" customHeight="1" x14ac:dyDescent="0.25">
      <c r="A848"/>
      <c r="B848"/>
      <c r="C848" s="8"/>
      <c r="D848" s="8"/>
      <c r="E848"/>
      <c r="F848" s="276"/>
      <c r="G848"/>
      <c r="H848"/>
      <c r="I848"/>
      <c r="J848" s="267"/>
      <c r="K848" s="267"/>
      <c r="L848" s="372"/>
      <c r="O848" s="373"/>
      <c r="P848" s="373"/>
      <c r="Q848" s="374"/>
      <c r="R848" s="274"/>
      <c r="S848"/>
      <c r="T848"/>
      <c r="U848"/>
      <c r="V848"/>
      <c r="W848"/>
      <c r="X848"/>
      <c r="Y848"/>
      <c r="Z848"/>
      <c r="AA848"/>
      <c r="AB848"/>
      <c r="AC848"/>
      <c r="AD848"/>
      <c r="AE848"/>
      <c r="AF848"/>
      <c r="AG848"/>
      <c r="AH848"/>
    </row>
    <row r="849" spans="1:34" s="282" customFormat="1" ht="12.75" customHeight="1" x14ac:dyDescent="0.25">
      <c r="A849"/>
      <c r="B849"/>
      <c r="C849" s="8"/>
      <c r="D849" s="8"/>
      <c r="E849"/>
      <c r="F849" s="276"/>
      <c r="G849"/>
      <c r="H849"/>
      <c r="I849"/>
      <c r="J849" s="267"/>
      <c r="K849" s="267"/>
      <c r="L849" s="372"/>
      <c r="O849" s="373"/>
      <c r="P849" s="373"/>
      <c r="Q849" s="374"/>
      <c r="R849" s="274"/>
      <c r="S849"/>
      <c r="T849"/>
      <c r="U849"/>
      <c r="V849"/>
      <c r="W849"/>
      <c r="X849"/>
      <c r="Y849"/>
      <c r="Z849"/>
      <c r="AA849"/>
      <c r="AB849"/>
      <c r="AC849"/>
      <c r="AD849"/>
      <c r="AE849"/>
      <c r="AF849"/>
      <c r="AG849"/>
      <c r="AH849"/>
    </row>
    <row r="850" spans="1:34" s="282" customFormat="1" ht="12.75" customHeight="1" x14ac:dyDescent="0.25">
      <c r="A850"/>
      <c r="B850"/>
      <c r="C850" s="8"/>
      <c r="D850" s="8"/>
      <c r="E850"/>
      <c r="F850" s="276"/>
      <c r="G850"/>
      <c r="H850"/>
      <c r="I850"/>
      <c r="J850" s="267"/>
      <c r="K850" s="267"/>
      <c r="L850" s="372"/>
      <c r="O850" s="373"/>
      <c r="P850" s="373"/>
      <c r="Q850" s="374"/>
      <c r="R850" s="274"/>
      <c r="S850"/>
      <c r="T850"/>
      <c r="U850"/>
      <c r="V850"/>
      <c r="W850"/>
      <c r="X850"/>
      <c r="Y850"/>
      <c r="Z850"/>
      <c r="AA850"/>
      <c r="AB850"/>
      <c r="AC850"/>
      <c r="AD850"/>
      <c r="AE850"/>
      <c r="AF850"/>
      <c r="AG850"/>
      <c r="AH850"/>
    </row>
    <row r="851" spans="1:34" s="282" customFormat="1" ht="12.75" customHeight="1" x14ac:dyDescent="0.25">
      <c r="A851"/>
      <c r="B851"/>
      <c r="C851" s="8"/>
      <c r="D851" s="8"/>
      <c r="E851"/>
      <c r="F851" s="276"/>
      <c r="G851"/>
      <c r="H851"/>
      <c r="I851"/>
      <c r="J851" s="267"/>
      <c r="K851" s="267"/>
      <c r="L851" s="372"/>
      <c r="O851" s="373"/>
      <c r="P851" s="373"/>
      <c r="Q851" s="374"/>
      <c r="R851" s="274"/>
      <c r="S851"/>
      <c r="T851"/>
      <c r="U851"/>
      <c r="V851"/>
      <c r="W851"/>
      <c r="X851"/>
      <c r="Y851"/>
      <c r="Z851"/>
      <c r="AA851"/>
      <c r="AB851"/>
      <c r="AC851"/>
      <c r="AD851"/>
      <c r="AE851"/>
      <c r="AF851"/>
      <c r="AG851"/>
      <c r="AH851"/>
    </row>
    <row r="852" spans="1:34" s="282" customFormat="1" ht="12.75" customHeight="1" x14ac:dyDescent="0.25">
      <c r="A852"/>
      <c r="B852"/>
      <c r="C852" s="8"/>
      <c r="D852" s="8"/>
      <c r="E852"/>
      <c r="F852" s="276"/>
      <c r="G852"/>
      <c r="H852"/>
      <c r="I852"/>
      <c r="J852" s="267"/>
      <c r="K852" s="267"/>
      <c r="L852" s="372"/>
      <c r="O852" s="373"/>
      <c r="P852" s="373"/>
      <c r="Q852" s="374"/>
      <c r="R852" s="274"/>
      <c r="S852"/>
      <c r="T852"/>
      <c r="U852"/>
      <c r="V852"/>
      <c r="W852"/>
      <c r="X852"/>
      <c r="Y852"/>
      <c r="Z852"/>
      <c r="AA852"/>
      <c r="AB852"/>
      <c r="AC852"/>
      <c r="AD852"/>
      <c r="AE852"/>
      <c r="AF852"/>
      <c r="AG852"/>
      <c r="AH852"/>
    </row>
    <row r="853" spans="1:34" s="282" customFormat="1" ht="12.75" customHeight="1" x14ac:dyDescent="0.25">
      <c r="A853"/>
      <c r="B853"/>
      <c r="C853" s="8"/>
      <c r="D853" s="8"/>
      <c r="E853"/>
      <c r="F853" s="276"/>
      <c r="G853"/>
      <c r="H853"/>
      <c r="I853"/>
      <c r="J853" s="267"/>
      <c r="K853" s="267"/>
      <c r="L853" s="372"/>
      <c r="O853" s="373"/>
      <c r="P853" s="373"/>
      <c r="Q853" s="374"/>
      <c r="R853" s="274"/>
      <c r="S853"/>
      <c r="T853"/>
      <c r="U853"/>
      <c r="V853"/>
      <c r="W853"/>
      <c r="X853"/>
      <c r="Y853"/>
      <c r="Z853"/>
      <c r="AA853"/>
      <c r="AB853"/>
      <c r="AC853"/>
      <c r="AD853"/>
      <c r="AE853"/>
      <c r="AF853"/>
      <c r="AG853"/>
      <c r="AH853"/>
    </row>
    <row r="854" spans="1:34" s="282" customFormat="1" ht="12.75" customHeight="1" x14ac:dyDescent="0.25">
      <c r="A854"/>
      <c r="B854"/>
      <c r="C854" s="8"/>
      <c r="D854" s="8"/>
      <c r="E854"/>
      <c r="F854" s="276"/>
      <c r="G854"/>
      <c r="H854"/>
      <c r="I854"/>
      <c r="J854" s="267"/>
      <c r="K854" s="267"/>
      <c r="L854" s="372"/>
      <c r="O854" s="373"/>
      <c r="P854" s="373"/>
      <c r="Q854" s="374"/>
      <c r="R854" s="274"/>
      <c r="S854"/>
      <c r="T854"/>
      <c r="U854"/>
      <c r="V854"/>
      <c r="W854"/>
      <c r="X854"/>
      <c r="Y854"/>
      <c r="Z854"/>
      <c r="AA854"/>
      <c r="AB854"/>
      <c r="AC854"/>
      <c r="AD854"/>
      <c r="AE854"/>
      <c r="AF854"/>
      <c r="AG854"/>
      <c r="AH854"/>
    </row>
    <row r="855" spans="1:34" s="282" customFormat="1" ht="12.75" customHeight="1" x14ac:dyDescent="0.25">
      <c r="A855"/>
      <c r="B855"/>
      <c r="C855" s="8"/>
      <c r="D855" s="8"/>
      <c r="E855"/>
      <c r="F855" s="276"/>
      <c r="G855"/>
      <c r="H855"/>
      <c r="I855"/>
      <c r="J855" s="267"/>
      <c r="K855" s="267"/>
      <c r="L855" s="372"/>
      <c r="O855" s="373"/>
      <c r="P855" s="373"/>
      <c r="Q855" s="374"/>
      <c r="R855" s="274"/>
      <c r="S855"/>
      <c r="T855"/>
      <c r="U855"/>
      <c r="V855"/>
      <c r="W855"/>
      <c r="X855"/>
      <c r="Y855"/>
      <c r="Z855"/>
      <c r="AA855"/>
      <c r="AB855"/>
      <c r="AC855"/>
      <c r="AD855"/>
      <c r="AE855"/>
      <c r="AF855"/>
      <c r="AG855"/>
      <c r="AH855"/>
    </row>
    <row r="856" spans="1:34" s="282" customFormat="1" ht="12.75" customHeight="1" x14ac:dyDescent="0.25">
      <c r="A856"/>
      <c r="B856"/>
      <c r="C856" s="8"/>
      <c r="D856" s="8"/>
      <c r="E856"/>
      <c r="F856" s="276"/>
      <c r="G856"/>
      <c r="H856"/>
      <c r="I856"/>
      <c r="J856" s="267"/>
      <c r="K856" s="267"/>
      <c r="L856" s="372"/>
      <c r="O856" s="373"/>
      <c r="P856" s="373"/>
      <c r="Q856" s="374"/>
      <c r="R856" s="274"/>
      <c r="S856"/>
      <c r="T856"/>
      <c r="U856"/>
      <c r="V856"/>
      <c r="W856"/>
      <c r="X856"/>
      <c r="Y856"/>
      <c r="Z856"/>
      <c r="AA856"/>
      <c r="AB856"/>
      <c r="AC856"/>
      <c r="AD856"/>
      <c r="AE856"/>
      <c r="AF856"/>
      <c r="AG856"/>
      <c r="AH856"/>
    </row>
    <row r="857" spans="1:34" s="282" customFormat="1" ht="12.75" customHeight="1" x14ac:dyDescent="0.25">
      <c r="A857"/>
      <c r="B857"/>
      <c r="C857" s="8"/>
      <c r="D857" s="8"/>
      <c r="E857"/>
      <c r="F857" s="276"/>
      <c r="G857"/>
      <c r="H857"/>
      <c r="I857"/>
      <c r="J857" s="267"/>
      <c r="K857" s="267"/>
      <c r="L857" s="372"/>
      <c r="O857" s="373"/>
      <c r="P857" s="373"/>
      <c r="Q857" s="374"/>
      <c r="R857" s="274"/>
      <c r="S857"/>
      <c r="T857"/>
      <c r="U857"/>
      <c r="V857"/>
      <c r="W857"/>
      <c r="X857"/>
      <c r="Y857"/>
      <c r="Z857"/>
      <c r="AA857"/>
      <c r="AB857"/>
      <c r="AC857"/>
      <c r="AD857"/>
      <c r="AE857"/>
      <c r="AF857"/>
      <c r="AG857"/>
      <c r="AH857"/>
    </row>
    <row r="858" spans="1:34" s="282" customFormat="1" ht="12.75" customHeight="1" x14ac:dyDescent="0.25">
      <c r="A858"/>
      <c r="B858"/>
      <c r="C858" s="8"/>
      <c r="D858" s="8"/>
      <c r="E858"/>
      <c r="F858" s="276"/>
      <c r="G858"/>
      <c r="H858"/>
      <c r="I858"/>
      <c r="J858" s="267"/>
      <c r="K858" s="267"/>
      <c r="L858" s="372"/>
      <c r="O858" s="373"/>
      <c r="P858" s="373"/>
      <c r="Q858" s="374"/>
      <c r="R858" s="274"/>
      <c r="S858"/>
      <c r="T858"/>
      <c r="U858"/>
      <c r="V858"/>
      <c r="W858"/>
      <c r="X858"/>
      <c r="Y858"/>
      <c r="Z858"/>
      <c r="AA858"/>
      <c r="AB858"/>
      <c r="AC858"/>
      <c r="AD858"/>
      <c r="AE858"/>
      <c r="AF858"/>
      <c r="AG858"/>
      <c r="AH858"/>
    </row>
    <row r="859" spans="1:34" s="282" customFormat="1" ht="12.75" customHeight="1" x14ac:dyDescent="0.25">
      <c r="A859"/>
      <c r="B859"/>
      <c r="C859" s="8"/>
      <c r="D859" s="8"/>
      <c r="E859"/>
      <c r="F859" s="276"/>
      <c r="G859"/>
      <c r="H859"/>
      <c r="I859"/>
      <c r="J859" s="267"/>
      <c r="K859" s="267"/>
      <c r="L859" s="372"/>
      <c r="O859" s="373"/>
      <c r="P859" s="373"/>
      <c r="Q859" s="374"/>
      <c r="R859" s="274"/>
      <c r="S859"/>
      <c r="T859"/>
      <c r="U859"/>
      <c r="V859"/>
      <c r="W859"/>
      <c r="X859"/>
      <c r="Y859"/>
      <c r="Z859"/>
      <c r="AA859"/>
      <c r="AB859"/>
      <c r="AC859"/>
      <c r="AD859"/>
      <c r="AE859"/>
      <c r="AF859"/>
      <c r="AG859"/>
      <c r="AH859"/>
    </row>
    <row r="860" spans="1:34" s="282" customFormat="1" ht="12.75" customHeight="1" x14ac:dyDescent="0.25">
      <c r="A860"/>
      <c r="B860"/>
      <c r="C860" s="8"/>
      <c r="D860" s="8"/>
      <c r="E860"/>
      <c r="F860" s="276"/>
      <c r="G860"/>
      <c r="H860"/>
      <c r="I860"/>
      <c r="J860" s="267"/>
      <c r="K860" s="267"/>
      <c r="L860" s="372"/>
      <c r="O860" s="373"/>
      <c r="P860" s="373"/>
      <c r="Q860" s="374"/>
      <c r="R860" s="274"/>
      <c r="S860"/>
      <c r="T860"/>
      <c r="U860"/>
      <c r="V860"/>
      <c r="W860"/>
      <c r="X860"/>
      <c r="Y860"/>
      <c r="Z860"/>
      <c r="AA860"/>
      <c r="AB860"/>
      <c r="AC860"/>
      <c r="AD860"/>
      <c r="AE860"/>
      <c r="AF860"/>
      <c r="AG860"/>
      <c r="AH860"/>
    </row>
    <row r="861" spans="1:34" s="282" customFormat="1" ht="12.75" customHeight="1" x14ac:dyDescent="0.25">
      <c r="A861"/>
      <c r="B861"/>
      <c r="C861" s="8"/>
      <c r="D861" s="8"/>
      <c r="E861"/>
      <c r="F861" s="276"/>
      <c r="G861"/>
      <c r="H861"/>
      <c r="I861"/>
      <c r="J861" s="267"/>
      <c r="K861" s="267"/>
      <c r="L861" s="372"/>
      <c r="O861" s="373"/>
      <c r="P861" s="373"/>
      <c r="Q861" s="374"/>
      <c r="R861" s="274"/>
      <c r="S861"/>
      <c r="T861"/>
      <c r="U861"/>
      <c r="V861"/>
      <c r="W861"/>
      <c r="X861"/>
      <c r="Y861"/>
      <c r="Z861"/>
      <c r="AA861"/>
      <c r="AB861"/>
      <c r="AC861"/>
      <c r="AD861"/>
      <c r="AE861"/>
      <c r="AF861"/>
      <c r="AG861"/>
      <c r="AH861"/>
    </row>
    <row r="862" spans="1:34" s="282" customFormat="1" ht="12.75" customHeight="1" x14ac:dyDescent="0.25">
      <c r="A862"/>
      <c r="B862"/>
      <c r="C862" s="8"/>
      <c r="D862" s="8"/>
      <c r="E862"/>
      <c r="F862" s="276"/>
      <c r="G862"/>
      <c r="H862"/>
      <c r="I862"/>
      <c r="J862" s="267"/>
      <c r="K862" s="267"/>
      <c r="L862" s="372"/>
      <c r="O862" s="373"/>
      <c r="P862" s="373"/>
      <c r="Q862" s="374"/>
      <c r="R862" s="274"/>
      <c r="S862"/>
      <c r="T862"/>
      <c r="U862"/>
      <c r="V862"/>
      <c r="W862"/>
      <c r="X862"/>
      <c r="Y862"/>
      <c r="Z862"/>
      <c r="AA862"/>
      <c r="AB862"/>
      <c r="AC862"/>
      <c r="AD862"/>
      <c r="AE862"/>
      <c r="AF862"/>
      <c r="AG862"/>
      <c r="AH862"/>
    </row>
    <row r="863" spans="1:34" s="282" customFormat="1" ht="12.75" customHeight="1" x14ac:dyDescent="0.25">
      <c r="A863"/>
      <c r="B863"/>
      <c r="C863" s="8"/>
      <c r="D863" s="8"/>
      <c r="E863"/>
      <c r="F863" s="276"/>
      <c r="G863"/>
      <c r="H863"/>
      <c r="I863"/>
      <c r="J863" s="267"/>
      <c r="K863" s="267"/>
      <c r="L863" s="372"/>
      <c r="O863" s="373"/>
      <c r="P863" s="373"/>
      <c r="Q863" s="374"/>
      <c r="R863" s="274"/>
      <c r="S863"/>
      <c r="T863"/>
      <c r="U863"/>
      <c r="V863"/>
      <c r="W863"/>
      <c r="X863"/>
      <c r="Y863"/>
      <c r="Z863"/>
      <c r="AA863"/>
      <c r="AB863"/>
      <c r="AC863"/>
      <c r="AD863"/>
      <c r="AE863"/>
      <c r="AF863"/>
      <c r="AG863"/>
      <c r="AH863"/>
    </row>
    <row r="864" spans="1:34" s="282" customFormat="1" ht="12.75" customHeight="1" x14ac:dyDescent="0.25">
      <c r="A864"/>
      <c r="B864"/>
      <c r="C864" s="8"/>
      <c r="D864" s="8"/>
      <c r="E864"/>
      <c r="F864" s="276"/>
      <c r="G864"/>
      <c r="H864"/>
      <c r="I864"/>
      <c r="J864" s="267"/>
      <c r="K864" s="267"/>
      <c r="L864" s="372"/>
      <c r="O864" s="373"/>
      <c r="P864" s="373"/>
      <c r="Q864" s="374"/>
      <c r="R864" s="274"/>
      <c r="S864"/>
      <c r="T864"/>
      <c r="U864"/>
      <c r="V864"/>
      <c r="W864"/>
      <c r="X864"/>
      <c r="Y864"/>
      <c r="Z864"/>
      <c r="AA864"/>
      <c r="AB864"/>
      <c r="AC864"/>
      <c r="AD864"/>
      <c r="AE864"/>
      <c r="AF864"/>
      <c r="AG864"/>
      <c r="AH864"/>
    </row>
    <row r="865" spans="1:34" s="282" customFormat="1" ht="12.75" customHeight="1" x14ac:dyDescent="0.25">
      <c r="A865"/>
      <c r="B865"/>
      <c r="C865" s="8"/>
      <c r="D865" s="8"/>
      <c r="E865"/>
      <c r="F865" s="276"/>
      <c r="G865"/>
      <c r="H865"/>
      <c r="I865"/>
      <c r="J865" s="267"/>
      <c r="K865" s="267"/>
      <c r="L865" s="372"/>
      <c r="O865" s="373"/>
      <c r="P865" s="373"/>
      <c r="Q865" s="374"/>
      <c r="R865" s="274"/>
      <c r="S865"/>
      <c r="T865"/>
      <c r="U865"/>
      <c r="V865"/>
      <c r="W865"/>
      <c r="X865"/>
      <c r="Y865"/>
      <c r="Z865"/>
      <c r="AA865"/>
      <c r="AB865"/>
      <c r="AC865"/>
      <c r="AD865"/>
      <c r="AE865"/>
      <c r="AF865"/>
      <c r="AG865"/>
      <c r="AH865"/>
    </row>
    <row r="866" spans="1:34" s="282" customFormat="1" ht="12.75" customHeight="1" x14ac:dyDescent="0.25">
      <c r="A866"/>
      <c r="B866"/>
      <c r="C866" s="8"/>
      <c r="D866" s="8"/>
      <c r="E866"/>
      <c r="F866" s="276"/>
      <c r="G866"/>
      <c r="H866"/>
      <c r="I866"/>
      <c r="J866" s="267"/>
      <c r="K866" s="267"/>
      <c r="L866" s="372"/>
      <c r="O866" s="373"/>
      <c r="P866" s="373"/>
      <c r="Q866" s="374"/>
      <c r="R866" s="274"/>
      <c r="S866"/>
      <c r="T866"/>
      <c r="U866"/>
      <c r="V866"/>
      <c r="W866"/>
      <c r="X866"/>
      <c r="Y866"/>
      <c r="Z866"/>
      <c r="AA866"/>
      <c r="AB866"/>
      <c r="AC866"/>
      <c r="AD866"/>
      <c r="AE866"/>
      <c r="AF866"/>
      <c r="AG866"/>
      <c r="AH866"/>
    </row>
    <row r="867" spans="1:34" s="282" customFormat="1" ht="12.75" customHeight="1" x14ac:dyDescent="0.25">
      <c r="A867"/>
      <c r="B867"/>
      <c r="C867" s="8"/>
      <c r="D867" s="8"/>
      <c r="E867"/>
      <c r="F867" s="276"/>
      <c r="G867"/>
      <c r="H867"/>
      <c r="I867"/>
      <c r="J867" s="267"/>
      <c r="K867" s="267"/>
      <c r="L867" s="372"/>
      <c r="O867" s="373"/>
      <c r="P867" s="373"/>
      <c r="Q867" s="374"/>
      <c r="R867" s="274"/>
      <c r="S867"/>
      <c r="T867"/>
      <c r="U867"/>
      <c r="V867"/>
      <c r="W867"/>
      <c r="X867"/>
      <c r="Y867"/>
      <c r="Z867"/>
      <c r="AA867"/>
      <c r="AB867"/>
      <c r="AC867"/>
      <c r="AD867"/>
      <c r="AE867"/>
      <c r="AF867"/>
      <c r="AG867"/>
      <c r="AH867"/>
    </row>
    <row r="868" spans="1:34" s="282" customFormat="1" ht="12.75" customHeight="1" x14ac:dyDescent="0.25">
      <c r="A868"/>
      <c r="B868"/>
      <c r="C868" s="8"/>
      <c r="D868" s="8"/>
      <c r="E868"/>
      <c r="F868" s="276"/>
      <c r="G868"/>
      <c r="H868"/>
      <c r="I868"/>
      <c r="J868" s="267"/>
      <c r="K868" s="267"/>
      <c r="L868" s="372"/>
      <c r="O868" s="373"/>
      <c r="P868" s="373"/>
      <c r="Q868" s="374"/>
      <c r="R868" s="274"/>
      <c r="S868"/>
      <c r="T868"/>
      <c r="U868"/>
      <c r="V868"/>
      <c r="W868"/>
      <c r="X868"/>
      <c r="Y868"/>
      <c r="Z868"/>
      <c r="AA868"/>
      <c r="AB868"/>
      <c r="AC868"/>
      <c r="AD868"/>
      <c r="AE868"/>
      <c r="AF868"/>
      <c r="AG868"/>
      <c r="AH868"/>
    </row>
    <row r="869" spans="1:34" s="282" customFormat="1" ht="12.75" customHeight="1" x14ac:dyDescent="0.25">
      <c r="A869"/>
      <c r="B869"/>
      <c r="C869" s="8"/>
      <c r="D869" s="8"/>
      <c r="E869"/>
      <c r="F869" s="276"/>
      <c r="G869"/>
      <c r="H869"/>
      <c r="I869"/>
      <c r="J869" s="267"/>
      <c r="K869" s="267"/>
      <c r="L869" s="372"/>
      <c r="O869" s="373"/>
      <c r="P869" s="373"/>
      <c r="Q869" s="374"/>
      <c r="R869" s="274"/>
      <c r="S869"/>
      <c r="T869"/>
      <c r="U869"/>
      <c r="V869"/>
      <c r="W869"/>
      <c r="X869"/>
      <c r="Y869"/>
      <c r="Z869"/>
      <c r="AA869"/>
      <c r="AB869"/>
      <c r="AC869"/>
      <c r="AD869"/>
      <c r="AE869"/>
      <c r="AF869"/>
      <c r="AG869"/>
      <c r="AH869"/>
    </row>
    <row r="870" spans="1:34" s="282" customFormat="1" ht="12.75" customHeight="1" x14ac:dyDescent="0.25">
      <c r="A870"/>
      <c r="B870"/>
      <c r="C870" s="8"/>
      <c r="D870" s="8"/>
      <c r="E870"/>
      <c r="F870" s="276"/>
      <c r="G870"/>
      <c r="H870"/>
      <c r="I870"/>
      <c r="J870" s="267"/>
      <c r="K870" s="267"/>
      <c r="L870" s="372"/>
      <c r="O870" s="373"/>
      <c r="P870" s="373"/>
      <c r="Q870" s="374"/>
      <c r="R870" s="274"/>
      <c r="S870"/>
      <c r="T870"/>
      <c r="U870"/>
      <c r="V870"/>
      <c r="W870"/>
      <c r="X870"/>
      <c r="Y870"/>
      <c r="Z870"/>
      <c r="AA870"/>
      <c r="AB870"/>
      <c r="AC870"/>
      <c r="AD870"/>
      <c r="AE870"/>
      <c r="AF870"/>
      <c r="AG870"/>
      <c r="AH870"/>
    </row>
    <row r="871" spans="1:34" s="282" customFormat="1" ht="12.75" customHeight="1" x14ac:dyDescent="0.25">
      <c r="A871"/>
      <c r="B871"/>
      <c r="C871" s="8"/>
      <c r="D871" s="8"/>
      <c r="E871"/>
      <c r="F871" s="276"/>
      <c r="G871"/>
      <c r="H871"/>
      <c r="I871"/>
      <c r="J871" s="267"/>
      <c r="K871" s="267"/>
      <c r="L871" s="372"/>
      <c r="O871" s="373"/>
      <c r="P871" s="373"/>
      <c r="Q871" s="374"/>
      <c r="R871" s="274"/>
      <c r="S871"/>
      <c r="T871"/>
      <c r="U871"/>
      <c r="V871"/>
      <c r="W871"/>
      <c r="X871"/>
      <c r="Y871"/>
      <c r="Z871"/>
      <c r="AA871"/>
      <c r="AB871"/>
      <c r="AC871"/>
      <c r="AD871"/>
      <c r="AE871"/>
      <c r="AF871"/>
      <c r="AG871"/>
      <c r="AH871"/>
    </row>
    <row r="872" spans="1:34" s="282" customFormat="1" ht="12.75" customHeight="1" x14ac:dyDescent="0.25">
      <c r="A872"/>
      <c r="B872"/>
      <c r="C872" s="8"/>
      <c r="D872" s="8"/>
      <c r="E872"/>
      <c r="F872" s="276"/>
      <c r="G872"/>
      <c r="H872"/>
      <c r="I872"/>
      <c r="J872" s="267"/>
      <c r="K872" s="267"/>
      <c r="L872" s="372"/>
      <c r="O872" s="373"/>
      <c r="P872" s="373"/>
      <c r="Q872" s="374"/>
      <c r="R872" s="274"/>
      <c r="S872"/>
      <c r="T872"/>
      <c r="U872"/>
      <c r="V872"/>
      <c r="W872"/>
      <c r="X872"/>
      <c r="Y872"/>
      <c r="Z872"/>
      <c r="AA872"/>
      <c r="AB872"/>
      <c r="AC872"/>
      <c r="AD872"/>
      <c r="AE872"/>
      <c r="AF872"/>
      <c r="AG872"/>
      <c r="AH872"/>
    </row>
    <row r="873" spans="1:34" s="282" customFormat="1" ht="12.75" customHeight="1" x14ac:dyDescent="0.25">
      <c r="A873"/>
      <c r="B873"/>
      <c r="C873" s="8"/>
      <c r="D873" s="8"/>
      <c r="E873"/>
      <c r="F873" s="276"/>
      <c r="G873"/>
      <c r="H873"/>
      <c r="I873"/>
      <c r="J873" s="267"/>
      <c r="K873" s="267"/>
      <c r="L873" s="372"/>
      <c r="O873" s="373"/>
      <c r="P873" s="373"/>
      <c r="Q873" s="374"/>
      <c r="R873" s="274"/>
      <c r="S873"/>
      <c r="T873"/>
      <c r="U873"/>
      <c r="V873"/>
      <c r="W873"/>
      <c r="X873"/>
      <c r="Y873"/>
      <c r="Z873"/>
      <c r="AA873"/>
      <c r="AB873"/>
      <c r="AC873"/>
      <c r="AD873"/>
      <c r="AE873"/>
      <c r="AF873"/>
      <c r="AG873"/>
      <c r="AH873"/>
    </row>
    <row r="874" spans="1:34" s="282" customFormat="1" ht="12.75" customHeight="1" x14ac:dyDescent="0.25">
      <c r="A874"/>
      <c r="B874"/>
      <c r="C874" s="8"/>
      <c r="D874" s="8"/>
      <c r="E874"/>
      <c r="F874" s="276"/>
      <c r="G874"/>
      <c r="H874"/>
      <c r="I874"/>
      <c r="J874" s="267"/>
      <c r="K874" s="267"/>
      <c r="L874" s="372"/>
      <c r="O874" s="373"/>
      <c r="P874" s="373"/>
      <c r="Q874" s="374"/>
      <c r="R874" s="274"/>
      <c r="S874"/>
      <c r="T874"/>
      <c r="U874"/>
      <c r="V874"/>
      <c r="W874"/>
      <c r="X874"/>
      <c r="Y874"/>
      <c r="Z874"/>
      <c r="AA874"/>
      <c r="AB874"/>
      <c r="AC874"/>
      <c r="AD874"/>
      <c r="AE874"/>
      <c r="AF874"/>
      <c r="AG874"/>
      <c r="AH874"/>
    </row>
    <row r="875" spans="1:34" s="282" customFormat="1" ht="12.75" customHeight="1" x14ac:dyDescent="0.25">
      <c r="A875"/>
      <c r="B875"/>
      <c r="C875" s="8"/>
      <c r="D875" s="8"/>
      <c r="E875"/>
      <c r="F875" s="276"/>
      <c r="G875"/>
      <c r="H875"/>
      <c r="I875"/>
      <c r="J875" s="267"/>
      <c r="K875" s="267"/>
      <c r="L875" s="372"/>
      <c r="O875" s="373"/>
      <c r="P875" s="373"/>
      <c r="Q875" s="374"/>
      <c r="R875" s="274"/>
      <c r="S875"/>
      <c r="T875"/>
      <c r="U875"/>
      <c r="V875"/>
      <c r="W875"/>
      <c r="X875"/>
      <c r="Y875"/>
      <c r="Z875"/>
      <c r="AA875"/>
      <c r="AB875"/>
      <c r="AC875"/>
      <c r="AD875"/>
      <c r="AE875"/>
      <c r="AF875"/>
      <c r="AG875"/>
      <c r="AH875"/>
    </row>
    <row r="876" spans="1:34" s="282" customFormat="1" ht="12.75" customHeight="1" x14ac:dyDescent="0.25">
      <c r="A876"/>
      <c r="B876"/>
      <c r="C876" s="8"/>
      <c r="D876" s="8"/>
      <c r="E876"/>
      <c r="F876" s="276"/>
      <c r="G876"/>
      <c r="H876"/>
      <c r="I876"/>
      <c r="J876" s="267"/>
      <c r="K876" s="267"/>
      <c r="L876" s="372"/>
      <c r="O876" s="373"/>
      <c r="P876" s="373"/>
      <c r="Q876" s="374"/>
      <c r="R876" s="274"/>
      <c r="S876"/>
      <c r="T876"/>
      <c r="U876"/>
      <c r="V876"/>
      <c r="W876"/>
      <c r="X876"/>
      <c r="Y876"/>
      <c r="Z876"/>
      <c r="AA876"/>
      <c r="AB876"/>
      <c r="AC876"/>
      <c r="AD876"/>
      <c r="AE876"/>
      <c r="AF876"/>
      <c r="AG876"/>
      <c r="AH876"/>
    </row>
    <row r="877" spans="1:34" s="282" customFormat="1" ht="12.75" customHeight="1" x14ac:dyDescent="0.25">
      <c r="A877"/>
      <c r="B877"/>
      <c r="C877" s="8"/>
      <c r="D877" s="8"/>
      <c r="E877"/>
      <c r="F877" s="276"/>
      <c r="G877"/>
      <c r="H877"/>
      <c r="I877"/>
      <c r="J877" s="267"/>
      <c r="K877" s="267"/>
      <c r="L877" s="372"/>
      <c r="O877" s="373"/>
      <c r="P877" s="373"/>
      <c r="Q877" s="374"/>
      <c r="R877" s="274"/>
      <c r="S877"/>
      <c r="T877"/>
      <c r="U877"/>
      <c r="V877"/>
      <c r="W877"/>
      <c r="X877"/>
      <c r="Y877"/>
      <c r="Z877"/>
      <c r="AA877"/>
      <c r="AB877"/>
      <c r="AC877"/>
      <c r="AD877"/>
      <c r="AE877"/>
      <c r="AF877"/>
      <c r="AG877"/>
      <c r="AH877"/>
    </row>
    <row r="878" spans="1:34" s="282" customFormat="1" ht="12.75" customHeight="1" x14ac:dyDescent="0.25">
      <c r="A878"/>
      <c r="B878"/>
      <c r="C878" s="8"/>
      <c r="D878" s="8"/>
      <c r="E878"/>
      <c r="F878" s="276"/>
      <c r="G878"/>
      <c r="H878"/>
      <c r="I878"/>
      <c r="J878" s="267"/>
      <c r="K878" s="267"/>
      <c r="L878" s="372"/>
      <c r="O878" s="373"/>
      <c r="P878" s="373"/>
      <c r="Q878" s="374"/>
      <c r="R878" s="274"/>
      <c r="S878"/>
      <c r="T878"/>
      <c r="U878"/>
      <c r="V878"/>
      <c r="W878"/>
      <c r="X878"/>
      <c r="Y878"/>
      <c r="Z878"/>
      <c r="AA878"/>
      <c r="AB878"/>
      <c r="AC878"/>
      <c r="AD878"/>
      <c r="AE878"/>
      <c r="AF878"/>
      <c r="AG878"/>
      <c r="AH878"/>
    </row>
    <row r="879" spans="1:34" s="282" customFormat="1" ht="12.75" customHeight="1" x14ac:dyDescent="0.25">
      <c r="A879"/>
      <c r="B879"/>
      <c r="C879" s="8"/>
      <c r="D879" s="8"/>
      <c r="E879"/>
      <c r="F879" s="276"/>
      <c r="G879"/>
      <c r="H879"/>
      <c r="I879"/>
      <c r="J879" s="267"/>
      <c r="K879" s="267"/>
      <c r="L879" s="372"/>
      <c r="O879" s="373"/>
      <c r="P879" s="373"/>
      <c r="Q879" s="374"/>
      <c r="R879" s="274"/>
      <c r="S879"/>
      <c r="T879"/>
      <c r="U879"/>
      <c r="V879"/>
      <c r="W879"/>
      <c r="X879"/>
      <c r="Y879"/>
      <c r="Z879"/>
      <c r="AA879"/>
      <c r="AB879"/>
      <c r="AC879"/>
      <c r="AD879"/>
      <c r="AE879"/>
      <c r="AF879"/>
      <c r="AG879"/>
      <c r="AH879"/>
    </row>
    <row r="880" spans="1:34" s="282" customFormat="1" ht="12.75" customHeight="1" x14ac:dyDescent="0.25">
      <c r="A880"/>
      <c r="B880"/>
      <c r="C880" s="8"/>
      <c r="D880" s="8"/>
      <c r="E880"/>
      <c r="F880" s="276"/>
      <c r="G880"/>
      <c r="H880"/>
      <c r="I880"/>
      <c r="J880" s="267"/>
      <c r="K880" s="267"/>
      <c r="L880" s="372"/>
      <c r="O880" s="373"/>
      <c r="P880" s="373"/>
      <c r="Q880" s="374"/>
      <c r="R880" s="274"/>
      <c r="S880"/>
      <c r="T880"/>
      <c r="U880"/>
      <c r="V880"/>
      <c r="W880"/>
      <c r="X880"/>
      <c r="Y880"/>
      <c r="Z880"/>
      <c r="AA880"/>
      <c r="AB880"/>
      <c r="AC880"/>
      <c r="AD880"/>
      <c r="AE880"/>
      <c r="AF880"/>
      <c r="AG880"/>
      <c r="AH880"/>
    </row>
    <row r="881" spans="1:34" s="282" customFormat="1" ht="12.75" customHeight="1" x14ac:dyDescent="0.25">
      <c r="A881"/>
      <c r="B881"/>
      <c r="C881" s="8"/>
      <c r="D881" s="8"/>
      <c r="E881"/>
      <c r="F881" s="276"/>
      <c r="G881"/>
      <c r="H881"/>
      <c r="I881"/>
      <c r="J881" s="267"/>
      <c r="K881" s="267"/>
      <c r="L881" s="372"/>
      <c r="O881" s="373"/>
      <c r="P881" s="373"/>
      <c r="Q881" s="374"/>
      <c r="R881" s="274"/>
      <c r="S881"/>
      <c r="T881"/>
      <c r="U881"/>
      <c r="V881"/>
      <c r="W881"/>
      <c r="X881"/>
      <c r="Y881"/>
      <c r="Z881"/>
      <c r="AA881"/>
      <c r="AB881"/>
      <c r="AC881"/>
      <c r="AD881"/>
      <c r="AE881"/>
      <c r="AF881"/>
      <c r="AG881"/>
      <c r="AH881"/>
    </row>
    <row r="882" spans="1:34" s="282" customFormat="1" ht="12.75" customHeight="1" x14ac:dyDescent="0.25">
      <c r="A882"/>
      <c r="B882"/>
      <c r="C882" s="8"/>
      <c r="D882" s="8"/>
      <c r="E882"/>
      <c r="F882" s="276"/>
      <c r="G882"/>
      <c r="H882"/>
      <c r="I882"/>
      <c r="J882" s="267"/>
      <c r="K882" s="267"/>
      <c r="L882" s="372"/>
      <c r="O882" s="373"/>
      <c r="P882" s="373"/>
      <c r="Q882" s="374"/>
      <c r="R882" s="274"/>
      <c r="S882"/>
      <c r="T882"/>
      <c r="U882"/>
      <c r="V882"/>
      <c r="W882"/>
      <c r="X882"/>
      <c r="Y882"/>
      <c r="Z882"/>
      <c r="AA882"/>
      <c r="AB882"/>
      <c r="AC882"/>
      <c r="AD882"/>
      <c r="AE882"/>
      <c r="AF882"/>
      <c r="AG882"/>
      <c r="AH882"/>
    </row>
    <row r="883" spans="1:34" s="282" customFormat="1" ht="12.75" customHeight="1" x14ac:dyDescent="0.25">
      <c r="A883"/>
      <c r="B883"/>
      <c r="C883" s="8"/>
      <c r="D883" s="8"/>
      <c r="E883"/>
      <c r="F883" s="276"/>
      <c r="G883"/>
      <c r="H883"/>
      <c r="I883"/>
      <c r="J883" s="267"/>
      <c r="K883" s="267"/>
      <c r="L883" s="372"/>
      <c r="O883" s="373"/>
      <c r="P883" s="373"/>
      <c r="Q883" s="374"/>
      <c r="R883" s="274"/>
      <c r="S883"/>
      <c r="T883"/>
      <c r="U883"/>
      <c r="V883"/>
      <c r="W883"/>
      <c r="X883"/>
      <c r="Y883"/>
      <c r="Z883"/>
      <c r="AA883"/>
      <c r="AB883"/>
      <c r="AC883"/>
      <c r="AD883"/>
      <c r="AE883"/>
      <c r="AF883"/>
      <c r="AG883"/>
      <c r="AH883"/>
    </row>
    <row r="884" spans="1:34" s="282" customFormat="1" ht="12.75" customHeight="1" x14ac:dyDescent="0.25">
      <c r="A884"/>
      <c r="B884"/>
      <c r="C884" s="8"/>
      <c r="D884" s="8"/>
      <c r="E884"/>
      <c r="F884" s="276"/>
      <c r="G884"/>
      <c r="H884"/>
      <c r="I884"/>
      <c r="J884" s="267"/>
      <c r="K884" s="267"/>
      <c r="L884" s="372"/>
      <c r="O884" s="373"/>
      <c r="P884" s="373"/>
      <c r="Q884" s="374"/>
      <c r="R884" s="274"/>
      <c r="S884"/>
      <c r="T884"/>
      <c r="U884"/>
      <c r="V884"/>
      <c r="W884"/>
      <c r="X884"/>
      <c r="Y884"/>
      <c r="Z884"/>
      <c r="AA884"/>
      <c r="AB884"/>
      <c r="AC884"/>
      <c r="AD884"/>
      <c r="AE884"/>
      <c r="AF884"/>
      <c r="AG884"/>
      <c r="AH884"/>
    </row>
    <row r="885" spans="1:34" s="282" customFormat="1" ht="12.75" customHeight="1" x14ac:dyDescent="0.25">
      <c r="A885"/>
      <c r="B885"/>
      <c r="C885" s="8"/>
      <c r="D885" s="8"/>
      <c r="E885"/>
      <c r="F885" s="276"/>
      <c r="G885"/>
      <c r="H885"/>
      <c r="I885"/>
      <c r="J885" s="267"/>
      <c r="K885" s="267"/>
      <c r="L885" s="372"/>
      <c r="O885" s="373"/>
      <c r="P885" s="373"/>
      <c r="Q885" s="374"/>
      <c r="R885" s="274"/>
      <c r="S885"/>
      <c r="T885"/>
      <c r="U885"/>
      <c r="V885"/>
      <c r="W885"/>
      <c r="X885"/>
      <c r="Y885"/>
      <c r="Z885"/>
      <c r="AA885"/>
      <c r="AB885"/>
      <c r="AC885"/>
      <c r="AD885"/>
      <c r="AE885"/>
      <c r="AF885"/>
      <c r="AG885"/>
      <c r="AH885"/>
    </row>
    <row r="886" spans="1:34" s="282" customFormat="1" ht="12.75" customHeight="1" x14ac:dyDescent="0.25">
      <c r="A886"/>
      <c r="B886"/>
      <c r="C886" s="8"/>
      <c r="D886" s="8"/>
      <c r="E886"/>
      <c r="F886" s="276"/>
      <c r="G886"/>
      <c r="H886"/>
      <c r="I886"/>
      <c r="J886" s="267"/>
      <c r="K886" s="267"/>
      <c r="L886" s="372"/>
      <c r="O886" s="373"/>
      <c r="P886" s="373"/>
      <c r="Q886" s="374"/>
      <c r="R886" s="274"/>
      <c r="S886"/>
      <c r="T886"/>
      <c r="U886"/>
      <c r="V886"/>
      <c r="W886"/>
      <c r="X886"/>
      <c r="Y886"/>
      <c r="Z886"/>
      <c r="AA886"/>
      <c r="AB886"/>
      <c r="AC886"/>
      <c r="AD886"/>
      <c r="AE886"/>
      <c r="AF886"/>
      <c r="AG886"/>
      <c r="AH886"/>
    </row>
    <row r="887" spans="1:34" s="282" customFormat="1" ht="12.75" customHeight="1" x14ac:dyDescent="0.25">
      <c r="A887"/>
      <c r="B887"/>
      <c r="C887" s="8"/>
      <c r="D887" s="8"/>
      <c r="E887"/>
      <c r="F887" s="276"/>
      <c r="G887"/>
      <c r="H887"/>
      <c r="I887"/>
      <c r="J887" s="267"/>
      <c r="K887" s="267"/>
      <c r="L887" s="372"/>
      <c r="O887" s="373"/>
      <c r="P887" s="373"/>
      <c r="Q887" s="374"/>
      <c r="R887" s="274"/>
      <c r="S887"/>
      <c r="T887"/>
      <c r="U887"/>
      <c r="V887"/>
      <c r="W887"/>
      <c r="X887"/>
      <c r="Y887"/>
      <c r="Z887"/>
      <c r="AA887"/>
      <c r="AB887"/>
      <c r="AC887"/>
      <c r="AD887"/>
      <c r="AE887"/>
      <c r="AF887"/>
      <c r="AG887"/>
      <c r="AH887"/>
    </row>
    <row r="888" spans="1:34" s="282" customFormat="1" ht="12.75" customHeight="1" x14ac:dyDescent="0.25">
      <c r="A888"/>
      <c r="B888"/>
      <c r="C888" s="8"/>
      <c r="D888" s="8"/>
      <c r="E888"/>
      <c r="F888" s="276"/>
      <c r="G888"/>
      <c r="H888"/>
      <c r="I888"/>
      <c r="J888" s="267"/>
      <c r="K888" s="267"/>
      <c r="L888" s="372"/>
      <c r="O888" s="373"/>
      <c r="P888" s="373"/>
      <c r="Q888" s="374"/>
      <c r="R888" s="274"/>
      <c r="S888"/>
      <c r="T888"/>
      <c r="U888"/>
      <c r="V888"/>
      <c r="W888"/>
      <c r="X888"/>
      <c r="Y888"/>
      <c r="Z888"/>
      <c r="AA888"/>
      <c r="AB888"/>
      <c r="AC888"/>
      <c r="AD888"/>
      <c r="AE888"/>
      <c r="AF888"/>
      <c r="AG888"/>
      <c r="AH888"/>
    </row>
    <row r="889" spans="1:34" s="282" customFormat="1" ht="12.75" customHeight="1" x14ac:dyDescent="0.25">
      <c r="A889"/>
      <c r="B889"/>
      <c r="C889" s="8"/>
      <c r="D889" s="8"/>
      <c r="E889"/>
      <c r="F889" s="276"/>
      <c r="G889"/>
      <c r="H889"/>
      <c r="I889"/>
      <c r="J889" s="267"/>
      <c r="K889" s="267"/>
      <c r="L889" s="372"/>
      <c r="O889" s="373"/>
      <c r="P889" s="373"/>
      <c r="Q889" s="374"/>
      <c r="R889" s="274"/>
      <c r="S889"/>
      <c r="T889"/>
      <c r="U889"/>
      <c r="V889"/>
      <c r="W889"/>
      <c r="X889"/>
      <c r="Y889"/>
      <c r="Z889"/>
      <c r="AA889"/>
      <c r="AB889"/>
      <c r="AC889"/>
      <c r="AD889"/>
      <c r="AE889"/>
      <c r="AF889"/>
      <c r="AG889"/>
      <c r="AH889"/>
    </row>
    <row r="890" spans="1:34" s="282" customFormat="1" ht="12.75" customHeight="1" x14ac:dyDescent="0.25">
      <c r="A890"/>
      <c r="B890"/>
      <c r="C890" s="8"/>
      <c r="D890" s="8"/>
      <c r="E890"/>
      <c r="F890" s="276"/>
      <c r="G890"/>
      <c r="H890"/>
      <c r="I890"/>
      <c r="J890" s="267"/>
      <c r="K890" s="267"/>
      <c r="L890" s="372"/>
      <c r="O890" s="373"/>
      <c r="P890" s="373"/>
      <c r="Q890" s="374"/>
      <c r="R890" s="274"/>
      <c r="S890"/>
      <c r="T890"/>
      <c r="U890"/>
      <c r="V890"/>
      <c r="W890"/>
      <c r="X890"/>
      <c r="Y890"/>
      <c r="Z890"/>
      <c r="AA890"/>
      <c r="AB890"/>
      <c r="AC890"/>
      <c r="AD890"/>
      <c r="AE890"/>
      <c r="AF890"/>
      <c r="AG890"/>
      <c r="AH890"/>
    </row>
    <row r="891" spans="1:34" s="282" customFormat="1" ht="12.75" customHeight="1" x14ac:dyDescent="0.25">
      <c r="A891"/>
      <c r="B891"/>
      <c r="C891" s="8"/>
      <c r="D891" s="8"/>
      <c r="E891"/>
      <c r="F891" s="276"/>
      <c r="G891"/>
      <c r="H891"/>
      <c r="I891"/>
      <c r="J891" s="267"/>
      <c r="K891" s="267"/>
      <c r="L891" s="372"/>
      <c r="O891" s="373"/>
      <c r="P891" s="373"/>
      <c r="Q891" s="374"/>
      <c r="R891" s="274"/>
      <c r="S891"/>
      <c r="T891"/>
      <c r="U891"/>
      <c r="V891"/>
      <c r="W891"/>
      <c r="X891"/>
      <c r="Y891"/>
      <c r="Z891"/>
      <c r="AA891"/>
      <c r="AB891"/>
      <c r="AC891"/>
      <c r="AD891"/>
      <c r="AE891"/>
      <c r="AF891"/>
      <c r="AG891"/>
      <c r="AH891"/>
    </row>
    <row r="892" spans="1:34" s="282" customFormat="1" ht="12.75" customHeight="1" x14ac:dyDescent="0.25">
      <c r="A892"/>
      <c r="B892"/>
      <c r="C892" s="8"/>
      <c r="D892" s="8"/>
      <c r="E892"/>
      <c r="F892" s="276"/>
      <c r="G892"/>
      <c r="H892"/>
      <c r="I892"/>
      <c r="J892" s="267"/>
      <c r="K892" s="267"/>
      <c r="L892" s="372"/>
      <c r="O892" s="373"/>
      <c r="P892" s="373"/>
      <c r="Q892" s="374"/>
      <c r="R892" s="274"/>
      <c r="S892"/>
      <c r="T892"/>
      <c r="U892"/>
      <c r="V892"/>
      <c r="W892"/>
      <c r="X892"/>
      <c r="Y892"/>
      <c r="Z892"/>
      <c r="AA892"/>
      <c r="AB892"/>
      <c r="AC892"/>
      <c r="AD892"/>
      <c r="AE892"/>
      <c r="AF892"/>
      <c r="AG892"/>
      <c r="AH892"/>
    </row>
    <row r="893" spans="1:34" s="282" customFormat="1" ht="12.75" customHeight="1" x14ac:dyDescent="0.25">
      <c r="A893"/>
      <c r="B893"/>
      <c r="C893" s="8"/>
      <c r="D893" s="8"/>
      <c r="E893"/>
      <c r="F893" s="276"/>
      <c r="G893"/>
      <c r="H893"/>
      <c r="I893"/>
      <c r="J893" s="267"/>
      <c r="K893" s="267"/>
      <c r="L893" s="372"/>
      <c r="O893" s="373"/>
      <c r="P893" s="373"/>
      <c r="Q893" s="374"/>
      <c r="R893" s="274"/>
      <c r="S893"/>
      <c r="T893"/>
      <c r="U893"/>
      <c r="V893"/>
      <c r="W893"/>
      <c r="X893"/>
      <c r="Y893"/>
      <c r="Z893"/>
      <c r="AA893"/>
      <c r="AB893"/>
      <c r="AC893"/>
      <c r="AD893"/>
      <c r="AE893"/>
      <c r="AF893"/>
      <c r="AG893"/>
      <c r="AH893"/>
    </row>
    <row r="894" spans="1:34" s="282" customFormat="1" ht="12.75" customHeight="1" x14ac:dyDescent="0.25">
      <c r="A894"/>
      <c r="B894"/>
      <c r="C894" s="8"/>
      <c r="D894" s="8"/>
      <c r="E894"/>
      <c r="F894" s="276"/>
      <c r="G894"/>
      <c r="H894"/>
      <c r="I894"/>
      <c r="J894" s="267"/>
      <c r="K894" s="267"/>
      <c r="L894" s="372"/>
      <c r="O894" s="373"/>
      <c r="P894" s="373"/>
      <c r="Q894" s="374"/>
      <c r="R894" s="274"/>
      <c r="S894"/>
      <c r="T894"/>
      <c r="U894"/>
      <c r="V894"/>
      <c r="W894"/>
      <c r="X894"/>
      <c r="Y894"/>
      <c r="Z894"/>
      <c r="AA894"/>
      <c r="AB894"/>
      <c r="AC894"/>
      <c r="AD894"/>
      <c r="AE894"/>
      <c r="AF894"/>
      <c r="AG894"/>
      <c r="AH894"/>
    </row>
    <row r="895" spans="1:34" s="282" customFormat="1" ht="12.75" customHeight="1" x14ac:dyDescent="0.25">
      <c r="A895"/>
      <c r="B895"/>
      <c r="C895" s="8"/>
      <c r="D895" s="8"/>
      <c r="E895"/>
      <c r="F895" s="276"/>
      <c r="G895"/>
      <c r="H895"/>
      <c r="I895"/>
      <c r="J895" s="267"/>
      <c r="K895" s="267"/>
      <c r="L895" s="372"/>
      <c r="O895" s="373"/>
      <c r="P895" s="373"/>
      <c r="Q895" s="374"/>
      <c r="R895" s="274"/>
      <c r="S895"/>
      <c r="T895"/>
      <c r="U895"/>
      <c r="V895"/>
      <c r="W895"/>
      <c r="X895"/>
      <c r="Y895"/>
      <c r="Z895"/>
      <c r="AA895"/>
      <c r="AB895"/>
      <c r="AC895"/>
      <c r="AD895"/>
      <c r="AE895"/>
      <c r="AF895"/>
      <c r="AG895"/>
      <c r="AH895"/>
    </row>
    <row r="896" spans="1:34" s="282" customFormat="1" ht="12.75" customHeight="1" x14ac:dyDescent="0.25">
      <c r="A896"/>
      <c r="B896"/>
      <c r="C896" s="8"/>
      <c r="D896" s="8"/>
      <c r="E896"/>
      <c r="F896" s="276"/>
      <c r="G896"/>
      <c r="H896"/>
      <c r="I896"/>
      <c r="J896" s="267"/>
      <c r="K896" s="267"/>
      <c r="L896" s="372"/>
      <c r="O896" s="373"/>
      <c r="P896" s="373"/>
      <c r="Q896" s="374"/>
      <c r="R896" s="274"/>
      <c r="S896"/>
      <c r="T896"/>
      <c r="U896"/>
      <c r="V896"/>
      <c r="W896"/>
      <c r="X896"/>
      <c r="Y896"/>
      <c r="Z896"/>
      <c r="AA896"/>
      <c r="AB896"/>
      <c r="AC896"/>
      <c r="AD896"/>
      <c r="AE896"/>
      <c r="AF896"/>
      <c r="AG896"/>
      <c r="AH896"/>
    </row>
    <row r="897" spans="1:34" s="282" customFormat="1" ht="12.75" customHeight="1" x14ac:dyDescent="0.25">
      <c r="A897"/>
      <c r="B897"/>
      <c r="C897" s="8"/>
      <c r="D897" s="8"/>
      <c r="E897"/>
      <c r="F897" s="276"/>
      <c r="G897"/>
      <c r="H897"/>
      <c r="I897"/>
      <c r="J897" s="267"/>
      <c r="K897" s="267"/>
      <c r="L897" s="372"/>
      <c r="O897" s="373"/>
      <c r="P897" s="373"/>
      <c r="Q897" s="374"/>
      <c r="R897" s="274"/>
      <c r="S897"/>
      <c r="T897"/>
      <c r="U897"/>
      <c r="V897"/>
      <c r="W897"/>
      <c r="X897"/>
      <c r="Y897"/>
      <c r="Z897"/>
      <c r="AA897"/>
      <c r="AB897"/>
      <c r="AC897"/>
      <c r="AD897"/>
      <c r="AE897"/>
      <c r="AF897"/>
      <c r="AG897"/>
      <c r="AH897"/>
    </row>
    <row r="898" spans="1:34" s="282" customFormat="1" ht="12.75" customHeight="1" x14ac:dyDescent="0.25">
      <c r="A898"/>
      <c r="B898"/>
      <c r="C898" s="8"/>
      <c r="D898" s="8"/>
      <c r="E898"/>
      <c r="F898" s="276"/>
      <c r="G898"/>
      <c r="H898"/>
      <c r="I898"/>
      <c r="J898" s="267"/>
      <c r="K898" s="267"/>
      <c r="L898" s="372"/>
      <c r="O898" s="373"/>
      <c r="P898" s="373"/>
      <c r="Q898" s="374"/>
      <c r="R898" s="274"/>
      <c r="S898"/>
      <c r="T898"/>
      <c r="U898"/>
      <c r="V898"/>
      <c r="W898"/>
      <c r="X898"/>
      <c r="Y898"/>
      <c r="Z898"/>
      <c r="AA898"/>
      <c r="AB898"/>
      <c r="AC898"/>
      <c r="AD898"/>
      <c r="AE898"/>
      <c r="AF898"/>
      <c r="AG898"/>
      <c r="AH898"/>
    </row>
    <row r="899" spans="1:34" s="282" customFormat="1" ht="12.75" customHeight="1" x14ac:dyDescent="0.25">
      <c r="A899"/>
      <c r="B899"/>
      <c r="C899" s="8"/>
      <c r="D899" s="8"/>
      <c r="E899"/>
      <c r="F899" s="276"/>
      <c r="G899"/>
      <c r="H899"/>
      <c r="I899"/>
      <c r="J899" s="267"/>
      <c r="K899" s="267"/>
      <c r="L899" s="372"/>
      <c r="O899" s="373"/>
      <c r="P899" s="373"/>
      <c r="Q899" s="374"/>
      <c r="R899" s="274"/>
      <c r="S899"/>
      <c r="T899"/>
      <c r="U899"/>
      <c r="V899"/>
      <c r="W899"/>
      <c r="X899"/>
      <c r="Y899"/>
      <c r="Z899"/>
      <c r="AA899"/>
      <c r="AB899"/>
      <c r="AC899"/>
      <c r="AD899"/>
      <c r="AE899"/>
      <c r="AF899"/>
      <c r="AG899"/>
      <c r="AH899"/>
    </row>
    <row r="900" spans="1:34" s="282" customFormat="1" ht="12.75" customHeight="1" x14ac:dyDescent="0.25">
      <c r="A900"/>
      <c r="B900"/>
      <c r="C900" s="8"/>
      <c r="D900" s="8"/>
      <c r="E900"/>
      <c r="F900" s="276"/>
      <c r="G900"/>
      <c r="H900"/>
      <c r="I900"/>
      <c r="J900" s="267"/>
      <c r="K900" s="267"/>
      <c r="L900" s="372"/>
      <c r="O900" s="373"/>
      <c r="P900" s="373"/>
      <c r="Q900" s="374"/>
      <c r="R900" s="274"/>
      <c r="S900"/>
      <c r="T900"/>
      <c r="U900"/>
      <c r="V900"/>
      <c r="W900"/>
      <c r="X900"/>
      <c r="Y900"/>
      <c r="Z900"/>
      <c r="AA900"/>
      <c r="AB900"/>
      <c r="AC900"/>
      <c r="AD900"/>
      <c r="AE900"/>
      <c r="AF900"/>
      <c r="AG900"/>
      <c r="AH900"/>
    </row>
    <row r="901" spans="1:34" s="282" customFormat="1" ht="12.75" customHeight="1" x14ac:dyDescent="0.25">
      <c r="A901"/>
      <c r="B901"/>
      <c r="C901" s="8"/>
      <c r="D901" s="8"/>
      <c r="E901"/>
      <c r="F901" s="276"/>
      <c r="G901"/>
      <c r="H901"/>
      <c r="I901"/>
      <c r="J901" s="267"/>
      <c r="K901" s="267"/>
      <c r="L901" s="372"/>
      <c r="O901" s="373"/>
      <c r="P901" s="373"/>
      <c r="Q901" s="374"/>
      <c r="R901" s="274"/>
      <c r="S901"/>
      <c r="T901"/>
      <c r="U901"/>
      <c r="V901"/>
      <c r="W901"/>
      <c r="X901"/>
      <c r="Y901"/>
      <c r="Z901"/>
      <c r="AA901"/>
      <c r="AB901"/>
      <c r="AC901"/>
      <c r="AD901"/>
      <c r="AE901"/>
      <c r="AF901"/>
      <c r="AG901"/>
      <c r="AH901"/>
    </row>
    <row r="902" spans="1:34" s="282" customFormat="1" ht="12.75" customHeight="1" x14ac:dyDescent="0.25">
      <c r="A902"/>
      <c r="B902"/>
      <c r="C902" s="8"/>
      <c r="D902" s="8"/>
      <c r="E902"/>
      <c r="F902" s="276"/>
      <c r="G902"/>
      <c r="H902"/>
      <c r="I902"/>
      <c r="J902" s="267"/>
      <c r="K902" s="267"/>
      <c r="L902" s="372"/>
      <c r="O902" s="373"/>
      <c r="P902" s="373"/>
      <c r="Q902" s="374"/>
      <c r="R902" s="274"/>
      <c r="S902"/>
      <c r="T902"/>
      <c r="U902"/>
      <c r="V902"/>
      <c r="W902"/>
      <c r="X902"/>
      <c r="Y902"/>
      <c r="Z902"/>
      <c r="AA902"/>
      <c r="AB902"/>
      <c r="AC902"/>
      <c r="AD902"/>
      <c r="AE902"/>
      <c r="AF902"/>
      <c r="AG902"/>
      <c r="AH902"/>
    </row>
    <row r="903" spans="1:34" s="282" customFormat="1" ht="12.75" customHeight="1" x14ac:dyDescent="0.25">
      <c r="A903"/>
      <c r="B903"/>
      <c r="C903" s="8"/>
      <c r="D903" s="8"/>
      <c r="E903"/>
      <c r="F903" s="276"/>
      <c r="G903"/>
      <c r="H903"/>
      <c r="I903"/>
      <c r="J903" s="267"/>
      <c r="K903" s="267"/>
      <c r="L903" s="372"/>
      <c r="O903" s="373"/>
      <c r="P903" s="373"/>
      <c r="Q903" s="374"/>
      <c r="R903" s="274"/>
      <c r="S903"/>
      <c r="T903"/>
      <c r="U903"/>
      <c r="V903"/>
      <c r="W903"/>
      <c r="X903"/>
      <c r="Y903"/>
      <c r="Z903"/>
      <c r="AA903"/>
      <c r="AB903"/>
      <c r="AC903"/>
      <c r="AD903"/>
      <c r="AE903"/>
      <c r="AF903"/>
      <c r="AG903"/>
      <c r="AH903"/>
    </row>
    <row r="904" spans="1:34" s="282" customFormat="1" ht="12.75" customHeight="1" x14ac:dyDescent="0.25">
      <c r="A904"/>
      <c r="B904"/>
      <c r="C904" s="8"/>
      <c r="D904" s="8"/>
      <c r="E904"/>
      <c r="F904" s="276"/>
      <c r="G904"/>
      <c r="H904"/>
      <c r="I904"/>
      <c r="J904" s="267"/>
      <c r="K904" s="267"/>
      <c r="L904" s="372"/>
      <c r="O904" s="373"/>
      <c r="P904" s="373"/>
      <c r="Q904" s="374"/>
      <c r="R904" s="274"/>
      <c r="S904"/>
      <c r="T904"/>
      <c r="U904"/>
      <c r="V904"/>
      <c r="W904"/>
      <c r="X904"/>
      <c r="Y904"/>
      <c r="Z904"/>
      <c r="AA904"/>
      <c r="AB904"/>
      <c r="AC904"/>
      <c r="AD904"/>
      <c r="AE904"/>
      <c r="AF904"/>
      <c r="AG904"/>
      <c r="AH904"/>
    </row>
    <row r="905" spans="1:34" s="282" customFormat="1" ht="12.75" customHeight="1" x14ac:dyDescent="0.25">
      <c r="A905"/>
      <c r="B905"/>
      <c r="C905" s="8"/>
      <c r="D905" s="8"/>
      <c r="E905"/>
      <c r="F905" s="276"/>
      <c r="G905"/>
      <c r="H905"/>
      <c r="I905"/>
      <c r="J905" s="267"/>
      <c r="K905" s="267"/>
      <c r="L905" s="372"/>
      <c r="O905" s="373"/>
      <c r="P905" s="373"/>
      <c r="Q905" s="374"/>
      <c r="R905" s="274"/>
      <c r="S905"/>
      <c r="T905"/>
      <c r="U905"/>
      <c r="V905"/>
      <c r="W905"/>
      <c r="X905"/>
      <c r="Y905"/>
      <c r="Z905"/>
      <c r="AA905"/>
      <c r="AB905"/>
      <c r="AC905"/>
      <c r="AD905"/>
      <c r="AE905"/>
      <c r="AF905"/>
      <c r="AG905"/>
      <c r="AH905"/>
    </row>
    <row r="906" spans="1:34" s="282" customFormat="1" ht="12.75" customHeight="1" x14ac:dyDescent="0.25">
      <c r="A906"/>
      <c r="B906"/>
      <c r="C906" s="8"/>
      <c r="D906" s="8"/>
      <c r="E906"/>
      <c r="F906" s="276"/>
      <c r="G906"/>
      <c r="H906"/>
      <c r="I906"/>
      <c r="J906" s="267"/>
      <c r="K906" s="267"/>
      <c r="L906" s="372"/>
      <c r="O906" s="373"/>
      <c r="P906" s="373"/>
      <c r="Q906" s="374"/>
      <c r="R906" s="274"/>
      <c r="S906"/>
      <c r="T906"/>
      <c r="U906"/>
      <c r="V906"/>
      <c r="W906"/>
      <c r="X906"/>
      <c r="Y906"/>
      <c r="Z906"/>
      <c r="AA906"/>
      <c r="AB906"/>
      <c r="AC906"/>
      <c r="AD906"/>
      <c r="AE906"/>
      <c r="AF906"/>
      <c r="AG906"/>
      <c r="AH906"/>
    </row>
    <row r="907" spans="1:34" s="282" customFormat="1" ht="12.75" customHeight="1" x14ac:dyDescent="0.25">
      <c r="A907"/>
      <c r="B907"/>
      <c r="C907" s="8"/>
      <c r="D907" s="8"/>
      <c r="E907"/>
      <c r="F907" s="276"/>
      <c r="G907"/>
      <c r="H907"/>
      <c r="I907"/>
      <c r="J907" s="267"/>
      <c r="K907" s="267"/>
      <c r="L907" s="372"/>
      <c r="O907" s="373"/>
      <c r="P907" s="373"/>
      <c r="Q907" s="374"/>
      <c r="R907" s="274"/>
      <c r="S907"/>
      <c r="T907"/>
      <c r="U907"/>
      <c r="V907"/>
      <c r="W907"/>
      <c r="X907"/>
      <c r="Y907"/>
      <c r="Z907"/>
      <c r="AA907"/>
      <c r="AB907"/>
      <c r="AC907"/>
      <c r="AD907"/>
      <c r="AE907"/>
      <c r="AF907"/>
      <c r="AG907"/>
      <c r="AH907"/>
    </row>
    <row r="908" spans="1:34" s="282" customFormat="1" ht="12.75" customHeight="1" x14ac:dyDescent="0.25">
      <c r="A908"/>
      <c r="B908"/>
      <c r="C908" s="8"/>
      <c r="D908" s="8"/>
      <c r="E908"/>
      <c r="F908" s="276"/>
      <c r="G908"/>
      <c r="H908"/>
      <c r="I908"/>
      <c r="J908" s="267"/>
      <c r="K908" s="267"/>
      <c r="L908" s="372"/>
      <c r="O908" s="373"/>
      <c r="P908" s="373"/>
      <c r="Q908" s="374"/>
      <c r="R908" s="274"/>
      <c r="S908"/>
      <c r="T908"/>
      <c r="U908"/>
      <c r="V908"/>
      <c r="W908"/>
      <c r="X908"/>
      <c r="Y908"/>
      <c r="Z908"/>
      <c r="AA908"/>
      <c r="AB908"/>
      <c r="AC908"/>
      <c r="AD908"/>
      <c r="AE908"/>
      <c r="AF908"/>
      <c r="AG908"/>
      <c r="AH908"/>
    </row>
    <row r="909" spans="1:34" s="282" customFormat="1" ht="12.75" customHeight="1" x14ac:dyDescent="0.25">
      <c r="A909"/>
      <c r="B909"/>
      <c r="C909" s="8"/>
      <c r="D909" s="8"/>
      <c r="E909"/>
      <c r="F909" s="276"/>
      <c r="G909"/>
      <c r="H909"/>
      <c r="I909"/>
      <c r="J909" s="267"/>
      <c r="K909" s="267"/>
      <c r="L909" s="372"/>
      <c r="O909" s="373"/>
      <c r="P909" s="373"/>
      <c r="Q909" s="374"/>
      <c r="R909" s="274"/>
      <c r="S909"/>
      <c r="T909"/>
      <c r="U909"/>
      <c r="V909"/>
      <c r="W909"/>
      <c r="X909"/>
      <c r="Y909"/>
      <c r="Z909"/>
      <c r="AA909"/>
      <c r="AB909"/>
      <c r="AC909"/>
      <c r="AD909"/>
      <c r="AE909"/>
      <c r="AF909"/>
      <c r="AG909"/>
      <c r="AH909"/>
    </row>
    <row r="910" spans="1:34" s="282" customFormat="1" ht="12.75" customHeight="1" x14ac:dyDescent="0.25">
      <c r="A910"/>
      <c r="B910"/>
      <c r="C910" s="8"/>
      <c r="D910" s="8"/>
      <c r="E910"/>
      <c r="F910" s="276"/>
      <c r="G910"/>
      <c r="H910"/>
      <c r="I910"/>
      <c r="J910" s="267"/>
      <c r="K910" s="267"/>
      <c r="L910" s="372"/>
      <c r="O910" s="373"/>
      <c r="P910" s="373"/>
      <c r="Q910" s="374"/>
      <c r="R910" s="274"/>
      <c r="S910"/>
      <c r="T910"/>
      <c r="U910"/>
      <c r="V910"/>
      <c r="W910"/>
      <c r="X910"/>
      <c r="Y910"/>
      <c r="Z910"/>
      <c r="AA910"/>
      <c r="AB910"/>
      <c r="AC910"/>
      <c r="AD910"/>
      <c r="AE910"/>
      <c r="AF910"/>
      <c r="AG910"/>
      <c r="AH910"/>
    </row>
    <row r="911" spans="1:34" s="282" customFormat="1" ht="12.75" customHeight="1" x14ac:dyDescent="0.25">
      <c r="A911"/>
      <c r="B911"/>
      <c r="C911" s="8"/>
      <c r="D911" s="8"/>
      <c r="E911"/>
      <c r="F911" s="276"/>
      <c r="G911"/>
      <c r="H911"/>
      <c r="I911"/>
      <c r="J911" s="267"/>
      <c r="K911" s="267"/>
      <c r="L911" s="372"/>
      <c r="O911" s="373"/>
      <c r="P911" s="373"/>
      <c r="Q911" s="374"/>
      <c r="R911" s="274"/>
      <c r="S911"/>
      <c r="T911"/>
      <c r="U911"/>
      <c r="V911"/>
      <c r="W911"/>
      <c r="X911"/>
      <c r="Y911"/>
      <c r="Z911"/>
      <c r="AA911"/>
      <c r="AB911"/>
      <c r="AC911"/>
      <c r="AD911"/>
      <c r="AE911"/>
      <c r="AF911"/>
      <c r="AG911"/>
      <c r="AH911"/>
    </row>
    <row r="912" spans="1:34" s="282" customFormat="1" ht="12.75" customHeight="1" x14ac:dyDescent="0.25">
      <c r="A912"/>
      <c r="B912"/>
      <c r="C912" s="8"/>
      <c r="D912" s="8"/>
      <c r="E912"/>
      <c r="F912" s="276"/>
      <c r="G912"/>
      <c r="H912"/>
      <c r="I912"/>
      <c r="J912" s="267"/>
      <c r="K912" s="267"/>
      <c r="L912" s="372"/>
      <c r="O912" s="373"/>
      <c r="P912" s="373"/>
      <c r="Q912" s="374"/>
      <c r="R912" s="274"/>
      <c r="S912"/>
      <c r="T912"/>
      <c r="U912"/>
      <c r="V912"/>
      <c r="W912"/>
      <c r="X912"/>
      <c r="Y912"/>
      <c r="Z912"/>
      <c r="AA912"/>
      <c r="AB912"/>
      <c r="AC912"/>
      <c r="AD912"/>
      <c r="AE912"/>
      <c r="AF912"/>
      <c r="AG912"/>
      <c r="AH912"/>
    </row>
    <row r="913" spans="1:34" s="282" customFormat="1" ht="12.75" customHeight="1" x14ac:dyDescent="0.25">
      <c r="A913"/>
      <c r="B913"/>
      <c r="C913" s="8"/>
      <c r="D913" s="8"/>
      <c r="E913"/>
      <c r="F913" s="276"/>
      <c r="G913"/>
      <c r="H913"/>
      <c r="I913"/>
      <c r="J913" s="267"/>
      <c r="K913" s="267"/>
      <c r="L913" s="372"/>
      <c r="O913" s="373"/>
      <c r="P913" s="373"/>
      <c r="Q913" s="374"/>
      <c r="R913" s="274"/>
      <c r="S913"/>
      <c r="T913"/>
      <c r="U913"/>
      <c r="V913"/>
      <c r="W913"/>
      <c r="X913"/>
      <c r="Y913"/>
      <c r="Z913"/>
      <c r="AA913"/>
      <c r="AB913"/>
      <c r="AC913"/>
      <c r="AD913"/>
      <c r="AE913"/>
      <c r="AF913"/>
      <c r="AG913"/>
      <c r="AH913"/>
    </row>
    <row r="914" spans="1:34" s="282" customFormat="1" ht="12.75" customHeight="1" x14ac:dyDescent="0.25">
      <c r="A914"/>
      <c r="B914"/>
      <c r="C914" s="8"/>
      <c r="D914" s="8"/>
      <c r="E914"/>
      <c r="F914" s="276"/>
      <c r="G914"/>
      <c r="H914"/>
      <c r="I914"/>
      <c r="J914" s="267"/>
      <c r="K914" s="267"/>
      <c r="L914" s="372"/>
      <c r="O914" s="373"/>
      <c r="P914" s="373"/>
      <c r="Q914" s="374"/>
      <c r="R914" s="274"/>
      <c r="S914"/>
      <c r="T914"/>
      <c r="U914"/>
      <c r="V914"/>
      <c r="W914"/>
      <c r="X914"/>
      <c r="Y914"/>
      <c r="Z914"/>
      <c r="AA914"/>
      <c r="AB914"/>
      <c r="AC914"/>
      <c r="AD914"/>
      <c r="AE914"/>
      <c r="AF914"/>
      <c r="AG914"/>
      <c r="AH914"/>
    </row>
    <row r="915" spans="1:34" s="282" customFormat="1" ht="12.75" customHeight="1" x14ac:dyDescent="0.25">
      <c r="A915"/>
      <c r="B915"/>
      <c r="C915" s="8"/>
      <c r="D915" s="8"/>
      <c r="E915"/>
      <c r="F915" s="276"/>
      <c r="G915"/>
      <c r="H915"/>
      <c r="I915"/>
      <c r="J915" s="267"/>
      <c r="K915" s="267"/>
      <c r="L915" s="372"/>
      <c r="O915" s="373"/>
      <c r="P915" s="373"/>
      <c r="Q915" s="374"/>
      <c r="R915" s="274"/>
      <c r="S915"/>
      <c r="T915"/>
      <c r="U915"/>
      <c r="V915"/>
      <c r="W915"/>
      <c r="X915"/>
      <c r="Y915"/>
      <c r="Z915"/>
      <c r="AA915"/>
      <c r="AB915"/>
      <c r="AC915"/>
      <c r="AD915"/>
      <c r="AE915"/>
      <c r="AF915"/>
      <c r="AG915"/>
      <c r="AH915"/>
    </row>
    <row r="916" spans="1:34" s="282" customFormat="1" ht="12.75" customHeight="1" x14ac:dyDescent="0.25">
      <c r="A916"/>
      <c r="B916"/>
      <c r="C916" s="8"/>
      <c r="D916" s="8"/>
      <c r="E916"/>
      <c r="F916" s="276"/>
      <c r="G916"/>
      <c r="H916"/>
      <c r="I916"/>
      <c r="J916" s="267"/>
      <c r="K916" s="267"/>
      <c r="L916" s="372"/>
      <c r="O916" s="373"/>
      <c r="P916" s="373"/>
      <c r="Q916" s="374"/>
      <c r="R916" s="274"/>
      <c r="S916"/>
      <c r="T916"/>
      <c r="U916"/>
      <c r="V916"/>
      <c r="W916"/>
      <c r="X916"/>
      <c r="Y916"/>
      <c r="Z916"/>
      <c r="AA916"/>
      <c r="AB916"/>
      <c r="AC916"/>
      <c r="AD916"/>
      <c r="AE916"/>
      <c r="AF916"/>
      <c r="AG916"/>
      <c r="AH916"/>
    </row>
    <row r="917" spans="1:34" s="282" customFormat="1" ht="12.75" customHeight="1" x14ac:dyDescent="0.25">
      <c r="A917"/>
      <c r="B917"/>
      <c r="C917" s="8"/>
      <c r="D917" s="8"/>
      <c r="E917"/>
      <c r="F917" s="276"/>
      <c r="G917"/>
      <c r="H917"/>
      <c r="I917"/>
      <c r="J917" s="267"/>
      <c r="K917" s="267"/>
      <c r="L917" s="372"/>
      <c r="O917" s="373"/>
      <c r="P917" s="373"/>
      <c r="Q917" s="374"/>
      <c r="R917" s="274"/>
      <c r="S917"/>
      <c r="T917"/>
      <c r="U917"/>
      <c r="V917"/>
      <c r="W917"/>
      <c r="X917"/>
      <c r="Y917"/>
      <c r="Z917"/>
      <c r="AA917"/>
      <c r="AB917"/>
      <c r="AC917"/>
      <c r="AD917"/>
      <c r="AE917"/>
      <c r="AF917"/>
      <c r="AG917"/>
      <c r="AH917"/>
    </row>
    <row r="918" spans="1:34" s="282" customFormat="1" ht="12.75" customHeight="1" x14ac:dyDescent="0.25">
      <c r="A918"/>
      <c r="B918"/>
      <c r="C918" s="8"/>
      <c r="D918" s="8"/>
      <c r="E918"/>
      <c r="F918" s="276"/>
      <c r="G918"/>
      <c r="H918"/>
      <c r="I918"/>
      <c r="J918" s="267"/>
      <c r="K918" s="267"/>
      <c r="L918" s="372"/>
      <c r="O918" s="373"/>
      <c r="P918" s="373"/>
      <c r="Q918" s="374"/>
      <c r="R918" s="274"/>
      <c r="S918"/>
      <c r="T918"/>
      <c r="U918"/>
      <c r="V918"/>
      <c r="W918"/>
      <c r="X918"/>
      <c r="Y918"/>
      <c r="Z918"/>
      <c r="AA918"/>
      <c r="AB918"/>
      <c r="AC918"/>
      <c r="AD918"/>
      <c r="AE918"/>
      <c r="AF918"/>
      <c r="AG918"/>
      <c r="AH918"/>
    </row>
    <row r="919" spans="1:34" s="282" customFormat="1" ht="12.75" customHeight="1" x14ac:dyDescent="0.25">
      <c r="A919"/>
      <c r="B919"/>
      <c r="C919" s="8"/>
      <c r="D919" s="8"/>
      <c r="E919"/>
      <c r="F919" s="276"/>
      <c r="G919"/>
      <c r="H919"/>
      <c r="I919"/>
      <c r="J919" s="267"/>
      <c r="K919" s="267"/>
      <c r="L919" s="372"/>
      <c r="O919" s="373"/>
      <c r="P919" s="373"/>
      <c r="Q919" s="374"/>
      <c r="R919" s="274"/>
      <c r="S919"/>
      <c r="T919"/>
      <c r="U919"/>
      <c r="V919"/>
      <c r="W919"/>
      <c r="X919"/>
      <c r="Y919"/>
      <c r="Z919"/>
      <c r="AA919"/>
      <c r="AB919"/>
      <c r="AC919"/>
      <c r="AD919"/>
      <c r="AE919"/>
      <c r="AF919"/>
      <c r="AG919"/>
      <c r="AH919"/>
    </row>
    <row r="920" spans="1:34" s="282" customFormat="1" ht="12.75" customHeight="1" x14ac:dyDescent="0.25">
      <c r="A920"/>
      <c r="B920"/>
      <c r="C920" s="8"/>
      <c r="D920" s="8"/>
      <c r="E920"/>
      <c r="F920" s="276"/>
      <c r="G920"/>
      <c r="H920"/>
      <c r="I920"/>
      <c r="J920" s="267"/>
      <c r="K920" s="267"/>
      <c r="L920" s="372"/>
      <c r="O920" s="373"/>
      <c r="P920" s="373"/>
      <c r="Q920" s="374"/>
      <c r="R920" s="274"/>
      <c r="S920"/>
      <c r="T920"/>
      <c r="U920"/>
      <c r="V920"/>
      <c r="W920"/>
      <c r="X920"/>
      <c r="Y920"/>
      <c r="Z920"/>
      <c r="AA920"/>
      <c r="AB920"/>
      <c r="AC920"/>
      <c r="AD920"/>
      <c r="AE920"/>
      <c r="AF920"/>
      <c r="AG920"/>
      <c r="AH920"/>
    </row>
    <row r="921" spans="1:34" s="282" customFormat="1" ht="12.75" customHeight="1" x14ac:dyDescent="0.25">
      <c r="A921"/>
      <c r="B921"/>
      <c r="C921" s="8"/>
      <c r="D921" s="8"/>
      <c r="E921"/>
      <c r="F921" s="276"/>
      <c r="G921"/>
      <c r="H921"/>
      <c r="I921"/>
      <c r="J921" s="267"/>
      <c r="K921" s="267"/>
      <c r="L921" s="372"/>
      <c r="O921" s="373"/>
      <c r="P921" s="373"/>
      <c r="Q921" s="374"/>
      <c r="R921" s="274"/>
      <c r="S921"/>
      <c r="T921"/>
      <c r="U921"/>
      <c r="V921"/>
      <c r="W921"/>
      <c r="X921"/>
      <c r="Y921"/>
      <c r="Z921"/>
      <c r="AA921"/>
      <c r="AB921"/>
      <c r="AC921"/>
      <c r="AD921"/>
      <c r="AE921"/>
      <c r="AF921"/>
      <c r="AG921"/>
      <c r="AH921"/>
    </row>
    <row r="922" spans="1:34" s="282" customFormat="1" ht="12.75" customHeight="1" x14ac:dyDescent="0.25">
      <c r="A922"/>
      <c r="B922"/>
      <c r="C922" s="8"/>
      <c r="D922" s="8"/>
      <c r="E922"/>
      <c r="F922" s="276"/>
      <c r="G922"/>
      <c r="H922"/>
      <c r="I922"/>
      <c r="J922" s="267"/>
      <c r="K922" s="267"/>
      <c r="L922" s="372"/>
      <c r="O922" s="373"/>
      <c r="P922" s="373"/>
      <c r="Q922" s="374"/>
      <c r="R922" s="274"/>
      <c r="S922"/>
      <c r="T922"/>
      <c r="U922"/>
      <c r="V922"/>
      <c r="W922"/>
      <c r="X922"/>
      <c r="Y922"/>
      <c r="Z922"/>
      <c r="AA922"/>
      <c r="AB922"/>
      <c r="AC922"/>
      <c r="AD922"/>
      <c r="AE922"/>
      <c r="AF922"/>
      <c r="AG922"/>
      <c r="AH922"/>
    </row>
    <row r="923" spans="1:34" s="282" customFormat="1" ht="12.75" customHeight="1" x14ac:dyDescent="0.25">
      <c r="A923"/>
      <c r="B923"/>
      <c r="C923" s="8"/>
      <c r="D923" s="8"/>
      <c r="E923"/>
      <c r="F923" s="276"/>
      <c r="G923"/>
      <c r="H923"/>
      <c r="I923"/>
      <c r="J923" s="267"/>
      <c r="K923" s="267"/>
      <c r="L923" s="372"/>
      <c r="O923" s="373"/>
      <c r="P923" s="373"/>
      <c r="Q923" s="374"/>
      <c r="R923" s="274"/>
      <c r="S923"/>
      <c r="T923"/>
      <c r="U923"/>
      <c r="V923"/>
      <c r="W923"/>
      <c r="X923"/>
      <c r="Y923"/>
      <c r="Z923"/>
      <c r="AA923"/>
      <c r="AB923"/>
      <c r="AC923"/>
      <c r="AD923"/>
      <c r="AE923"/>
      <c r="AF923"/>
      <c r="AG923"/>
      <c r="AH923"/>
    </row>
    <row r="924" spans="1:34" s="282" customFormat="1" ht="12.75" customHeight="1" x14ac:dyDescent="0.25">
      <c r="A924"/>
      <c r="B924"/>
      <c r="C924" s="8"/>
      <c r="D924" s="8"/>
      <c r="E924"/>
      <c r="F924" s="276"/>
      <c r="G924"/>
      <c r="H924"/>
      <c r="I924"/>
      <c r="J924" s="267"/>
      <c r="K924" s="267"/>
      <c r="L924" s="372"/>
      <c r="O924" s="373"/>
      <c r="P924" s="373"/>
      <c r="Q924" s="374"/>
      <c r="R924" s="274"/>
      <c r="S924"/>
      <c r="T924"/>
      <c r="U924"/>
      <c r="V924"/>
      <c r="W924"/>
      <c r="X924"/>
      <c r="Y924"/>
      <c r="Z924"/>
      <c r="AA924"/>
      <c r="AB924"/>
      <c r="AC924"/>
      <c r="AD924"/>
      <c r="AE924"/>
      <c r="AF924"/>
      <c r="AG924"/>
      <c r="AH924"/>
    </row>
    <row r="925" spans="1:34" s="282" customFormat="1" ht="12.75" customHeight="1" x14ac:dyDescent="0.25">
      <c r="A925"/>
      <c r="B925"/>
      <c r="C925" s="8"/>
      <c r="D925" s="8"/>
      <c r="E925"/>
      <c r="F925" s="276"/>
      <c r="G925"/>
      <c r="H925"/>
      <c r="I925"/>
      <c r="J925" s="267"/>
      <c r="K925" s="267"/>
      <c r="L925" s="372"/>
      <c r="O925" s="373"/>
      <c r="P925" s="373"/>
      <c r="Q925" s="374"/>
      <c r="R925" s="274"/>
      <c r="S925"/>
      <c r="T925"/>
      <c r="U925"/>
      <c r="V925"/>
      <c r="W925"/>
      <c r="X925"/>
      <c r="Y925"/>
      <c r="Z925"/>
      <c r="AA925"/>
      <c r="AB925"/>
      <c r="AC925"/>
      <c r="AD925"/>
      <c r="AE925"/>
      <c r="AF925"/>
      <c r="AG925"/>
      <c r="AH925"/>
    </row>
    <row r="926" spans="1:34" s="282" customFormat="1" ht="12.75" customHeight="1" x14ac:dyDescent="0.25">
      <c r="A926"/>
      <c r="B926"/>
      <c r="C926" s="8"/>
      <c r="D926" s="8"/>
      <c r="E926"/>
      <c r="F926" s="276"/>
      <c r="G926"/>
      <c r="H926"/>
      <c r="I926"/>
      <c r="J926" s="267"/>
      <c r="K926" s="267"/>
      <c r="L926" s="372"/>
      <c r="O926" s="373"/>
      <c r="P926" s="373"/>
      <c r="Q926" s="374"/>
      <c r="R926" s="274"/>
      <c r="S926"/>
      <c r="T926"/>
      <c r="U926"/>
      <c r="V926"/>
      <c r="W926"/>
      <c r="X926"/>
      <c r="Y926"/>
      <c r="Z926"/>
      <c r="AA926"/>
      <c r="AB926"/>
      <c r="AC926"/>
      <c r="AD926"/>
      <c r="AE926"/>
      <c r="AF926"/>
      <c r="AG926"/>
      <c r="AH926"/>
    </row>
    <row r="927" spans="1:34" s="282" customFormat="1" ht="12.75" customHeight="1" x14ac:dyDescent="0.25">
      <c r="A927"/>
      <c r="B927"/>
      <c r="C927" s="8"/>
      <c r="D927" s="8"/>
      <c r="E927"/>
      <c r="F927" s="276"/>
      <c r="G927"/>
      <c r="H927"/>
      <c r="I927"/>
      <c r="J927" s="267"/>
      <c r="K927" s="267"/>
      <c r="L927" s="372"/>
      <c r="O927" s="373"/>
      <c r="P927" s="373"/>
      <c r="Q927" s="374"/>
      <c r="R927" s="274"/>
      <c r="S927"/>
      <c r="T927"/>
      <c r="U927"/>
      <c r="V927"/>
      <c r="W927"/>
      <c r="X927"/>
      <c r="Y927"/>
      <c r="Z927"/>
      <c r="AA927"/>
      <c r="AB927"/>
      <c r="AC927"/>
      <c r="AD927"/>
      <c r="AE927"/>
      <c r="AF927"/>
      <c r="AG927"/>
      <c r="AH927"/>
    </row>
    <row r="928" spans="1:34" s="282" customFormat="1" ht="12.75" customHeight="1" x14ac:dyDescent="0.25">
      <c r="A928"/>
      <c r="B928"/>
      <c r="C928" s="8"/>
      <c r="D928" s="8"/>
      <c r="E928"/>
      <c r="F928" s="276"/>
      <c r="G928"/>
      <c r="H928"/>
      <c r="I928"/>
      <c r="J928" s="267"/>
      <c r="K928" s="267"/>
      <c r="L928" s="372"/>
      <c r="O928" s="373"/>
      <c r="P928" s="373"/>
      <c r="Q928" s="374"/>
      <c r="R928" s="274"/>
      <c r="S928"/>
      <c r="T928"/>
      <c r="U928"/>
      <c r="V928"/>
      <c r="W928"/>
      <c r="X928"/>
      <c r="Y928"/>
      <c r="Z928"/>
      <c r="AA928"/>
      <c r="AB928"/>
      <c r="AC928"/>
      <c r="AD928"/>
      <c r="AE928"/>
      <c r="AF928"/>
      <c r="AG928"/>
      <c r="AH928"/>
    </row>
    <row r="929" spans="1:34" s="282" customFormat="1" ht="12.75" customHeight="1" x14ac:dyDescent="0.25">
      <c r="A929"/>
      <c r="B929"/>
      <c r="C929" s="8"/>
      <c r="D929" s="8"/>
      <c r="E929"/>
      <c r="F929" s="276"/>
      <c r="G929"/>
      <c r="H929"/>
      <c r="I929"/>
      <c r="J929" s="267"/>
      <c r="K929" s="267"/>
      <c r="L929" s="372"/>
      <c r="O929" s="373"/>
      <c r="P929" s="373"/>
      <c r="Q929" s="374"/>
      <c r="R929" s="274"/>
      <c r="S929"/>
      <c r="T929"/>
      <c r="U929"/>
      <c r="V929"/>
      <c r="W929"/>
      <c r="X929"/>
      <c r="Y929"/>
      <c r="Z929"/>
      <c r="AA929"/>
      <c r="AB929"/>
      <c r="AC929"/>
      <c r="AD929"/>
      <c r="AE929"/>
      <c r="AF929"/>
      <c r="AG929"/>
      <c r="AH929"/>
    </row>
    <row r="930" spans="1:34" s="282" customFormat="1" ht="12.75" customHeight="1" x14ac:dyDescent="0.25">
      <c r="A930"/>
      <c r="B930"/>
      <c r="C930" s="8"/>
      <c r="D930" s="8"/>
      <c r="E930"/>
      <c r="F930" s="276"/>
      <c r="G930"/>
      <c r="H930"/>
      <c r="I930"/>
      <c r="J930" s="267"/>
      <c r="K930" s="267"/>
      <c r="L930" s="372"/>
      <c r="O930" s="373"/>
      <c r="P930" s="373"/>
      <c r="Q930" s="374"/>
      <c r="R930" s="274"/>
      <c r="S930"/>
      <c r="T930"/>
      <c r="U930"/>
      <c r="V930"/>
      <c r="W930"/>
      <c r="X930"/>
      <c r="Y930"/>
      <c r="Z930"/>
      <c r="AA930"/>
      <c r="AB930"/>
      <c r="AC930"/>
      <c r="AD930"/>
      <c r="AE930"/>
      <c r="AF930"/>
      <c r="AG930"/>
      <c r="AH930"/>
    </row>
    <row r="931" spans="1:34" s="282" customFormat="1" ht="12.75" customHeight="1" x14ac:dyDescent="0.25">
      <c r="A931"/>
      <c r="B931"/>
      <c r="C931" s="8"/>
      <c r="D931" s="8"/>
      <c r="E931"/>
      <c r="F931" s="276"/>
      <c r="G931"/>
      <c r="H931"/>
      <c r="I931"/>
      <c r="J931" s="267"/>
      <c r="K931" s="267"/>
      <c r="L931" s="372"/>
      <c r="O931" s="373"/>
      <c r="P931" s="373"/>
      <c r="Q931" s="374"/>
      <c r="R931" s="274"/>
      <c r="S931"/>
      <c r="T931"/>
      <c r="U931"/>
      <c r="V931"/>
      <c r="W931"/>
      <c r="X931"/>
      <c r="Y931"/>
      <c r="Z931"/>
      <c r="AA931"/>
      <c r="AB931"/>
      <c r="AC931"/>
      <c r="AD931"/>
      <c r="AE931"/>
      <c r="AF931"/>
      <c r="AG931"/>
      <c r="AH931"/>
    </row>
    <row r="932" spans="1:34" s="282" customFormat="1" ht="12.75" customHeight="1" x14ac:dyDescent="0.25">
      <c r="A932"/>
      <c r="B932"/>
      <c r="C932" s="8"/>
      <c r="D932" s="8"/>
      <c r="E932"/>
      <c r="F932" s="276"/>
      <c r="G932"/>
      <c r="H932"/>
      <c r="I932"/>
      <c r="J932" s="267"/>
      <c r="K932" s="267"/>
      <c r="L932" s="372"/>
      <c r="O932" s="373"/>
      <c r="P932" s="373"/>
      <c r="Q932" s="374"/>
      <c r="R932" s="274"/>
      <c r="S932"/>
      <c r="T932"/>
      <c r="U932"/>
      <c r="V932"/>
      <c r="W932"/>
      <c r="X932"/>
      <c r="Y932"/>
      <c r="Z932"/>
      <c r="AA932"/>
      <c r="AB932"/>
      <c r="AC932"/>
      <c r="AD932"/>
      <c r="AE932"/>
      <c r="AF932"/>
      <c r="AG932"/>
      <c r="AH932"/>
    </row>
    <row r="933" spans="1:34" s="282" customFormat="1" ht="12.75" customHeight="1" x14ac:dyDescent="0.25">
      <c r="A933"/>
      <c r="B933"/>
      <c r="C933" s="8"/>
      <c r="D933" s="8"/>
      <c r="E933"/>
      <c r="F933" s="276"/>
      <c r="G933"/>
      <c r="H933"/>
      <c r="I933"/>
      <c r="J933" s="267"/>
      <c r="K933" s="267"/>
      <c r="L933" s="372"/>
      <c r="O933" s="373"/>
      <c r="P933" s="373"/>
      <c r="Q933" s="374"/>
      <c r="R933" s="274"/>
      <c r="S933"/>
      <c r="T933"/>
      <c r="U933"/>
      <c r="V933"/>
      <c r="W933"/>
      <c r="X933"/>
      <c r="Y933"/>
      <c r="Z933"/>
      <c r="AA933"/>
      <c r="AB933"/>
      <c r="AC933"/>
      <c r="AD933"/>
      <c r="AE933"/>
      <c r="AF933"/>
      <c r="AG933"/>
      <c r="AH933"/>
    </row>
    <row r="934" spans="1:34" s="282" customFormat="1" ht="12.75" customHeight="1" x14ac:dyDescent="0.25">
      <c r="A934"/>
      <c r="B934"/>
      <c r="C934" s="8"/>
      <c r="D934" s="8"/>
      <c r="E934"/>
      <c r="F934" s="276"/>
      <c r="G934"/>
      <c r="H934"/>
      <c r="I934"/>
      <c r="J934" s="267"/>
      <c r="K934" s="267"/>
      <c r="L934" s="372"/>
      <c r="O934" s="373"/>
      <c r="P934" s="373"/>
      <c r="Q934" s="374"/>
      <c r="R934" s="274"/>
      <c r="S934"/>
      <c r="T934"/>
      <c r="U934"/>
      <c r="V934"/>
      <c r="W934"/>
      <c r="X934"/>
      <c r="Y934"/>
      <c r="Z934"/>
      <c r="AA934"/>
      <c r="AB934"/>
      <c r="AC934"/>
      <c r="AD934"/>
      <c r="AE934"/>
      <c r="AF934"/>
      <c r="AG934"/>
      <c r="AH934"/>
    </row>
    <row r="935" spans="1:34" s="282" customFormat="1" ht="12.75" customHeight="1" x14ac:dyDescent="0.25">
      <c r="A935"/>
      <c r="B935"/>
      <c r="C935" s="8"/>
      <c r="D935" s="8"/>
      <c r="E935"/>
      <c r="F935" s="276"/>
      <c r="G935"/>
      <c r="H935"/>
      <c r="I935"/>
      <c r="J935" s="267"/>
      <c r="K935" s="267"/>
      <c r="L935" s="372"/>
      <c r="O935" s="373"/>
      <c r="P935" s="373"/>
      <c r="Q935" s="374"/>
      <c r="R935" s="274"/>
      <c r="S935"/>
      <c r="T935"/>
      <c r="U935"/>
      <c r="V935"/>
      <c r="W935"/>
      <c r="X935"/>
      <c r="Y935"/>
      <c r="Z935"/>
      <c r="AA935"/>
      <c r="AB935"/>
      <c r="AC935"/>
      <c r="AD935"/>
      <c r="AE935"/>
      <c r="AF935"/>
      <c r="AG935"/>
      <c r="AH935"/>
    </row>
    <row r="936" spans="1:34" s="282" customFormat="1" ht="12.75" customHeight="1" x14ac:dyDescent="0.25">
      <c r="A936"/>
      <c r="B936"/>
      <c r="C936" s="8"/>
      <c r="D936" s="8"/>
      <c r="E936"/>
      <c r="F936" s="276"/>
      <c r="G936"/>
      <c r="H936"/>
      <c r="I936"/>
      <c r="J936" s="267"/>
      <c r="K936" s="267"/>
      <c r="L936" s="372"/>
      <c r="O936" s="373"/>
      <c r="P936" s="373"/>
      <c r="Q936" s="374"/>
      <c r="R936" s="274"/>
      <c r="S936"/>
      <c r="T936"/>
      <c r="U936"/>
      <c r="V936"/>
      <c r="W936"/>
      <c r="X936"/>
      <c r="Y936"/>
      <c r="Z936"/>
      <c r="AA936"/>
      <c r="AB936"/>
      <c r="AC936"/>
      <c r="AD936"/>
      <c r="AE936"/>
      <c r="AF936"/>
      <c r="AG936"/>
      <c r="AH936"/>
    </row>
    <row r="937" spans="1:34" s="282" customFormat="1" ht="12.75" customHeight="1" x14ac:dyDescent="0.25">
      <c r="A937"/>
      <c r="B937"/>
      <c r="C937" s="8"/>
      <c r="D937" s="8"/>
      <c r="E937"/>
      <c r="F937" s="276"/>
      <c r="G937"/>
      <c r="H937"/>
      <c r="I937"/>
      <c r="J937" s="267"/>
      <c r="K937" s="267"/>
      <c r="L937" s="372"/>
      <c r="O937" s="373"/>
      <c r="P937" s="373"/>
      <c r="Q937" s="374"/>
      <c r="R937" s="274"/>
      <c r="S937"/>
      <c r="T937"/>
      <c r="U937"/>
      <c r="V937"/>
      <c r="W937"/>
      <c r="X937"/>
      <c r="Y937"/>
      <c r="Z937"/>
      <c r="AA937"/>
      <c r="AB937"/>
      <c r="AC937"/>
      <c r="AD937"/>
      <c r="AE937"/>
      <c r="AF937"/>
      <c r="AG937"/>
      <c r="AH937"/>
    </row>
    <row r="938" spans="1:34" s="282" customFormat="1" ht="12.75" customHeight="1" x14ac:dyDescent="0.25">
      <c r="A938"/>
      <c r="B938"/>
      <c r="C938" s="8"/>
      <c r="D938" s="8"/>
      <c r="E938"/>
      <c r="F938" s="276"/>
      <c r="G938"/>
      <c r="H938"/>
      <c r="I938"/>
      <c r="J938" s="267"/>
      <c r="K938" s="267"/>
      <c r="L938" s="372"/>
      <c r="O938" s="373"/>
      <c r="P938" s="373"/>
      <c r="Q938" s="374"/>
      <c r="R938" s="274"/>
      <c r="S938"/>
      <c r="T938"/>
      <c r="U938"/>
      <c r="V938"/>
      <c r="W938"/>
      <c r="X938"/>
      <c r="Y938"/>
      <c r="Z938"/>
      <c r="AA938"/>
      <c r="AB938"/>
      <c r="AC938"/>
      <c r="AD938"/>
      <c r="AE938"/>
      <c r="AF938"/>
      <c r="AG938"/>
      <c r="AH938"/>
    </row>
    <row r="939" spans="1:34" s="282" customFormat="1" ht="12.75" customHeight="1" x14ac:dyDescent="0.25">
      <c r="A939"/>
      <c r="B939"/>
      <c r="C939" s="8"/>
      <c r="D939" s="8"/>
      <c r="E939"/>
      <c r="F939" s="276"/>
      <c r="G939"/>
      <c r="H939"/>
      <c r="I939"/>
      <c r="J939" s="267"/>
      <c r="K939" s="267"/>
      <c r="L939" s="372"/>
      <c r="O939" s="373"/>
      <c r="P939" s="373"/>
      <c r="Q939" s="374"/>
      <c r="R939" s="274"/>
      <c r="S939"/>
      <c r="T939"/>
      <c r="U939"/>
      <c r="V939"/>
      <c r="W939"/>
      <c r="X939"/>
      <c r="Y939"/>
      <c r="Z939"/>
      <c r="AA939"/>
      <c r="AB939"/>
      <c r="AC939"/>
      <c r="AD939"/>
      <c r="AE939"/>
      <c r="AF939"/>
      <c r="AG939"/>
      <c r="AH939"/>
    </row>
    <row r="940" spans="1:34" s="282" customFormat="1" ht="12.75" customHeight="1" x14ac:dyDescent="0.25">
      <c r="A940"/>
      <c r="B940"/>
      <c r="C940" s="8"/>
      <c r="D940" s="8"/>
      <c r="E940"/>
      <c r="F940" s="276"/>
      <c r="G940"/>
      <c r="H940"/>
      <c r="I940"/>
      <c r="J940" s="267"/>
      <c r="K940" s="267"/>
      <c r="L940" s="372"/>
      <c r="O940" s="373"/>
      <c r="P940" s="373"/>
      <c r="Q940" s="374"/>
      <c r="R940" s="274"/>
      <c r="S940"/>
      <c r="T940"/>
      <c r="U940"/>
      <c r="V940"/>
      <c r="W940"/>
      <c r="X940"/>
      <c r="Y940"/>
      <c r="Z940"/>
      <c r="AA940"/>
      <c r="AB940"/>
      <c r="AC940"/>
      <c r="AD940"/>
      <c r="AE940"/>
      <c r="AF940"/>
      <c r="AG940"/>
      <c r="AH940"/>
    </row>
    <row r="941" spans="1:34" s="282" customFormat="1" ht="12.75" customHeight="1" x14ac:dyDescent="0.25">
      <c r="A941"/>
      <c r="B941"/>
      <c r="C941" s="8"/>
      <c r="D941" s="8"/>
      <c r="E941"/>
      <c r="F941" s="276"/>
      <c r="G941"/>
      <c r="H941"/>
      <c r="I941"/>
      <c r="J941" s="267"/>
      <c r="K941" s="267"/>
      <c r="L941" s="372"/>
      <c r="O941" s="373"/>
      <c r="P941" s="373"/>
      <c r="Q941" s="374"/>
      <c r="R941" s="274"/>
      <c r="S941"/>
      <c r="T941"/>
      <c r="U941"/>
      <c r="V941"/>
      <c r="W941"/>
      <c r="X941"/>
      <c r="Y941"/>
      <c r="Z941"/>
      <c r="AA941"/>
      <c r="AB941"/>
      <c r="AC941"/>
      <c r="AD941"/>
      <c r="AE941"/>
      <c r="AF941"/>
      <c r="AG941"/>
      <c r="AH941"/>
    </row>
    <row r="942" spans="1:34" s="282" customFormat="1" ht="12.75" customHeight="1" x14ac:dyDescent="0.25">
      <c r="A942"/>
      <c r="B942"/>
      <c r="C942" s="8"/>
      <c r="D942" s="8"/>
      <c r="E942"/>
      <c r="F942" s="276"/>
      <c r="G942"/>
      <c r="H942"/>
      <c r="I942"/>
      <c r="J942" s="267"/>
      <c r="K942" s="267"/>
      <c r="L942" s="372"/>
      <c r="O942" s="373"/>
      <c r="P942" s="373"/>
      <c r="Q942" s="374"/>
      <c r="R942" s="274"/>
      <c r="S942"/>
      <c r="T942"/>
      <c r="U942"/>
      <c r="V942"/>
      <c r="W942"/>
      <c r="X942"/>
      <c r="Y942"/>
      <c r="Z942"/>
      <c r="AA942"/>
      <c r="AB942"/>
      <c r="AC942"/>
      <c r="AD942"/>
      <c r="AE942"/>
      <c r="AF942"/>
      <c r="AG942"/>
      <c r="AH942"/>
    </row>
    <row r="943" spans="1:34" s="282" customFormat="1" ht="12.75" customHeight="1" x14ac:dyDescent="0.25">
      <c r="A943"/>
      <c r="B943"/>
      <c r="C943" s="8"/>
      <c r="D943" s="8"/>
      <c r="E943"/>
      <c r="F943" s="276"/>
      <c r="G943"/>
      <c r="H943"/>
      <c r="I943"/>
      <c r="J943" s="267"/>
      <c r="K943" s="267"/>
      <c r="L943" s="372"/>
      <c r="O943" s="373"/>
      <c r="P943" s="373"/>
      <c r="Q943" s="374"/>
      <c r="R943" s="274"/>
      <c r="S943"/>
      <c r="T943"/>
      <c r="U943"/>
      <c r="V943"/>
      <c r="W943"/>
      <c r="X943"/>
      <c r="Y943"/>
      <c r="Z943"/>
      <c r="AA943"/>
      <c r="AB943"/>
      <c r="AC943"/>
      <c r="AD943"/>
      <c r="AE943"/>
      <c r="AF943"/>
      <c r="AG943"/>
      <c r="AH943"/>
    </row>
    <row r="944" spans="1:34" s="282" customFormat="1" ht="12.75" customHeight="1" x14ac:dyDescent="0.25">
      <c r="A944"/>
      <c r="B944"/>
      <c r="C944" s="8"/>
      <c r="D944" s="8"/>
      <c r="E944"/>
      <c r="F944" s="276"/>
      <c r="G944"/>
      <c r="H944"/>
      <c r="I944"/>
      <c r="J944" s="267"/>
      <c r="K944" s="267"/>
      <c r="L944" s="372"/>
      <c r="O944" s="373"/>
      <c r="P944" s="373"/>
      <c r="Q944" s="374"/>
      <c r="R944" s="274"/>
      <c r="S944"/>
      <c r="T944"/>
      <c r="U944"/>
      <c r="V944"/>
      <c r="W944"/>
      <c r="X944"/>
      <c r="Y944"/>
      <c r="Z944"/>
      <c r="AA944"/>
      <c r="AB944"/>
      <c r="AC944"/>
      <c r="AD944"/>
      <c r="AE944"/>
      <c r="AF944"/>
      <c r="AG944"/>
      <c r="AH944"/>
    </row>
    <row r="945" spans="1:34" s="282" customFormat="1" ht="12.75" customHeight="1" x14ac:dyDescent="0.25">
      <c r="A945"/>
      <c r="B945"/>
      <c r="C945" s="8"/>
      <c r="D945" s="8"/>
      <c r="E945"/>
      <c r="F945" s="276"/>
      <c r="G945"/>
      <c r="H945"/>
      <c r="I945"/>
      <c r="J945" s="267"/>
      <c r="K945" s="267"/>
      <c r="L945" s="372"/>
      <c r="O945" s="373"/>
      <c r="P945" s="373"/>
      <c r="Q945" s="374"/>
      <c r="R945" s="274"/>
      <c r="S945"/>
      <c r="T945"/>
      <c r="U945"/>
      <c r="V945"/>
      <c r="W945"/>
      <c r="X945"/>
      <c r="Y945"/>
      <c r="Z945"/>
      <c r="AA945"/>
      <c r="AB945"/>
      <c r="AC945"/>
      <c r="AD945"/>
      <c r="AE945"/>
      <c r="AF945"/>
      <c r="AG945"/>
      <c r="AH945"/>
    </row>
    <row r="946" spans="1:34" s="282" customFormat="1" ht="12.75" customHeight="1" x14ac:dyDescent="0.25">
      <c r="A946"/>
      <c r="B946"/>
      <c r="C946" s="8"/>
      <c r="D946" s="8"/>
      <c r="E946"/>
      <c r="F946" s="276"/>
      <c r="G946"/>
      <c r="H946"/>
      <c r="I946"/>
      <c r="J946" s="267"/>
      <c r="K946" s="267"/>
      <c r="L946" s="372"/>
      <c r="O946" s="373"/>
      <c r="P946" s="373"/>
      <c r="Q946" s="374"/>
      <c r="R946" s="274"/>
      <c r="S946"/>
      <c r="T946"/>
      <c r="U946"/>
      <c r="V946"/>
      <c r="W946"/>
      <c r="X946"/>
      <c r="Y946"/>
      <c r="Z946"/>
      <c r="AA946"/>
      <c r="AB946"/>
      <c r="AC946"/>
      <c r="AD946"/>
      <c r="AE946"/>
      <c r="AF946"/>
      <c r="AG946"/>
      <c r="AH946"/>
    </row>
    <row r="947" spans="1:34" s="282" customFormat="1" ht="12.75" customHeight="1" x14ac:dyDescent="0.25">
      <c r="A947"/>
      <c r="B947"/>
      <c r="C947" s="8"/>
      <c r="D947" s="8"/>
      <c r="E947"/>
      <c r="F947" s="276"/>
      <c r="G947"/>
      <c r="H947"/>
      <c r="I947"/>
      <c r="J947" s="267"/>
      <c r="K947" s="267"/>
      <c r="L947" s="372"/>
      <c r="O947" s="373"/>
      <c r="P947" s="373"/>
      <c r="Q947" s="374"/>
      <c r="R947" s="274"/>
      <c r="S947"/>
      <c r="T947"/>
      <c r="U947"/>
      <c r="V947"/>
      <c r="W947"/>
      <c r="X947"/>
      <c r="Y947"/>
      <c r="Z947"/>
      <c r="AA947"/>
      <c r="AB947"/>
      <c r="AC947"/>
      <c r="AD947"/>
      <c r="AE947"/>
      <c r="AF947"/>
      <c r="AG947"/>
      <c r="AH947"/>
    </row>
    <row r="948" spans="1:34" s="282" customFormat="1" ht="12.75" customHeight="1" x14ac:dyDescent="0.25">
      <c r="A948"/>
      <c r="B948"/>
      <c r="C948" s="8"/>
      <c r="D948" s="8"/>
      <c r="E948"/>
      <c r="F948" s="276"/>
      <c r="G948"/>
      <c r="H948"/>
      <c r="I948"/>
      <c r="J948" s="267"/>
      <c r="K948" s="267"/>
      <c r="L948" s="372"/>
      <c r="O948" s="373"/>
      <c r="P948" s="373"/>
      <c r="Q948" s="374"/>
      <c r="R948" s="274"/>
      <c r="S948"/>
      <c r="T948"/>
      <c r="U948"/>
      <c r="V948"/>
      <c r="W948"/>
      <c r="X948"/>
      <c r="Y948"/>
      <c r="Z948"/>
      <c r="AA948"/>
      <c r="AB948"/>
      <c r="AC948"/>
      <c r="AD948"/>
      <c r="AE948"/>
      <c r="AF948"/>
      <c r="AG948"/>
      <c r="AH948"/>
    </row>
    <row r="949" spans="1:34" s="282" customFormat="1" ht="12.75" customHeight="1" x14ac:dyDescent="0.25">
      <c r="A949"/>
      <c r="B949"/>
      <c r="C949" s="8"/>
      <c r="D949" s="8"/>
      <c r="E949"/>
      <c r="F949" s="276"/>
      <c r="G949"/>
      <c r="H949"/>
      <c r="I949"/>
      <c r="J949" s="267"/>
      <c r="K949" s="267"/>
      <c r="L949" s="372"/>
      <c r="O949" s="373"/>
      <c r="P949" s="373"/>
      <c r="Q949" s="374"/>
      <c r="R949" s="274"/>
      <c r="S949"/>
      <c r="T949"/>
      <c r="U949"/>
      <c r="V949"/>
      <c r="W949"/>
      <c r="X949"/>
      <c r="Y949"/>
      <c r="Z949"/>
      <c r="AA949"/>
      <c r="AB949"/>
      <c r="AC949"/>
      <c r="AD949"/>
      <c r="AE949"/>
      <c r="AF949"/>
      <c r="AG949"/>
      <c r="AH949"/>
    </row>
    <row r="950" spans="1:34" s="282" customFormat="1" ht="12.75" customHeight="1" x14ac:dyDescent="0.25">
      <c r="A950"/>
      <c r="B950"/>
      <c r="C950" s="8"/>
      <c r="D950" s="8"/>
      <c r="E950"/>
      <c r="F950" s="276"/>
      <c r="G950"/>
      <c r="H950"/>
      <c r="I950"/>
      <c r="J950" s="267"/>
      <c r="K950" s="267"/>
      <c r="L950" s="372"/>
      <c r="O950" s="373"/>
      <c r="P950" s="373"/>
      <c r="Q950" s="374"/>
      <c r="R950" s="274"/>
      <c r="S950"/>
      <c r="T950"/>
      <c r="U950"/>
      <c r="V950"/>
      <c r="W950"/>
      <c r="X950"/>
      <c r="Y950"/>
      <c r="Z950"/>
      <c r="AA950"/>
      <c r="AB950"/>
      <c r="AC950"/>
      <c r="AD950"/>
      <c r="AE950"/>
      <c r="AF950"/>
      <c r="AG950"/>
      <c r="AH950"/>
    </row>
    <row r="951" spans="1:34" s="282" customFormat="1" ht="12.75" customHeight="1" x14ac:dyDescent="0.25">
      <c r="A951"/>
      <c r="B951"/>
      <c r="C951" s="8"/>
      <c r="D951" s="8"/>
      <c r="E951"/>
      <c r="F951" s="276"/>
      <c r="G951"/>
      <c r="H951"/>
      <c r="I951"/>
      <c r="J951" s="267"/>
      <c r="K951" s="267"/>
      <c r="L951" s="372"/>
      <c r="O951" s="373"/>
      <c r="P951" s="373"/>
      <c r="Q951" s="374"/>
      <c r="R951" s="274"/>
      <c r="S951"/>
      <c r="T951"/>
      <c r="U951"/>
      <c r="V951"/>
      <c r="W951"/>
      <c r="X951"/>
      <c r="Y951"/>
      <c r="Z951"/>
      <c r="AA951"/>
      <c r="AB951"/>
      <c r="AC951"/>
      <c r="AD951"/>
      <c r="AE951"/>
      <c r="AF951"/>
      <c r="AG951"/>
      <c r="AH951"/>
    </row>
    <row r="952" spans="1:34" s="282" customFormat="1" ht="12.75" customHeight="1" x14ac:dyDescent="0.25">
      <c r="A952"/>
      <c r="B952"/>
      <c r="C952" s="8"/>
      <c r="D952" s="8"/>
      <c r="E952"/>
      <c r="F952" s="276"/>
      <c r="G952"/>
      <c r="H952"/>
      <c r="I952"/>
      <c r="J952" s="267"/>
      <c r="K952" s="267"/>
      <c r="L952" s="372"/>
      <c r="O952" s="373"/>
      <c r="P952" s="373"/>
      <c r="Q952" s="374"/>
      <c r="R952" s="274"/>
      <c r="S952"/>
      <c r="T952"/>
      <c r="U952"/>
      <c r="V952"/>
      <c r="W952"/>
      <c r="X952"/>
      <c r="Y952"/>
      <c r="Z952"/>
      <c r="AA952"/>
      <c r="AB952"/>
      <c r="AC952"/>
      <c r="AD952"/>
      <c r="AE952"/>
      <c r="AF952"/>
      <c r="AG952"/>
      <c r="AH952"/>
    </row>
    <row r="953" spans="1:34" s="282" customFormat="1" ht="12.75" customHeight="1" x14ac:dyDescent="0.25">
      <c r="A953"/>
      <c r="B953"/>
      <c r="C953" s="8"/>
      <c r="D953" s="8"/>
      <c r="E953"/>
      <c r="F953" s="276"/>
      <c r="G953"/>
      <c r="H953"/>
      <c r="I953"/>
      <c r="J953" s="267"/>
      <c r="K953" s="267"/>
      <c r="L953" s="372"/>
      <c r="O953" s="373"/>
      <c r="P953" s="373"/>
      <c r="Q953" s="374"/>
      <c r="R953" s="274"/>
      <c r="S953"/>
      <c r="T953"/>
      <c r="U953"/>
      <c r="V953"/>
      <c r="W953"/>
      <c r="X953"/>
      <c r="Y953"/>
      <c r="Z953"/>
      <c r="AA953"/>
      <c r="AB953"/>
      <c r="AC953"/>
      <c r="AD953"/>
      <c r="AE953"/>
      <c r="AF953"/>
      <c r="AG953"/>
      <c r="AH953"/>
    </row>
    <row r="954" spans="1:34" s="282" customFormat="1" ht="12.75" customHeight="1" x14ac:dyDescent="0.25">
      <c r="A954"/>
      <c r="B954"/>
      <c r="C954" s="8"/>
      <c r="D954" s="8"/>
      <c r="E954"/>
      <c r="F954" s="276"/>
      <c r="G954"/>
      <c r="H954"/>
      <c r="I954"/>
      <c r="J954" s="267"/>
      <c r="K954" s="267"/>
      <c r="L954" s="372"/>
      <c r="O954" s="373"/>
      <c r="P954" s="373"/>
      <c r="Q954" s="374"/>
      <c r="R954" s="274"/>
      <c r="S954"/>
      <c r="T954"/>
      <c r="U954"/>
      <c r="V954"/>
      <c r="W954"/>
      <c r="X954"/>
      <c r="Y954"/>
      <c r="Z954"/>
      <c r="AA954"/>
      <c r="AB954"/>
      <c r="AC954"/>
      <c r="AD954"/>
      <c r="AE954"/>
      <c r="AF954"/>
      <c r="AG954"/>
      <c r="AH954"/>
    </row>
    <row r="955" spans="1:34" s="282" customFormat="1" ht="12.75" customHeight="1" x14ac:dyDescent="0.25">
      <c r="A955"/>
      <c r="B955"/>
      <c r="C955" s="8"/>
      <c r="D955" s="8"/>
      <c r="E955"/>
      <c r="F955" s="276"/>
      <c r="G955"/>
      <c r="H955"/>
      <c r="I955"/>
      <c r="J955" s="267"/>
      <c r="K955" s="267"/>
      <c r="L955" s="372"/>
      <c r="O955" s="373"/>
      <c r="P955" s="373"/>
      <c r="Q955" s="374"/>
      <c r="R955" s="274"/>
      <c r="S955"/>
      <c r="T955"/>
      <c r="U955"/>
      <c r="V955"/>
      <c r="W955"/>
      <c r="X955"/>
      <c r="Y955"/>
      <c r="Z955"/>
      <c r="AA955"/>
      <c r="AB955"/>
      <c r="AC955"/>
      <c r="AD955"/>
      <c r="AE955"/>
      <c r="AF955"/>
      <c r="AG955"/>
      <c r="AH955"/>
    </row>
    <row r="956" spans="1:34" s="282" customFormat="1" ht="12.75" customHeight="1" x14ac:dyDescent="0.25">
      <c r="A956"/>
      <c r="B956"/>
      <c r="C956" s="8"/>
      <c r="D956" s="8"/>
      <c r="E956"/>
      <c r="F956" s="276"/>
      <c r="G956"/>
      <c r="H956"/>
      <c r="I956"/>
      <c r="J956" s="267"/>
      <c r="K956" s="267"/>
      <c r="L956" s="372"/>
      <c r="O956" s="373"/>
      <c r="P956" s="373"/>
      <c r="Q956" s="374"/>
      <c r="R956" s="274"/>
      <c r="S956"/>
      <c r="T956"/>
      <c r="U956"/>
      <c r="V956"/>
      <c r="W956"/>
      <c r="X956"/>
      <c r="Y956"/>
      <c r="Z956"/>
      <c r="AA956"/>
      <c r="AB956"/>
      <c r="AC956"/>
      <c r="AD956"/>
      <c r="AE956"/>
      <c r="AF956"/>
      <c r="AG956"/>
      <c r="AH956"/>
    </row>
    <row r="957" spans="1:34" s="282" customFormat="1" ht="12.75" customHeight="1" x14ac:dyDescent="0.25">
      <c r="A957"/>
      <c r="B957"/>
      <c r="C957" s="8"/>
      <c r="D957" s="8"/>
      <c r="E957"/>
      <c r="F957" s="276"/>
      <c r="G957"/>
      <c r="H957"/>
      <c r="I957"/>
      <c r="J957" s="267"/>
      <c r="K957" s="267"/>
      <c r="L957" s="372"/>
      <c r="O957" s="373"/>
      <c r="P957" s="373"/>
      <c r="Q957" s="374"/>
      <c r="R957" s="274"/>
      <c r="S957"/>
      <c r="T957"/>
      <c r="U957"/>
      <c r="V957"/>
      <c r="W957"/>
      <c r="X957"/>
      <c r="Y957"/>
      <c r="Z957"/>
      <c r="AA957"/>
      <c r="AB957"/>
      <c r="AC957"/>
      <c r="AD957"/>
      <c r="AE957"/>
      <c r="AF957"/>
      <c r="AG957"/>
      <c r="AH957"/>
    </row>
    <row r="958" spans="1:34" s="282" customFormat="1" ht="12.75" customHeight="1" x14ac:dyDescent="0.25">
      <c r="A958"/>
      <c r="B958"/>
      <c r="C958" s="8"/>
      <c r="D958" s="8"/>
      <c r="E958"/>
      <c r="F958" s="276"/>
      <c r="G958"/>
      <c r="H958"/>
      <c r="I958"/>
      <c r="J958" s="267"/>
      <c r="K958" s="267"/>
      <c r="L958" s="372"/>
      <c r="O958" s="373"/>
      <c r="P958" s="373"/>
      <c r="Q958" s="374"/>
      <c r="R958" s="274"/>
      <c r="S958"/>
      <c r="T958"/>
      <c r="U958"/>
      <c r="V958"/>
      <c r="W958"/>
      <c r="X958"/>
      <c r="Y958"/>
      <c r="Z958"/>
      <c r="AA958"/>
      <c r="AB958"/>
      <c r="AC958"/>
      <c r="AD958"/>
      <c r="AE958"/>
      <c r="AF958"/>
      <c r="AG958"/>
      <c r="AH958"/>
    </row>
    <row r="959" spans="1:34" s="282" customFormat="1" ht="12.75" customHeight="1" x14ac:dyDescent="0.25">
      <c r="A959"/>
      <c r="B959"/>
      <c r="C959" s="8"/>
      <c r="D959" s="8"/>
      <c r="E959"/>
      <c r="F959" s="276"/>
      <c r="G959"/>
      <c r="H959"/>
      <c r="I959"/>
      <c r="J959" s="267"/>
      <c r="K959" s="267"/>
      <c r="L959" s="372"/>
      <c r="O959" s="373"/>
      <c r="P959" s="373"/>
      <c r="Q959" s="374"/>
      <c r="R959" s="274"/>
      <c r="S959"/>
      <c r="T959"/>
      <c r="U959"/>
      <c r="V959"/>
      <c r="W959"/>
      <c r="X959"/>
      <c r="Y959"/>
      <c r="Z959"/>
      <c r="AA959"/>
      <c r="AB959"/>
      <c r="AC959"/>
      <c r="AD959"/>
      <c r="AE959"/>
      <c r="AF959"/>
      <c r="AG959"/>
      <c r="AH959"/>
    </row>
    <row r="960" spans="1:34" s="282" customFormat="1" ht="12.75" customHeight="1" x14ac:dyDescent="0.25">
      <c r="A960"/>
      <c r="B960"/>
      <c r="C960" s="8"/>
      <c r="D960" s="8"/>
      <c r="E960"/>
      <c r="F960" s="276"/>
      <c r="G960"/>
      <c r="H960"/>
      <c r="I960"/>
      <c r="J960" s="267"/>
      <c r="K960" s="267"/>
      <c r="L960" s="372"/>
      <c r="O960" s="373"/>
      <c r="P960" s="373"/>
      <c r="Q960" s="374"/>
      <c r="R960" s="274"/>
      <c r="S960"/>
      <c r="T960"/>
      <c r="U960"/>
      <c r="V960"/>
      <c r="W960"/>
      <c r="X960"/>
      <c r="Y960"/>
      <c r="Z960"/>
      <c r="AA960"/>
      <c r="AB960"/>
      <c r="AC960"/>
      <c r="AD960"/>
      <c r="AE960"/>
      <c r="AF960"/>
      <c r="AG960"/>
      <c r="AH960"/>
    </row>
    <row r="961" spans="1:34" s="282" customFormat="1" ht="12.75" customHeight="1" x14ac:dyDescent="0.25">
      <c r="A961"/>
      <c r="B961"/>
      <c r="C961" s="8"/>
      <c r="D961" s="8"/>
      <c r="E961"/>
      <c r="F961" s="276"/>
      <c r="G961"/>
      <c r="H961"/>
      <c r="I961"/>
      <c r="J961" s="267"/>
      <c r="K961" s="267"/>
      <c r="L961" s="372"/>
      <c r="O961" s="373"/>
      <c r="P961" s="373"/>
      <c r="Q961" s="374"/>
      <c r="R961" s="274"/>
      <c r="S961"/>
      <c r="T961"/>
      <c r="U961"/>
      <c r="V961"/>
      <c r="W961"/>
      <c r="X961"/>
      <c r="Y961"/>
      <c r="Z961"/>
      <c r="AA961"/>
      <c r="AB961"/>
      <c r="AC961"/>
      <c r="AD961"/>
      <c r="AE961"/>
      <c r="AF961"/>
      <c r="AG961"/>
      <c r="AH961"/>
    </row>
    <row r="962" spans="1:34" s="282" customFormat="1" ht="12.75" customHeight="1" x14ac:dyDescent="0.25">
      <c r="A962"/>
      <c r="B962"/>
      <c r="C962" s="8"/>
      <c r="D962" s="8"/>
      <c r="E962"/>
      <c r="F962" s="276"/>
      <c r="G962"/>
      <c r="H962"/>
      <c r="I962"/>
      <c r="J962" s="267"/>
      <c r="K962" s="267"/>
      <c r="L962" s="372"/>
      <c r="O962" s="373"/>
      <c r="P962" s="373"/>
      <c r="Q962" s="374"/>
      <c r="R962" s="274"/>
      <c r="S962"/>
      <c r="T962"/>
      <c r="U962"/>
      <c r="V962"/>
      <c r="W962"/>
      <c r="X962"/>
      <c r="Y962"/>
      <c r="Z962"/>
      <c r="AA962"/>
      <c r="AB962"/>
      <c r="AC962"/>
      <c r="AD962"/>
      <c r="AE962"/>
      <c r="AF962"/>
      <c r="AG962"/>
      <c r="AH962"/>
    </row>
    <row r="963" spans="1:34" s="282" customFormat="1" ht="12.75" customHeight="1" x14ac:dyDescent="0.25">
      <c r="A963"/>
      <c r="B963"/>
      <c r="C963" s="8"/>
      <c r="D963" s="8"/>
      <c r="E963"/>
      <c r="F963" s="276"/>
      <c r="G963"/>
      <c r="H963"/>
      <c r="I963"/>
      <c r="J963" s="267"/>
      <c r="K963" s="267"/>
      <c r="L963" s="372"/>
      <c r="O963" s="373"/>
      <c r="P963" s="373"/>
      <c r="Q963" s="374"/>
      <c r="R963" s="274"/>
      <c r="S963"/>
      <c r="T963"/>
      <c r="U963"/>
      <c r="V963"/>
      <c r="W963"/>
      <c r="X963"/>
      <c r="Y963"/>
      <c r="Z963"/>
      <c r="AA963"/>
      <c r="AB963"/>
      <c r="AC963"/>
      <c r="AD963"/>
      <c r="AE963"/>
      <c r="AF963"/>
      <c r="AG963"/>
      <c r="AH963"/>
    </row>
    <row r="964" spans="1:34" s="282" customFormat="1" ht="12.75" customHeight="1" x14ac:dyDescent="0.25">
      <c r="A964"/>
      <c r="B964"/>
      <c r="C964" s="8"/>
      <c r="D964" s="8"/>
      <c r="E964"/>
      <c r="F964" s="276"/>
      <c r="G964"/>
      <c r="H964"/>
      <c r="I964"/>
      <c r="J964" s="267"/>
      <c r="K964" s="267"/>
      <c r="L964" s="372"/>
      <c r="O964" s="373"/>
      <c r="P964" s="373"/>
      <c r="Q964" s="374"/>
      <c r="R964" s="274"/>
      <c r="S964"/>
      <c r="T964"/>
      <c r="U964"/>
      <c r="V964"/>
      <c r="W964"/>
      <c r="X964"/>
      <c r="Y964"/>
      <c r="Z964"/>
      <c r="AA964"/>
      <c r="AB964"/>
      <c r="AC964"/>
      <c r="AD964"/>
      <c r="AE964"/>
      <c r="AF964"/>
      <c r="AG964"/>
      <c r="AH964"/>
    </row>
    <row r="965" spans="1:34" s="282" customFormat="1" ht="12.75" customHeight="1" x14ac:dyDescent="0.25">
      <c r="A965"/>
      <c r="B965"/>
      <c r="C965" s="8"/>
      <c r="D965" s="8"/>
      <c r="E965"/>
      <c r="F965" s="276"/>
      <c r="G965"/>
      <c r="H965"/>
      <c r="I965"/>
      <c r="J965" s="267"/>
      <c r="K965" s="267"/>
      <c r="L965" s="372"/>
      <c r="O965" s="373"/>
      <c r="P965" s="373"/>
      <c r="Q965" s="374"/>
      <c r="R965" s="274"/>
      <c r="S965"/>
      <c r="T965"/>
      <c r="U965"/>
      <c r="V965"/>
      <c r="W965"/>
      <c r="X965"/>
      <c r="Y965"/>
      <c r="Z965"/>
      <c r="AA965"/>
      <c r="AB965"/>
      <c r="AC965"/>
      <c r="AD965"/>
      <c r="AE965"/>
      <c r="AF965"/>
      <c r="AG965"/>
      <c r="AH965"/>
    </row>
    <row r="966" spans="1:34" s="282" customFormat="1" ht="12.75" customHeight="1" x14ac:dyDescent="0.25">
      <c r="A966"/>
      <c r="B966"/>
      <c r="C966" s="8"/>
      <c r="D966" s="8"/>
      <c r="E966"/>
      <c r="F966" s="276"/>
      <c r="G966"/>
      <c r="H966"/>
      <c r="I966"/>
      <c r="J966" s="267"/>
      <c r="K966" s="267"/>
      <c r="L966" s="372"/>
      <c r="O966" s="373"/>
      <c r="P966" s="373"/>
      <c r="Q966" s="374"/>
      <c r="R966" s="274"/>
      <c r="S966"/>
      <c r="T966"/>
      <c r="U966"/>
      <c r="V966"/>
      <c r="W966"/>
      <c r="X966"/>
      <c r="Y966"/>
      <c r="Z966"/>
      <c r="AA966"/>
      <c r="AB966"/>
      <c r="AC966"/>
      <c r="AD966"/>
      <c r="AE966"/>
      <c r="AF966"/>
      <c r="AG966"/>
      <c r="AH966"/>
    </row>
    <row r="967" spans="1:34" s="282" customFormat="1" ht="12.75" customHeight="1" x14ac:dyDescent="0.25">
      <c r="A967"/>
      <c r="B967"/>
      <c r="C967" s="8"/>
      <c r="D967" s="8"/>
      <c r="E967"/>
      <c r="F967" s="276"/>
      <c r="G967"/>
      <c r="H967"/>
      <c r="I967"/>
      <c r="J967" s="267"/>
      <c r="K967" s="267"/>
      <c r="L967" s="372"/>
      <c r="O967" s="373"/>
      <c r="P967" s="373"/>
      <c r="Q967" s="374"/>
      <c r="R967" s="274"/>
      <c r="S967"/>
      <c r="T967"/>
      <c r="U967"/>
      <c r="V967"/>
      <c r="W967"/>
      <c r="X967"/>
      <c r="Y967"/>
      <c r="Z967"/>
      <c r="AA967"/>
      <c r="AB967"/>
      <c r="AC967"/>
      <c r="AD967"/>
      <c r="AE967"/>
      <c r="AF967"/>
      <c r="AG967"/>
      <c r="AH967"/>
    </row>
    <row r="968" spans="1:34" s="282" customFormat="1" ht="12.75" customHeight="1" x14ac:dyDescent="0.25">
      <c r="A968"/>
      <c r="B968"/>
      <c r="C968" s="8"/>
      <c r="D968" s="8"/>
      <c r="E968"/>
      <c r="F968" s="276"/>
      <c r="G968"/>
      <c r="H968"/>
      <c r="I968"/>
      <c r="J968" s="267"/>
      <c r="K968" s="267"/>
      <c r="L968" s="372"/>
      <c r="O968" s="373"/>
      <c r="P968" s="373"/>
      <c r="Q968" s="374"/>
      <c r="R968" s="274"/>
      <c r="S968"/>
      <c r="T968"/>
      <c r="U968"/>
      <c r="V968"/>
      <c r="W968"/>
      <c r="X968"/>
      <c r="Y968"/>
      <c r="Z968"/>
      <c r="AA968"/>
      <c r="AB968"/>
      <c r="AC968"/>
      <c r="AD968"/>
      <c r="AE968"/>
      <c r="AF968"/>
      <c r="AG968"/>
      <c r="AH968"/>
    </row>
    <row r="969" spans="1:34" s="282" customFormat="1" ht="12.75" customHeight="1" x14ac:dyDescent="0.25">
      <c r="A969"/>
      <c r="B969"/>
      <c r="C969" s="8"/>
      <c r="D969" s="8"/>
      <c r="E969"/>
      <c r="F969" s="276"/>
      <c r="G969"/>
      <c r="H969"/>
      <c r="I969"/>
      <c r="J969" s="267"/>
      <c r="K969" s="267"/>
      <c r="L969" s="372"/>
      <c r="O969" s="373"/>
      <c r="P969" s="373"/>
      <c r="Q969" s="374"/>
      <c r="R969" s="274"/>
      <c r="S969"/>
      <c r="T969"/>
      <c r="U969"/>
      <c r="V969"/>
      <c r="W969"/>
      <c r="X969"/>
      <c r="Y969"/>
      <c r="Z969"/>
      <c r="AA969"/>
      <c r="AB969"/>
      <c r="AC969"/>
      <c r="AD969"/>
      <c r="AE969"/>
      <c r="AF969"/>
      <c r="AG969"/>
      <c r="AH969"/>
    </row>
    <row r="970" spans="1:34" s="282" customFormat="1" ht="12.75" customHeight="1" x14ac:dyDescent="0.25">
      <c r="A970"/>
      <c r="B970"/>
      <c r="C970" s="8"/>
      <c r="D970" s="8"/>
      <c r="E970"/>
      <c r="F970" s="276"/>
      <c r="G970"/>
      <c r="H970"/>
      <c r="I970"/>
      <c r="J970" s="267"/>
      <c r="K970" s="267"/>
      <c r="L970" s="372"/>
      <c r="O970" s="373"/>
      <c r="P970" s="373"/>
      <c r="Q970" s="374"/>
      <c r="R970" s="274"/>
      <c r="S970"/>
      <c r="T970"/>
      <c r="U970"/>
      <c r="V970"/>
      <c r="W970"/>
      <c r="X970"/>
      <c r="Y970"/>
      <c r="Z970"/>
      <c r="AA970"/>
      <c r="AB970"/>
      <c r="AC970"/>
      <c r="AD970"/>
      <c r="AE970"/>
      <c r="AF970"/>
      <c r="AG970"/>
      <c r="AH970"/>
    </row>
    <row r="971" spans="1:34" s="282" customFormat="1" ht="12.75" customHeight="1" x14ac:dyDescent="0.25">
      <c r="A971"/>
      <c r="B971"/>
      <c r="C971" s="8"/>
      <c r="D971" s="8"/>
      <c r="E971"/>
      <c r="F971" s="276"/>
      <c r="G971"/>
      <c r="H971"/>
      <c r="I971"/>
      <c r="J971" s="267"/>
      <c r="K971" s="267"/>
      <c r="L971" s="372"/>
      <c r="O971" s="373"/>
      <c r="P971" s="373"/>
      <c r="Q971" s="374"/>
      <c r="R971" s="274"/>
      <c r="S971"/>
      <c r="T971"/>
      <c r="U971"/>
      <c r="V971"/>
      <c r="W971"/>
      <c r="X971"/>
      <c r="Y971"/>
      <c r="Z971"/>
      <c r="AA971"/>
      <c r="AB971"/>
      <c r="AC971"/>
      <c r="AD971"/>
      <c r="AE971"/>
      <c r="AF971"/>
      <c r="AG971"/>
      <c r="AH971"/>
    </row>
    <row r="972" spans="1:34" s="282" customFormat="1" ht="12.75" customHeight="1" x14ac:dyDescent="0.25">
      <c r="A972"/>
      <c r="B972"/>
      <c r="C972" s="8"/>
      <c r="D972" s="8"/>
      <c r="E972"/>
      <c r="F972" s="276"/>
      <c r="G972"/>
      <c r="H972"/>
      <c r="I972"/>
      <c r="J972" s="267"/>
      <c r="K972" s="267"/>
      <c r="L972" s="372"/>
      <c r="O972" s="373"/>
      <c r="P972" s="373"/>
      <c r="Q972" s="374"/>
      <c r="R972" s="274"/>
      <c r="S972"/>
      <c r="T972"/>
      <c r="U972"/>
      <c r="V972"/>
      <c r="W972"/>
      <c r="X972"/>
      <c r="Y972"/>
      <c r="Z972"/>
      <c r="AA972"/>
      <c r="AB972"/>
      <c r="AC972"/>
      <c r="AD972"/>
      <c r="AE972"/>
      <c r="AF972"/>
      <c r="AG972"/>
      <c r="AH972"/>
    </row>
    <row r="973" spans="1:34" s="282" customFormat="1" ht="12.75" customHeight="1" x14ac:dyDescent="0.25">
      <c r="A973"/>
      <c r="B973"/>
      <c r="C973" s="8"/>
      <c r="D973" s="8"/>
      <c r="E973"/>
      <c r="F973" s="276"/>
      <c r="G973"/>
      <c r="H973"/>
      <c r="I973"/>
      <c r="J973" s="267"/>
      <c r="K973" s="267"/>
      <c r="L973" s="372"/>
      <c r="O973" s="373"/>
      <c r="P973" s="373"/>
      <c r="Q973" s="374"/>
      <c r="R973" s="274"/>
      <c r="S973"/>
      <c r="T973"/>
      <c r="U973"/>
      <c r="V973"/>
      <c r="W973"/>
      <c r="X973"/>
      <c r="Y973"/>
      <c r="Z973"/>
      <c r="AA973"/>
      <c r="AB973"/>
      <c r="AC973"/>
      <c r="AD973"/>
      <c r="AE973"/>
      <c r="AF973"/>
      <c r="AG973"/>
      <c r="AH973"/>
    </row>
    <row r="974" spans="1:34" s="282" customFormat="1" ht="12.75" customHeight="1" x14ac:dyDescent="0.25">
      <c r="A974"/>
      <c r="B974"/>
      <c r="C974" s="8"/>
      <c r="D974" s="8"/>
      <c r="E974"/>
      <c r="F974" s="276"/>
      <c r="G974"/>
      <c r="H974"/>
      <c r="I974"/>
      <c r="J974" s="267"/>
      <c r="K974" s="267"/>
      <c r="L974" s="372"/>
      <c r="O974" s="373"/>
      <c r="P974" s="373"/>
      <c r="Q974" s="374"/>
      <c r="R974" s="274"/>
      <c r="S974"/>
      <c r="T974"/>
      <c r="U974"/>
      <c r="V974"/>
      <c r="W974"/>
      <c r="X974"/>
      <c r="Y974"/>
      <c r="Z974"/>
      <c r="AA974"/>
      <c r="AB974"/>
      <c r="AC974"/>
      <c r="AD974"/>
      <c r="AE974"/>
      <c r="AF974"/>
      <c r="AG974"/>
      <c r="AH974"/>
    </row>
    <row r="975" spans="1:34" s="282" customFormat="1" ht="12.75" customHeight="1" x14ac:dyDescent="0.25">
      <c r="A975"/>
      <c r="B975"/>
      <c r="C975" s="8"/>
      <c r="D975" s="8"/>
      <c r="E975"/>
      <c r="F975" s="276"/>
      <c r="G975"/>
      <c r="H975"/>
      <c r="I975"/>
      <c r="J975" s="267"/>
      <c r="K975" s="267"/>
      <c r="L975" s="372"/>
      <c r="O975" s="373"/>
      <c r="P975" s="373"/>
      <c r="Q975" s="374"/>
      <c r="R975" s="274"/>
      <c r="S975"/>
      <c r="T975"/>
      <c r="U975"/>
      <c r="V975"/>
      <c r="W975"/>
      <c r="X975"/>
      <c r="Y975"/>
      <c r="Z975"/>
      <c r="AA975"/>
      <c r="AB975"/>
      <c r="AC975"/>
      <c r="AD975"/>
      <c r="AE975"/>
      <c r="AF975"/>
      <c r="AG975"/>
      <c r="AH975"/>
    </row>
    <row r="976" spans="1:34" s="282" customFormat="1" ht="12.75" customHeight="1" x14ac:dyDescent="0.25">
      <c r="A976"/>
      <c r="B976"/>
      <c r="C976" s="8"/>
      <c r="D976" s="8"/>
      <c r="E976"/>
      <c r="F976" s="276"/>
      <c r="G976"/>
      <c r="H976"/>
      <c r="I976"/>
      <c r="J976" s="267"/>
      <c r="K976" s="267"/>
      <c r="L976" s="372"/>
      <c r="O976" s="373"/>
      <c r="P976" s="373"/>
      <c r="Q976" s="374"/>
      <c r="R976" s="274"/>
      <c r="S976"/>
      <c r="T976"/>
      <c r="U976"/>
      <c r="V976"/>
      <c r="W976"/>
      <c r="X976"/>
      <c r="Y976"/>
      <c r="Z976"/>
      <c r="AA976"/>
      <c r="AB976"/>
      <c r="AC976"/>
      <c r="AD976"/>
      <c r="AE976"/>
      <c r="AF976"/>
      <c r="AG976"/>
      <c r="AH976"/>
    </row>
    <row r="977" spans="1:34" s="282" customFormat="1" ht="12.75" customHeight="1" x14ac:dyDescent="0.25">
      <c r="A977"/>
      <c r="B977"/>
      <c r="C977" s="8"/>
      <c r="D977" s="8"/>
      <c r="E977"/>
      <c r="F977" s="276"/>
      <c r="G977"/>
      <c r="H977"/>
      <c r="I977"/>
      <c r="J977" s="267"/>
      <c r="K977" s="267"/>
      <c r="L977" s="372"/>
      <c r="O977" s="373"/>
      <c r="P977" s="373"/>
      <c r="Q977" s="374"/>
      <c r="R977" s="274"/>
      <c r="S977"/>
      <c r="T977"/>
      <c r="U977"/>
      <c r="V977"/>
      <c r="W977"/>
      <c r="X977"/>
      <c r="Y977"/>
      <c r="Z977"/>
      <c r="AA977"/>
      <c r="AB977"/>
      <c r="AC977"/>
      <c r="AD977"/>
      <c r="AE977"/>
      <c r="AF977"/>
      <c r="AG977"/>
      <c r="AH977"/>
    </row>
    <row r="978" spans="1:34" s="282" customFormat="1" ht="12.75" customHeight="1" x14ac:dyDescent="0.25">
      <c r="A978"/>
      <c r="B978"/>
      <c r="C978" s="8"/>
      <c r="D978" s="8"/>
      <c r="E978"/>
      <c r="F978" s="276"/>
      <c r="G978"/>
      <c r="H978"/>
      <c r="I978"/>
      <c r="J978" s="267"/>
      <c r="K978" s="267"/>
      <c r="L978" s="372"/>
      <c r="O978" s="373"/>
      <c r="P978" s="373"/>
      <c r="Q978" s="374"/>
      <c r="R978" s="274"/>
      <c r="S978"/>
      <c r="T978"/>
      <c r="U978"/>
      <c r="V978"/>
      <c r="W978"/>
      <c r="X978"/>
      <c r="Y978"/>
      <c r="Z978"/>
      <c r="AA978"/>
      <c r="AB978"/>
      <c r="AC978"/>
      <c r="AD978"/>
      <c r="AE978"/>
      <c r="AF978"/>
      <c r="AG978"/>
      <c r="AH978"/>
    </row>
    <row r="979" spans="1:34" s="282" customFormat="1" ht="12.75" customHeight="1" x14ac:dyDescent="0.25">
      <c r="A979"/>
      <c r="B979"/>
      <c r="C979" s="8"/>
      <c r="D979" s="8"/>
      <c r="E979"/>
      <c r="F979" s="276"/>
      <c r="G979"/>
      <c r="H979"/>
      <c r="I979"/>
      <c r="J979" s="267"/>
      <c r="K979" s="267"/>
      <c r="L979" s="372"/>
      <c r="O979" s="373"/>
      <c r="P979" s="373"/>
      <c r="Q979" s="374"/>
      <c r="R979" s="274"/>
      <c r="S979"/>
      <c r="T979"/>
      <c r="U979"/>
      <c r="V979"/>
      <c r="W979"/>
      <c r="X979"/>
      <c r="Y979"/>
      <c r="Z979"/>
      <c r="AA979"/>
      <c r="AB979"/>
      <c r="AC979"/>
      <c r="AD979"/>
      <c r="AE979"/>
      <c r="AF979"/>
      <c r="AG979"/>
      <c r="AH979"/>
    </row>
    <row r="980" spans="1:34" s="282" customFormat="1" ht="12.75" customHeight="1" x14ac:dyDescent="0.25">
      <c r="A980"/>
      <c r="B980"/>
      <c r="C980" s="8"/>
      <c r="D980" s="8"/>
      <c r="E980"/>
      <c r="F980" s="276"/>
      <c r="G980"/>
      <c r="H980"/>
      <c r="I980"/>
      <c r="J980" s="267"/>
      <c r="K980" s="267"/>
      <c r="L980" s="372"/>
      <c r="O980" s="373"/>
      <c r="P980" s="373"/>
      <c r="Q980" s="374"/>
      <c r="R980" s="274"/>
      <c r="S980"/>
      <c r="T980"/>
      <c r="U980"/>
      <c r="V980"/>
      <c r="W980"/>
      <c r="X980"/>
      <c r="Y980"/>
      <c r="Z980"/>
      <c r="AA980"/>
      <c r="AB980"/>
      <c r="AC980"/>
      <c r="AD980"/>
      <c r="AE980"/>
      <c r="AF980"/>
      <c r="AG980"/>
      <c r="AH980"/>
    </row>
    <row r="981" spans="1:34" s="282" customFormat="1" ht="12.75" customHeight="1" x14ac:dyDescent="0.25">
      <c r="A981"/>
      <c r="B981"/>
      <c r="C981" s="8"/>
      <c r="D981" s="8"/>
      <c r="E981"/>
      <c r="F981" s="276"/>
      <c r="G981"/>
      <c r="H981"/>
      <c r="I981"/>
      <c r="J981" s="267"/>
      <c r="K981" s="267"/>
      <c r="L981" s="372"/>
      <c r="O981" s="373"/>
      <c r="P981" s="373"/>
      <c r="Q981" s="374"/>
      <c r="R981" s="274"/>
      <c r="S981"/>
      <c r="T981"/>
      <c r="U981"/>
      <c r="V981"/>
      <c r="W981"/>
      <c r="X981"/>
      <c r="Y981"/>
      <c r="Z981"/>
      <c r="AA981"/>
      <c r="AB981"/>
      <c r="AC981"/>
      <c r="AD981"/>
      <c r="AE981"/>
      <c r="AF981"/>
      <c r="AG981"/>
      <c r="AH981"/>
    </row>
    <row r="982" spans="1:34" s="282" customFormat="1" ht="12.75" customHeight="1" x14ac:dyDescent="0.25">
      <c r="A982"/>
      <c r="B982"/>
      <c r="C982" s="8"/>
      <c r="D982" s="8"/>
      <c r="E982"/>
      <c r="F982" s="276"/>
      <c r="G982"/>
      <c r="H982"/>
      <c r="I982"/>
      <c r="J982" s="267"/>
      <c r="K982" s="267"/>
      <c r="L982" s="372"/>
      <c r="O982" s="373"/>
      <c r="P982" s="373"/>
      <c r="Q982" s="374"/>
      <c r="R982" s="274"/>
      <c r="S982"/>
      <c r="T982"/>
      <c r="U982"/>
      <c r="V982"/>
      <c r="W982"/>
      <c r="X982"/>
      <c r="Y982"/>
      <c r="Z982"/>
      <c r="AA982"/>
      <c r="AB982"/>
      <c r="AC982"/>
      <c r="AD982"/>
      <c r="AE982"/>
      <c r="AF982"/>
      <c r="AG982"/>
      <c r="AH982"/>
    </row>
    <row r="983" spans="1:34" s="282" customFormat="1" ht="12.75" customHeight="1" x14ac:dyDescent="0.25">
      <c r="A983"/>
      <c r="B983"/>
      <c r="C983" s="8"/>
      <c r="D983" s="8"/>
      <c r="E983"/>
      <c r="F983" s="276"/>
      <c r="G983"/>
      <c r="H983"/>
      <c r="I983"/>
      <c r="J983" s="267"/>
      <c r="K983" s="267"/>
      <c r="L983" s="372"/>
      <c r="O983" s="373"/>
      <c r="P983" s="373"/>
      <c r="Q983" s="374"/>
      <c r="R983" s="274"/>
      <c r="S983"/>
      <c r="T983"/>
      <c r="U983"/>
      <c r="V983"/>
      <c r="W983"/>
      <c r="X983"/>
      <c r="Y983"/>
      <c r="Z983"/>
      <c r="AA983"/>
      <c r="AB983"/>
      <c r="AC983"/>
      <c r="AD983"/>
      <c r="AE983"/>
      <c r="AF983"/>
      <c r="AG983"/>
      <c r="AH983"/>
    </row>
    <row r="984" spans="1:34" s="282" customFormat="1" ht="12.75" customHeight="1" x14ac:dyDescent="0.25">
      <c r="A984"/>
      <c r="B984"/>
      <c r="C984" s="8"/>
      <c r="D984" s="8"/>
      <c r="E984"/>
      <c r="F984" s="276"/>
      <c r="G984"/>
      <c r="H984"/>
      <c r="I984"/>
      <c r="J984" s="267"/>
      <c r="K984" s="267"/>
      <c r="L984" s="372"/>
      <c r="O984" s="373"/>
      <c r="P984" s="373"/>
      <c r="Q984" s="374"/>
      <c r="R984" s="274"/>
      <c r="S984"/>
      <c r="T984"/>
      <c r="U984"/>
      <c r="V984"/>
      <c r="W984"/>
      <c r="X984"/>
      <c r="Y984"/>
      <c r="Z984"/>
      <c r="AA984"/>
      <c r="AB984"/>
      <c r="AC984"/>
      <c r="AD984"/>
      <c r="AE984"/>
      <c r="AF984"/>
      <c r="AG984"/>
      <c r="AH984"/>
    </row>
    <row r="985" spans="1:34" s="282" customFormat="1" ht="12.75" customHeight="1" x14ac:dyDescent="0.25">
      <c r="A985"/>
      <c r="B985"/>
      <c r="C985" s="8"/>
      <c r="D985" s="8"/>
      <c r="E985"/>
      <c r="F985" s="276"/>
      <c r="G985"/>
      <c r="H985"/>
      <c r="I985"/>
      <c r="J985" s="267"/>
      <c r="K985" s="267"/>
      <c r="L985" s="372"/>
      <c r="O985" s="373"/>
      <c r="P985" s="373"/>
      <c r="Q985" s="374"/>
      <c r="R985" s="274"/>
      <c r="S985"/>
      <c r="T985"/>
      <c r="U985"/>
      <c r="V985"/>
      <c r="W985"/>
      <c r="X985"/>
      <c r="Y985"/>
      <c r="Z985"/>
      <c r="AA985"/>
      <c r="AB985"/>
      <c r="AC985"/>
      <c r="AD985"/>
      <c r="AE985"/>
      <c r="AF985"/>
      <c r="AG985"/>
      <c r="AH985"/>
    </row>
    <row r="986" spans="1:34" s="282" customFormat="1" ht="12.75" customHeight="1" x14ac:dyDescent="0.25">
      <c r="A986"/>
      <c r="B986"/>
      <c r="C986" s="8"/>
      <c r="D986" s="8"/>
      <c r="E986"/>
      <c r="F986" s="276"/>
      <c r="G986"/>
      <c r="H986"/>
      <c r="I986"/>
      <c r="J986" s="267"/>
      <c r="K986" s="267"/>
      <c r="L986" s="372"/>
      <c r="O986" s="373"/>
      <c r="P986" s="373"/>
      <c r="Q986" s="374"/>
      <c r="R986" s="274"/>
      <c r="S986"/>
      <c r="T986"/>
      <c r="U986"/>
      <c r="V986"/>
      <c r="W986"/>
      <c r="X986"/>
      <c r="Y986"/>
      <c r="Z986"/>
      <c r="AA986"/>
      <c r="AB986"/>
      <c r="AC986"/>
      <c r="AD986"/>
      <c r="AE986"/>
      <c r="AF986"/>
      <c r="AG986"/>
      <c r="AH986"/>
    </row>
    <row r="987" spans="1:34" s="282" customFormat="1" ht="12.75" customHeight="1" x14ac:dyDescent="0.25">
      <c r="A987"/>
      <c r="B987"/>
      <c r="C987" s="8"/>
      <c r="D987" s="8"/>
      <c r="E987"/>
      <c r="F987" s="276"/>
      <c r="G987"/>
      <c r="H987"/>
      <c r="I987"/>
      <c r="J987" s="267"/>
      <c r="K987" s="267"/>
      <c r="L987" s="372"/>
      <c r="O987" s="373"/>
      <c r="P987" s="373"/>
      <c r="Q987" s="374"/>
      <c r="R987" s="274"/>
      <c r="S987"/>
      <c r="T987"/>
      <c r="U987"/>
      <c r="V987"/>
      <c r="W987"/>
      <c r="X987"/>
      <c r="Y987"/>
      <c r="Z987"/>
      <c r="AA987"/>
      <c r="AB987"/>
      <c r="AC987"/>
      <c r="AD987"/>
      <c r="AE987"/>
      <c r="AF987"/>
      <c r="AG987"/>
      <c r="AH987"/>
    </row>
    <row r="988" spans="1:34" s="282" customFormat="1" ht="12.75" customHeight="1" x14ac:dyDescent="0.25">
      <c r="A988"/>
      <c r="B988"/>
      <c r="C988" s="8"/>
      <c r="D988" s="8"/>
      <c r="E988"/>
      <c r="F988" s="276"/>
      <c r="G988"/>
      <c r="H988"/>
      <c r="I988"/>
      <c r="J988" s="267"/>
      <c r="K988" s="267"/>
      <c r="L988" s="372"/>
      <c r="O988" s="373"/>
      <c r="P988" s="373"/>
      <c r="Q988" s="374"/>
      <c r="R988" s="274"/>
      <c r="S988"/>
      <c r="T988"/>
      <c r="U988"/>
      <c r="V988"/>
      <c r="W988"/>
      <c r="X988"/>
      <c r="Y988"/>
      <c r="Z988"/>
      <c r="AA988"/>
      <c r="AB988"/>
      <c r="AC988"/>
      <c r="AD988"/>
      <c r="AE988"/>
      <c r="AF988"/>
      <c r="AG988"/>
      <c r="AH988"/>
    </row>
    <row r="989" spans="1:34" s="282" customFormat="1" ht="12.75" customHeight="1" x14ac:dyDescent="0.25">
      <c r="A989"/>
      <c r="B989"/>
      <c r="C989" s="8"/>
      <c r="D989" s="8"/>
      <c r="E989"/>
      <c r="F989" s="276"/>
      <c r="G989"/>
      <c r="H989"/>
      <c r="I989"/>
      <c r="J989" s="267"/>
      <c r="K989" s="267"/>
      <c r="L989" s="372"/>
      <c r="O989" s="373"/>
      <c r="P989" s="373"/>
      <c r="Q989" s="374"/>
      <c r="R989" s="274"/>
      <c r="S989"/>
      <c r="T989"/>
      <c r="U989"/>
      <c r="V989"/>
      <c r="W989"/>
      <c r="X989"/>
      <c r="Y989"/>
      <c r="Z989"/>
      <c r="AA989"/>
      <c r="AB989"/>
      <c r="AC989"/>
      <c r="AD989"/>
      <c r="AE989"/>
      <c r="AF989"/>
      <c r="AG989"/>
      <c r="AH989"/>
    </row>
    <row r="990" spans="1:34" s="282" customFormat="1" ht="12.75" customHeight="1" x14ac:dyDescent="0.25">
      <c r="A990"/>
      <c r="B990"/>
      <c r="C990" s="8"/>
      <c r="D990" s="8"/>
      <c r="E990"/>
      <c r="F990" s="276"/>
      <c r="G990"/>
      <c r="H990"/>
      <c r="I990"/>
      <c r="J990" s="267"/>
      <c r="K990" s="267"/>
      <c r="L990" s="372"/>
      <c r="O990" s="373"/>
      <c r="P990" s="373"/>
      <c r="Q990" s="374"/>
      <c r="R990" s="274"/>
      <c r="S990"/>
      <c r="T990"/>
      <c r="U990"/>
      <c r="V990"/>
      <c r="W990"/>
      <c r="X990"/>
      <c r="Y990"/>
      <c r="Z990"/>
      <c r="AA990"/>
      <c r="AB990"/>
      <c r="AC990"/>
      <c r="AD990"/>
      <c r="AE990"/>
      <c r="AF990"/>
      <c r="AG990"/>
      <c r="AH990"/>
    </row>
    <row r="991" spans="1:34" s="282" customFormat="1" ht="12.75" customHeight="1" x14ac:dyDescent="0.25">
      <c r="A991"/>
      <c r="B991"/>
      <c r="C991" s="8"/>
      <c r="D991" s="8"/>
      <c r="E991"/>
      <c r="F991" s="276"/>
      <c r="G991"/>
      <c r="H991"/>
      <c r="I991"/>
      <c r="J991" s="267"/>
      <c r="K991" s="267"/>
      <c r="L991" s="372"/>
      <c r="O991" s="373"/>
      <c r="P991" s="373"/>
      <c r="Q991" s="374"/>
      <c r="R991" s="274"/>
      <c r="S991"/>
      <c r="T991"/>
      <c r="U991"/>
      <c r="V991"/>
      <c r="W991"/>
      <c r="X991"/>
      <c r="Y991"/>
      <c r="Z991"/>
      <c r="AA991"/>
      <c r="AB991"/>
      <c r="AC991"/>
      <c r="AD991"/>
      <c r="AE991"/>
      <c r="AF991"/>
      <c r="AG991"/>
      <c r="AH991"/>
    </row>
    <row r="992" spans="1:34" s="282" customFormat="1" ht="12.75" customHeight="1" x14ac:dyDescent="0.25">
      <c r="A992"/>
      <c r="B992"/>
      <c r="C992" s="8"/>
      <c r="D992" s="8"/>
      <c r="E992"/>
      <c r="F992" s="276"/>
      <c r="G992"/>
      <c r="H992"/>
      <c r="I992"/>
      <c r="J992" s="267"/>
      <c r="K992" s="267"/>
      <c r="L992" s="372"/>
      <c r="O992" s="373"/>
      <c r="P992" s="373"/>
      <c r="Q992" s="374"/>
      <c r="R992" s="274"/>
      <c r="S992"/>
      <c r="T992"/>
      <c r="U992"/>
      <c r="V992"/>
      <c r="W992"/>
      <c r="X992"/>
      <c r="Y992"/>
      <c r="Z992"/>
      <c r="AA992"/>
      <c r="AB992"/>
      <c r="AC992"/>
      <c r="AD992"/>
      <c r="AE992"/>
      <c r="AF992"/>
      <c r="AG992"/>
      <c r="AH992"/>
    </row>
    <row r="993" spans="1:34" s="282" customFormat="1" ht="12.75" customHeight="1" x14ac:dyDescent="0.25">
      <c r="A993"/>
      <c r="B993"/>
      <c r="C993" s="8"/>
      <c r="D993" s="8"/>
      <c r="E993"/>
      <c r="F993" s="276"/>
      <c r="G993"/>
      <c r="H993"/>
      <c r="I993"/>
      <c r="J993" s="267"/>
      <c r="K993" s="267"/>
      <c r="L993" s="372"/>
      <c r="O993" s="373"/>
      <c r="P993" s="373"/>
      <c r="Q993" s="374"/>
      <c r="R993" s="274"/>
      <c r="S993"/>
      <c r="T993"/>
      <c r="U993"/>
      <c r="V993"/>
      <c r="W993"/>
      <c r="X993"/>
      <c r="Y993"/>
      <c r="Z993"/>
      <c r="AA993"/>
      <c r="AB993"/>
      <c r="AC993"/>
      <c r="AD993"/>
      <c r="AE993"/>
      <c r="AF993"/>
      <c r="AG993"/>
      <c r="AH993"/>
    </row>
    <row r="994" spans="1:34" s="282" customFormat="1" ht="12.75" customHeight="1" x14ac:dyDescent="0.25">
      <c r="A994"/>
      <c r="B994"/>
      <c r="C994" s="8"/>
      <c r="D994" s="8"/>
      <c r="E994"/>
      <c r="F994" s="276"/>
      <c r="G994"/>
      <c r="H994"/>
      <c r="I994"/>
      <c r="J994" s="267"/>
      <c r="K994" s="267"/>
      <c r="L994" s="372"/>
      <c r="O994" s="373"/>
      <c r="P994" s="373"/>
      <c r="Q994" s="374"/>
      <c r="R994" s="274"/>
      <c r="S994"/>
      <c r="T994"/>
      <c r="U994"/>
      <c r="V994"/>
      <c r="W994"/>
      <c r="X994"/>
      <c r="Y994"/>
      <c r="Z994"/>
      <c r="AA994"/>
      <c r="AB994"/>
      <c r="AC994"/>
      <c r="AD994"/>
      <c r="AE994"/>
      <c r="AF994"/>
      <c r="AG994"/>
      <c r="AH994"/>
    </row>
    <row r="995" spans="1:34" s="282" customFormat="1" ht="12.75" customHeight="1" x14ac:dyDescent="0.25">
      <c r="A995"/>
      <c r="B995"/>
      <c r="C995" s="8"/>
      <c r="D995" s="8"/>
      <c r="E995"/>
      <c r="F995" s="276"/>
      <c r="G995"/>
      <c r="H995"/>
      <c r="I995"/>
      <c r="J995" s="267"/>
      <c r="K995" s="267"/>
      <c r="L995" s="372"/>
      <c r="O995" s="373"/>
      <c r="P995" s="373"/>
      <c r="Q995" s="374"/>
      <c r="R995" s="274"/>
      <c r="S995"/>
      <c r="T995"/>
      <c r="U995"/>
      <c r="V995"/>
      <c r="W995"/>
      <c r="X995"/>
      <c r="Y995"/>
      <c r="Z995"/>
      <c r="AA995"/>
      <c r="AB995"/>
      <c r="AC995"/>
      <c r="AD995"/>
      <c r="AE995"/>
      <c r="AF995"/>
      <c r="AG995"/>
      <c r="AH995"/>
    </row>
    <row r="996" spans="1:34" s="282" customFormat="1" ht="12.75" customHeight="1" x14ac:dyDescent="0.25">
      <c r="A996"/>
      <c r="B996"/>
      <c r="C996" s="8"/>
      <c r="D996" s="8"/>
      <c r="E996"/>
      <c r="F996" s="276"/>
      <c r="G996"/>
      <c r="H996"/>
      <c r="I996"/>
      <c r="J996" s="267"/>
      <c r="K996" s="267"/>
      <c r="L996" s="372"/>
      <c r="O996" s="373"/>
      <c r="P996" s="373"/>
      <c r="Q996" s="374"/>
      <c r="R996" s="274"/>
      <c r="S996"/>
      <c r="T996"/>
      <c r="U996"/>
      <c r="V996"/>
      <c r="W996"/>
      <c r="X996"/>
      <c r="Y996"/>
      <c r="Z996"/>
      <c r="AA996"/>
      <c r="AB996"/>
      <c r="AC996"/>
      <c r="AD996"/>
      <c r="AE996"/>
      <c r="AF996"/>
      <c r="AG996"/>
      <c r="AH996"/>
    </row>
    <row r="997" spans="1:34" s="282" customFormat="1" ht="12.75" customHeight="1" x14ac:dyDescent="0.25">
      <c r="A997"/>
      <c r="B997"/>
      <c r="C997" s="8"/>
      <c r="D997" s="8"/>
      <c r="E997"/>
      <c r="F997" s="276"/>
      <c r="G997"/>
      <c r="H997"/>
      <c r="I997"/>
      <c r="J997" s="267"/>
      <c r="K997" s="267"/>
      <c r="L997" s="372"/>
      <c r="O997" s="373"/>
      <c r="P997" s="373"/>
      <c r="Q997" s="374"/>
      <c r="R997" s="274"/>
      <c r="S997"/>
      <c r="T997"/>
      <c r="U997"/>
      <c r="V997"/>
      <c r="W997"/>
      <c r="X997"/>
      <c r="Y997"/>
      <c r="Z997"/>
      <c r="AA997"/>
      <c r="AB997"/>
      <c r="AC997"/>
      <c r="AD997"/>
      <c r="AE997"/>
      <c r="AF997"/>
      <c r="AG997"/>
      <c r="AH997"/>
    </row>
    <row r="998" spans="1:34" s="282" customFormat="1" ht="12.75" customHeight="1" x14ac:dyDescent="0.25">
      <c r="A998"/>
      <c r="B998"/>
      <c r="C998" s="8"/>
      <c r="D998" s="8"/>
      <c r="E998"/>
      <c r="F998" s="276"/>
      <c r="G998"/>
      <c r="H998"/>
      <c r="I998"/>
      <c r="J998" s="267"/>
      <c r="K998" s="267"/>
      <c r="L998" s="372"/>
      <c r="O998" s="373"/>
      <c r="P998" s="373"/>
      <c r="Q998" s="374"/>
      <c r="R998" s="274"/>
      <c r="S998"/>
      <c r="T998"/>
      <c r="U998"/>
      <c r="V998"/>
      <c r="W998"/>
      <c r="X998"/>
      <c r="Y998"/>
      <c r="Z998"/>
      <c r="AA998"/>
      <c r="AB998"/>
      <c r="AC998"/>
      <c r="AD998"/>
      <c r="AE998"/>
      <c r="AF998"/>
      <c r="AG998"/>
      <c r="AH998"/>
    </row>
    <row r="999" spans="1:34" s="282" customFormat="1" ht="12.75" customHeight="1" x14ac:dyDescent="0.25">
      <c r="A999"/>
      <c r="B999"/>
      <c r="C999" s="8"/>
      <c r="D999" s="8"/>
      <c r="E999"/>
      <c r="F999" s="276"/>
      <c r="G999"/>
      <c r="H999"/>
      <c r="I999"/>
      <c r="J999" s="267"/>
      <c r="K999" s="267"/>
      <c r="L999" s="372"/>
      <c r="O999" s="373"/>
      <c r="P999" s="373"/>
      <c r="Q999" s="374"/>
      <c r="R999" s="274"/>
      <c r="S999"/>
      <c r="T999"/>
      <c r="U999"/>
      <c r="V999"/>
      <c r="W999"/>
      <c r="X999"/>
      <c r="Y999"/>
      <c r="Z999"/>
      <c r="AA999"/>
      <c r="AB999"/>
      <c r="AC999"/>
      <c r="AD999"/>
      <c r="AE999"/>
      <c r="AF999"/>
      <c r="AG999"/>
      <c r="AH999"/>
    </row>
    <row r="1000" spans="1:34" s="282" customFormat="1" ht="12.75" customHeight="1" x14ac:dyDescent="0.25">
      <c r="A1000"/>
      <c r="B1000"/>
      <c r="C1000" s="8"/>
      <c r="D1000" s="8"/>
      <c r="E1000"/>
      <c r="F1000" s="276"/>
      <c r="G1000"/>
      <c r="H1000"/>
      <c r="I1000"/>
      <c r="J1000" s="267"/>
      <c r="K1000" s="267"/>
      <c r="L1000" s="372"/>
      <c r="O1000" s="373"/>
      <c r="P1000" s="373"/>
      <c r="Q1000" s="374"/>
      <c r="R1000" s="274"/>
      <c r="S1000"/>
      <c r="T1000"/>
      <c r="U1000"/>
      <c r="V1000"/>
      <c r="W1000"/>
      <c r="X1000"/>
      <c r="Y1000"/>
      <c r="Z1000"/>
      <c r="AA1000"/>
      <c r="AB1000"/>
      <c r="AC1000"/>
      <c r="AD1000"/>
      <c r="AE1000"/>
      <c r="AF1000"/>
      <c r="AG1000"/>
      <c r="AH1000"/>
    </row>
    <row r="1001" spans="1:34" s="282" customFormat="1" ht="12.75" customHeight="1" x14ac:dyDescent="0.25">
      <c r="A1001"/>
      <c r="B1001"/>
      <c r="C1001" s="8"/>
      <c r="D1001" s="8"/>
      <c r="E1001"/>
      <c r="F1001" s="276"/>
      <c r="G1001"/>
      <c r="H1001"/>
      <c r="I1001"/>
      <c r="J1001" s="267"/>
      <c r="K1001" s="267"/>
      <c r="L1001" s="372"/>
      <c r="O1001" s="373"/>
      <c r="P1001" s="373"/>
      <c r="Q1001" s="374"/>
      <c r="R1001" s="274"/>
      <c r="S1001"/>
      <c r="T1001"/>
      <c r="U1001"/>
      <c r="V1001"/>
      <c r="W1001"/>
      <c r="X1001"/>
      <c r="Y1001"/>
      <c r="Z1001"/>
      <c r="AA1001"/>
      <c r="AB1001"/>
      <c r="AC1001"/>
      <c r="AD1001"/>
      <c r="AE1001"/>
      <c r="AF1001"/>
      <c r="AG1001"/>
      <c r="AH1001"/>
    </row>
    <row r="1002" spans="1:34" s="282" customFormat="1" ht="12.75" customHeight="1" x14ac:dyDescent="0.25">
      <c r="A1002"/>
      <c r="B1002"/>
      <c r="C1002" s="8"/>
      <c r="D1002" s="8"/>
      <c r="E1002"/>
      <c r="F1002" s="276"/>
      <c r="G1002"/>
      <c r="H1002"/>
      <c r="I1002"/>
      <c r="J1002" s="267"/>
      <c r="K1002" s="267"/>
      <c r="L1002" s="372"/>
      <c r="O1002" s="373"/>
      <c r="P1002" s="373"/>
      <c r="Q1002" s="374"/>
      <c r="R1002" s="274"/>
      <c r="S1002"/>
      <c r="T1002"/>
      <c r="U1002"/>
      <c r="V1002"/>
      <c r="W1002"/>
      <c r="X1002"/>
      <c r="Y1002"/>
      <c r="Z1002"/>
      <c r="AA1002"/>
      <c r="AB1002"/>
      <c r="AC1002"/>
      <c r="AD1002"/>
      <c r="AE1002"/>
      <c r="AF1002"/>
      <c r="AG1002"/>
      <c r="AH1002"/>
    </row>
    <row r="1003" spans="1:34" s="282" customFormat="1" ht="12.75" customHeight="1" x14ac:dyDescent="0.25">
      <c r="A1003"/>
      <c r="B1003"/>
      <c r="C1003" s="8"/>
      <c r="D1003" s="8"/>
      <c r="E1003"/>
      <c r="F1003" s="276"/>
      <c r="G1003"/>
      <c r="H1003"/>
      <c r="I1003"/>
      <c r="J1003" s="267"/>
      <c r="K1003" s="267"/>
      <c r="L1003" s="372"/>
      <c r="O1003" s="373"/>
      <c r="P1003" s="373"/>
      <c r="Q1003" s="374"/>
      <c r="R1003" s="274"/>
      <c r="S1003"/>
      <c r="T1003"/>
      <c r="U1003"/>
      <c r="V1003"/>
      <c r="W1003"/>
      <c r="X1003"/>
      <c r="Y1003"/>
      <c r="Z1003"/>
      <c r="AA1003"/>
      <c r="AB1003"/>
      <c r="AC1003"/>
      <c r="AD1003"/>
      <c r="AE1003"/>
      <c r="AF1003"/>
      <c r="AG1003"/>
      <c r="AH1003"/>
    </row>
    <row r="1004" spans="1:34" s="282" customFormat="1" ht="12.75" customHeight="1" x14ac:dyDescent="0.25">
      <c r="A1004"/>
      <c r="B1004"/>
      <c r="C1004" s="8"/>
      <c r="D1004" s="8"/>
      <c r="E1004"/>
      <c r="F1004" s="276"/>
      <c r="G1004"/>
      <c r="H1004"/>
      <c r="I1004"/>
      <c r="J1004" s="267"/>
      <c r="K1004" s="267"/>
      <c r="L1004" s="372"/>
      <c r="O1004" s="373"/>
      <c r="P1004" s="373"/>
      <c r="Q1004" s="374"/>
      <c r="R1004" s="274"/>
      <c r="S1004"/>
      <c r="T1004"/>
      <c r="U1004"/>
      <c r="V1004"/>
      <c r="W1004"/>
      <c r="X1004"/>
      <c r="Y1004"/>
      <c r="Z1004"/>
      <c r="AA1004"/>
      <c r="AB1004"/>
      <c r="AC1004"/>
      <c r="AD1004"/>
      <c r="AE1004"/>
      <c r="AF1004"/>
      <c r="AG1004"/>
      <c r="AH1004"/>
    </row>
    <row r="1005" spans="1:34" s="282" customFormat="1" ht="12.75" customHeight="1" x14ac:dyDescent="0.25">
      <c r="A1005"/>
      <c r="B1005"/>
      <c r="C1005" s="8"/>
      <c r="D1005" s="8"/>
      <c r="E1005"/>
      <c r="F1005" s="276"/>
      <c r="G1005"/>
      <c r="H1005"/>
      <c r="I1005"/>
      <c r="J1005" s="267"/>
      <c r="K1005" s="267"/>
      <c r="L1005" s="372"/>
      <c r="O1005" s="373"/>
      <c r="P1005" s="373"/>
      <c r="Q1005" s="374"/>
      <c r="R1005" s="274"/>
      <c r="S1005"/>
      <c r="T1005"/>
      <c r="U1005"/>
      <c r="V1005"/>
      <c r="W1005"/>
      <c r="X1005"/>
      <c r="Y1005"/>
      <c r="Z1005"/>
      <c r="AA1005"/>
      <c r="AB1005"/>
      <c r="AC1005"/>
      <c r="AD1005"/>
      <c r="AE1005"/>
      <c r="AF1005"/>
      <c r="AG1005"/>
      <c r="AH1005"/>
    </row>
    <row r="1006" spans="1:34" s="282" customFormat="1" ht="12.75" customHeight="1" x14ac:dyDescent="0.25">
      <c r="A1006"/>
      <c r="B1006"/>
      <c r="C1006" s="8"/>
      <c r="D1006" s="8"/>
      <c r="E1006"/>
      <c r="F1006" s="276"/>
      <c r="G1006"/>
      <c r="H1006"/>
      <c r="I1006"/>
      <c r="J1006" s="267"/>
      <c r="K1006" s="267"/>
      <c r="L1006" s="372"/>
      <c r="O1006" s="373"/>
      <c r="P1006" s="373"/>
      <c r="Q1006" s="374"/>
      <c r="R1006" s="274"/>
      <c r="S1006"/>
      <c r="T1006"/>
      <c r="U1006"/>
      <c r="V1006"/>
      <c r="W1006"/>
      <c r="X1006"/>
      <c r="Y1006"/>
      <c r="Z1006"/>
      <c r="AA1006"/>
      <c r="AB1006"/>
      <c r="AC1006"/>
      <c r="AD1006"/>
      <c r="AE1006"/>
      <c r="AF1006"/>
      <c r="AG1006"/>
      <c r="AH1006"/>
    </row>
    <row r="1007" spans="1:34" s="282" customFormat="1" ht="12.75" customHeight="1" x14ac:dyDescent="0.25">
      <c r="A1007"/>
      <c r="B1007"/>
      <c r="C1007" s="8"/>
      <c r="D1007" s="8"/>
      <c r="E1007"/>
      <c r="F1007" s="276"/>
      <c r="G1007"/>
      <c r="H1007"/>
      <c r="I1007"/>
      <c r="J1007" s="267"/>
      <c r="K1007" s="267"/>
      <c r="L1007" s="372"/>
      <c r="O1007" s="373"/>
      <c r="P1007" s="373"/>
      <c r="Q1007" s="374"/>
      <c r="R1007" s="274"/>
      <c r="S1007"/>
      <c r="T1007"/>
      <c r="U1007"/>
      <c r="V1007"/>
      <c r="W1007"/>
      <c r="X1007"/>
      <c r="Y1007"/>
      <c r="Z1007"/>
      <c r="AA1007"/>
      <c r="AB1007"/>
      <c r="AC1007"/>
      <c r="AD1007"/>
      <c r="AE1007"/>
      <c r="AF1007"/>
      <c r="AG1007"/>
      <c r="AH1007"/>
    </row>
    <row r="1008" spans="1:34" s="282" customFormat="1" ht="12.75" customHeight="1" x14ac:dyDescent="0.25">
      <c r="A1008"/>
      <c r="B1008"/>
      <c r="C1008" s="8"/>
      <c r="D1008" s="8"/>
      <c r="E1008"/>
      <c r="F1008" s="276"/>
      <c r="G1008"/>
      <c r="H1008"/>
      <c r="I1008"/>
      <c r="J1008" s="267"/>
      <c r="K1008" s="267"/>
      <c r="L1008" s="372"/>
      <c r="O1008" s="373"/>
      <c r="P1008" s="373"/>
      <c r="Q1008" s="374"/>
      <c r="R1008" s="274"/>
      <c r="S1008"/>
      <c r="T1008"/>
      <c r="U1008"/>
      <c r="V1008"/>
      <c r="W1008"/>
      <c r="X1008"/>
      <c r="Y1008"/>
      <c r="Z1008"/>
      <c r="AA1008"/>
      <c r="AB1008"/>
      <c r="AC1008"/>
      <c r="AD1008"/>
      <c r="AE1008"/>
      <c r="AF1008"/>
      <c r="AG1008"/>
      <c r="AH1008"/>
    </row>
    <row r="1009" spans="1:34" s="282" customFormat="1" ht="12.75" customHeight="1" x14ac:dyDescent="0.25">
      <c r="A1009"/>
      <c r="B1009"/>
      <c r="C1009" s="8"/>
      <c r="D1009" s="8"/>
      <c r="E1009"/>
      <c r="F1009" s="276"/>
      <c r="G1009"/>
      <c r="H1009"/>
      <c r="I1009"/>
      <c r="J1009" s="267"/>
      <c r="K1009" s="267"/>
      <c r="L1009" s="372"/>
      <c r="O1009" s="373"/>
      <c r="P1009" s="373"/>
      <c r="Q1009" s="374"/>
      <c r="R1009" s="274"/>
      <c r="S1009"/>
      <c r="T1009"/>
      <c r="U1009"/>
      <c r="V1009"/>
      <c r="W1009"/>
      <c r="X1009"/>
      <c r="Y1009"/>
      <c r="Z1009"/>
      <c r="AA1009"/>
      <c r="AB1009"/>
      <c r="AC1009"/>
      <c r="AD1009"/>
      <c r="AE1009"/>
      <c r="AF1009"/>
      <c r="AG1009"/>
      <c r="AH1009"/>
    </row>
    <row r="1010" spans="1:34" s="282" customFormat="1" ht="12.75" customHeight="1" x14ac:dyDescent="0.25">
      <c r="A1010"/>
      <c r="B1010"/>
      <c r="C1010" s="8"/>
      <c r="D1010" s="8"/>
      <c r="E1010"/>
      <c r="F1010" s="276"/>
      <c r="G1010"/>
      <c r="H1010"/>
      <c r="I1010"/>
      <c r="J1010" s="267"/>
      <c r="K1010" s="267"/>
      <c r="L1010" s="372"/>
      <c r="O1010" s="373"/>
      <c r="P1010" s="373"/>
      <c r="Q1010" s="374"/>
      <c r="R1010" s="274"/>
      <c r="S1010"/>
      <c r="T1010"/>
      <c r="U1010"/>
      <c r="V1010"/>
      <c r="W1010"/>
      <c r="X1010"/>
      <c r="Y1010"/>
      <c r="Z1010"/>
      <c r="AA1010"/>
      <c r="AB1010"/>
      <c r="AC1010"/>
      <c r="AD1010"/>
      <c r="AE1010"/>
      <c r="AF1010"/>
      <c r="AG1010"/>
      <c r="AH1010"/>
    </row>
    <row r="1011" spans="1:34" s="282" customFormat="1" ht="12.75" customHeight="1" x14ac:dyDescent="0.25">
      <c r="A1011"/>
      <c r="B1011"/>
      <c r="C1011" s="8"/>
      <c r="D1011" s="8"/>
      <c r="E1011"/>
      <c r="F1011" s="276"/>
      <c r="G1011"/>
      <c r="H1011"/>
      <c r="I1011"/>
      <c r="J1011" s="267"/>
      <c r="K1011" s="267"/>
      <c r="L1011" s="372"/>
      <c r="O1011" s="373"/>
      <c r="P1011" s="373"/>
      <c r="Q1011" s="374"/>
      <c r="R1011" s="274"/>
      <c r="S1011"/>
      <c r="T1011"/>
      <c r="U1011"/>
      <c r="V1011"/>
      <c r="W1011"/>
      <c r="X1011"/>
      <c r="Y1011"/>
      <c r="Z1011"/>
      <c r="AA1011"/>
      <c r="AB1011"/>
      <c r="AC1011"/>
      <c r="AD1011"/>
      <c r="AE1011"/>
      <c r="AF1011"/>
      <c r="AG1011"/>
      <c r="AH1011"/>
    </row>
    <row r="1012" spans="1:34" s="282" customFormat="1" ht="12.75" customHeight="1" x14ac:dyDescent="0.25">
      <c r="A1012"/>
      <c r="B1012"/>
      <c r="C1012" s="8"/>
      <c r="D1012" s="8"/>
      <c r="E1012"/>
      <c r="F1012" s="276"/>
      <c r="G1012"/>
      <c r="H1012"/>
      <c r="I1012"/>
      <c r="J1012" s="267"/>
      <c r="K1012" s="267"/>
      <c r="L1012" s="372"/>
      <c r="O1012" s="373"/>
      <c r="P1012" s="373"/>
      <c r="Q1012" s="374"/>
      <c r="R1012" s="274"/>
      <c r="S1012"/>
      <c r="T1012"/>
      <c r="U1012"/>
      <c r="V1012"/>
      <c r="W1012"/>
      <c r="X1012"/>
      <c r="Y1012"/>
      <c r="Z1012"/>
      <c r="AA1012"/>
      <c r="AB1012"/>
      <c r="AC1012"/>
      <c r="AD1012"/>
      <c r="AE1012"/>
      <c r="AF1012"/>
      <c r="AG1012"/>
      <c r="AH1012"/>
    </row>
    <row r="1013" spans="1:34" s="282" customFormat="1" ht="12.75" customHeight="1" x14ac:dyDescent="0.25">
      <c r="A1013"/>
      <c r="B1013"/>
      <c r="C1013" s="8"/>
      <c r="D1013" s="8"/>
      <c r="E1013"/>
      <c r="F1013" s="276"/>
      <c r="G1013"/>
      <c r="H1013"/>
      <c r="I1013"/>
      <c r="J1013" s="267"/>
      <c r="K1013" s="267"/>
      <c r="L1013" s="372"/>
      <c r="O1013" s="373"/>
      <c r="P1013" s="373"/>
      <c r="Q1013" s="374"/>
      <c r="R1013" s="274"/>
      <c r="S1013"/>
      <c r="T1013"/>
      <c r="U1013"/>
      <c r="V1013"/>
      <c r="W1013"/>
      <c r="X1013"/>
      <c r="Y1013"/>
      <c r="Z1013"/>
      <c r="AA1013"/>
      <c r="AB1013"/>
      <c r="AC1013"/>
      <c r="AD1013"/>
      <c r="AE1013"/>
      <c r="AF1013"/>
      <c r="AG1013"/>
      <c r="AH1013"/>
    </row>
    <row r="1014" spans="1:34" s="282" customFormat="1" ht="12.75" customHeight="1" x14ac:dyDescent="0.25">
      <c r="A1014"/>
      <c r="B1014"/>
      <c r="C1014" s="8"/>
      <c r="D1014" s="8"/>
      <c r="E1014"/>
      <c r="F1014" s="276"/>
      <c r="G1014"/>
      <c r="H1014"/>
      <c r="I1014"/>
      <c r="J1014" s="267"/>
      <c r="K1014" s="267"/>
      <c r="L1014" s="372"/>
      <c r="O1014" s="373"/>
      <c r="P1014" s="373"/>
      <c r="Q1014" s="374"/>
      <c r="R1014" s="274"/>
      <c r="S1014"/>
      <c r="T1014"/>
      <c r="U1014"/>
      <c r="V1014"/>
      <c r="W1014"/>
      <c r="X1014"/>
      <c r="Y1014"/>
      <c r="Z1014"/>
      <c r="AA1014"/>
      <c r="AB1014"/>
      <c r="AC1014"/>
      <c r="AD1014"/>
      <c r="AE1014"/>
      <c r="AF1014"/>
      <c r="AG1014"/>
      <c r="AH1014"/>
    </row>
    <row r="1015" spans="1:34" s="282" customFormat="1" ht="12.75" customHeight="1" x14ac:dyDescent="0.25">
      <c r="A1015"/>
      <c r="B1015"/>
      <c r="C1015" s="8"/>
      <c r="D1015" s="8"/>
      <c r="E1015"/>
      <c r="F1015" s="276"/>
      <c r="G1015"/>
      <c r="H1015"/>
      <c r="I1015"/>
      <c r="J1015" s="267"/>
      <c r="K1015" s="267"/>
      <c r="L1015" s="372"/>
      <c r="O1015" s="373"/>
      <c r="P1015" s="373"/>
      <c r="Q1015" s="374"/>
      <c r="R1015" s="274"/>
      <c r="S1015"/>
      <c r="T1015"/>
      <c r="U1015"/>
      <c r="V1015"/>
      <c r="W1015"/>
      <c r="X1015"/>
      <c r="Y1015"/>
      <c r="Z1015"/>
      <c r="AA1015"/>
      <c r="AB1015"/>
      <c r="AC1015"/>
      <c r="AD1015"/>
      <c r="AE1015"/>
      <c r="AF1015"/>
      <c r="AG1015"/>
      <c r="AH1015"/>
    </row>
    <row r="1016" spans="1:34" s="282" customFormat="1" ht="12.75" customHeight="1" x14ac:dyDescent="0.25">
      <c r="A1016"/>
      <c r="B1016"/>
      <c r="C1016" s="8"/>
      <c r="D1016" s="8"/>
      <c r="E1016"/>
      <c r="F1016" s="276"/>
      <c r="G1016"/>
      <c r="H1016"/>
      <c r="I1016"/>
      <c r="J1016" s="267"/>
      <c r="K1016" s="267"/>
      <c r="L1016" s="372"/>
      <c r="O1016" s="373"/>
      <c r="P1016" s="373"/>
      <c r="Q1016" s="374"/>
      <c r="R1016" s="274"/>
      <c r="S1016"/>
      <c r="T1016"/>
      <c r="U1016"/>
      <c r="V1016"/>
      <c r="W1016"/>
      <c r="X1016"/>
      <c r="Y1016"/>
      <c r="Z1016"/>
      <c r="AA1016"/>
      <c r="AB1016"/>
      <c r="AC1016"/>
      <c r="AD1016"/>
      <c r="AE1016"/>
      <c r="AF1016"/>
      <c r="AG1016"/>
      <c r="AH1016"/>
    </row>
    <row r="1017" spans="1:34" s="282" customFormat="1" ht="12.75" customHeight="1" x14ac:dyDescent="0.25">
      <c r="A1017"/>
      <c r="B1017"/>
      <c r="C1017" s="8"/>
      <c r="D1017" s="8"/>
      <c r="E1017"/>
      <c r="F1017" s="276"/>
      <c r="G1017"/>
      <c r="H1017"/>
      <c r="I1017"/>
      <c r="J1017" s="267"/>
      <c r="K1017" s="267"/>
      <c r="L1017" s="372"/>
      <c r="O1017" s="373"/>
      <c r="P1017" s="373"/>
      <c r="Q1017" s="374"/>
      <c r="R1017" s="274"/>
      <c r="S1017"/>
      <c r="T1017"/>
      <c r="U1017"/>
      <c r="V1017"/>
      <c r="W1017"/>
      <c r="X1017"/>
      <c r="Y1017"/>
      <c r="Z1017"/>
      <c r="AA1017"/>
      <c r="AB1017"/>
      <c r="AC1017"/>
      <c r="AD1017"/>
      <c r="AE1017"/>
      <c r="AF1017"/>
      <c r="AG1017"/>
      <c r="AH1017"/>
    </row>
    <row r="1018" spans="1:34" s="282" customFormat="1" ht="12.75" customHeight="1" x14ac:dyDescent="0.25">
      <c r="A1018"/>
      <c r="B1018"/>
      <c r="C1018" s="8"/>
      <c r="D1018" s="8"/>
      <c r="E1018"/>
      <c r="F1018" s="276"/>
      <c r="G1018"/>
      <c r="H1018"/>
      <c r="I1018"/>
      <c r="J1018" s="267"/>
      <c r="K1018" s="267"/>
      <c r="L1018" s="372"/>
      <c r="O1018" s="373"/>
      <c r="P1018" s="373"/>
      <c r="Q1018" s="374"/>
      <c r="R1018" s="274"/>
      <c r="S1018"/>
      <c r="T1018"/>
      <c r="U1018"/>
      <c r="V1018"/>
      <c r="W1018"/>
      <c r="X1018"/>
      <c r="Y1018"/>
      <c r="Z1018"/>
      <c r="AA1018"/>
      <c r="AB1018"/>
      <c r="AC1018"/>
      <c r="AD1018"/>
      <c r="AE1018"/>
      <c r="AF1018"/>
      <c r="AG1018"/>
      <c r="AH1018"/>
    </row>
    <row r="1019" spans="1:34" s="282" customFormat="1" ht="12.75" customHeight="1" x14ac:dyDescent="0.25">
      <c r="A1019"/>
      <c r="B1019"/>
      <c r="C1019" s="8"/>
      <c r="D1019" s="8"/>
      <c r="E1019"/>
      <c r="F1019" s="276"/>
      <c r="G1019"/>
      <c r="H1019"/>
      <c r="I1019"/>
      <c r="J1019" s="267"/>
      <c r="K1019" s="267"/>
      <c r="L1019" s="372"/>
      <c r="O1019" s="373"/>
      <c r="P1019" s="373"/>
      <c r="Q1019" s="374"/>
      <c r="R1019" s="274"/>
      <c r="S1019"/>
      <c r="T1019"/>
      <c r="U1019"/>
      <c r="V1019"/>
      <c r="W1019"/>
      <c r="X1019"/>
      <c r="Y1019"/>
      <c r="Z1019"/>
      <c r="AA1019"/>
      <c r="AB1019"/>
      <c r="AC1019"/>
      <c r="AD1019"/>
      <c r="AE1019"/>
      <c r="AF1019"/>
      <c r="AG1019"/>
      <c r="AH1019"/>
    </row>
    <row r="1020" spans="1:34" s="282" customFormat="1" ht="12.75" customHeight="1" x14ac:dyDescent="0.25">
      <c r="A1020"/>
      <c r="B1020"/>
      <c r="C1020" s="8"/>
      <c r="D1020" s="8"/>
      <c r="E1020"/>
      <c r="F1020" s="276"/>
      <c r="G1020"/>
      <c r="H1020"/>
      <c r="I1020"/>
      <c r="J1020" s="267"/>
      <c r="K1020" s="267"/>
      <c r="L1020" s="372"/>
      <c r="O1020" s="373"/>
      <c r="P1020" s="373"/>
      <c r="Q1020" s="374"/>
      <c r="R1020" s="274"/>
      <c r="S1020"/>
      <c r="T1020"/>
      <c r="U1020"/>
      <c r="V1020"/>
      <c r="W1020"/>
      <c r="X1020"/>
      <c r="Y1020"/>
      <c r="Z1020"/>
      <c r="AA1020"/>
      <c r="AB1020"/>
      <c r="AC1020"/>
      <c r="AD1020"/>
      <c r="AE1020"/>
      <c r="AF1020"/>
      <c r="AG1020"/>
      <c r="AH1020"/>
    </row>
    <row r="1021" spans="1:34" s="282" customFormat="1" ht="12.75" customHeight="1" x14ac:dyDescent="0.25">
      <c r="A1021"/>
      <c r="B1021"/>
      <c r="C1021" s="8"/>
      <c r="D1021" s="8"/>
      <c r="E1021"/>
      <c r="F1021" s="276"/>
      <c r="G1021"/>
      <c r="H1021"/>
      <c r="I1021"/>
      <c r="J1021" s="267"/>
      <c r="K1021" s="267"/>
      <c r="L1021" s="372"/>
      <c r="O1021" s="373"/>
      <c r="P1021" s="373"/>
      <c r="Q1021" s="374"/>
      <c r="R1021" s="274"/>
      <c r="S1021"/>
      <c r="T1021"/>
      <c r="U1021"/>
      <c r="V1021"/>
      <c r="W1021"/>
      <c r="X1021"/>
      <c r="Y1021"/>
      <c r="Z1021"/>
      <c r="AA1021"/>
      <c r="AB1021"/>
      <c r="AC1021"/>
      <c r="AD1021"/>
      <c r="AE1021"/>
      <c r="AF1021"/>
      <c r="AG1021"/>
      <c r="AH1021"/>
    </row>
    <row r="1022" spans="1:34" s="282" customFormat="1" ht="12.75" customHeight="1" x14ac:dyDescent="0.25">
      <c r="A1022"/>
      <c r="B1022"/>
      <c r="C1022" s="8"/>
      <c r="D1022" s="8"/>
      <c r="E1022"/>
      <c r="F1022" s="276"/>
      <c r="G1022"/>
      <c r="H1022"/>
      <c r="I1022"/>
      <c r="J1022" s="267"/>
      <c r="K1022" s="267"/>
      <c r="L1022" s="372"/>
      <c r="O1022" s="373"/>
      <c r="P1022" s="373"/>
      <c r="Q1022" s="374"/>
      <c r="R1022" s="274"/>
      <c r="S1022"/>
      <c r="T1022"/>
      <c r="U1022"/>
      <c r="V1022"/>
      <c r="W1022"/>
      <c r="X1022"/>
      <c r="Y1022"/>
      <c r="Z1022"/>
      <c r="AA1022"/>
      <c r="AB1022"/>
      <c r="AC1022"/>
      <c r="AD1022"/>
      <c r="AE1022"/>
      <c r="AF1022"/>
      <c r="AG1022"/>
      <c r="AH1022"/>
    </row>
    <row r="1023" spans="1:34" s="282" customFormat="1" ht="12.75" customHeight="1" x14ac:dyDescent="0.25">
      <c r="A1023"/>
      <c r="B1023"/>
      <c r="C1023" s="8"/>
      <c r="D1023" s="8"/>
      <c r="E1023"/>
      <c r="F1023" s="276"/>
      <c r="G1023"/>
      <c r="H1023"/>
      <c r="I1023"/>
      <c r="J1023" s="267"/>
      <c r="K1023" s="267"/>
      <c r="L1023" s="372"/>
      <c r="O1023" s="373"/>
      <c r="P1023" s="373"/>
      <c r="Q1023" s="374"/>
      <c r="R1023" s="274"/>
      <c r="S1023"/>
      <c r="T1023"/>
      <c r="U1023"/>
      <c r="V1023"/>
      <c r="W1023"/>
      <c r="X1023"/>
      <c r="Y1023"/>
      <c r="Z1023"/>
      <c r="AA1023"/>
      <c r="AB1023"/>
      <c r="AC1023"/>
      <c r="AD1023"/>
      <c r="AE1023"/>
      <c r="AF1023"/>
      <c r="AG1023"/>
      <c r="AH1023"/>
    </row>
    <row r="1024" spans="1:34" s="282" customFormat="1" ht="12.75" customHeight="1" x14ac:dyDescent="0.25">
      <c r="A1024"/>
      <c r="B1024"/>
      <c r="C1024" s="8"/>
      <c r="D1024" s="8"/>
      <c r="E1024"/>
      <c r="F1024" s="276"/>
      <c r="G1024"/>
      <c r="H1024"/>
      <c r="I1024"/>
      <c r="J1024" s="267"/>
      <c r="K1024" s="267"/>
      <c r="L1024" s="372"/>
      <c r="O1024" s="373"/>
      <c r="P1024" s="373"/>
      <c r="Q1024" s="374"/>
      <c r="R1024" s="274"/>
      <c r="S1024"/>
      <c r="T1024"/>
      <c r="U1024"/>
      <c r="V1024"/>
      <c r="W1024"/>
      <c r="X1024"/>
      <c r="Y1024"/>
      <c r="Z1024"/>
      <c r="AA1024"/>
      <c r="AB1024"/>
      <c r="AC1024"/>
      <c r="AD1024"/>
      <c r="AE1024"/>
      <c r="AF1024"/>
      <c r="AG1024"/>
      <c r="AH1024"/>
    </row>
    <row r="1025" spans="1:34" s="282" customFormat="1" ht="12.75" customHeight="1" x14ac:dyDescent="0.25">
      <c r="A1025"/>
      <c r="B1025"/>
      <c r="C1025" s="8"/>
      <c r="D1025" s="8"/>
      <c r="E1025"/>
      <c r="F1025" s="276"/>
      <c r="G1025"/>
      <c r="H1025"/>
      <c r="I1025"/>
      <c r="J1025" s="267"/>
      <c r="K1025" s="267"/>
      <c r="L1025" s="372"/>
      <c r="O1025" s="373"/>
      <c r="P1025" s="373"/>
      <c r="Q1025" s="374"/>
      <c r="R1025" s="274"/>
      <c r="S1025"/>
      <c r="T1025"/>
      <c r="U1025"/>
      <c r="V1025"/>
      <c r="W1025"/>
      <c r="X1025"/>
      <c r="Y1025"/>
      <c r="Z1025"/>
      <c r="AA1025"/>
      <c r="AB1025"/>
      <c r="AC1025"/>
      <c r="AD1025"/>
      <c r="AE1025"/>
      <c r="AF1025"/>
      <c r="AG1025"/>
      <c r="AH1025"/>
    </row>
    <row r="1026" spans="1:34" s="282" customFormat="1" ht="12.75" customHeight="1" x14ac:dyDescent="0.25">
      <c r="A1026"/>
      <c r="B1026"/>
      <c r="C1026" s="8"/>
      <c r="D1026" s="8"/>
      <c r="E1026"/>
      <c r="F1026" s="276"/>
      <c r="G1026"/>
      <c r="H1026"/>
      <c r="I1026"/>
      <c r="J1026" s="267"/>
      <c r="K1026" s="267"/>
      <c r="L1026" s="372"/>
      <c r="O1026" s="373"/>
      <c r="P1026" s="373"/>
      <c r="Q1026" s="374"/>
      <c r="R1026" s="274"/>
      <c r="S1026"/>
      <c r="T1026"/>
      <c r="U1026"/>
      <c r="V1026"/>
      <c r="W1026"/>
      <c r="X1026"/>
      <c r="Y1026"/>
      <c r="Z1026"/>
      <c r="AA1026"/>
      <c r="AB1026"/>
      <c r="AC1026"/>
      <c r="AD1026"/>
      <c r="AE1026"/>
      <c r="AF1026"/>
      <c r="AG1026"/>
      <c r="AH1026"/>
    </row>
    <row r="1027" spans="1:34" s="282" customFormat="1" ht="12.75" customHeight="1" x14ac:dyDescent="0.25">
      <c r="A1027"/>
      <c r="B1027"/>
      <c r="C1027" s="8"/>
      <c r="D1027" s="8"/>
      <c r="E1027"/>
      <c r="F1027" s="276"/>
      <c r="G1027"/>
      <c r="H1027"/>
      <c r="I1027"/>
      <c r="J1027" s="267"/>
      <c r="K1027" s="267"/>
      <c r="L1027" s="372"/>
      <c r="O1027" s="373"/>
      <c r="P1027" s="373"/>
      <c r="Q1027" s="374"/>
      <c r="R1027" s="274"/>
      <c r="S1027"/>
      <c r="T1027"/>
      <c r="U1027"/>
      <c r="V1027"/>
      <c r="W1027"/>
      <c r="X1027"/>
      <c r="Y1027"/>
      <c r="Z1027"/>
      <c r="AA1027"/>
      <c r="AB1027"/>
      <c r="AC1027"/>
      <c r="AD1027"/>
      <c r="AE1027"/>
      <c r="AF1027"/>
      <c r="AG1027"/>
      <c r="AH1027"/>
    </row>
    <row r="1028" spans="1:34" s="282" customFormat="1" ht="12.75" customHeight="1" x14ac:dyDescent="0.25">
      <c r="A1028"/>
      <c r="B1028"/>
      <c r="C1028" s="8"/>
      <c r="D1028" s="8"/>
      <c r="E1028"/>
      <c r="F1028" s="276"/>
      <c r="G1028"/>
      <c r="H1028"/>
      <c r="I1028"/>
      <c r="J1028" s="267"/>
      <c r="K1028" s="267"/>
      <c r="L1028" s="372"/>
      <c r="O1028" s="373"/>
      <c r="P1028" s="373"/>
      <c r="Q1028" s="374"/>
      <c r="R1028" s="274"/>
      <c r="S1028"/>
      <c r="T1028"/>
      <c r="U1028"/>
      <c r="V1028"/>
      <c r="W1028"/>
      <c r="X1028"/>
      <c r="Y1028"/>
      <c r="Z1028"/>
      <c r="AA1028"/>
      <c r="AB1028"/>
      <c r="AC1028"/>
      <c r="AD1028"/>
      <c r="AE1028"/>
      <c r="AF1028"/>
      <c r="AG1028"/>
      <c r="AH1028"/>
    </row>
    <row r="1029" spans="1:34" s="282" customFormat="1" ht="12.75" customHeight="1" x14ac:dyDescent="0.25">
      <c r="A1029"/>
      <c r="B1029"/>
      <c r="C1029" s="8"/>
      <c r="D1029" s="8"/>
      <c r="E1029"/>
      <c r="F1029" s="276"/>
      <c r="G1029"/>
      <c r="H1029"/>
      <c r="I1029"/>
      <c r="J1029" s="267"/>
      <c r="K1029" s="267"/>
      <c r="L1029" s="372"/>
      <c r="O1029" s="373"/>
      <c r="P1029" s="373"/>
      <c r="Q1029" s="374"/>
      <c r="R1029" s="274"/>
      <c r="S1029"/>
      <c r="T1029"/>
      <c r="U1029"/>
      <c r="V1029"/>
      <c r="W1029"/>
      <c r="X1029"/>
      <c r="Y1029"/>
      <c r="Z1029"/>
      <c r="AA1029"/>
      <c r="AB1029"/>
      <c r="AC1029"/>
      <c r="AD1029"/>
      <c r="AE1029"/>
      <c r="AF1029"/>
      <c r="AG1029"/>
      <c r="AH1029"/>
    </row>
    <row r="1030" spans="1:34" s="282" customFormat="1" ht="12.75" customHeight="1" x14ac:dyDescent="0.25">
      <c r="A1030"/>
      <c r="B1030"/>
      <c r="C1030" s="8"/>
      <c r="D1030" s="8"/>
      <c r="E1030"/>
      <c r="F1030" s="276"/>
      <c r="G1030"/>
      <c r="H1030"/>
      <c r="I1030"/>
      <c r="J1030" s="267"/>
      <c r="K1030" s="267"/>
      <c r="L1030" s="372"/>
      <c r="O1030" s="373"/>
      <c r="P1030" s="373"/>
      <c r="Q1030" s="374"/>
      <c r="R1030" s="274"/>
      <c r="S1030"/>
      <c r="T1030"/>
      <c r="U1030"/>
      <c r="V1030"/>
      <c r="W1030"/>
      <c r="X1030"/>
      <c r="Y1030"/>
      <c r="Z1030"/>
      <c r="AA1030"/>
      <c r="AB1030"/>
      <c r="AC1030"/>
      <c r="AD1030"/>
      <c r="AE1030"/>
      <c r="AF1030"/>
      <c r="AG1030"/>
      <c r="AH1030"/>
    </row>
    <row r="1031" spans="1:34" s="282" customFormat="1" ht="12.75" customHeight="1" x14ac:dyDescent="0.25">
      <c r="A1031"/>
      <c r="B1031"/>
      <c r="C1031" s="8"/>
      <c r="D1031" s="8"/>
      <c r="E1031"/>
      <c r="F1031" s="276"/>
      <c r="G1031"/>
      <c r="H1031"/>
      <c r="I1031"/>
      <c r="J1031" s="267"/>
      <c r="K1031" s="267"/>
      <c r="L1031" s="372"/>
      <c r="O1031" s="373"/>
      <c r="P1031" s="373"/>
      <c r="Q1031" s="374"/>
      <c r="R1031" s="274"/>
      <c r="S1031"/>
      <c r="T1031"/>
      <c r="U1031"/>
      <c r="V1031"/>
      <c r="W1031"/>
      <c r="X1031"/>
      <c r="Y1031"/>
      <c r="Z1031"/>
      <c r="AA1031"/>
      <c r="AB1031"/>
      <c r="AC1031"/>
      <c r="AD1031"/>
      <c r="AE1031"/>
      <c r="AF1031"/>
      <c r="AG1031"/>
      <c r="AH1031"/>
    </row>
    <row r="1032" spans="1:34" s="282" customFormat="1" ht="12.75" customHeight="1" x14ac:dyDescent="0.25">
      <c r="A1032"/>
      <c r="B1032"/>
      <c r="C1032" s="8"/>
      <c r="D1032" s="8"/>
      <c r="E1032"/>
      <c r="F1032" s="276"/>
      <c r="G1032"/>
      <c r="H1032"/>
      <c r="I1032"/>
      <c r="J1032" s="267"/>
      <c r="K1032" s="267"/>
      <c r="L1032" s="372"/>
      <c r="O1032" s="373"/>
      <c r="P1032" s="373"/>
      <c r="Q1032" s="374"/>
      <c r="R1032" s="274"/>
      <c r="S1032"/>
      <c r="T1032"/>
      <c r="U1032"/>
      <c r="V1032"/>
      <c r="W1032"/>
      <c r="X1032"/>
      <c r="Y1032"/>
      <c r="Z1032"/>
      <c r="AA1032"/>
      <c r="AB1032"/>
      <c r="AC1032"/>
      <c r="AD1032"/>
      <c r="AE1032"/>
      <c r="AF1032"/>
      <c r="AG1032"/>
      <c r="AH1032"/>
    </row>
    <row r="1033" spans="1:34" s="282" customFormat="1" ht="12.75" customHeight="1" x14ac:dyDescent="0.25">
      <c r="A1033"/>
      <c r="B1033"/>
      <c r="C1033" s="8"/>
      <c r="D1033" s="8"/>
      <c r="E1033"/>
      <c r="F1033" s="276"/>
      <c r="G1033"/>
      <c r="H1033"/>
      <c r="I1033"/>
      <c r="J1033" s="267"/>
      <c r="K1033" s="267"/>
      <c r="L1033" s="372"/>
      <c r="O1033" s="373"/>
      <c r="P1033" s="373"/>
      <c r="Q1033" s="374"/>
      <c r="R1033" s="274"/>
      <c r="S1033"/>
      <c r="T1033"/>
      <c r="U1033"/>
      <c r="V1033"/>
      <c r="W1033"/>
      <c r="X1033"/>
      <c r="Y1033"/>
      <c r="Z1033"/>
      <c r="AA1033"/>
      <c r="AB1033"/>
      <c r="AC1033"/>
      <c r="AD1033"/>
      <c r="AE1033"/>
      <c r="AF1033"/>
      <c r="AG1033"/>
      <c r="AH1033"/>
    </row>
    <row r="1034" spans="1:34" s="282" customFormat="1" ht="12.75" customHeight="1" x14ac:dyDescent="0.25">
      <c r="A1034"/>
      <c r="B1034"/>
      <c r="C1034" s="8"/>
      <c r="D1034" s="8"/>
      <c r="E1034"/>
      <c r="F1034" s="276"/>
      <c r="G1034"/>
      <c r="H1034"/>
      <c r="I1034"/>
      <c r="J1034" s="267"/>
      <c r="K1034" s="267"/>
      <c r="L1034" s="372"/>
      <c r="O1034" s="373"/>
      <c r="P1034" s="373"/>
      <c r="Q1034" s="374"/>
      <c r="R1034" s="274"/>
      <c r="S1034"/>
      <c r="T1034"/>
      <c r="U1034"/>
      <c r="V1034"/>
      <c r="W1034"/>
      <c r="X1034"/>
      <c r="Y1034"/>
      <c r="Z1034"/>
      <c r="AA1034"/>
      <c r="AB1034"/>
      <c r="AC1034"/>
      <c r="AD1034"/>
      <c r="AE1034"/>
      <c r="AF1034"/>
      <c r="AG1034"/>
      <c r="AH1034"/>
    </row>
    <row r="1035" spans="1:34" s="282" customFormat="1" ht="12.75" customHeight="1" x14ac:dyDescent="0.25">
      <c r="A1035"/>
      <c r="B1035"/>
      <c r="C1035" s="8"/>
      <c r="D1035" s="8"/>
      <c r="E1035"/>
      <c r="F1035" s="276"/>
      <c r="G1035"/>
      <c r="H1035"/>
      <c r="I1035"/>
      <c r="J1035" s="267"/>
      <c r="K1035" s="267"/>
      <c r="L1035" s="372"/>
      <c r="O1035" s="373"/>
      <c r="P1035" s="373"/>
      <c r="Q1035" s="374"/>
      <c r="R1035" s="274"/>
      <c r="S1035"/>
      <c r="T1035"/>
      <c r="U1035"/>
      <c r="V1035"/>
      <c r="W1035"/>
      <c r="X1035"/>
      <c r="Y1035"/>
      <c r="Z1035"/>
      <c r="AA1035"/>
      <c r="AB1035"/>
      <c r="AC1035"/>
      <c r="AD1035"/>
      <c r="AE1035"/>
      <c r="AF1035"/>
      <c r="AG1035"/>
      <c r="AH1035"/>
    </row>
    <row r="1036" spans="1:34" s="282" customFormat="1" ht="12.75" customHeight="1" x14ac:dyDescent="0.25">
      <c r="A1036"/>
      <c r="B1036"/>
      <c r="C1036" s="8"/>
      <c r="D1036" s="8"/>
      <c r="E1036"/>
      <c r="F1036" s="276"/>
      <c r="G1036"/>
      <c r="H1036"/>
      <c r="I1036"/>
      <c r="J1036" s="267"/>
      <c r="K1036" s="267"/>
      <c r="L1036" s="372"/>
      <c r="O1036" s="373"/>
      <c r="P1036" s="373"/>
      <c r="Q1036" s="374"/>
      <c r="R1036" s="274"/>
      <c r="S1036"/>
      <c r="T1036"/>
      <c r="U1036"/>
      <c r="V1036"/>
      <c r="W1036"/>
      <c r="X1036"/>
      <c r="Y1036"/>
      <c r="Z1036"/>
      <c r="AA1036"/>
      <c r="AB1036"/>
      <c r="AC1036"/>
      <c r="AD1036"/>
      <c r="AE1036"/>
      <c r="AF1036"/>
      <c r="AG1036"/>
      <c r="AH1036"/>
    </row>
    <row r="1037" spans="1:34" s="282" customFormat="1" ht="12.75" customHeight="1" x14ac:dyDescent="0.25">
      <c r="A1037"/>
      <c r="B1037"/>
      <c r="C1037" s="8"/>
      <c r="D1037" s="8"/>
      <c r="E1037"/>
      <c r="F1037" s="276"/>
      <c r="G1037"/>
      <c r="H1037"/>
      <c r="I1037"/>
      <c r="J1037" s="267"/>
      <c r="K1037" s="267"/>
      <c r="L1037" s="372"/>
      <c r="O1037" s="373"/>
      <c r="P1037" s="373"/>
      <c r="Q1037" s="374"/>
      <c r="R1037" s="274"/>
      <c r="S1037"/>
      <c r="T1037"/>
      <c r="U1037"/>
      <c r="V1037"/>
      <c r="W1037"/>
      <c r="X1037"/>
      <c r="Y1037"/>
      <c r="Z1037"/>
      <c r="AA1037"/>
      <c r="AB1037"/>
      <c r="AC1037"/>
      <c r="AD1037"/>
      <c r="AE1037"/>
      <c r="AF1037"/>
      <c r="AG1037"/>
      <c r="AH1037"/>
    </row>
    <row r="1038" spans="1:34" s="282" customFormat="1" ht="12.75" customHeight="1" x14ac:dyDescent="0.25">
      <c r="A1038"/>
      <c r="B1038"/>
      <c r="C1038" s="8"/>
      <c r="D1038" s="8"/>
      <c r="E1038"/>
      <c r="F1038" s="276"/>
      <c r="G1038"/>
      <c r="H1038"/>
      <c r="I1038"/>
      <c r="J1038" s="267"/>
      <c r="K1038" s="267"/>
      <c r="L1038" s="372"/>
      <c r="O1038" s="373"/>
      <c r="P1038" s="373"/>
      <c r="Q1038" s="374"/>
      <c r="R1038" s="274"/>
      <c r="S1038"/>
      <c r="T1038"/>
      <c r="U1038"/>
      <c r="V1038"/>
      <c r="W1038"/>
      <c r="X1038"/>
      <c r="Y1038"/>
      <c r="Z1038"/>
      <c r="AA1038"/>
      <c r="AB1038"/>
      <c r="AC1038"/>
      <c r="AD1038"/>
      <c r="AE1038"/>
      <c r="AF1038"/>
      <c r="AG1038"/>
      <c r="AH1038"/>
    </row>
    <row r="1039" spans="1:34" s="282" customFormat="1" ht="12.75" customHeight="1" x14ac:dyDescent="0.25">
      <c r="A1039"/>
      <c r="B1039"/>
      <c r="C1039" s="8"/>
      <c r="D1039" s="8"/>
      <c r="E1039"/>
      <c r="F1039" s="276"/>
      <c r="G1039"/>
      <c r="H1039"/>
      <c r="I1039"/>
      <c r="J1039" s="267"/>
      <c r="K1039" s="267"/>
      <c r="L1039" s="372"/>
      <c r="O1039" s="373"/>
      <c r="P1039" s="373"/>
      <c r="Q1039" s="374"/>
      <c r="R1039" s="274"/>
      <c r="S1039"/>
      <c r="T1039"/>
      <c r="U1039"/>
      <c r="V1039"/>
      <c r="W1039"/>
      <c r="X1039"/>
      <c r="Y1039"/>
      <c r="Z1039"/>
      <c r="AA1039"/>
      <c r="AB1039"/>
      <c r="AC1039"/>
      <c r="AD1039"/>
      <c r="AE1039"/>
      <c r="AF1039"/>
      <c r="AG1039"/>
      <c r="AH1039"/>
    </row>
    <row r="1040" spans="1:34" s="282" customFormat="1" ht="12.75" customHeight="1" x14ac:dyDescent="0.25">
      <c r="A1040"/>
      <c r="B1040"/>
      <c r="C1040" s="8"/>
      <c r="D1040" s="8"/>
      <c r="E1040"/>
      <c r="F1040" s="276"/>
      <c r="G1040"/>
      <c r="H1040"/>
      <c r="I1040"/>
      <c r="J1040" s="267"/>
      <c r="K1040" s="267"/>
      <c r="L1040" s="372"/>
      <c r="O1040" s="373"/>
      <c r="P1040" s="373"/>
      <c r="Q1040" s="374"/>
      <c r="R1040" s="274"/>
      <c r="S1040"/>
      <c r="T1040"/>
      <c r="U1040"/>
      <c r="V1040"/>
      <c r="W1040"/>
      <c r="X1040"/>
      <c r="Y1040"/>
      <c r="Z1040"/>
      <c r="AA1040"/>
      <c r="AB1040"/>
      <c r="AC1040"/>
      <c r="AD1040"/>
      <c r="AE1040"/>
      <c r="AF1040"/>
      <c r="AG1040"/>
      <c r="AH1040"/>
    </row>
    <row r="1041" spans="1:34" s="282" customFormat="1" ht="12.75" customHeight="1" x14ac:dyDescent="0.25">
      <c r="A1041"/>
      <c r="B1041"/>
      <c r="C1041" s="8"/>
      <c r="D1041" s="8"/>
      <c r="E1041"/>
      <c r="F1041" s="276"/>
      <c r="G1041"/>
      <c r="H1041"/>
      <c r="I1041"/>
      <c r="J1041" s="267"/>
      <c r="K1041" s="267"/>
      <c r="L1041" s="372"/>
      <c r="O1041" s="373"/>
      <c r="P1041" s="373"/>
      <c r="Q1041" s="374"/>
      <c r="R1041" s="274"/>
      <c r="S1041"/>
      <c r="T1041"/>
      <c r="U1041"/>
      <c r="V1041"/>
      <c r="W1041"/>
      <c r="X1041"/>
      <c r="Y1041"/>
      <c r="Z1041"/>
      <c r="AA1041"/>
      <c r="AB1041"/>
      <c r="AC1041"/>
      <c r="AD1041"/>
      <c r="AE1041"/>
      <c r="AF1041"/>
      <c r="AG1041"/>
      <c r="AH1041"/>
    </row>
    <row r="1042" spans="1:34" s="282" customFormat="1" ht="12.75" customHeight="1" x14ac:dyDescent="0.25">
      <c r="A1042"/>
      <c r="B1042"/>
      <c r="C1042" s="8"/>
      <c r="D1042" s="8"/>
      <c r="E1042"/>
      <c r="F1042" s="276"/>
      <c r="G1042"/>
      <c r="H1042"/>
      <c r="I1042"/>
      <c r="J1042" s="267"/>
      <c r="K1042" s="267"/>
      <c r="L1042" s="372"/>
      <c r="O1042" s="373"/>
      <c r="P1042" s="373"/>
      <c r="Q1042" s="374"/>
      <c r="R1042" s="274"/>
      <c r="S1042"/>
      <c r="T1042"/>
      <c r="U1042"/>
      <c r="V1042"/>
      <c r="W1042"/>
      <c r="X1042"/>
      <c r="Y1042"/>
      <c r="Z1042"/>
      <c r="AA1042"/>
      <c r="AB1042"/>
      <c r="AC1042"/>
      <c r="AD1042"/>
      <c r="AE1042"/>
      <c r="AF1042"/>
      <c r="AG1042"/>
      <c r="AH1042"/>
    </row>
    <row r="1043" spans="1:34" s="282" customFormat="1" ht="12.75" customHeight="1" x14ac:dyDescent="0.25">
      <c r="A1043"/>
      <c r="B1043"/>
      <c r="C1043" s="8"/>
      <c r="D1043" s="8"/>
      <c r="E1043"/>
      <c r="F1043" s="276"/>
      <c r="G1043"/>
      <c r="H1043"/>
      <c r="I1043"/>
      <c r="J1043" s="267"/>
      <c r="K1043" s="267"/>
      <c r="L1043" s="372"/>
      <c r="O1043" s="373"/>
      <c r="P1043" s="373"/>
      <c r="Q1043" s="374"/>
      <c r="R1043" s="274"/>
      <c r="S1043"/>
      <c r="T1043"/>
      <c r="U1043"/>
      <c r="V1043"/>
      <c r="W1043"/>
      <c r="X1043"/>
      <c r="Y1043"/>
      <c r="Z1043"/>
      <c r="AA1043"/>
      <c r="AB1043"/>
      <c r="AC1043"/>
      <c r="AD1043"/>
      <c r="AE1043"/>
      <c r="AF1043"/>
      <c r="AG1043"/>
      <c r="AH1043"/>
    </row>
    <row r="1044" spans="1:34" s="282" customFormat="1" ht="12.75" customHeight="1" x14ac:dyDescent="0.25">
      <c r="A1044"/>
      <c r="B1044"/>
      <c r="C1044" s="8"/>
      <c r="D1044" s="8"/>
      <c r="E1044"/>
      <c r="F1044" s="276"/>
      <c r="G1044"/>
      <c r="H1044"/>
      <c r="I1044"/>
      <c r="J1044" s="267"/>
      <c r="K1044" s="267"/>
      <c r="L1044" s="372"/>
      <c r="O1044" s="373"/>
      <c r="P1044" s="373"/>
      <c r="Q1044" s="374"/>
      <c r="R1044" s="274"/>
      <c r="S1044"/>
      <c r="T1044"/>
      <c r="U1044"/>
      <c r="V1044"/>
      <c r="W1044"/>
      <c r="X1044"/>
      <c r="Y1044"/>
      <c r="Z1044"/>
      <c r="AA1044"/>
      <c r="AB1044"/>
      <c r="AC1044"/>
      <c r="AD1044"/>
      <c r="AE1044"/>
      <c r="AF1044"/>
      <c r="AG1044"/>
      <c r="AH1044"/>
    </row>
    <row r="1045" spans="1:34" s="282" customFormat="1" ht="12.75" customHeight="1" x14ac:dyDescent="0.25">
      <c r="A1045"/>
      <c r="B1045"/>
      <c r="C1045" s="8"/>
      <c r="D1045" s="8"/>
      <c r="E1045"/>
      <c r="F1045" s="276"/>
      <c r="G1045"/>
      <c r="H1045"/>
      <c r="I1045"/>
      <c r="J1045" s="267"/>
      <c r="K1045" s="267"/>
      <c r="L1045" s="372"/>
      <c r="O1045" s="373"/>
      <c r="P1045" s="373"/>
      <c r="Q1045" s="374"/>
      <c r="R1045" s="274"/>
      <c r="S1045"/>
      <c r="T1045"/>
      <c r="U1045"/>
      <c r="V1045"/>
      <c r="W1045"/>
      <c r="X1045"/>
      <c r="Y1045"/>
      <c r="Z1045"/>
      <c r="AA1045"/>
      <c r="AB1045"/>
      <c r="AC1045"/>
      <c r="AD1045"/>
      <c r="AE1045"/>
      <c r="AF1045"/>
      <c r="AG1045"/>
      <c r="AH1045"/>
    </row>
    <row r="1046" spans="1:34" s="282" customFormat="1" ht="12.75" customHeight="1" x14ac:dyDescent="0.25">
      <c r="A1046"/>
      <c r="B1046"/>
      <c r="C1046" s="8"/>
      <c r="D1046" s="8"/>
      <c r="E1046"/>
      <c r="F1046" s="276"/>
      <c r="G1046"/>
      <c r="H1046"/>
      <c r="I1046"/>
      <c r="J1046" s="267"/>
      <c r="K1046" s="267"/>
      <c r="L1046" s="372"/>
      <c r="O1046" s="373"/>
      <c r="P1046" s="373"/>
      <c r="Q1046" s="374"/>
      <c r="R1046" s="274"/>
      <c r="S1046"/>
      <c r="T1046"/>
      <c r="U1046"/>
      <c r="V1046"/>
      <c r="W1046"/>
      <c r="X1046"/>
      <c r="Y1046"/>
      <c r="Z1046"/>
      <c r="AA1046"/>
      <c r="AB1046"/>
      <c r="AC1046"/>
      <c r="AD1046"/>
      <c r="AE1046"/>
      <c r="AF1046"/>
      <c r="AG1046"/>
      <c r="AH1046"/>
    </row>
    <row r="1047" spans="1:34" s="282" customFormat="1" ht="12.75" customHeight="1" x14ac:dyDescent="0.25">
      <c r="A1047"/>
      <c r="B1047"/>
      <c r="C1047" s="8"/>
      <c r="D1047" s="8"/>
      <c r="E1047"/>
      <c r="F1047" s="276"/>
      <c r="G1047"/>
      <c r="H1047"/>
      <c r="I1047"/>
      <c r="J1047" s="267"/>
      <c r="K1047" s="267"/>
      <c r="L1047" s="372"/>
      <c r="O1047" s="373"/>
      <c r="P1047" s="373"/>
      <c r="Q1047" s="374"/>
      <c r="R1047" s="274"/>
      <c r="S1047"/>
      <c r="T1047"/>
      <c r="U1047"/>
      <c r="V1047"/>
      <c r="W1047"/>
      <c r="X1047"/>
      <c r="Y1047"/>
      <c r="Z1047"/>
      <c r="AA1047"/>
      <c r="AB1047"/>
      <c r="AC1047"/>
      <c r="AD1047"/>
      <c r="AE1047"/>
      <c r="AF1047"/>
      <c r="AG1047"/>
      <c r="AH1047"/>
    </row>
    <row r="1048" spans="1:34" s="282" customFormat="1" ht="12.75" customHeight="1" x14ac:dyDescent="0.25">
      <c r="A1048"/>
      <c r="B1048"/>
      <c r="C1048" s="8"/>
      <c r="D1048" s="8"/>
      <c r="E1048"/>
      <c r="F1048" s="276"/>
      <c r="G1048"/>
      <c r="H1048"/>
      <c r="I1048"/>
      <c r="J1048" s="267"/>
      <c r="K1048" s="267"/>
      <c r="L1048" s="372"/>
      <c r="O1048" s="373"/>
      <c r="P1048" s="373"/>
      <c r="Q1048" s="374"/>
      <c r="R1048" s="274"/>
      <c r="S1048"/>
      <c r="T1048"/>
      <c r="U1048"/>
      <c r="V1048"/>
      <c r="W1048"/>
      <c r="X1048"/>
      <c r="Y1048"/>
      <c r="Z1048"/>
      <c r="AA1048"/>
      <c r="AB1048"/>
      <c r="AC1048"/>
      <c r="AD1048"/>
      <c r="AE1048"/>
      <c r="AF1048"/>
      <c r="AG1048"/>
      <c r="AH1048"/>
    </row>
    <row r="1049" spans="1:34" s="282" customFormat="1" ht="12.75" customHeight="1" x14ac:dyDescent="0.25">
      <c r="A1049"/>
      <c r="B1049"/>
      <c r="C1049" s="8"/>
      <c r="D1049" s="8"/>
      <c r="E1049"/>
      <c r="F1049" s="276"/>
      <c r="G1049"/>
      <c r="H1049"/>
      <c r="I1049"/>
      <c r="J1049" s="267"/>
      <c r="K1049" s="267"/>
      <c r="L1049" s="372"/>
      <c r="O1049" s="373"/>
      <c r="P1049" s="373"/>
      <c r="Q1049" s="374"/>
      <c r="R1049" s="274"/>
      <c r="S1049"/>
      <c r="T1049"/>
      <c r="U1049"/>
      <c r="V1049"/>
      <c r="W1049"/>
      <c r="X1049"/>
      <c r="Y1049"/>
      <c r="Z1049"/>
      <c r="AA1049"/>
      <c r="AB1049"/>
      <c r="AC1049"/>
      <c r="AD1049"/>
      <c r="AE1049"/>
      <c r="AF1049"/>
      <c r="AG1049"/>
      <c r="AH1049"/>
    </row>
    <row r="1050" spans="1:34" s="282" customFormat="1" ht="12.75" customHeight="1" x14ac:dyDescent="0.25">
      <c r="A1050"/>
      <c r="B1050"/>
      <c r="C1050" s="8"/>
      <c r="D1050" s="8"/>
      <c r="E1050"/>
      <c r="F1050" s="276"/>
      <c r="G1050"/>
      <c r="H1050"/>
      <c r="I1050"/>
      <c r="J1050" s="267"/>
      <c r="K1050" s="267"/>
      <c r="L1050" s="372"/>
      <c r="O1050" s="373"/>
      <c r="P1050" s="373"/>
      <c r="Q1050" s="374"/>
      <c r="R1050" s="274"/>
      <c r="S1050"/>
      <c r="T1050"/>
      <c r="U1050"/>
      <c r="V1050"/>
      <c r="W1050"/>
      <c r="X1050"/>
      <c r="Y1050"/>
      <c r="Z1050"/>
      <c r="AA1050"/>
      <c r="AB1050"/>
      <c r="AC1050"/>
      <c r="AD1050"/>
      <c r="AE1050"/>
      <c r="AF1050"/>
      <c r="AG1050"/>
      <c r="AH1050"/>
    </row>
    <row r="1051" spans="1:34" s="282" customFormat="1" ht="12.75" customHeight="1" x14ac:dyDescent="0.25">
      <c r="A1051"/>
      <c r="B1051"/>
      <c r="C1051" s="8"/>
      <c r="D1051" s="8"/>
      <c r="E1051"/>
      <c r="F1051" s="276"/>
      <c r="G1051"/>
      <c r="H1051"/>
      <c r="I1051"/>
      <c r="J1051" s="267"/>
      <c r="K1051" s="267"/>
      <c r="L1051" s="372"/>
      <c r="O1051" s="373"/>
      <c r="P1051" s="373"/>
      <c r="Q1051" s="374"/>
      <c r="R1051" s="274"/>
      <c r="S1051"/>
      <c r="T1051"/>
      <c r="U1051"/>
      <c r="V1051"/>
      <c r="W1051"/>
      <c r="X1051"/>
      <c r="Y1051"/>
      <c r="Z1051"/>
      <c r="AA1051"/>
      <c r="AB1051"/>
      <c r="AC1051"/>
      <c r="AD1051"/>
      <c r="AE1051"/>
      <c r="AF1051"/>
      <c r="AG1051"/>
      <c r="AH1051"/>
    </row>
    <row r="1052" spans="1:34" s="282" customFormat="1" ht="12.75" customHeight="1" x14ac:dyDescent="0.25">
      <c r="A1052"/>
      <c r="B1052"/>
      <c r="C1052" s="8"/>
      <c r="D1052" s="8"/>
      <c r="E1052"/>
      <c r="F1052" s="276"/>
      <c r="G1052"/>
      <c r="H1052"/>
      <c r="I1052"/>
      <c r="J1052" s="267"/>
      <c r="K1052" s="267"/>
      <c r="L1052" s="372"/>
      <c r="O1052" s="373"/>
      <c r="P1052" s="373"/>
      <c r="Q1052" s="374"/>
      <c r="R1052" s="274"/>
      <c r="S1052"/>
      <c r="T1052"/>
      <c r="U1052"/>
      <c r="V1052"/>
      <c r="W1052"/>
      <c r="X1052"/>
      <c r="Y1052"/>
      <c r="Z1052"/>
      <c r="AA1052"/>
      <c r="AB1052"/>
      <c r="AC1052"/>
      <c r="AD1052"/>
      <c r="AE1052"/>
      <c r="AF1052"/>
      <c r="AG1052"/>
      <c r="AH1052"/>
    </row>
    <row r="1053" spans="1:34" s="282" customFormat="1" ht="12.75" customHeight="1" x14ac:dyDescent="0.25">
      <c r="A1053"/>
      <c r="B1053"/>
      <c r="C1053" s="8"/>
      <c r="D1053" s="8"/>
      <c r="E1053"/>
      <c r="F1053" s="276"/>
      <c r="G1053"/>
      <c r="H1053"/>
      <c r="I1053"/>
      <c r="J1053" s="267"/>
      <c r="K1053" s="267"/>
      <c r="L1053" s="372"/>
      <c r="O1053" s="373"/>
      <c r="P1053" s="373"/>
      <c r="Q1053" s="374"/>
      <c r="R1053" s="274"/>
      <c r="S1053"/>
      <c r="T1053"/>
      <c r="U1053"/>
      <c r="V1053"/>
      <c r="W1053"/>
      <c r="X1053"/>
      <c r="Y1053"/>
      <c r="Z1053"/>
      <c r="AA1053"/>
      <c r="AB1053"/>
      <c r="AC1053"/>
      <c r="AD1053"/>
      <c r="AE1053"/>
      <c r="AF1053"/>
      <c r="AG1053"/>
      <c r="AH1053"/>
    </row>
    <row r="1054" spans="1:34" s="282" customFormat="1" ht="12.75" customHeight="1" x14ac:dyDescent="0.25">
      <c r="A1054"/>
      <c r="B1054"/>
      <c r="C1054" s="8"/>
      <c r="D1054" s="8"/>
      <c r="E1054"/>
      <c r="F1054" s="276"/>
      <c r="G1054"/>
      <c r="H1054"/>
      <c r="I1054"/>
      <c r="J1054" s="267"/>
      <c r="K1054" s="267"/>
      <c r="L1054" s="372"/>
      <c r="O1054" s="373"/>
      <c r="P1054" s="373"/>
      <c r="Q1054" s="374"/>
      <c r="R1054" s="274"/>
      <c r="S1054"/>
      <c r="T1054"/>
      <c r="U1054"/>
      <c r="V1054"/>
      <c r="W1054"/>
      <c r="X1054"/>
      <c r="Y1054"/>
      <c r="Z1054"/>
      <c r="AA1054"/>
      <c r="AB1054"/>
      <c r="AC1054"/>
      <c r="AD1054"/>
      <c r="AE1054"/>
      <c r="AF1054"/>
      <c r="AG1054"/>
      <c r="AH1054"/>
    </row>
    <row r="1055" spans="1:34" s="282" customFormat="1" ht="12.75" customHeight="1" x14ac:dyDescent="0.25">
      <c r="A1055"/>
      <c r="B1055"/>
      <c r="C1055" s="8"/>
      <c r="D1055" s="8"/>
      <c r="E1055"/>
      <c r="F1055" s="276"/>
      <c r="G1055"/>
      <c r="H1055"/>
      <c r="I1055"/>
      <c r="J1055" s="267"/>
      <c r="K1055" s="267"/>
      <c r="L1055" s="372"/>
      <c r="O1055" s="373"/>
      <c r="P1055" s="373"/>
      <c r="Q1055" s="374"/>
      <c r="R1055" s="274"/>
      <c r="S1055"/>
      <c r="T1055"/>
      <c r="U1055"/>
      <c r="V1055"/>
      <c r="W1055"/>
      <c r="X1055"/>
      <c r="Y1055"/>
      <c r="Z1055"/>
      <c r="AA1055"/>
      <c r="AB1055"/>
      <c r="AC1055"/>
      <c r="AD1055"/>
      <c r="AE1055"/>
      <c r="AF1055"/>
      <c r="AG1055"/>
      <c r="AH1055"/>
    </row>
    <row r="1056" spans="1:34" s="282" customFormat="1" ht="12.75" customHeight="1" x14ac:dyDescent="0.25">
      <c r="A1056"/>
      <c r="B1056"/>
      <c r="C1056" s="8"/>
      <c r="D1056" s="8"/>
      <c r="E1056"/>
      <c r="F1056" s="276"/>
      <c r="G1056"/>
      <c r="H1056"/>
      <c r="I1056"/>
      <c r="J1056" s="267"/>
      <c r="K1056" s="267"/>
      <c r="L1056" s="372"/>
      <c r="O1056" s="373"/>
      <c r="P1056" s="373"/>
      <c r="Q1056" s="374"/>
      <c r="R1056" s="274"/>
      <c r="S1056"/>
      <c r="T1056"/>
      <c r="U1056"/>
      <c r="V1056"/>
      <c r="W1056"/>
      <c r="X1056"/>
      <c r="Y1056"/>
      <c r="Z1056"/>
      <c r="AA1056"/>
      <c r="AB1056"/>
      <c r="AC1056"/>
      <c r="AD1056"/>
      <c r="AE1056"/>
      <c r="AF1056"/>
      <c r="AG1056"/>
      <c r="AH1056"/>
    </row>
    <row r="1057" spans="1:34" s="282" customFormat="1" ht="12.75" customHeight="1" x14ac:dyDescent="0.25">
      <c r="A1057"/>
      <c r="B1057"/>
      <c r="C1057" s="8"/>
      <c r="D1057" s="8"/>
      <c r="E1057"/>
      <c r="F1057" s="276"/>
      <c r="G1057"/>
      <c r="H1057"/>
      <c r="I1057"/>
      <c r="J1057" s="267"/>
      <c r="K1057" s="267"/>
      <c r="L1057" s="372"/>
      <c r="O1057" s="373"/>
      <c r="P1057" s="373"/>
      <c r="Q1057" s="374"/>
      <c r="R1057" s="274"/>
      <c r="S1057"/>
      <c r="T1057"/>
      <c r="U1057"/>
      <c r="V1057"/>
      <c r="W1057"/>
      <c r="X1057"/>
      <c r="Y1057"/>
      <c r="Z1057"/>
      <c r="AA1057"/>
      <c r="AB1057"/>
      <c r="AC1057"/>
      <c r="AD1057"/>
      <c r="AE1057"/>
      <c r="AF1057"/>
      <c r="AG1057"/>
      <c r="AH1057"/>
    </row>
    <row r="1058" spans="1:34" s="282" customFormat="1" ht="12.75" customHeight="1" x14ac:dyDescent="0.25">
      <c r="A1058"/>
      <c r="B1058"/>
      <c r="C1058" s="8"/>
      <c r="D1058" s="8"/>
      <c r="E1058"/>
      <c r="F1058" s="276"/>
      <c r="G1058"/>
      <c r="H1058"/>
      <c r="I1058"/>
      <c r="J1058" s="267"/>
      <c r="K1058" s="267"/>
      <c r="L1058" s="372"/>
      <c r="O1058" s="373"/>
      <c r="P1058" s="373"/>
      <c r="Q1058" s="374"/>
      <c r="R1058" s="274"/>
      <c r="S1058"/>
      <c r="T1058"/>
      <c r="U1058"/>
      <c r="V1058"/>
      <c r="W1058"/>
      <c r="X1058"/>
      <c r="Y1058"/>
      <c r="Z1058"/>
      <c r="AA1058"/>
      <c r="AB1058"/>
      <c r="AC1058"/>
      <c r="AD1058"/>
      <c r="AE1058"/>
      <c r="AF1058"/>
      <c r="AG1058"/>
      <c r="AH1058"/>
    </row>
    <row r="1059" spans="1:34" s="282" customFormat="1" ht="12.75" customHeight="1" x14ac:dyDescent="0.25">
      <c r="A1059"/>
      <c r="B1059"/>
      <c r="C1059" s="8"/>
      <c r="D1059" s="8"/>
      <c r="E1059"/>
      <c r="F1059" s="276"/>
      <c r="G1059"/>
      <c r="H1059"/>
      <c r="I1059"/>
      <c r="J1059" s="267"/>
      <c r="K1059" s="267"/>
      <c r="L1059" s="372"/>
      <c r="O1059" s="373"/>
      <c r="P1059" s="373"/>
      <c r="Q1059" s="374"/>
      <c r="R1059" s="274"/>
      <c r="S1059"/>
      <c r="T1059"/>
      <c r="U1059"/>
      <c r="V1059"/>
      <c r="W1059"/>
      <c r="X1059"/>
      <c r="Y1059"/>
      <c r="Z1059"/>
      <c r="AA1059"/>
      <c r="AB1059"/>
      <c r="AC1059"/>
      <c r="AD1059"/>
      <c r="AE1059"/>
      <c r="AF1059"/>
      <c r="AG1059"/>
      <c r="AH1059"/>
    </row>
    <row r="1060" spans="1:34" s="282" customFormat="1" ht="12.75" customHeight="1" x14ac:dyDescent="0.25">
      <c r="A1060"/>
      <c r="B1060"/>
      <c r="C1060" s="8"/>
      <c r="D1060" s="8"/>
      <c r="E1060"/>
      <c r="F1060" s="276"/>
      <c r="G1060"/>
      <c r="H1060"/>
      <c r="I1060"/>
      <c r="J1060" s="267"/>
      <c r="K1060" s="267"/>
      <c r="L1060" s="372"/>
      <c r="O1060" s="373"/>
      <c r="P1060" s="373"/>
      <c r="Q1060" s="374"/>
      <c r="R1060" s="274"/>
      <c r="S1060"/>
      <c r="T1060"/>
      <c r="U1060"/>
      <c r="V1060"/>
      <c r="W1060"/>
      <c r="X1060"/>
      <c r="Y1060"/>
      <c r="Z1060"/>
      <c r="AA1060"/>
      <c r="AB1060"/>
      <c r="AC1060"/>
      <c r="AD1060"/>
      <c r="AE1060"/>
      <c r="AF1060"/>
      <c r="AG1060"/>
      <c r="AH1060"/>
    </row>
    <row r="1061" spans="1:34" s="282" customFormat="1" ht="12.75" customHeight="1" x14ac:dyDescent="0.25">
      <c r="A1061"/>
      <c r="B1061"/>
      <c r="C1061" s="8"/>
      <c r="D1061" s="8"/>
      <c r="E1061"/>
      <c r="F1061" s="276"/>
      <c r="G1061"/>
      <c r="H1061"/>
      <c r="I1061"/>
      <c r="J1061" s="267"/>
      <c r="K1061" s="267"/>
      <c r="L1061" s="372"/>
      <c r="O1061" s="373"/>
      <c r="P1061" s="373"/>
      <c r="Q1061" s="374"/>
      <c r="R1061" s="274"/>
      <c r="S1061"/>
      <c r="T1061"/>
      <c r="U1061"/>
      <c r="V1061"/>
      <c r="W1061"/>
      <c r="X1061"/>
      <c r="Y1061"/>
      <c r="Z1061"/>
      <c r="AA1061"/>
      <c r="AB1061"/>
      <c r="AC1061"/>
      <c r="AD1061"/>
      <c r="AE1061"/>
      <c r="AF1061"/>
      <c r="AG1061"/>
      <c r="AH1061"/>
    </row>
    <row r="1062" spans="1:34" s="282" customFormat="1" ht="12.75" customHeight="1" x14ac:dyDescent="0.25">
      <c r="A1062"/>
      <c r="B1062"/>
      <c r="C1062" s="8"/>
      <c r="D1062" s="8"/>
      <c r="E1062"/>
      <c r="F1062" s="276"/>
      <c r="G1062"/>
      <c r="H1062"/>
      <c r="I1062"/>
      <c r="J1062" s="267"/>
      <c r="K1062" s="267"/>
      <c r="L1062" s="372"/>
      <c r="O1062" s="373"/>
      <c r="P1062" s="373"/>
      <c r="Q1062" s="374"/>
      <c r="R1062" s="274"/>
      <c r="S1062"/>
      <c r="T1062"/>
      <c r="U1062"/>
      <c r="V1062"/>
      <c r="W1062"/>
      <c r="X1062"/>
      <c r="Y1062"/>
      <c r="Z1062"/>
      <c r="AA1062"/>
      <c r="AB1062"/>
      <c r="AC1062"/>
      <c r="AD1062"/>
      <c r="AE1062"/>
      <c r="AF1062"/>
      <c r="AG1062"/>
      <c r="AH1062"/>
    </row>
    <row r="1063" spans="1:34" s="282" customFormat="1" ht="12.75" customHeight="1" x14ac:dyDescent="0.25">
      <c r="A1063"/>
      <c r="B1063"/>
      <c r="C1063" s="8"/>
      <c r="D1063" s="8"/>
      <c r="E1063"/>
      <c r="F1063" s="276"/>
      <c r="G1063"/>
      <c r="H1063"/>
      <c r="I1063"/>
      <c r="J1063" s="267"/>
      <c r="K1063" s="267"/>
      <c r="L1063" s="372"/>
      <c r="O1063" s="373"/>
      <c r="P1063" s="373"/>
      <c r="Q1063" s="374"/>
      <c r="R1063" s="274"/>
      <c r="S1063"/>
      <c r="T1063"/>
      <c r="U1063"/>
      <c r="V1063"/>
      <c r="W1063"/>
      <c r="X1063"/>
      <c r="Y1063"/>
      <c r="Z1063"/>
      <c r="AA1063"/>
      <c r="AB1063"/>
      <c r="AC1063"/>
      <c r="AD1063"/>
      <c r="AE1063"/>
      <c r="AF1063"/>
      <c r="AG1063"/>
      <c r="AH1063"/>
    </row>
    <row r="1064" spans="1:34" s="282" customFormat="1" ht="12.75" customHeight="1" x14ac:dyDescent="0.25">
      <c r="A1064"/>
      <c r="B1064"/>
      <c r="C1064" s="8"/>
      <c r="D1064" s="8"/>
      <c r="E1064"/>
      <c r="F1064" s="276"/>
      <c r="G1064"/>
      <c r="H1064"/>
      <c r="I1064"/>
      <c r="J1064" s="267"/>
      <c r="K1064" s="267"/>
      <c r="L1064" s="372"/>
      <c r="O1064" s="373"/>
      <c r="P1064" s="373"/>
      <c r="Q1064" s="374"/>
      <c r="R1064" s="274"/>
      <c r="S1064"/>
      <c r="T1064"/>
      <c r="U1064"/>
      <c r="V1064"/>
      <c r="W1064"/>
      <c r="X1064"/>
      <c r="Y1064"/>
      <c r="Z1064"/>
      <c r="AA1064"/>
      <c r="AB1064"/>
      <c r="AC1064"/>
      <c r="AD1064"/>
      <c r="AE1064"/>
      <c r="AF1064"/>
      <c r="AG1064"/>
      <c r="AH1064"/>
    </row>
    <row r="1065" spans="1:34" s="282" customFormat="1" ht="12.75" customHeight="1" x14ac:dyDescent="0.25">
      <c r="A1065"/>
      <c r="B1065"/>
      <c r="C1065" s="8"/>
      <c r="D1065" s="8"/>
      <c r="E1065"/>
      <c r="F1065" s="276"/>
      <c r="G1065"/>
      <c r="H1065"/>
      <c r="I1065"/>
      <c r="J1065" s="267"/>
      <c r="K1065" s="267"/>
      <c r="L1065" s="372"/>
      <c r="O1065" s="373"/>
      <c r="P1065" s="373"/>
      <c r="Q1065" s="374"/>
      <c r="R1065" s="274"/>
      <c r="S1065"/>
      <c r="T1065"/>
      <c r="U1065"/>
      <c r="V1065"/>
      <c r="W1065"/>
      <c r="X1065"/>
      <c r="Y1065"/>
      <c r="Z1065"/>
      <c r="AA1065"/>
      <c r="AB1065"/>
      <c r="AC1065"/>
      <c r="AD1065"/>
      <c r="AE1065"/>
      <c r="AF1065"/>
      <c r="AG1065"/>
      <c r="AH1065"/>
    </row>
    <row r="1066" spans="1:34" s="282" customFormat="1" ht="12.75" customHeight="1" x14ac:dyDescent="0.25">
      <c r="A1066"/>
      <c r="B1066"/>
      <c r="C1066" s="8"/>
      <c r="D1066" s="8"/>
      <c r="E1066"/>
      <c r="F1066" s="276"/>
      <c r="G1066"/>
      <c r="H1066"/>
      <c r="I1066"/>
      <c r="J1066" s="267"/>
      <c r="K1066" s="267"/>
      <c r="L1066" s="372"/>
      <c r="O1066" s="373"/>
      <c r="P1066" s="373"/>
      <c r="Q1066" s="374"/>
      <c r="R1066" s="274"/>
      <c r="S1066"/>
      <c r="T1066"/>
      <c r="U1066"/>
      <c r="V1066"/>
      <c r="W1066"/>
      <c r="X1066"/>
      <c r="Y1066"/>
      <c r="Z1066"/>
      <c r="AA1066"/>
      <c r="AB1066"/>
      <c r="AC1066"/>
      <c r="AD1066"/>
      <c r="AE1066"/>
      <c r="AF1066"/>
      <c r="AG1066"/>
      <c r="AH1066"/>
    </row>
    <row r="1067" spans="1:34" s="282" customFormat="1" ht="12.75" customHeight="1" x14ac:dyDescent="0.25">
      <c r="A1067"/>
      <c r="B1067"/>
      <c r="C1067" s="8"/>
      <c r="D1067" s="8"/>
      <c r="E1067"/>
      <c r="F1067" s="276"/>
      <c r="G1067"/>
      <c r="H1067"/>
      <c r="I1067"/>
      <c r="J1067" s="267"/>
      <c r="K1067" s="267"/>
      <c r="L1067" s="372"/>
      <c r="O1067" s="373"/>
      <c r="P1067" s="373"/>
      <c r="Q1067" s="374"/>
      <c r="R1067" s="274"/>
      <c r="S1067"/>
      <c r="T1067"/>
      <c r="U1067"/>
      <c r="V1067"/>
      <c r="W1067"/>
      <c r="X1067"/>
      <c r="Y1067"/>
      <c r="Z1067"/>
      <c r="AA1067"/>
      <c r="AB1067"/>
      <c r="AC1067"/>
      <c r="AD1067"/>
      <c r="AE1067"/>
      <c r="AF1067"/>
      <c r="AG1067"/>
      <c r="AH1067"/>
    </row>
    <row r="1068" spans="1:34" s="282" customFormat="1" ht="12.75" customHeight="1" x14ac:dyDescent="0.25">
      <c r="A1068"/>
      <c r="B1068"/>
      <c r="C1068" s="8"/>
      <c r="D1068" s="8"/>
      <c r="E1068"/>
      <c r="F1068" s="276"/>
      <c r="G1068"/>
      <c r="H1068"/>
      <c r="I1068"/>
      <c r="J1068" s="267"/>
      <c r="K1068" s="267"/>
      <c r="L1068" s="372"/>
      <c r="O1068" s="373"/>
      <c r="P1068" s="373"/>
      <c r="Q1068" s="374"/>
      <c r="R1068" s="274"/>
      <c r="S1068"/>
      <c r="T1068"/>
      <c r="U1068"/>
      <c r="V1068"/>
      <c r="W1068"/>
      <c r="X1068"/>
      <c r="Y1068"/>
      <c r="Z1068"/>
      <c r="AA1068"/>
      <c r="AB1068"/>
      <c r="AC1068"/>
      <c r="AD1068"/>
      <c r="AE1068"/>
      <c r="AF1068"/>
      <c r="AG1068"/>
      <c r="AH1068"/>
    </row>
    <row r="1069" spans="1:34" s="282" customFormat="1" ht="12.75" customHeight="1" x14ac:dyDescent="0.25">
      <c r="A1069"/>
      <c r="B1069"/>
      <c r="C1069" s="8"/>
      <c r="D1069" s="8"/>
      <c r="E1069"/>
      <c r="F1069" s="276"/>
      <c r="G1069"/>
      <c r="H1069"/>
      <c r="I1069"/>
      <c r="J1069" s="267"/>
      <c r="K1069" s="267"/>
      <c r="L1069" s="372"/>
      <c r="O1069" s="373"/>
      <c r="P1069" s="373"/>
      <c r="Q1069" s="374"/>
      <c r="R1069" s="274"/>
      <c r="S1069"/>
      <c r="T1069"/>
      <c r="U1069"/>
      <c r="V1069"/>
      <c r="W1069"/>
      <c r="X1069"/>
      <c r="Y1069"/>
      <c r="Z1069"/>
      <c r="AA1069"/>
      <c r="AB1069"/>
      <c r="AC1069"/>
      <c r="AD1069"/>
      <c r="AE1069"/>
      <c r="AF1069"/>
      <c r="AG1069"/>
      <c r="AH1069"/>
    </row>
    <row r="1070" spans="1:34" s="282" customFormat="1" ht="12.75" customHeight="1" x14ac:dyDescent="0.25">
      <c r="A1070"/>
      <c r="B1070"/>
      <c r="C1070" s="8"/>
      <c r="D1070" s="8"/>
      <c r="E1070"/>
      <c r="F1070" s="276"/>
      <c r="G1070"/>
      <c r="H1070"/>
      <c r="I1070"/>
      <c r="J1070" s="267"/>
      <c r="K1070" s="267"/>
      <c r="L1070" s="372"/>
      <c r="O1070" s="373"/>
      <c r="P1070" s="373"/>
      <c r="Q1070" s="374"/>
      <c r="R1070" s="274"/>
      <c r="S1070"/>
      <c r="T1070"/>
      <c r="U1070"/>
      <c r="V1070"/>
      <c r="W1070"/>
      <c r="X1070"/>
      <c r="Y1070"/>
      <c r="Z1070"/>
      <c r="AA1070"/>
      <c r="AB1070"/>
      <c r="AC1070"/>
      <c r="AD1070"/>
      <c r="AE1070"/>
      <c r="AF1070"/>
      <c r="AG1070"/>
      <c r="AH1070"/>
    </row>
    <row r="1071" spans="1:34" s="282" customFormat="1" ht="12.75" customHeight="1" x14ac:dyDescent="0.25">
      <c r="A1071"/>
      <c r="B1071"/>
      <c r="C1071" s="8"/>
      <c r="D1071" s="8"/>
      <c r="E1071"/>
      <c r="F1071" s="276"/>
      <c r="G1071"/>
      <c r="H1071"/>
      <c r="I1071"/>
      <c r="J1071" s="267"/>
      <c r="K1071" s="267"/>
      <c r="L1071" s="372"/>
      <c r="O1071" s="373"/>
      <c r="P1071" s="373"/>
      <c r="Q1071" s="374"/>
      <c r="R1071" s="274"/>
      <c r="S1071"/>
      <c r="T1071"/>
      <c r="U1071"/>
      <c r="V1071"/>
      <c r="W1071"/>
      <c r="X1071"/>
      <c r="Y1071"/>
      <c r="Z1071"/>
      <c r="AA1071"/>
      <c r="AB1071"/>
      <c r="AC1071"/>
      <c r="AD1071"/>
      <c r="AE1071"/>
      <c r="AF1071"/>
      <c r="AG1071"/>
      <c r="AH1071"/>
    </row>
    <row r="1072" spans="1:34" s="282" customFormat="1" ht="12.75" customHeight="1" x14ac:dyDescent="0.25">
      <c r="A1072"/>
      <c r="B1072"/>
      <c r="C1072" s="8"/>
      <c r="D1072" s="8"/>
      <c r="E1072"/>
      <c r="F1072" s="276"/>
      <c r="G1072"/>
      <c r="H1072"/>
      <c r="I1072"/>
      <c r="J1072" s="267"/>
      <c r="K1072" s="267"/>
      <c r="L1072" s="372"/>
      <c r="O1072" s="373"/>
      <c r="P1072" s="373"/>
      <c r="Q1072" s="374"/>
      <c r="R1072" s="274"/>
      <c r="S1072"/>
      <c r="T1072"/>
      <c r="U1072"/>
      <c r="V1072"/>
      <c r="W1072"/>
      <c r="X1072"/>
      <c r="Y1072"/>
      <c r="Z1072"/>
      <c r="AA1072"/>
      <c r="AB1072"/>
      <c r="AC1072"/>
      <c r="AD1072"/>
      <c r="AE1072"/>
      <c r="AF1072"/>
      <c r="AG1072"/>
      <c r="AH1072"/>
    </row>
    <row r="1073" spans="1:34" s="282" customFormat="1" ht="12.75" customHeight="1" x14ac:dyDescent="0.25">
      <c r="A1073"/>
      <c r="B1073"/>
      <c r="C1073" s="8"/>
      <c r="D1073" s="8"/>
      <c r="E1073"/>
      <c r="F1073" s="276"/>
      <c r="G1073"/>
      <c r="H1073"/>
      <c r="I1073"/>
      <c r="J1073" s="267"/>
      <c r="K1073" s="267"/>
      <c r="L1073" s="372"/>
      <c r="O1073" s="373"/>
      <c r="P1073" s="373"/>
      <c r="Q1073" s="374"/>
      <c r="R1073" s="274"/>
      <c r="S1073"/>
      <c r="T1073"/>
      <c r="U1073"/>
      <c r="V1073"/>
      <c r="W1073"/>
      <c r="X1073"/>
      <c r="Y1073"/>
      <c r="Z1073"/>
      <c r="AA1073"/>
      <c r="AB1073"/>
      <c r="AC1073"/>
      <c r="AD1073"/>
      <c r="AE1073"/>
      <c r="AF1073"/>
      <c r="AG1073"/>
      <c r="AH1073"/>
    </row>
    <row r="1074" spans="1:34" s="282" customFormat="1" ht="12.75" customHeight="1" x14ac:dyDescent="0.25">
      <c r="A1074"/>
      <c r="B1074"/>
      <c r="C1074" s="8"/>
      <c r="D1074" s="8"/>
      <c r="E1074"/>
      <c r="F1074" s="276"/>
      <c r="G1074"/>
      <c r="H1074"/>
      <c r="I1074"/>
      <c r="J1074" s="267"/>
      <c r="K1074" s="267"/>
      <c r="L1074" s="372"/>
      <c r="O1074" s="373"/>
      <c r="P1074" s="373"/>
      <c r="Q1074" s="374"/>
      <c r="R1074" s="274"/>
      <c r="S1074"/>
      <c r="T1074"/>
      <c r="U1074"/>
      <c r="V1074"/>
      <c r="W1074"/>
      <c r="X1074"/>
      <c r="Y1074"/>
      <c r="Z1074"/>
      <c r="AA1074"/>
      <c r="AB1074"/>
      <c r="AC1074"/>
      <c r="AD1074"/>
      <c r="AE1074"/>
      <c r="AF1074"/>
      <c r="AG1074"/>
      <c r="AH1074"/>
    </row>
    <row r="1075" spans="1:34" s="282" customFormat="1" ht="12.75" customHeight="1" x14ac:dyDescent="0.25">
      <c r="A1075"/>
      <c r="B1075"/>
      <c r="C1075" s="8"/>
      <c r="D1075" s="8"/>
      <c r="E1075"/>
      <c r="F1075" s="276"/>
      <c r="G1075"/>
      <c r="H1075"/>
      <c r="I1075"/>
      <c r="J1075" s="267"/>
      <c r="K1075" s="267"/>
      <c r="L1075" s="372"/>
      <c r="O1075" s="373"/>
      <c r="P1075" s="373"/>
      <c r="Q1075" s="374"/>
      <c r="R1075" s="274"/>
      <c r="S1075"/>
      <c r="T1075"/>
      <c r="U1075"/>
      <c r="V1075"/>
      <c r="W1075"/>
      <c r="X1075"/>
      <c r="Y1075"/>
      <c r="Z1075"/>
      <c r="AA1075"/>
      <c r="AB1075"/>
      <c r="AC1075"/>
      <c r="AD1075"/>
      <c r="AE1075"/>
      <c r="AF1075"/>
      <c r="AG1075"/>
      <c r="AH1075"/>
    </row>
    <row r="1076" spans="1:34" s="282" customFormat="1" ht="12.75" customHeight="1" x14ac:dyDescent="0.25">
      <c r="A1076"/>
      <c r="B1076"/>
      <c r="C1076" s="8"/>
      <c r="D1076" s="8"/>
      <c r="E1076"/>
      <c r="F1076" s="276"/>
      <c r="G1076"/>
      <c r="H1076"/>
      <c r="I1076"/>
      <c r="J1076" s="267"/>
      <c r="K1076" s="267"/>
      <c r="L1076" s="372"/>
      <c r="O1076" s="373"/>
      <c r="P1076" s="373"/>
      <c r="Q1076" s="374"/>
      <c r="R1076" s="274"/>
      <c r="S1076"/>
      <c r="T1076"/>
      <c r="U1076"/>
      <c r="V1076"/>
      <c r="W1076"/>
      <c r="X1076"/>
      <c r="Y1076"/>
      <c r="Z1076"/>
      <c r="AA1076"/>
      <c r="AB1076"/>
      <c r="AC1076"/>
      <c r="AD1076"/>
      <c r="AE1076"/>
      <c r="AF1076"/>
      <c r="AG1076"/>
      <c r="AH1076"/>
    </row>
    <row r="1077" spans="1:34" s="282" customFormat="1" ht="12.75" customHeight="1" x14ac:dyDescent="0.25">
      <c r="A1077"/>
      <c r="B1077"/>
      <c r="C1077" s="8"/>
      <c r="D1077" s="8"/>
      <c r="E1077"/>
      <c r="F1077" s="276"/>
      <c r="G1077"/>
      <c r="H1077"/>
      <c r="I1077"/>
      <c r="J1077" s="267"/>
      <c r="K1077" s="267"/>
      <c r="L1077" s="372"/>
      <c r="O1077" s="373"/>
      <c r="P1077" s="373"/>
      <c r="Q1077" s="374"/>
      <c r="R1077" s="274"/>
      <c r="S1077"/>
      <c r="T1077"/>
      <c r="U1077"/>
      <c r="V1077"/>
      <c r="W1077"/>
      <c r="X1077"/>
      <c r="Y1077"/>
      <c r="Z1077"/>
      <c r="AA1077"/>
      <c r="AB1077"/>
      <c r="AC1077"/>
      <c r="AD1077"/>
      <c r="AE1077"/>
      <c r="AF1077"/>
      <c r="AG1077"/>
      <c r="AH1077"/>
    </row>
    <row r="1078" spans="1:34" s="282" customFormat="1" ht="12.75" customHeight="1" x14ac:dyDescent="0.25">
      <c r="A1078"/>
      <c r="B1078"/>
      <c r="C1078" s="8"/>
      <c r="D1078" s="8"/>
      <c r="E1078"/>
      <c r="F1078" s="276"/>
      <c r="G1078"/>
      <c r="H1078"/>
      <c r="I1078"/>
      <c r="J1078" s="267"/>
      <c r="K1078" s="267"/>
      <c r="L1078" s="372"/>
      <c r="O1078" s="373"/>
      <c r="P1078" s="373"/>
      <c r="Q1078" s="374"/>
      <c r="R1078" s="274"/>
      <c r="S1078"/>
      <c r="T1078"/>
      <c r="U1078"/>
      <c r="V1078"/>
      <c r="W1078"/>
      <c r="X1078"/>
      <c r="Y1078"/>
      <c r="Z1078"/>
      <c r="AA1078"/>
      <c r="AB1078"/>
      <c r="AC1078"/>
      <c r="AD1078"/>
      <c r="AE1078"/>
      <c r="AF1078"/>
      <c r="AG1078"/>
      <c r="AH1078"/>
    </row>
    <row r="1079" spans="1:34" s="282" customFormat="1" ht="12.75" customHeight="1" x14ac:dyDescent="0.25">
      <c r="A1079"/>
      <c r="B1079"/>
      <c r="C1079" s="8"/>
      <c r="D1079" s="8"/>
      <c r="E1079"/>
      <c r="F1079" s="276"/>
      <c r="G1079"/>
      <c r="H1079"/>
      <c r="I1079"/>
      <c r="J1079" s="267"/>
      <c r="K1079" s="267"/>
      <c r="L1079" s="372"/>
      <c r="O1079" s="373"/>
      <c r="P1079" s="373"/>
      <c r="Q1079" s="374"/>
      <c r="R1079" s="274"/>
      <c r="S1079"/>
      <c r="T1079"/>
      <c r="U1079"/>
      <c r="V1079"/>
      <c r="W1079"/>
      <c r="X1079"/>
      <c r="Y1079"/>
      <c r="Z1079"/>
      <c r="AA1079"/>
      <c r="AB1079"/>
      <c r="AC1079"/>
      <c r="AD1079"/>
      <c r="AE1079"/>
      <c r="AF1079"/>
      <c r="AG1079"/>
      <c r="AH1079"/>
    </row>
    <row r="1080" spans="1:34" s="282" customFormat="1" ht="12.75" customHeight="1" x14ac:dyDescent="0.25">
      <c r="A1080"/>
      <c r="B1080"/>
      <c r="C1080" s="8"/>
      <c r="D1080" s="8"/>
      <c r="E1080"/>
      <c r="F1080" s="276"/>
      <c r="G1080"/>
      <c r="H1080"/>
      <c r="I1080"/>
      <c r="J1080" s="267"/>
      <c r="K1080" s="267"/>
      <c r="L1080" s="372"/>
      <c r="O1080" s="373"/>
      <c r="P1080" s="373"/>
      <c r="Q1080" s="374"/>
      <c r="R1080" s="274"/>
      <c r="S1080"/>
      <c r="T1080"/>
      <c r="U1080"/>
      <c r="V1080"/>
      <c r="W1080"/>
      <c r="X1080"/>
      <c r="Y1080"/>
      <c r="Z1080"/>
      <c r="AA1080"/>
      <c r="AB1080"/>
      <c r="AC1080"/>
      <c r="AD1080"/>
      <c r="AE1080"/>
      <c r="AF1080"/>
      <c r="AG1080"/>
      <c r="AH1080"/>
    </row>
    <row r="1081" spans="1:34" s="282" customFormat="1" ht="12.75" customHeight="1" x14ac:dyDescent="0.25">
      <c r="A1081"/>
      <c r="B1081"/>
      <c r="C1081" s="8"/>
      <c r="D1081" s="8"/>
      <c r="E1081"/>
      <c r="F1081" s="276"/>
      <c r="G1081"/>
      <c r="H1081"/>
      <c r="I1081"/>
      <c r="J1081" s="267"/>
      <c r="K1081" s="267"/>
      <c r="L1081" s="372"/>
      <c r="O1081" s="373"/>
      <c r="P1081" s="373"/>
      <c r="Q1081" s="374"/>
      <c r="R1081" s="274"/>
      <c r="S1081"/>
      <c r="T1081"/>
      <c r="U1081"/>
      <c r="V1081"/>
      <c r="W1081"/>
      <c r="X1081"/>
      <c r="Y1081"/>
      <c r="Z1081"/>
      <c r="AA1081"/>
      <c r="AB1081"/>
      <c r="AC1081"/>
      <c r="AD1081"/>
      <c r="AE1081"/>
      <c r="AF1081"/>
      <c r="AG1081"/>
      <c r="AH1081"/>
    </row>
    <row r="1082" spans="1:34" s="282" customFormat="1" ht="12.75" customHeight="1" x14ac:dyDescent="0.25">
      <c r="A1082"/>
      <c r="B1082"/>
      <c r="C1082" s="8"/>
      <c r="D1082" s="8"/>
      <c r="E1082"/>
      <c r="F1082" s="276"/>
      <c r="G1082"/>
      <c r="H1082"/>
      <c r="I1082"/>
      <c r="J1082" s="267"/>
      <c r="K1082" s="267"/>
      <c r="L1082" s="372"/>
      <c r="O1082" s="373"/>
      <c r="P1082" s="373"/>
      <c r="Q1082" s="374"/>
      <c r="R1082" s="274"/>
      <c r="S1082"/>
      <c r="T1082"/>
      <c r="U1082"/>
      <c r="V1082"/>
      <c r="W1082"/>
      <c r="X1082"/>
      <c r="Y1082"/>
      <c r="Z1082"/>
      <c r="AA1082"/>
      <c r="AB1082"/>
      <c r="AC1082"/>
      <c r="AD1082"/>
      <c r="AE1082"/>
      <c r="AF1082"/>
      <c r="AG1082"/>
      <c r="AH1082"/>
    </row>
    <row r="1083" spans="1:34" s="282" customFormat="1" ht="12.75" customHeight="1" x14ac:dyDescent="0.25">
      <c r="A1083"/>
      <c r="B1083"/>
      <c r="C1083" s="8"/>
      <c r="D1083" s="8"/>
      <c r="E1083"/>
      <c r="F1083" s="276"/>
      <c r="G1083"/>
      <c r="H1083"/>
      <c r="I1083"/>
      <c r="J1083" s="267"/>
      <c r="K1083" s="267"/>
      <c r="L1083" s="372"/>
      <c r="O1083" s="373"/>
      <c r="P1083" s="373"/>
      <c r="Q1083" s="374"/>
      <c r="R1083" s="274"/>
      <c r="S1083"/>
      <c r="T1083"/>
      <c r="U1083"/>
      <c r="V1083"/>
      <c r="W1083"/>
      <c r="X1083"/>
      <c r="Y1083"/>
      <c r="Z1083"/>
      <c r="AA1083"/>
      <c r="AB1083"/>
      <c r="AC1083"/>
      <c r="AD1083"/>
      <c r="AE1083"/>
      <c r="AF1083"/>
      <c r="AG1083"/>
      <c r="AH1083"/>
    </row>
    <row r="1084" spans="1:34" s="282" customFormat="1" ht="12.75" customHeight="1" x14ac:dyDescent="0.25">
      <c r="A1084"/>
      <c r="B1084"/>
      <c r="C1084" s="8"/>
      <c r="D1084" s="8"/>
      <c r="E1084"/>
      <c r="F1084" s="276"/>
      <c r="G1084"/>
      <c r="H1084"/>
      <c r="I1084"/>
      <c r="J1084" s="267"/>
      <c r="K1084" s="267"/>
      <c r="L1084" s="372"/>
      <c r="O1084" s="373"/>
      <c r="P1084" s="373"/>
      <c r="Q1084" s="374"/>
      <c r="R1084" s="274"/>
      <c r="S1084"/>
      <c r="T1084"/>
      <c r="U1084"/>
      <c r="V1084"/>
      <c r="W1084"/>
      <c r="X1084"/>
      <c r="Y1084"/>
      <c r="Z1084"/>
      <c r="AA1084"/>
      <c r="AB1084"/>
      <c r="AC1084"/>
      <c r="AD1084"/>
      <c r="AE1084"/>
      <c r="AF1084"/>
      <c r="AG1084"/>
      <c r="AH1084"/>
    </row>
    <row r="1085" spans="1:34" s="282" customFormat="1" ht="12.75" customHeight="1" x14ac:dyDescent="0.25">
      <c r="A1085"/>
      <c r="B1085"/>
      <c r="C1085" s="8"/>
      <c r="D1085" s="8"/>
      <c r="E1085"/>
      <c r="F1085" s="276"/>
      <c r="G1085"/>
      <c r="H1085"/>
      <c r="I1085"/>
      <c r="J1085" s="267"/>
      <c r="K1085" s="267"/>
      <c r="L1085" s="372"/>
      <c r="O1085" s="373"/>
      <c r="P1085" s="373"/>
      <c r="Q1085" s="374"/>
      <c r="R1085" s="274"/>
      <c r="S1085"/>
      <c r="T1085"/>
      <c r="U1085"/>
      <c r="V1085"/>
      <c r="W1085"/>
      <c r="X1085"/>
      <c r="Y1085"/>
      <c r="Z1085"/>
      <c r="AA1085"/>
      <c r="AB1085"/>
      <c r="AC1085"/>
      <c r="AD1085"/>
      <c r="AE1085"/>
      <c r="AF1085"/>
      <c r="AG1085"/>
      <c r="AH1085"/>
    </row>
    <row r="1086" spans="1:34" s="282" customFormat="1" ht="12.75" customHeight="1" x14ac:dyDescent="0.25">
      <c r="A1086"/>
      <c r="B1086"/>
      <c r="C1086" s="8"/>
      <c r="D1086" s="8"/>
      <c r="E1086"/>
      <c r="F1086" s="276"/>
      <c r="G1086"/>
      <c r="H1086"/>
      <c r="I1086"/>
      <c r="J1086" s="267"/>
      <c r="K1086" s="267"/>
      <c r="L1086" s="372"/>
      <c r="O1086" s="373"/>
      <c r="P1086" s="373"/>
      <c r="Q1086" s="374"/>
      <c r="R1086" s="274"/>
      <c r="S1086"/>
      <c r="T1086"/>
      <c r="U1086"/>
      <c r="V1086"/>
      <c r="W1086"/>
      <c r="X1086"/>
      <c r="Y1086"/>
      <c r="Z1086"/>
      <c r="AA1086"/>
      <c r="AB1086"/>
      <c r="AC1086"/>
      <c r="AD1086"/>
      <c r="AE1086"/>
      <c r="AF1086"/>
      <c r="AG1086"/>
      <c r="AH1086"/>
    </row>
    <row r="1087" spans="1:34" s="282" customFormat="1" ht="12.75" customHeight="1" x14ac:dyDescent="0.25">
      <c r="A1087"/>
      <c r="B1087"/>
      <c r="C1087" s="8"/>
      <c r="D1087" s="8"/>
      <c r="E1087"/>
      <c r="F1087" s="276"/>
      <c r="G1087"/>
      <c r="H1087"/>
      <c r="I1087"/>
      <c r="J1087" s="267"/>
      <c r="K1087" s="267"/>
      <c r="L1087" s="372"/>
      <c r="O1087" s="373"/>
      <c r="P1087" s="373"/>
      <c r="Q1087" s="374"/>
      <c r="R1087" s="274"/>
      <c r="S1087"/>
      <c r="T1087"/>
      <c r="U1087"/>
      <c r="V1087"/>
      <c r="W1087"/>
      <c r="X1087"/>
      <c r="Y1087"/>
      <c r="Z1087"/>
      <c r="AA1087"/>
      <c r="AB1087"/>
      <c r="AC1087"/>
      <c r="AD1087"/>
      <c r="AE1087"/>
      <c r="AF1087"/>
      <c r="AG1087"/>
      <c r="AH1087"/>
    </row>
    <row r="1088" spans="1:34" s="282" customFormat="1" ht="12.75" customHeight="1" x14ac:dyDescent="0.25">
      <c r="A1088"/>
      <c r="B1088"/>
      <c r="C1088" s="8"/>
      <c r="D1088" s="8"/>
      <c r="E1088"/>
      <c r="F1088" s="276"/>
      <c r="G1088"/>
      <c r="H1088"/>
      <c r="I1088"/>
      <c r="J1088" s="267"/>
      <c r="K1088" s="267"/>
      <c r="L1088" s="372"/>
      <c r="O1088" s="373"/>
      <c r="P1088" s="373"/>
      <c r="Q1088" s="374"/>
      <c r="R1088" s="274"/>
      <c r="S1088"/>
      <c r="T1088"/>
      <c r="U1088"/>
      <c r="V1088"/>
      <c r="W1088"/>
      <c r="X1088"/>
      <c r="Y1088"/>
      <c r="Z1088"/>
      <c r="AA1088"/>
      <c r="AB1088"/>
      <c r="AC1088"/>
      <c r="AD1088"/>
      <c r="AE1088"/>
      <c r="AF1088"/>
      <c r="AG1088"/>
      <c r="AH1088"/>
    </row>
    <row r="1089" spans="1:34" s="282" customFormat="1" ht="12.75" customHeight="1" x14ac:dyDescent="0.25">
      <c r="A1089"/>
      <c r="B1089"/>
      <c r="C1089" s="8"/>
      <c r="D1089" s="8"/>
      <c r="E1089"/>
      <c r="F1089" s="276"/>
      <c r="G1089"/>
      <c r="H1089"/>
      <c r="I1089"/>
      <c r="J1089" s="267"/>
      <c r="K1089" s="267"/>
      <c r="L1089" s="372"/>
      <c r="O1089" s="373"/>
      <c r="P1089" s="373"/>
      <c r="Q1089" s="374"/>
      <c r="R1089" s="274"/>
      <c r="S1089"/>
      <c r="T1089"/>
      <c r="U1089"/>
      <c r="V1089"/>
      <c r="W1089"/>
      <c r="X1089"/>
      <c r="Y1089"/>
      <c r="Z1089"/>
      <c r="AA1089"/>
      <c r="AB1089"/>
      <c r="AC1089"/>
      <c r="AD1089"/>
      <c r="AE1089"/>
      <c r="AF1089"/>
      <c r="AG1089"/>
      <c r="AH1089"/>
    </row>
    <row r="1090" spans="1:34" s="282" customFormat="1" ht="12.75" customHeight="1" x14ac:dyDescent="0.25">
      <c r="A1090"/>
      <c r="B1090"/>
      <c r="C1090" s="8"/>
      <c r="D1090" s="8"/>
      <c r="E1090"/>
      <c r="F1090" s="276"/>
      <c r="G1090"/>
      <c r="H1090"/>
      <c r="I1090"/>
      <c r="J1090" s="267"/>
      <c r="K1090" s="267"/>
      <c r="L1090" s="372"/>
      <c r="O1090" s="373"/>
      <c r="P1090" s="373"/>
      <c r="Q1090" s="374"/>
      <c r="R1090" s="274"/>
      <c r="S1090"/>
      <c r="T1090"/>
      <c r="U1090"/>
      <c r="V1090"/>
      <c r="W1090"/>
      <c r="X1090"/>
      <c r="Y1090"/>
      <c r="Z1090"/>
      <c r="AA1090"/>
      <c r="AB1090"/>
      <c r="AC1090"/>
      <c r="AD1090"/>
      <c r="AE1090"/>
      <c r="AF1090"/>
      <c r="AG1090"/>
      <c r="AH1090"/>
    </row>
    <row r="1091" spans="1:34" s="282" customFormat="1" ht="12.75" customHeight="1" x14ac:dyDescent="0.25">
      <c r="A1091"/>
      <c r="B1091"/>
      <c r="C1091" s="8"/>
      <c r="D1091" s="8"/>
      <c r="E1091"/>
      <c r="F1091" s="276"/>
      <c r="G1091"/>
      <c r="H1091"/>
      <c r="I1091"/>
      <c r="J1091" s="267"/>
      <c r="K1091" s="267"/>
      <c r="L1091" s="372"/>
      <c r="O1091" s="373"/>
      <c r="P1091" s="373"/>
      <c r="Q1091" s="374"/>
      <c r="R1091" s="274"/>
      <c r="S1091"/>
      <c r="T1091"/>
      <c r="U1091"/>
      <c r="V1091"/>
      <c r="W1091"/>
      <c r="X1091"/>
      <c r="Y1091"/>
      <c r="Z1091"/>
      <c r="AA1091"/>
      <c r="AB1091"/>
      <c r="AC1091"/>
      <c r="AD1091"/>
      <c r="AE1091"/>
      <c r="AF1091"/>
      <c r="AG1091"/>
      <c r="AH1091"/>
    </row>
    <row r="1092" spans="1:34" s="282" customFormat="1" ht="12.75" customHeight="1" x14ac:dyDescent="0.25">
      <c r="A1092"/>
      <c r="B1092"/>
      <c r="C1092" s="8"/>
      <c r="D1092" s="8"/>
      <c r="E1092"/>
      <c r="F1092" s="276"/>
      <c r="G1092"/>
      <c r="H1092"/>
      <c r="I1092"/>
      <c r="J1092" s="267"/>
      <c r="K1092" s="267"/>
      <c r="L1092" s="372"/>
      <c r="O1092" s="373"/>
      <c r="P1092" s="373"/>
      <c r="Q1092" s="374"/>
      <c r="R1092" s="274"/>
      <c r="S1092"/>
      <c r="T1092"/>
      <c r="U1092"/>
      <c r="V1092"/>
      <c r="W1092"/>
      <c r="X1092"/>
      <c r="Y1092"/>
      <c r="Z1092"/>
      <c r="AA1092"/>
      <c r="AB1092"/>
      <c r="AC1092"/>
      <c r="AD1092"/>
      <c r="AE1092"/>
      <c r="AF1092"/>
      <c r="AG1092"/>
      <c r="AH1092"/>
    </row>
    <row r="1093" spans="1:34" s="282" customFormat="1" ht="12.75" customHeight="1" x14ac:dyDescent="0.25">
      <c r="A1093"/>
      <c r="B1093"/>
      <c r="C1093" s="8"/>
      <c r="D1093" s="8"/>
      <c r="E1093"/>
      <c r="F1093" s="276"/>
      <c r="G1093"/>
      <c r="H1093"/>
      <c r="I1093"/>
      <c r="J1093" s="267"/>
      <c r="K1093" s="267"/>
      <c r="L1093" s="372"/>
      <c r="O1093" s="373"/>
      <c r="P1093" s="373"/>
      <c r="Q1093" s="374"/>
      <c r="R1093" s="274"/>
      <c r="S1093"/>
      <c r="T1093"/>
      <c r="U1093"/>
      <c r="V1093"/>
      <c r="W1093"/>
      <c r="X1093"/>
      <c r="Y1093"/>
      <c r="Z1093"/>
      <c r="AA1093"/>
      <c r="AB1093"/>
      <c r="AC1093"/>
      <c r="AD1093"/>
      <c r="AE1093"/>
      <c r="AF1093"/>
      <c r="AG1093"/>
      <c r="AH1093"/>
    </row>
    <row r="1094" spans="1:34" s="282" customFormat="1" ht="12.75" customHeight="1" x14ac:dyDescent="0.25">
      <c r="A1094"/>
      <c r="B1094"/>
      <c r="C1094" s="8"/>
      <c r="D1094" s="8"/>
      <c r="E1094"/>
      <c r="F1094" s="276"/>
      <c r="G1094"/>
      <c r="H1094"/>
      <c r="I1094"/>
      <c r="J1094" s="267"/>
      <c r="K1094" s="267"/>
      <c r="L1094" s="372"/>
      <c r="O1094" s="373"/>
      <c r="P1094" s="373"/>
      <c r="Q1094" s="374"/>
      <c r="R1094" s="274"/>
      <c r="S1094"/>
      <c r="T1094"/>
      <c r="U1094"/>
      <c r="V1094"/>
      <c r="W1094"/>
      <c r="X1094"/>
      <c r="Y1094"/>
      <c r="Z1094"/>
      <c r="AA1094"/>
      <c r="AB1094"/>
      <c r="AC1094"/>
      <c r="AD1094"/>
      <c r="AE1094"/>
      <c r="AF1094"/>
      <c r="AG1094"/>
      <c r="AH1094"/>
    </row>
    <row r="1095" spans="1:34" s="282" customFormat="1" ht="12.75" customHeight="1" x14ac:dyDescent="0.25">
      <c r="A1095"/>
      <c r="B1095"/>
      <c r="C1095" s="8"/>
      <c r="D1095" s="8"/>
      <c r="E1095"/>
      <c r="F1095" s="276"/>
      <c r="G1095"/>
      <c r="H1095"/>
      <c r="I1095"/>
      <c r="J1095" s="267"/>
      <c r="K1095" s="267"/>
      <c r="L1095" s="372"/>
      <c r="O1095" s="373"/>
      <c r="P1095" s="373"/>
      <c r="Q1095" s="374"/>
      <c r="R1095" s="274"/>
      <c r="S1095"/>
      <c r="T1095"/>
      <c r="U1095"/>
      <c r="V1095"/>
      <c r="W1095"/>
      <c r="X1095"/>
      <c r="Y1095"/>
      <c r="Z1095"/>
      <c r="AA1095"/>
      <c r="AB1095"/>
      <c r="AC1095"/>
      <c r="AD1095"/>
      <c r="AE1095"/>
      <c r="AF1095"/>
      <c r="AG1095"/>
      <c r="AH1095"/>
    </row>
    <row r="1096" spans="1:34" s="282" customFormat="1" ht="12.75" customHeight="1" x14ac:dyDescent="0.25">
      <c r="A1096"/>
      <c r="B1096"/>
      <c r="C1096" s="8"/>
      <c r="D1096" s="8"/>
      <c r="E1096"/>
      <c r="F1096" s="276"/>
      <c r="G1096"/>
      <c r="H1096"/>
      <c r="I1096"/>
      <c r="J1096" s="267"/>
      <c r="K1096" s="267"/>
      <c r="L1096" s="372"/>
      <c r="O1096" s="373"/>
      <c r="P1096" s="373"/>
      <c r="Q1096" s="374"/>
      <c r="R1096" s="274"/>
      <c r="S1096"/>
      <c r="T1096"/>
      <c r="U1096"/>
      <c r="V1096"/>
      <c r="W1096"/>
      <c r="X1096"/>
      <c r="Y1096"/>
      <c r="Z1096"/>
      <c r="AA1096"/>
      <c r="AB1096"/>
      <c r="AC1096"/>
      <c r="AD1096"/>
      <c r="AE1096"/>
      <c r="AF1096"/>
      <c r="AG1096"/>
      <c r="AH1096"/>
    </row>
    <row r="1097" spans="1:34" s="282" customFormat="1" ht="12.75" customHeight="1" x14ac:dyDescent="0.25">
      <c r="A1097"/>
      <c r="B1097"/>
      <c r="C1097" s="8"/>
      <c r="D1097" s="8"/>
      <c r="E1097"/>
      <c r="F1097" s="276"/>
      <c r="G1097"/>
      <c r="H1097"/>
      <c r="I1097"/>
      <c r="J1097" s="267"/>
      <c r="K1097" s="267"/>
      <c r="L1097" s="372"/>
      <c r="O1097" s="373"/>
      <c r="P1097" s="373"/>
      <c r="Q1097" s="374"/>
      <c r="R1097" s="274"/>
      <c r="S1097"/>
      <c r="T1097"/>
      <c r="U1097"/>
      <c r="V1097"/>
      <c r="W1097"/>
      <c r="X1097"/>
      <c r="Y1097"/>
      <c r="Z1097"/>
      <c r="AA1097"/>
      <c r="AB1097"/>
      <c r="AC1097"/>
      <c r="AD1097"/>
      <c r="AE1097"/>
      <c r="AF1097"/>
      <c r="AG1097"/>
      <c r="AH1097"/>
    </row>
    <row r="1098" spans="1:34" s="282" customFormat="1" ht="12.75" customHeight="1" x14ac:dyDescent="0.25">
      <c r="A1098"/>
      <c r="B1098"/>
      <c r="C1098" s="8"/>
      <c r="D1098" s="8"/>
      <c r="E1098"/>
      <c r="F1098" s="276"/>
      <c r="G1098"/>
      <c r="H1098"/>
      <c r="I1098"/>
      <c r="J1098" s="267"/>
      <c r="K1098" s="267"/>
      <c r="L1098" s="372"/>
      <c r="O1098" s="373"/>
      <c r="P1098" s="373"/>
      <c r="Q1098" s="374"/>
      <c r="R1098" s="274"/>
      <c r="S1098"/>
      <c r="T1098"/>
      <c r="U1098"/>
      <c r="V1098"/>
      <c r="W1098"/>
      <c r="X1098"/>
      <c r="Y1098"/>
      <c r="Z1098"/>
      <c r="AA1098"/>
      <c r="AB1098"/>
      <c r="AC1098"/>
      <c r="AD1098"/>
      <c r="AE1098"/>
      <c r="AF1098"/>
      <c r="AG1098"/>
      <c r="AH1098"/>
    </row>
    <row r="1099" spans="1:34" s="282" customFormat="1" ht="12.75" customHeight="1" x14ac:dyDescent="0.25">
      <c r="A1099"/>
      <c r="B1099"/>
      <c r="C1099" s="8"/>
      <c r="D1099" s="8"/>
      <c r="E1099"/>
      <c r="F1099" s="276"/>
      <c r="G1099"/>
      <c r="H1099"/>
      <c r="I1099"/>
      <c r="J1099" s="267"/>
      <c r="K1099" s="267"/>
      <c r="L1099" s="372"/>
      <c r="O1099" s="373"/>
      <c r="P1099" s="373"/>
      <c r="Q1099" s="374"/>
      <c r="R1099" s="274"/>
      <c r="S1099"/>
      <c r="T1099"/>
      <c r="U1099"/>
      <c r="V1099"/>
      <c r="W1099"/>
      <c r="X1099"/>
      <c r="Y1099"/>
      <c r="Z1099"/>
      <c r="AA1099"/>
      <c r="AB1099"/>
      <c r="AC1099"/>
      <c r="AD1099"/>
      <c r="AE1099"/>
      <c r="AF1099"/>
      <c r="AG1099"/>
      <c r="AH1099"/>
    </row>
    <row r="1100" spans="1:34" s="282" customFormat="1" ht="12.75" customHeight="1" x14ac:dyDescent="0.25">
      <c r="A1100"/>
      <c r="B1100"/>
      <c r="C1100" s="8"/>
      <c r="D1100" s="8"/>
      <c r="E1100"/>
      <c r="F1100" s="276"/>
      <c r="G1100"/>
      <c r="H1100"/>
      <c r="I1100"/>
      <c r="J1100" s="267"/>
      <c r="K1100" s="267"/>
      <c r="L1100" s="372"/>
      <c r="O1100" s="373"/>
      <c r="P1100" s="373"/>
      <c r="Q1100" s="374"/>
      <c r="R1100" s="274"/>
      <c r="S1100"/>
      <c r="T1100"/>
      <c r="U1100"/>
      <c r="V1100"/>
      <c r="W1100"/>
      <c r="X1100"/>
      <c r="Y1100"/>
      <c r="Z1100"/>
      <c r="AA1100"/>
      <c r="AB1100"/>
      <c r="AC1100"/>
      <c r="AD1100"/>
      <c r="AE1100"/>
      <c r="AF1100"/>
      <c r="AG1100"/>
      <c r="AH1100"/>
    </row>
    <row r="1101" spans="1:34" s="282" customFormat="1" ht="12.75" customHeight="1" x14ac:dyDescent="0.25">
      <c r="A1101"/>
      <c r="B1101"/>
      <c r="C1101" s="8"/>
      <c r="D1101" s="8"/>
      <c r="E1101"/>
      <c r="F1101" s="276"/>
      <c r="G1101"/>
      <c r="H1101"/>
      <c r="I1101"/>
      <c r="J1101" s="267"/>
      <c r="K1101" s="267"/>
      <c r="L1101" s="372"/>
      <c r="O1101" s="373"/>
      <c r="P1101" s="373"/>
      <c r="Q1101" s="374"/>
      <c r="R1101" s="274"/>
      <c r="S1101"/>
      <c r="T1101"/>
      <c r="U1101"/>
      <c r="V1101"/>
      <c r="W1101"/>
      <c r="X1101"/>
      <c r="Y1101"/>
      <c r="Z1101"/>
      <c r="AA1101"/>
      <c r="AB1101"/>
      <c r="AC1101"/>
      <c r="AD1101"/>
      <c r="AE1101"/>
      <c r="AF1101"/>
      <c r="AG1101"/>
      <c r="AH1101"/>
    </row>
    <row r="1102" spans="1:34" s="282" customFormat="1" ht="12.75" customHeight="1" x14ac:dyDescent="0.25">
      <c r="A1102"/>
      <c r="B1102"/>
      <c r="C1102" s="8"/>
      <c r="D1102" s="8"/>
      <c r="E1102"/>
      <c r="F1102" s="276"/>
      <c r="G1102"/>
      <c r="H1102"/>
      <c r="I1102"/>
      <c r="J1102" s="267"/>
      <c r="K1102" s="267"/>
      <c r="L1102" s="372"/>
      <c r="O1102" s="373"/>
      <c r="P1102" s="373"/>
      <c r="Q1102" s="374"/>
      <c r="R1102" s="274"/>
      <c r="S1102"/>
      <c r="T1102"/>
      <c r="U1102"/>
      <c r="V1102"/>
      <c r="W1102"/>
      <c r="X1102"/>
      <c r="Y1102"/>
      <c r="Z1102"/>
      <c r="AA1102"/>
      <c r="AB1102"/>
      <c r="AC1102"/>
      <c r="AD1102"/>
      <c r="AE1102"/>
      <c r="AF1102"/>
      <c r="AG1102"/>
      <c r="AH1102"/>
    </row>
    <row r="1103" spans="1:34" s="282" customFormat="1" ht="12.75" customHeight="1" x14ac:dyDescent="0.25">
      <c r="A1103"/>
      <c r="B1103"/>
      <c r="C1103" s="8"/>
      <c r="D1103" s="8"/>
      <c r="E1103"/>
      <c r="F1103" s="276"/>
      <c r="G1103"/>
      <c r="H1103"/>
      <c r="I1103"/>
      <c r="J1103" s="267"/>
      <c r="K1103" s="267"/>
      <c r="L1103" s="372"/>
      <c r="O1103" s="373"/>
      <c r="P1103" s="373"/>
      <c r="Q1103" s="374"/>
      <c r="R1103" s="274"/>
      <c r="S1103"/>
      <c r="T1103"/>
      <c r="U1103"/>
      <c r="V1103"/>
      <c r="W1103"/>
      <c r="X1103"/>
      <c r="Y1103"/>
      <c r="Z1103"/>
      <c r="AA1103"/>
      <c r="AB1103"/>
      <c r="AC1103"/>
      <c r="AD1103"/>
      <c r="AE1103"/>
      <c r="AF1103"/>
      <c r="AG1103"/>
      <c r="AH1103"/>
    </row>
    <row r="1104" spans="1:34" s="282" customFormat="1" ht="12.75" customHeight="1" x14ac:dyDescent="0.25">
      <c r="A1104"/>
      <c r="B1104"/>
      <c r="C1104" s="8"/>
      <c r="D1104" s="8"/>
      <c r="E1104"/>
      <c r="F1104" s="276"/>
      <c r="G1104"/>
      <c r="H1104"/>
      <c r="I1104"/>
      <c r="J1104" s="267"/>
      <c r="K1104" s="267"/>
      <c r="L1104" s="372"/>
      <c r="O1104" s="373"/>
      <c r="P1104" s="373"/>
      <c r="Q1104" s="374"/>
      <c r="R1104" s="274"/>
      <c r="S1104"/>
      <c r="T1104"/>
      <c r="U1104"/>
      <c r="V1104"/>
      <c r="W1104"/>
      <c r="X1104"/>
      <c r="Y1104"/>
      <c r="Z1104"/>
      <c r="AA1104"/>
      <c r="AB1104"/>
      <c r="AC1104"/>
      <c r="AD1104"/>
      <c r="AE1104"/>
      <c r="AF1104"/>
      <c r="AG1104"/>
      <c r="AH1104"/>
    </row>
    <row r="1105" spans="1:34" s="282" customFormat="1" ht="12.75" customHeight="1" x14ac:dyDescent="0.25">
      <c r="A1105"/>
      <c r="B1105"/>
      <c r="C1105" s="8"/>
      <c r="D1105" s="8"/>
      <c r="E1105"/>
      <c r="F1105" s="276"/>
      <c r="G1105"/>
      <c r="H1105"/>
      <c r="I1105"/>
      <c r="J1105" s="267"/>
      <c r="K1105" s="267"/>
      <c r="L1105" s="372"/>
      <c r="O1105" s="373"/>
      <c r="P1105" s="373"/>
      <c r="Q1105" s="374"/>
      <c r="R1105" s="274"/>
      <c r="S1105"/>
      <c r="T1105"/>
      <c r="U1105"/>
      <c r="V1105"/>
      <c r="W1105"/>
      <c r="X1105"/>
      <c r="Y1105"/>
      <c r="Z1105"/>
      <c r="AA1105"/>
      <c r="AB1105"/>
      <c r="AC1105"/>
      <c r="AD1105"/>
      <c r="AE1105"/>
      <c r="AF1105"/>
      <c r="AG1105"/>
      <c r="AH1105"/>
    </row>
    <row r="1106" spans="1:34" s="282" customFormat="1" ht="12.75" customHeight="1" x14ac:dyDescent="0.25">
      <c r="A1106"/>
      <c r="B1106"/>
      <c r="C1106" s="8"/>
      <c r="D1106" s="8"/>
      <c r="E1106"/>
      <c r="F1106" s="276"/>
      <c r="G1106"/>
      <c r="H1106"/>
      <c r="I1106"/>
      <c r="J1106" s="267"/>
      <c r="K1106" s="267"/>
      <c r="L1106" s="372"/>
      <c r="O1106" s="373"/>
      <c r="P1106" s="373"/>
      <c r="Q1106" s="374"/>
      <c r="R1106" s="274"/>
      <c r="S1106"/>
      <c r="T1106"/>
      <c r="U1106"/>
      <c r="V1106"/>
      <c r="W1106"/>
      <c r="X1106"/>
      <c r="Y1106"/>
      <c r="Z1106"/>
      <c r="AA1106"/>
      <c r="AB1106"/>
      <c r="AC1106"/>
      <c r="AD1106"/>
      <c r="AE1106"/>
      <c r="AF1106"/>
      <c r="AG1106"/>
      <c r="AH1106"/>
    </row>
    <row r="1107" spans="1:34" s="282" customFormat="1" ht="12.75" customHeight="1" x14ac:dyDescent="0.25">
      <c r="A1107"/>
      <c r="B1107"/>
      <c r="C1107" s="8"/>
      <c r="D1107" s="8"/>
      <c r="E1107"/>
      <c r="F1107" s="276"/>
      <c r="G1107"/>
      <c r="H1107"/>
      <c r="I1107"/>
      <c r="J1107" s="267"/>
      <c r="K1107" s="267"/>
      <c r="L1107" s="372"/>
      <c r="O1107" s="373"/>
      <c r="P1107" s="373"/>
      <c r="Q1107" s="374"/>
      <c r="R1107" s="274"/>
      <c r="S1107"/>
      <c r="T1107"/>
      <c r="U1107"/>
      <c r="V1107"/>
      <c r="W1107"/>
      <c r="X1107"/>
      <c r="Y1107"/>
      <c r="Z1107"/>
      <c r="AA1107"/>
      <c r="AB1107"/>
      <c r="AC1107"/>
      <c r="AD1107"/>
      <c r="AE1107"/>
      <c r="AF1107"/>
      <c r="AG1107"/>
      <c r="AH1107"/>
    </row>
    <row r="1108" spans="1:34" s="282" customFormat="1" ht="12.75" customHeight="1" x14ac:dyDescent="0.25">
      <c r="A1108"/>
      <c r="B1108"/>
      <c r="C1108" s="8"/>
      <c r="D1108" s="8"/>
      <c r="E1108"/>
      <c r="F1108" s="276"/>
      <c r="G1108"/>
      <c r="H1108"/>
      <c r="I1108"/>
      <c r="J1108" s="267"/>
      <c r="K1108" s="267"/>
      <c r="L1108" s="372"/>
      <c r="O1108" s="373"/>
      <c r="P1108" s="373"/>
      <c r="Q1108" s="374"/>
      <c r="R1108" s="274"/>
      <c r="S1108"/>
      <c r="T1108"/>
      <c r="U1108"/>
      <c r="V1108"/>
      <c r="W1108"/>
      <c r="X1108"/>
      <c r="Y1108"/>
      <c r="Z1108"/>
      <c r="AA1108"/>
      <c r="AB1108"/>
      <c r="AC1108"/>
      <c r="AD1108"/>
      <c r="AE1108"/>
      <c r="AF1108"/>
      <c r="AG1108"/>
      <c r="AH1108"/>
    </row>
    <row r="1109" spans="1:34" s="282" customFormat="1" ht="12.75" customHeight="1" x14ac:dyDescent="0.25">
      <c r="A1109"/>
      <c r="B1109"/>
      <c r="C1109" s="8"/>
      <c r="D1109" s="8"/>
      <c r="E1109"/>
      <c r="F1109" s="276"/>
      <c r="G1109"/>
      <c r="H1109"/>
      <c r="I1109"/>
      <c r="J1109" s="267"/>
      <c r="K1109" s="267"/>
      <c r="L1109" s="372"/>
      <c r="O1109" s="373"/>
      <c r="P1109" s="373"/>
      <c r="Q1109" s="374"/>
      <c r="R1109" s="274"/>
      <c r="S1109"/>
      <c r="T1109"/>
      <c r="U1109"/>
      <c r="V1109"/>
      <c r="W1109"/>
      <c r="X1109"/>
      <c r="Y1109"/>
      <c r="Z1109"/>
      <c r="AA1109"/>
      <c r="AB1109"/>
      <c r="AC1109"/>
      <c r="AD1109"/>
      <c r="AE1109"/>
      <c r="AF1109"/>
      <c r="AG1109"/>
      <c r="AH1109"/>
    </row>
    <row r="1110" spans="1:34" s="282" customFormat="1" ht="12.75" customHeight="1" x14ac:dyDescent="0.25">
      <c r="A1110"/>
      <c r="B1110"/>
      <c r="C1110" s="8"/>
      <c r="D1110" s="8"/>
      <c r="E1110"/>
      <c r="F1110" s="276"/>
      <c r="G1110"/>
      <c r="H1110"/>
      <c r="I1110"/>
      <c r="J1110" s="267"/>
      <c r="K1110" s="267"/>
      <c r="L1110" s="372"/>
      <c r="O1110" s="373"/>
      <c r="P1110" s="373"/>
      <c r="Q1110" s="374"/>
      <c r="R1110" s="274"/>
      <c r="S1110"/>
      <c r="T1110"/>
      <c r="U1110"/>
      <c r="V1110"/>
      <c r="W1110"/>
      <c r="X1110"/>
      <c r="Y1110"/>
      <c r="Z1110"/>
      <c r="AA1110"/>
      <c r="AB1110"/>
      <c r="AC1110"/>
      <c r="AD1110"/>
      <c r="AE1110"/>
      <c r="AF1110"/>
      <c r="AG1110"/>
      <c r="AH1110"/>
    </row>
    <row r="1111" spans="1:34" s="282" customFormat="1" ht="12.75" customHeight="1" x14ac:dyDescent="0.25">
      <c r="A1111"/>
      <c r="B1111"/>
      <c r="C1111" s="8"/>
      <c r="D1111" s="8"/>
      <c r="E1111"/>
      <c r="F1111" s="276"/>
      <c r="G1111"/>
      <c r="H1111"/>
      <c r="I1111"/>
      <c r="J1111" s="267"/>
      <c r="K1111" s="267"/>
      <c r="L1111" s="372"/>
      <c r="O1111" s="373"/>
      <c r="P1111" s="373"/>
      <c r="Q1111" s="374"/>
      <c r="R1111" s="274"/>
      <c r="S1111"/>
      <c r="T1111"/>
      <c r="U1111"/>
      <c r="V1111"/>
      <c r="W1111"/>
      <c r="X1111"/>
      <c r="Y1111"/>
      <c r="Z1111"/>
      <c r="AA1111"/>
      <c r="AB1111"/>
      <c r="AC1111"/>
      <c r="AD1111"/>
      <c r="AE1111"/>
      <c r="AF1111"/>
      <c r="AG1111"/>
      <c r="AH1111"/>
    </row>
    <row r="1112" spans="1:34" s="282" customFormat="1" ht="12.75" customHeight="1" x14ac:dyDescent="0.25">
      <c r="A1112"/>
      <c r="B1112"/>
      <c r="C1112" s="8"/>
      <c r="D1112" s="8"/>
      <c r="E1112"/>
      <c r="F1112" s="276"/>
      <c r="G1112"/>
      <c r="H1112"/>
      <c r="I1112"/>
      <c r="J1112" s="267"/>
      <c r="K1112" s="267"/>
      <c r="L1112" s="372"/>
      <c r="O1112" s="373"/>
      <c r="P1112" s="373"/>
      <c r="Q1112" s="374"/>
      <c r="R1112" s="274"/>
      <c r="S1112"/>
      <c r="T1112"/>
      <c r="U1112"/>
      <c r="V1112"/>
      <c r="W1112"/>
      <c r="X1112"/>
      <c r="Y1112"/>
      <c r="Z1112"/>
      <c r="AA1112"/>
      <c r="AB1112"/>
      <c r="AC1112"/>
      <c r="AD1112"/>
      <c r="AE1112"/>
      <c r="AF1112"/>
      <c r="AG1112"/>
      <c r="AH1112"/>
    </row>
    <row r="1113" spans="1:34" s="282" customFormat="1" ht="12.75" customHeight="1" x14ac:dyDescent="0.25">
      <c r="A1113"/>
      <c r="B1113"/>
      <c r="C1113" s="8"/>
      <c r="D1113" s="8"/>
      <c r="E1113"/>
      <c r="F1113" s="276"/>
      <c r="G1113"/>
      <c r="H1113"/>
      <c r="I1113"/>
      <c r="J1113" s="267"/>
      <c r="K1113" s="267"/>
      <c r="L1113" s="372"/>
      <c r="O1113" s="373"/>
      <c r="P1113" s="373"/>
      <c r="Q1113" s="374"/>
      <c r="R1113" s="274"/>
      <c r="S1113"/>
      <c r="T1113"/>
      <c r="U1113"/>
      <c r="V1113"/>
      <c r="W1113"/>
      <c r="X1113"/>
      <c r="Y1113"/>
      <c r="Z1113"/>
      <c r="AA1113"/>
      <c r="AB1113"/>
      <c r="AC1113"/>
      <c r="AD1113"/>
      <c r="AE1113"/>
      <c r="AF1113"/>
      <c r="AG1113"/>
      <c r="AH1113"/>
    </row>
    <row r="1114" spans="1:34" s="282" customFormat="1" ht="12.75" customHeight="1" x14ac:dyDescent="0.25">
      <c r="A1114"/>
      <c r="B1114"/>
      <c r="C1114" s="8"/>
      <c r="D1114" s="8"/>
      <c r="E1114"/>
      <c r="F1114" s="276"/>
      <c r="G1114"/>
      <c r="H1114"/>
      <c r="I1114"/>
      <c r="J1114" s="267"/>
      <c r="K1114" s="267"/>
      <c r="L1114" s="372"/>
      <c r="O1114" s="373"/>
      <c r="P1114" s="373"/>
      <c r="Q1114" s="374"/>
      <c r="R1114" s="274"/>
      <c r="S1114"/>
      <c r="T1114"/>
      <c r="U1114"/>
      <c r="V1114"/>
      <c r="W1114"/>
      <c r="X1114"/>
      <c r="Y1114"/>
      <c r="Z1114"/>
      <c r="AA1114"/>
      <c r="AB1114"/>
      <c r="AC1114"/>
      <c r="AD1114"/>
      <c r="AE1114"/>
      <c r="AF1114"/>
      <c r="AG1114"/>
      <c r="AH1114"/>
    </row>
    <row r="1115" spans="1:34" s="282" customFormat="1" ht="12.75" customHeight="1" x14ac:dyDescent="0.25">
      <c r="A1115"/>
      <c r="B1115"/>
      <c r="C1115" s="8"/>
      <c r="D1115" s="8"/>
      <c r="E1115"/>
      <c r="F1115" s="276"/>
      <c r="G1115"/>
      <c r="H1115"/>
      <c r="I1115"/>
      <c r="J1115" s="267"/>
      <c r="K1115" s="267"/>
      <c r="L1115" s="372"/>
      <c r="O1115" s="373"/>
      <c r="P1115" s="373"/>
      <c r="Q1115" s="374"/>
      <c r="R1115" s="274"/>
      <c r="S1115"/>
      <c r="T1115"/>
      <c r="U1115"/>
      <c r="V1115"/>
      <c r="W1115"/>
      <c r="X1115"/>
      <c r="Y1115"/>
      <c r="Z1115"/>
      <c r="AA1115"/>
      <c r="AB1115"/>
      <c r="AC1115"/>
      <c r="AD1115"/>
      <c r="AE1115"/>
      <c r="AF1115"/>
      <c r="AG1115"/>
      <c r="AH1115"/>
    </row>
    <row r="1116" spans="1:34" s="282" customFormat="1" ht="12.75" customHeight="1" x14ac:dyDescent="0.25">
      <c r="A1116"/>
      <c r="B1116"/>
      <c r="C1116" s="8"/>
      <c r="D1116" s="8"/>
      <c r="E1116"/>
      <c r="F1116" s="276"/>
      <c r="G1116"/>
      <c r="H1116"/>
      <c r="I1116"/>
      <c r="J1116" s="267"/>
      <c r="K1116" s="267"/>
      <c r="L1116" s="372"/>
      <c r="O1116" s="373"/>
      <c r="P1116" s="373"/>
      <c r="Q1116" s="374"/>
      <c r="R1116" s="274"/>
      <c r="S1116"/>
      <c r="T1116"/>
      <c r="U1116"/>
      <c r="V1116"/>
      <c r="W1116"/>
      <c r="X1116"/>
      <c r="Y1116"/>
      <c r="Z1116"/>
      <c r="AA1116"/>
      <c r="AB1116"/>
      <c r="AC1116"/>
      <c r="AD1116"/>
      <c r="AE1116"/>
      <c r="AF1116"/>
      <c r="AG1116"/>
      <c r="AH1116"/>
    </row>
    <row r="1117" spans="1:34" s="282" customFormat="1" ht="12.75" customHeight="1" x14ac:dyDescent="0.25">
      <c r="A1117"/>
      <c r="B1117"/>
      <c r="C1117" s="8"/>
      <c r="D1117" s="8"/>
      <c r="E1117"/>
      <c r="F1117" s="276"/>
      <c r="G1117"/>
      <c r="H1117"/>
      <c r="I1117"/>
      <c r="J1117" s="267"/>
      <c r="K1117" s="267"/>
      <c r="L1117" s="372"/>
      <c r="O1117" s="373"/>
      <c r="P1117" s="373"/>
      <c r="Q1117" s="374"/>
      <c r="R1117" s="274"/>
      <c r="S1117"/>
      <c r="T1117"/>
      <c r="U1117"/>
      <c r="V1117"/>
      <c r="W1117"/>
      <c r="X1117"/>
      <c r="Y1117"/>
      <c r="Z1117"/>
      <c r="AA1117"/>
      <c r="AB1117"/>
      <c r="AC1117"/>
      <c r="AD1117"/>
      <c r="AE1117"/>
      <c r="AF1117"/>
      <c r="AG1117"/>
      <c r="AH1117"/>
    </row>
    <row r="1118" spans="1:34" s="282" customFormat="1" ht="12.75" customHeight="1" x14ac:dyDescent="0.25">
      <c r="A1118"/>
      <c r="B1118"/>
      <c r="C1118" s="8"/>
      <c r="D1118" s="8"/>
      <c r="E1118"/>
      <c r="F1118" s="276"/>
      <c r="G1118"/>
      <c r="H1118"/>
      <c r="I1118"/>
      <c r="J1118" s="267"/>
      <c r="K1118" s="267"/>
      <c r="L1118" s="372"/>
      <c r="O1118" s="373"/>
      <c r="P1118" s="373"/>
      <c r="Q1118" s="374"/>
      <c r="R1118" s="274"/>
      <c r="S1118"/>
      <c r="T1118"/>
      <c r="U1118"/>
      <c r="V1118"/>
      <c r="W1118"/>
      <c r="X1118"/>
      <c r="Y1118"/>
      <c r="Z1118"/>
      <c r="AA1118"/>
      <c r="AB1118"/>
      <c r="AC1118"/>
      <c r="AD1118"/>
      <c r="AE1118"/>
      <c r="AF1118"/>
      <c r="AG1118"/>
      <c r="AH1118"/>
    </row>
    <row r="1119" spans="1:34" s="282" customFormat="1" ht="12.75" customHeight="1" x14ac:dyDescent="0.25">
      <c r="A1119"/>
      <c r="B1119"/>
      <c r="C1119" s="8"/>
      <c r="D1119" s="8"/>
      <c r="E1119"/>
      <c r="F1119" s="276"/>
      <c r="G1119"/>
      <c r="H1119"/>
      <c r="I1119"/>
      <c r="J1119" s="267"/>
      <c r="K1119" s="267"/>
      <c r="L1119" s="372"/>
      <c r="O1119" s="373"/>
      <c r="P1119" s="373"/>
      <c r="Q1119" s="374"/>
      <c r="R1119" s="274"/>
      <c r="S1119"/>
      <c r="T1119"/>
      <c r="U1119"/>
      <c r="V1119"/>
      <c r="W1119"/>
      <c r="X1119"/>
      <c r="Y1119"/>
      <c r="Z1119"/>
      <c r="AA1119"/>
      <c r="AB1119"/>
      <c r="AC1119"/>
      <c r="AD1119"/>
      <c r="AE1119"/>
      <c r="AF1119"/>
      <c r="AG1119"/>
      <c r="AH1119"/>
    </row>
    <row r="1120" spans="1:34" s="282" customFormat="1" ht="12.75" customHeight="1" x14ac:dyDescent="0.25">
      <c r="A1120"/>
      <c r="B1120"/>
      <c r="C1120" s="8"/>
      <c r="D1120" s="8"/>
      <c r="E1120"/>
      <c r="F1120" s="276"/>
      <c r="G1120"/>
      <c r="H1120"/>
      <c r="I1120"/>
      <c r="J1120" s="267"/>
      <c r="K1120" s="267"/>
      <c r="L1120" s="372"/>
      <c r="O1120" s="373"/>
      <c r="P1120" s="373"/>
      <c r="Q1120" s="374"/>
      <c r="R1120" s="274"/>
      <c r="S1120"/>
      <c r="T1120"/>
      <c r="U1120"/>
      <c r="V1120"/>
      <c r="W1120"/>
      <c r="X1120"/>
      <c r="Y1120"/>
      <c r="Z1120"/>
      <c r="AA1120"/>
      <c r="AB1120"/>
      <c r="AC1120"/>
      <c r="AD1120"/>
      <c r="AE1120"/>
      <c r="AF1120"/>
      <c r="AG1120"/>
      <c r="AH1120"/>
    </row>
    <row r="1121" spans="1:34" s="282" customFormat="1" ht="12.75" customHeight="1" x14ac:dyDescent="0.25">
      <c r="A1121"/>
      <c r="B1121"/>
      <c r="C1121" s="8"/>
      <c r="D1121" s="8"/>
      <c r="E1121"/>
      <c r="F1121" s="276"/>
      <c r="G1121"/>
      <c r="H1121"/>
      <c r="I1121"/>
      <c r="J1121" s="267"/>
      <c r="K1121" s="267"/>
      <c r="L1121" s="372"/>
      <c r="O1121" s="373"/>
      <c r="P1121" s="373"/>
      <c r="Q1121" s="374"/>
      <c r="R1121" s="274"/>
      <c r="S1121"/>
      <c r="T1121"/>
      <c r="U1121"/>
      <c r="V1121"/>
      <c r="W1121"/>
      <c r="X1121"/>
      <c r="Y1121"/>
      <c r="Z1121"/>
      <c r="AA1121"/>
      <c r="AB1121"/>
      <c r="AC1121"/>
      <c r="AD1121"/>
      <c r="AE1121"/>
      <c r="AF1121"/>
      <c r="AG1121"/>
      <c r="AH1121"/>
    </row>
    <row r="1122" spans="1:34" s="282" customFormat="1" ht="12.75" customHeight="1" x14ac:dyDescent="0.25">
      <c r="A1122"/>
      <c r="B1122"/>
      <c r="C1122" s="8"/>
      <c r="D1122" s="8"/>
      <c r="E1122"/>
      <c r="F1122" s="276"/>
      <c r="G1122"/>
      <c r="H1122"/>
      <c r="I1122"/>
      <c r="J1122" s="267"/>
      <c r="K1122" s="267"/>
      <c r="L1122" s="372"/>
      <c r="O1122" s="373"/>
      <c r="P1122" s="373"/>
      <c r="Q1122" s="374"/>
      <c r="R1122" s="274"/>
      <c r="S1122"/>
      <c r="T1122"/>
      <c r="U1122"/>
      <c r="V1122"/>
      <c r="W1122"/>
      <c r="X1122"/>
      <c r="Y1122"/>
      <c r="Z1122"/>
      <c r="AA1122"/>
      <c r="AB1122"/>
      <c r="AC1122"/>
      <c r="AD1122"/>
      <c r="AE1122"/>
      <c r="AF1122"/>
      <c r="AG1122"/>
      <c r="AH1122"/>
    </row>
    <row r="1123" spans="1:34" s="282" customFormat="1" ht="12.75" customHeight="1" x14ac:dyDescent="0.25">
      <c r="A1123"/>
      <c r="B1123"/>
      <c r="C1123" s="8"/>
      <c r="D1123" s="8"/>
      <c r="E1123"/>
      <c r="F1123" s="276"/>
      <c r="G1123"/>
      <c r="H1123"/>
      <c r="I1123"/>
      <c r="J1123" s="267"/>
      <c r="K1123" s="267"/>
      <c r="L1123" s="372"/>
      <c r="O1123" s="373"/>
      <c r="P1123" s="373"/>
      <c r="Q1123" s="374"/>
      <c r="R1123" s="274"/>
      <c r="S1123"/>
      <c r="T1123"/>
      <c r="U1123"/>
      <c r="V1123"/>
      <c r="W1123"/>
      <c r="X1123"/>
      <c r="Y1123"/>
      <c r="Z1123"/>
      <c r="AA1123"/>
      <c r="AB1123"/>
      <c r="AC1123"/>
      <c r="AD1123"/>
      <c r="AE1123"/>
      <c r="AF1123"/>
      <c r="AG1123"/>
      <c r="AH1123"/>
    </row>
    <row r="1124" spans="1:34" s="282" customFormat="1" ht="12.75" customHeight="1" x14ac:dyDescent="0.25">
      <c r="A1124"/>
      <c r="B1124"/>
      <c r="C1124" s="8"/>
      <c r="D1124" s="8"/>
      <c r="E1124"/>
      <c r="F1124" s="276"/>
      <c r="G1124"/>
      <c r="H1124"/>
      <c r="I1124"/>
      <c r="J1124" s="267"/>
      <c r="K1124" s="267"/>
      <c r="L1124" s="372"/>
      <c r="O1124" s="373"/>
      <c r="P1124" s="373"/>
      <c r="Q1124" s="374"/>
      <c r="R1124" s="274"/>
      <c r="S1124"/>
      <c r="T1124"/>
      <c r="U1124"/>
      <c r="V1124"/>
      <c r="W1124"/>
      <c r="X1124"/>
      <c r="Y1124"/>
      <c r="Z1124"/>
      <c r="AA1124"/>
      <c r="AB1124"/>
      <c r="AC1124"/>
      <c r="AD1124"/>
      <c r="AE1124"/>
      <c r="AF1124"/>
      <c r="AG1124"/>
      <c r="AH1124"/>
    </row>
    <row r="1125" spans="1:34" s="282" customFormat="1" ht="12.75" customHeight="1" x14ac:dyDescent="0.25">
      <c r="A1125"/>
      <c r="B1125"/>
      <c r="C1125" s="8"/>
      <c r="D1125" s="8"/>
      <c r="E1125"/>
      <c r="F1125" s="276"/>
      <c r="G1125"/>
      <c r="H1125"/>
      <c r="I1125"/>
      <c r="J1125" s="267"/>
      <c r="K1125" s="267"/>
      <c r="L1125" s="372"/>
      <c r="O1125" s="373"/>
      <c r="P1125" s="373"/>
      <c r="Q1125" s="374"/>
      <c r="R1125" s="274"/>
      <c r="S1125"/>
      <c r="T1125"/>
      <c r="U1125"/>
      <c r="V1125"/>
      <c r="W1125"/>
      <c r="X1125"/>
      <c r="Y1125"/>
      <c r="Z1125"/>
      <c r="AA1125"/>
      <c r="AB1125"/>
      <c r="AC1125"/>
      <c r="AD1125"/>
      <c r="AE1125"/>
      <c r="AF1125"/>
      <c r="AG1125"/>
      <c r="AH1125"/>
    </row>
    <row r="1126" spans="1:34" s="282" customFormat="1" ht="12.75" customHeight="1" x14ac:dyDescent="0.25">
      <c r="A1126"/>
      <c r="B1126"/>
      <c r="C1126" s="8"/>
      <c r="D1126" s="8"/>
      <c r="E1126"/>
      <c r="F1126" s="276"/>
      <c r="G1126"/>
      <c r="H1126"/>
      <c r="I1126"/>
      <c r="J1126" s="267"/>
      <c r="K1126" s="267"/>
      <c r="L1126" s="372"/>
      <c r="O1126" s="373"/>
      <c r="P1126" s="373"/>
      <c r="Q1126" s="374"/>
      <c r="R1126" s="274"/>
      <c r="S1126"/>
      <c r="T1126"/>
      <c r="U1126"/>
      <c r="V1126"/>
      <c r="W1126"/>
      <c r="X1126"/>
      <c r="Y1126"/>
      <c r="Z1126"/>
      <c r="AA1126"/>
      <c r="AB1126"/>
      <c r="AC1126"/>
      <c r="AD1126"/>
      <c r="AE1126"/>
      <c r="AF1126"/>
      <c r="AG1126"/>
      <c r="AH1126"/>
    </row>
    <row r="1127" spans="1:34" s="282" customFormat="1" ht="12.75" customHeight="1" x14ac:dyDescent="0.25">
      <c r="A1127"/>
      <c r="B1127"/>
      <c r="C1127" s="8"/>
      <c r="D1127" s="8"/>
      <c r="E1127"/>
      <c r="F1127" s="276"/>
      <c r="G1127"/>
      <c r="H1127"/>
      <c r="I1127"/>
      <c r="J1127" s="267"/>
      <c r="K1127" s="267"/>
      <c r="L1127" s="372"/>
      <c r="O1127" s="373"/>
      <c r="P1127" s="373"/>
      <c r="Q1127" s="374"/>
      <c r="R1127" s="274"/>
      <c r="S1127"/>
      <c r="T1127"/>
      <c r="U1127"/>
      <c r="V1127"/>
      <c r="W1127"/>
      <c r="X1127"/>
      <c r="Y1127"/>
      <c r="Z1127"/>
      <c r="AA1127"/>
      <c r="AB1127"/>
      <c r="AC1127"/>
      <c r="AD1127"/>
      <c r="AE1127"/>
      <c r="AF1127"/>
      <c r="AG1127"/>
      <c r="AH1127"/>
    </row>
    <row r="1128" spans="1:34" s="282" customFormat="1" ht="12.75" customHeight="1" x14ac:dyDescent="0.25">
      <c r="A1128"/>
      <c r="B1128"/>
      <c r="C1128" s="8"/>
      <c r="D1128" s="8"/>
      <c r="E1128"/>
      <c r="F1128" s="276"/>
      <c r="G1128"/>
      <c r="H1128"/>
      <c r="I1128"/>
      <c r="J1128" s="267"/>
      <c r="K1128" s="267"/>
      <c r="L1128" s="372"/>
      <c r="O1128" s="373"/>
      <c r="P1128" s="373"/>
      <c r="Q1128" s="374"/>
      <c r="R1128" s="274"/>
      <c r="S1128"/>
      <c r="T1128"/>
      <c r="U1128"/>
      <c r="V1128"/>
      <c r="W1128"/>
      <c r="X1128"/>
      <c r="Y1128"/>
      <c r="Z1128"/>
      <c r="AA1128"/>
      <c r="AB1128"/>
      <c r="AC1128"/>
      <c r="AD1128"/>
      <c r="AE1128"/>
      <c r="AF1128"/>
      <c r="AG1128"/>
      <c r="AH1128"/>
    </row>
    <row r="1129" spans="1:34" s="282" customFormat="1" ht="12.75" customHeight="1" x14ac:dyDescent="0.25">
      <c r="A1129"/>
      <c r="B1129"/>
      <c r="C1129" s="8"/>
      <c r="D1129" s="8"/>
      <c r="E1129"/>
      <c r="F1129" s="276"/>
      <c r="G1129"/>
      <c r="H1129"/>
      <c r="I1129"/>
      <c r="J1129" s="267"/>
      <c r="K1129" s="267"/>
      <c r="L1129" s="372"/>
      <c r="O1129" s="373"/>
      <c r="P1129" s="373"/>
      <c r="Q1129" s="374"/>
      <c r="R1129" s="274"/>
      <c r="S1129"/>
      <c r="T1129"/>
      <c r="U1129"/>
      <c r="V1129"/>
      <c r="W1129"/>
      <c r="X1129"/>
      <c r="Y1129"/>
      <c r="Z1129"/>
      <c r="AA1129"/>
      <c r="AB1129"/>
      <c r="AC1129"/>
      <c r="AD1129"/>
      <c r="AE1129"/>
      <c r="AF1129"/>
      <c r="AG1129"/>
      <c r="AH1129"/>
    </row>
    <row r="1130" spans="1:34" s="282" customFormat="1" ht="12.75" customHeight="1" x14ac:dyDescent="0.25">
      <c r="A1130"/>
      <c r="B1130"/>
      <c r="C1130" s="8"/>
      <c r="D1130" s="8"/>
      <c r="E1130"/>
      <c r="F1130" s="276"/>
      <c r="G1130"/>
      <c r="H1130"/>
      <c r="I1130"/>
      <c r="J1130" s="267"/>
      <c r="K1130" s="267"/>
      <c r="L1130" s="372"/>
      <c r="O1130" s="373"/>
      <c r="P1130" s="373"/>
      <c r="Q1130" s="374"/>
      <c r="R1130" s="274"/>
      <c r="S1130"/>
      <c r="T1130"/>
      <c r="U1130"/>
      <c r="V1130"/>
      <c r="W1130"/>
      <c r="X1130"/>
      <c r="Y1130"/>
      <c r="Z1130"/>
      <c r="AA1130"/>
      <c r="AB1130"/>
      <c r="AC1130"/>
      <c r="AD1130"/>
      <c r="AE1130"/>
      <c r="AF1130"/>
      <c r="AG1130"/>
      <c r="AH1130"/>
    </row>
    <row r="1131" spans="1:34" s="282" customFormat="1" ht="12.75" customHeight="1" x14ac:dyDescent="0.25">
      <c r="A1131"/>
      <c r="B1131"/>
      <c r="C1131" s="8"/>
      <c r="D1131" s="8"/>
      <c r="E1131"/>
      <c r="F1131" s="276"/>
      <c r="G1131"/>
      <c r="H1131"/>
      <c r="I1131"/>
      <c r="J1131" s="267"/>
      <c r="K1131" s="267"/>
      <c r="L1131" s="372"/>
      <c r="O1131" s="373"/>
      <c r="P1131" s="373"/>
      <c r="Q1131" s="374"/>
      <c r="R1131" s="274"/>
      <c r="S1131"/>
      <c r="T1131"/>
      <c r="U1131"/>
      <c r="V1131"/>
      <c r="W1131"/>
      <c r="X1131"/>
      <c r="Y1131"/>
      <c r="Z1131"/>
      <c r="AA1131"/>
      <c r="AB1131"/>
      <c r="AC1131"/>
      <c r="AD1131"/>
      <c r="AE1131"/>
      <c r="AF1131"/>
      <c r="AG1131"/>
      <c r="AH1131"/>
    </row>
    <row r="1132" spans="1:34" s="282" customFormat="1" ht="12.75" customHeight="1" x14ac:dyDescent="0.25">
      <c r="A1132"/>
      <c r="B1132"/>
      <c r="C1132" s="8"/>
      <c r="D1132" s="8"/>
      <c r="E1132"/>
      <c r="F1132" s="276"/>
      <c r="G1132"/>
      <c r="H1132"/>
      <c r="I1132"/>
      <c r="J1132" s="267"/>
      <c r="K1132" s="267"/>
      <c r="L1132" s="372"/>
      <c r="O1132" s="373"/>
      <c r="P1132" s="373"/>
      <c r="Q1132" s="374"/>
      <c r="R1132" s="274"/>
      <c r="S1132"/>
      <c r="T1132"/>
      <c r="U1132"/>
      <c r="V1132"/>
      <c r="W1132"/>
      <c r="X1132"/>
      <c r="Y1132"/>
      <c r="Z1132"/>
      <c r="AA1132"/>
      <c r="AB1132"/>
      <c r="AC1132"/>
      <c r="AD1132"/>
      <c r="AE1132"/>
      <c r="AF1132"/>
      <c r="AG1132"/>
      <c r="AH1132"/>
    </row>
    <row r="1133" spans="1:34" s="282" customFormat="1" ht="12.75" customHeight="1" x14ac:dyDescent="0.25">
      <c r="A1133"/>
      <c r="B1133"/>
      <c r="C1133" s="8"/>
      <c r="D1133" s="8"/>
      <c r="E1133"/>
      <c r="F1133" s="276"/>
      <c r="G1133"/>
      <c r="H1133"/>
      <c r="I1133"/>
      <c r="J1133" s="267"/>
      <c r="K1133" s="267"/>
      <c r="L1133" s="372"/>
      <c r="O1133" s="373"/>
      <c r="P1133" s="373"/>
      <c r="Q1133" s="374"/>
      <c r="R1133" s="274"/>
      <c r="S1133"/>
      <c r="T1133"/>
      <c r="U1133"/>
      <c r="V1133"/>
      <c r="W1133"/>
      <c r="X1133"/>
      <c r="Y1133"/>
      <c r="Z1133"/>
      <c r="AA1133"/>
      <c r="AB1133"/>
      <c r="AC1133"/>
      <c r="AD1133"/>
      <c r="AE1133"/>
      <c r="AF1133"/>
      <c r="AG1133"/>
      <c r="AH1133"/>
    </row>
    <row r="1134" spans="1:34" s="282" customFormat="1" ht="12.75" customHeight="1" x14ac:dyDescent="0.25">
      <c r="A1134"/>
      <c r="B1134"/>
      <c r="C1134" s="8"/>
      <c r="D1134" s="8"/>
      <c r="E1134"/>
      <c r="F1134" s="276"/>
      <c r="G1134"/>
      <c r="H1134"/>
      <c r="I1134"/>
      <c r="J1134" s="267"/>
      <c r="K1134" s="267"/>
      <c r="L1134" s="372"/>
      <c r="O1134" s="373"/>
      <c r="P1134" s="373"/>
      <c r="Q1134" s="374"/>
      <c r="R1134" s="274"/>
      <c r="S1134"/>
      <c r="T1134"/>
      <c r="U1134"/>
      <c r="V1134"/>
      <c r="W1134"/>
      <c r="X1134"/>
      <c r="Y1134"/>
      <c r="Z1134"/>
      <c r="AA1134"/>
      <c r="AB1134"/>
      <c r="AC1134"/>
      <c r="AD1134"/>
      <c r="AE1134"/>
      <c r="AF1134"/>
      <c r="AG1134"/>
      <c r="AH1134"/>
    </row>
    <row r="1135" spans="1:34" s="282" customFormat="1" ht="12.75" customHeight="1" x14ac:dyDescent="0.25">
      <c r="A1135"/>
      <c r="B1135"/>
      <c r="C1135" s="8"/>
      <c r="D1135" s="8"/>
      <c r="E1135"/>
      <c r="F1135" s="276"/>
      <c r="G1135"/>
      <c r="H1135"/>
      <c r="I1135"/>
      <c r="J1135" s="267"/>
      <c r="K1135" s="267"/>
      <c r="L1135" s="372"/>
      <c r="O1135" s="373"/>
      <c r="P1135" s="373"/>
      <c r="Q1135" s="374"/>
      <c r="R1135" s="274"/>
      <c r="S1135"/>
      <c r="T1135"/>
      <c r="U1135"/>
      <c r="V1135"/>
      <c r="W1135"/>
      <c r="X1135"/>
      <c r="Y1135"/>
      <c r="Z1135"/>
      <c r="AA1135"/>
      <c r="AB1135"/>
      <c r="AC1135"/>
      <c r="AD1135"/>
      <c r="AE1135"/>
      <c r="AF1135"/>
      <c r="AG1135"/>
      <c r="AH1135"/>
    </row>
    <row r="1136" spans="1:34" s="282" customFormat="1" ht="12.75" customHeight="1" x14ac:dyDescent="0.25">
      <c r="A1136"/>
      <c r="B1136"/>
      <c r="C1136" s="8"/>
      <c r="D1136" s="8"/>
      <c r="E1136"/>
      <c r="F1136" s="276"/>
      <c r="G1136"/>
      <c r="H1136"/>
      <c r="I1136"/>
      <c r="J1136" s="267"/>
      <c r="K1136" s="267"/>
      <c r="L1136" s="372"/>
      <c r="O1136" s="373"/>
      <c r="P1136" s="373"/>
      <c r="Q1136" s="374"/>
      <c r="R1136" s="274"/>
      <c r="S1136"/>
      <c r="T1136"/>
      <c r="U1136"/>
      <c r="V1136"/>
      <c r="W1136"/>
      <c r="X1136"/>
      <c r="Y1136"/>
      <c r="Z1136"/>
      <c r="AA1136"/>
      <c r="AB1136"/>
      <c r="AC1136"/>
      <c r="AD1136"/>
      <c r="AE1136"/>
      <c r="AF1136"/>
      <c r="AG1136"/>
      <c r="AH1136"/>
    </row>
    <row r="1137" spans="1:34" s="282" customFormat="1" ht="12.75" customHeight="1" x14ac:dyDescent="0.25">
      <c r="A1137"/>
      <c r="B1137"/>
      <c r="C1137" s="8"/>
      <c r="D1137" s="8"/>
      <c r="E1137"/>
      <c r="F1137" s="276"/>
      <c r="G1137"/>
      <c r="H1137"/>
      <c r="I1137"/>
      <c r="J1137" s="267"/>
      <c r="K1137" s="267"/>
      <c r="L1137" s="372"/>
      <c r="O1137" s="373"/>
      <c r="P1137" s="373"/>
      <c r="Q1137" s="374"/>
      <c r="R1137" s="274"/>
      <c r="S1137"/>
      <c r="T1137"/>
      <c r="U1137"/>
      <c r="V1137"/>
      <c r="W1137"/>
      <c r="X1137"/>
      <c r="Y1137"/>
      <c r="Z1137"/>
      <c r="AA1137"/>
      <c r="AB1137"/>
      <c r="AC1137"/>
      <c r="AD1137"/>
      <c r="AE1137"/>
      <c r="AF1137"/>
      <c r="AG1137"/>
      <c r="AH1137"/>
    </row>
    <row r="1138" spans="1:34" s="282" customFormat="1" ht="12.75" customHeight="1" x14ac:dyDescent="0.25">
      <c r="A1138"/>
      <c r="B1138"/>
      <c r="C1138" s="8"/>
      <c r="D1138" s="8"/>
      <c r="E1138"/>
      <c r="F1138" s="276"/>
      <c r="G1138"/>
      <c r="H1138"/>
      <c r="I1138"/>
      <c r="J1138" s="267"/>
      <c r="K1138" s="267"/>
      <c r="L1138" s="372"/>
      <c r="O1138" s="373"/>
      <c r="P1138" s="373"/>
      <c r="Q1138" s="374"/>
      <c r="R1138" s="274"/>
      <c r="S1138"/>
      <c r="T1138"/>
      <c r="U1138"/>
      <c r="V1138"/>
      <c r="W1138"/>
      <c r="X1138"/>
      <c r="Y1138"/>
      <c r="Z1138"/>
      <c r="AA1138"/>
      <c r="AB1138"/>
      <c r="AC1138"/>
      <c r="AD1138"/>
      <c r="AE1138"/>
      <c r="AF1138"/>
      <c r="AG1138"/>
      <c r="AH1138"/>
    </row>
    <row r="1139" spans="1:34" s="282" customFormat="1" ht="12.75" customHeight="1" x14ac:dyDescent="0.25">
      <c r="A1139"/>
      <c r="B1139"/>
      <c r="C1139" s="8"/>
      <c r="D1139" s="8"/>
      <c r="E1139"/>
      <c r="F1139" s="276"/>
      <c r="G1139"/>
      <c r="H1139"/>
      <c r="I1139"/>
      <c r="J1139" s="267"/>
      <c r="K1139" s="267"/>
      <c r="L1139" s="372"/>
      <c r="O1139" s="373"/>
      <c r="P1139" s="373"/>
      <c r="Q1139" s="374"/>
      <c r="R1139" s="274"/>
      <c r="S1139"/>
      <c r="T1139"/>
      <c r="U1139"/>
      <c r="V1139"/>
      <c r="W1139"/>
      <c r="X1139"/>
      <c r="Y1139"/>
      <c r="Z1139"/>
      <c r="AA1139"/>
      <c r="AB1139"/>
      <c r="AC1139"/>
      <c r="AD1139"/>
      <c r="AE1139"/>
      <c r="AF1139"/>
      <c r="AG1139"/>
      <c r="AH1139"/>
    </row>
    <row r="1140" spans="1:34" s="282" customFormat="1" ht="12.75" customHeight="1" x14ac:dyDescent="0.25">
      <c r="A1140"/>
      <c r="B1140"/>
      <c r="C1140" s="8"/>
      <c r="D1140" s="8"/>
      <c r="E1140"/>
      <c r="F1140" s="276"/>
      <c r="G1140"/>
      <c r="H1140"/>
      <c r="I1140"/>
      <c r="J1140" s="267"/>
      <c r="K1140" s="267"/>
      <c r="L1140" s="372"/>
      <c r="O1140" s="373"/>
      <c r="P1140" s="373"/>
      <c r="Q1140" s="374"/>
      <c r="R1140" s="274"/>
      <c r="S1140"/>
      <c r="T1140"/>
      <c r="U1140"/>
      <c r="V1140"/>
      <c r="W1140"/>
      <c r="X1140"/>
      <c r="Y1140"/>
      <c r="Z1140"/>
      <c r="AA1140"/>
      <c r="AB1140"/>
      <c r="AC1140"/>
      <c r="AD1140"/>
      <c r="AE1140"/>
      <c r="AF1140"/>
      <c r="AG1140"/>
      <c r="AH1140"/>
    </row>
    <row r="1141" spans="1:34" s="282" customFormat="1" ht="12.75" customHeight="1" x14ac:dyDescent="0.25">
      <c r="A1141"/>
      <c r="B1141"/>
      <c r="C1141" s="8"/>
      <c r="D1141" s="8"/>
      <c r="E1141"/>
      <c r="F1141" s="276"/>
      <c r="G1141"/>
      <c r="H1141"/>
      <c r="I1141"/>
      <c r="J1141" s="267"/>
      <c r="K1141" s="267"/>
      <c r="L1141" s="372"/>
      <c r="O1141" s="373"/>
      <c r="P1141" s="373"/>
      <c r="Q1141" s="374"/>
      <c r="R1141" s="274"/>
      <c r="S1141"/>
      <c r="T1141"/>
      <c r="U1141"/>
      <c r="V1141"/>
      <c r="W1141"/>
      <c r="X1141"/>
      <c r="Y1141"/>
      <c r="Z1141"/>
      <c r="AA1141"/>
      <c r="AB1141"/>
      <c r="AC1141"/>
      <c r="AD1141"/>
      <c r="AE1141"/>
      <c r="AF1141"/>
      <c r="AG1141"/>
      <c r="AH1141"/>
    </row>
    <row r="1142" spans="1:34" s="282" customFormat="1" ht="12.75" customHeight="1" x14ac:dyDescent="0.25">
      <c r="A1142"/>
      <c r="B1142"/>
      <c r="C1142" s="8"/>
      <c r="D1142" s="8"/>
      <c r="E1142"/>
      <c r="F1142" s="276"/>
      <c r="G1142"/>
      <c r="H1142"/>
      <c r="I1142"/>
      <c r="J1142" s="267"/>
      <c r="K1142" s="267"/>
      <c r="L1142" s="372"/>
      <c r="O1142" s="373"/>
      <c r="P1142" s="373"/>
      <c r="Q1142" s="374"/>
      <c r="R1142" s="274"/>
      <c r="S1142"/>
      <c r="T1142"/>
      <c r="U1142"/>
      <c r="V1142"/>
      <c r="W1142"/>
      <c r="X1142"/>
      <c r="Y1142"/>
      <c r="Z1142"/>
      <c r="AA1142"/>
      <c r="AB1142"/>
      <c r="AC1142"/>
      <c r="AD1142"/>
      <c r="AE1142"/>
      <c r="AF1142"/>
      <c r="AG1142"/>
      <c r="AH1142"/>
    </row>
    <row r="1143" spans="1:34" s="282" customFormat="1" ht="12.75" customHeight="1" x14ac:dyDescent="0.25">
      <c r="A1143"/>
      <c r="B1143"/>
      <c r="C1143" s="8"/>
      <c r="D1143" s="8"/>
      <c r="E1143"/>
      <c r="F1143" s="276"/>
      <c r="G1143"/>
      <c r="H1143"/>
      <c r="I1143"/>
      <c r="J1143" s="267"/>
      <c r="K1143" s="267"/>
      <c r="L1143" s="372"/>
      <c r="O1143" s="373"/>
      <c r="P1143" s="373"/>
      <c r="Q1143" s="374"/>
      <c r="R1143" s="274"/>
      <c r="S1143"/>
      <c r="T1143"/>
      <c r="U1143"/>
      <c r="V1143"/>
      <c r="W1143"/>
      <c r="X1143"/>
      <c r="Y1143"/>
      <c r="Z1143"/>
      <c r="AA1143"/>
      <c r="AB1143"/>
      <c r="AC1143"/>
      <c r="AD1143"/>
      <c r="AE1143"/>
      <c r="AF1143"/>
      <c r="AG1143"/>
      <c r="AH1143"/>
    </row>
    <row r="1144" spans="1:34" s="282" customFormat="1" ht="12.75" customHeight="1" x14ac:dyDescent="0.25">
      <c r="A1144"/>
      <c r="B1144"/>
      <c r="C1144" s="8"/>
      <c r="D1144" s="8"/>
      <c r="E1144"/>
      <c r="F1144" s="276"/>
      <c r="G1144"/>
      <c r="H1144"/>
      <c r="I1144"/>
      <c r="J1144" s="267"/>
      <c r="K1144" s="267"/>
      <c r="L1144" s="372"/>
      <c r="O1144" s="373"/>
      <c r="P1144" s="373"/>
      <c r="Q1144" s="374"/>
      <c r="R1144" s="274"/>
      <c r="S1144"/>
      <c r="T1144"/>
      <c r="U1144"/>
      <c r="V1144"/>
      <c r="W1144"/>
      <c r="X1144"/>
      <c r="Y1144"/>
      <c r="Z1144"/>
      <c r="AA1144"/>
      <c r="AB1144"/>
      <c r="AC1144"/>
      <c r="AD1144"/>
      <c r="AE1144"/>
      <c r="AF1144"/>
      <c r="AG1144"/>
      <c r="AH1144"/>
    </row>
    <row r="1145" spans="1:34" s="282" customFormat="1" ht="12.75" customHeight="1" x14ac:dyDescent="0.25">
      <c r="A1145"/>
      <c r="B1145"/>
      <c r="C1145" s="8"/>
      <c r="D1145" s="8"/>
      <c r="E1145"/>
      <c r="F1145" s="276"/>
      <c r="G1145"/>
      <c r="H1145"/>
      <c r="I1145"/>
      <c r="J1145" s="267"/>
      <c r="K1145" s="267"/>
      <c r="L1145" s="372"/>
      <c r="O1145" s="373"/>
      <c r="P1145" s="373"/>
      <c r="Q1145" s="374"/>
      <c r="R1145" s="274"/>
      <c r="S1145"/>
      <c r="T1145"/>
      <c r="U1145"/>
      <c r="V1145"/>
      <c r="W1145"/>
      <c r="X1145"/>
      <c r="Y1145"/>
      <c r="Z1145"/>
      <c r="AA1145"/>
      <c r="AB1145"/>
      <c r="AC1145"/>
      <c r="AD1145"/>
      <c r="AE1145"/>
      <c r="AF1145"/>
      <c r="AG1145"/>
      <c r="AH1145"/>
    </row>
    <row r="1146" spans="1:34" s="282" customFormat="1" ht="12.75" customHeight="1" x14ac:dyDescent="0.25">
      <c r="A1146"/>
      <c r="B1146"/>
      <c r="C1146" s="8"/>
      <c r="D1146" s="8"/>
      <c r="E1146"/>
      <c r="F1146" s="276"/>
      <c r="G1146"/>
      <c r="H1146"/>
      <c r="I1146"/>
      <c r="J1146" s="267"/>
      <c r="K1146" s="267"/>
      <c r="L1146" s="372"/>
      <c r="O1146" s="373"/>
      <c r="P1146" s="373"/>
      <c r="Q1146" s="374"/>
      <c r="R1146" s="274"/>
      <c r="S1146"/>
      <c r="T1146"/>
      <c r="U1146"/>
      <c r="V1146"/>
      <c r="W1146"/>
      <c r="X1146"/>
      <c r="Y1146"/>
      <c r="Z1146"/>
      <c r="AA1146"/>
      <c r="AB1146"/>
      <c r="AC1146"/>
      <c r="AD1146"/>
      <c r="AE1146"/>
      <c r="AF1146"/>
      <c r="AG1146"/>
      <c r="AH1146"/>
    </row>
    <row r="1147" spans="1:34" s="282" customFormat="1" ht="12.75" customHeight="1" x14ac:dyDescent="0.25">
      <c r="A1147"/>
      <c r="B1147"/>
      <c r="C1147" s="8"/>
      <c r="D1147" s="8"/>
      <c r="E1147"/>
      <c r="F1147" s="276"/>
      <c r="G1147"/>
      <c r="H1147"/>
      <c r="I1147"/>
      <c r="J1147" s="267"/>
      <c r="K1147" s="267"/>
      <c r="L1147" s="372"/>
      <c r="O1147" s="373"/>
      <c r="P1147" s="373"/>
      <c r="Q1147" s="374"/>
      <c r="R1147" s="274"/>
      <c r="S1147"/>
      <c r="T1147"/>
      <c r="U1147"/>
      <c r="V1147"/>
      <c r="W1147"/>
      <c r="X1147"/>
      <c r="Y1147"/>
      <c r="Z1147"/>
      <c r="AA1147"/>
      <c r="AB1147"/>
      <c r="AC1147"/>
      <c r="AD1147"/>
      <c r="AE1147"/>
      <c r="AF1147"/>
      <c r="AG1147"/>
      <c r="AH1147"/>
    </row>
    <row r="1148" spans="1:34" s="282" customFormat="1" ht="12.75" customHeight="1" x14ac:dyDescent="0.25">
      <c r="A1148"/>
      <c r="B1148"/>
      <c r="C1148" s="8"/>
      <c r="D1148" s="8"/>
      <c r="E1148"/>
      <c r="F1148" s="276"/>
      <c r="G1148"/>
      <c r="H1148"/>
      <c r="I1148"/>
      <c r="J1148" s="267"/>
      <c r="K1148" s="267"/>
      <c r="L1148" s="372"/>
      <c r="O1148" s="373"/>
      <c r="P1148" s="373"/>
      <c r="Q1148" s="374"/>
      <c r="R1148" s="274"/>
      <c r="S1148"/>
      <c r="T1148"/>
      <c r="U1148"/>
      <c r="V1148"/>
      <c r="W1148"/>
      <c r="X1148"/>
      <c r="Y1148"/>
      <c r="Z1148"/>
      <c r="AA1148"/>
      <c r="AB1148"/>
      <c r="AC1148"/>
      <c r="AD1148"/>
      <c r="AE1148"/>
      <c r="AF1148"/>
      <c r="AG1148"/>
      <c r="AH1148"/>
    </row>
    <row r="1149" spans="1:34" s="282" customFormat="1" ht="12.75" customHeight="1" x14ac:dyDescent="0.25">
      <c r="A1149"/>
      <c r="B1149"/>
      <c r="C1149" s="8"/>
      <c r="D1149" s="8"/>
      <c r="E1149"/>
      <c r="F1149" s="276"/>
      <c r="G1149"/>
      <c r="H1149"/>
      <c r="I1149"/>
      <c r="J1149" s="267"/>
      <c r="K1149" s="267"/>
      <c r="L1149" s="372"/>
      <c r="O1149" s="373"/>
      <c r="P1149" s="373"/>
      <c r="Q1149" s="374"/>
      <c r="R1149" s="274"/>
      <c r="S1149"/>
      <c r="T1149"/>
      <c r="U1149"/>
      <c r="V1149"/>
      <c r="W1149"/>
      <c r="X1149"/>
      <c r="Y1149"/>
      <c r="Z1149"/>
      <c r="AA1149"/>
      <c r="AB1149"/>
      <c r="AC1149"/>
      <c r="AD1149"/>
      <c r="AE1149"/>
      <c r="AF1149"/>
      <c r="AG1149"/>
      <c r="AH1149"/>
    </row>
    <row r="1150" spans="1:34" s="282" customFormat="1" ht="12.75" customHeight="1" x14ac:dyDescent="0.25">
      <c r="A1150"/>
      <c r="B1150"/>
      <c r="C1150" s="8"/>
      <c r="D1150" s="8"/>
      <c r="E1150"/>
      <c r="F1150" s="276"/>
      <c r="G1150"/>
      <c r="H1150"/>
      <c r="I1150"/>
      <c r="J1150" s="267"/>
      <c r="K1150" s="267"/>
      <c r="L1150" s="372"/>
      <c r="O1150" s="373"/>
      <c r="P1150" s="373"/>
      <c r="Q1150" s="374"/>
      <c r="R1150" s="274"/>
      <c r="S1150"/>
      <c r="T1150"/>
      <c r="U1150"/>
      <c r="V1150"/>
      <c r="W1150"/>
      <c r="X1150"/>
      <c r="Y1150"/>
      <c r="Z1150"/>
      <c r="AA1150"/>
      <c r="AB1150"/>
      <c r="AC1150"/>
      <c r="AD1150"/>
      <c r="AE1150"/>
      <c r="AF1150"/>
      <c r="AG1150"/>
      <c r="AH1150"/>
    </row>
    <row r="1151" spans="1:34" s="282" customFormat="1" ht="12.75" customHeight="1" x14ac:dyDescent="0.25">
      <c r="A1151"/>
      <c r="B1151"/>
      <c r="C1151" s="8"/>
      <c r="D1151" s="8"/>
      <c r="E1151"/>
      <c r="F1151" s="276"/>
      <c r="G1151"/>
      <c r="H1151"/>
      <c r="I1151"/>
      <c r="J1151" s="267"/>
      <c r="K1151" s="267"/>
      <c r="L1151" s="372"/>
      <c r="O1151" s="373"/>
      <c r="P1151" s="373"/>
      <c r="Q1151" s="374"/>
      <c r="R1151" s="274"/>
      <c r="S1151"/>
      <c r="T1151"/>
      <c r="U1151"/>
      <c r="V1151"/>
      <c r="W1151"/>
      <c r="X1151"/>
      <c r="Y1151"/>
      <c r="Z1151"/>
      <c r="AA1151"/>
      <c r="AB1151"/>
      <c r="AC1151"/>
      <c r="AD1151"/>
      <c r="AE1151"/>
      <c r="AF1151"/>
      <c r="AG1151"/>
      <c r="AH1151"/>
    </row>
    <row r="1152" spans="1:34" s="282" customFormat="1" ht="12.75" customHeight="1" x14ac:dyDescent="0.25">
      <c r="A1152"/>
      <c r="B1152"/>
      <c r="C1152" s="8"/>
      <c r="D1152" s="8"/>
      <c r="E1152"/>
      <c r="F1152" s="276"/>
      <c r="G1152"/>
      <c r="H1152"/>
      <c r="I1152"/>
      <c r="J1152" s="267"/>
      <c r="K1152" s="267"/>
      <c r="L1152" s="372"/>
      <c r="O1152" s="373"/>
      <c r="P1152" s="373"/>
      <c r="Q1152" s="374"/>
      <c r="R1152" s="274"/>
      <c r="S1152"/>
      <c r="T1152"/>
      <c r="U1152"/>
      <c r="V1152"/>
      <c r="W1152"/>
      <c r="X1152"/>
      <c r="Y1152"/>
      <c r="Z1152"/>
      <c r="AA1152"/>
      <c r="AB1152"/>
      <c r="AC1152"/>
      <c r="AD1152"/>
      <c r="AE1152"/>
      <c r="AF1152"/>
      <c r="AG1152"/>
      <c r="AH1152"/>
    </row>
    <row r="1153" spans="1:34" s="282" customFormat="1" ht="12.75" customHeight="1" x14ac:dyDescent="0.25">
      <c r="A1153"/>
      <c r="B1153"/>
      <c r="C1153" s="8"/>
      <c r="D1153" s="8"/>
      <c r="E1153"/>
      <c r="F1153" s="276"/>
      <c r="G1153"/>
      <c r="H1153"/>
      <c r="I1153"/>
      <c r="J1153" s="267"/>
      <c r="K1153" s="267"/>
      <c r="L1153" s="372"/>
      <c r="O1153" s="373"/>
      <c r="P1153" s="373"/>
      <c r="Q1153" s="374"/>
      <c r="R1153" s="274"/>
      <c r="S1153"/>
      <c r="T1153"/>
      <c r="U1153"/>
      <c r="V1153"/>
      <c r="W1153"/>
      <c r="X1153"/>
      <c r="Y1153"/>
      <c r="Z1153"/>
      <c r="AA1153"/>
      <c r="AB1153"/>
      <c r="AC1153"/>
      <c r="AD1153"/>
      <c r="AE1153"/>
      <c r="AF1153"/>
      <c r="AG1153"/>
      <c r="AH1153"/>
    </row>
    <row r="1154" spans="1:34" s="282" customFormat="1" ht="12.75" customHeight="1" x14ac:dyDescent="0.25">
      <c r="A1154"/>
      <c r="B1154"/>
      <c r="C1154" s="8"/>
      <c r="D1154" s="8"/>
      <c r="E1154"/>
      <c r="F1154" s="276"/>
      <c r="G1154"/>
      <c r="H1154"/>
      <c r="I1154"/>
      <c r="J1154" s="267"/>
      <c r="K1154" s="267"/>
      <c r="L1154" s="372"/>
      <c r="O1154" s="373"/>
      <c r="P1154" s="373"/>
      <c r="Q1154" s="374"/>
      <c r="R1154" s="274"/>
      <c r="S1154"/>
      <c r="T1154"/>
      <c r="U1154"/>
      <c r="V1154"/>
      <c r="W1154"/>
      <c r="X1154"/>
      <c r="Y1154"/>
      <c r="Z1154"/>
      <c r="AA1154"/>
      <c r="AB1154"/>
      <c r="AC1154"/>
      <c r="AD1154"/>
      <c r="AE1154"/>
      <c r="AF1154"/>
      <c r="AG1154"/>
      <c r="AH1154"/>
    </row>
    <row r="1155" spans="1:34" s="282" customFormat="1" ht="12.75" customHeight="1" x14ac:dyDescent="0.25">
      <c r="A1155"/>
      <c r="B1155"/>
      <c r="C1155" s="8"/>
      <c r="D1155" s="8"/>
      <c r="E1155"/>
      <c r="F1155" s="276"/>
      <c r="G1155"/>
      <c r="H1155"/>
      <c r="I1155"/>
      <c r="J1155" s="267"/>
      <c r="K1155" s="267"/>
      <c r="L1155" s="372"/>
      <c r="O1155" s="373"/>
      <c r="P1155" s="373"/>
      <c r="Q1155" s="374"/>
      <c r="R1155" s="274"/>
      <c r="S1155"/>
      <c r="T1155"/>
      <c r="U1155"/>
      <c r="V1155"/>
      <c r="W1155"/>
      <c r="X1155"/>
      <c r="Y1155"/>
      <c r="Z1155"/>
      <c r="AA1155"/>
      <c r="AB1155"/>
      <c r="AC1155"/>
      <c r="AD1155"/>
      <c r="AE1155"/>
      <c r="AF1155"/>
      <c r="AG1155"/>
      <c r="AH1155"/>
    </row>
    <row r="1156" spans="1:34" s="282" customFormat="1" ht="12.75" customHeight="1" x14ac:dyDescent="0.25">
      <c r="A1156"/>
      <c r="B1156"/>
      <c r="C1156" s="8"/>
      <c r="D1156" s="8"/>
      <c r="E1156"/>
      <c r="F1156" s="276"/>
      <c r="G1156"/>
      <c r="H1156"/>
      <c r="I1156"/>
      <c r="J1156" s="267"/>
      <c r="K1156" s="267"/>
      <c r="L1156" s="372"/>
      <c r="O1156" s="373"/>
      <c r="P1156" s="373"/>
      <c r="Q1156" s="374"/>
      <c r="R1156" s="274"/>
      <c r="S1156"/>
      <c r="T1156"/>
      <c r="U1156"/>
      <c r="V1156"/>
      <c r="W1156"/>
      <c r="X1156"/>
      <c r="Y1156"/>
      <c r="Z1156"/>
      <c r="AA1156"/>
      <c r="AB1156"/>
      <c r="AC1156"/>
      <c r="AD1156"/>
      <c r="AE1156"/>
      <c r="AF1156"/>
      <c r="AG1156"/>
      <c r="AH1156"/>
    </row>
    <row r="1157" spans="1:34" s="282" customFormat="1" ht="12.75" customHeight="1" x14ac:dyDescent="0.25">
      <c r="A1157"/>
      <c r="B1157"/>
      <c r="C1157" s="8"/>
      <c r="D1157" s="8"/>
      <c r="E1157"/>
      <c r="F1157" s="276"/>
      <c r="G1157"/>
      <c r="H1157"/>
      <c r="I1157"/>
      <c r="J1157" s="267"/>
      <c r="K1157" s="267"/>
      <c r="L1157" s="372"/>
      <c r="O1157" s="373"/>
      <c r="P1157" s="373"/>
      <c r="Q1157" s="374"/>
      <c r="R1157" s="274"/>
      <c r="S1157"/>
      <c r="T1157"/>
      <c r="U1157"/>
      <c r="V1157"/>
      <c r="W1157"/>
      <c r="X1157"/>
      <c r="Y1157"/>
      <c r="Z1157"/>
      <c r="AA1157"/>
      <c r="AB1157"/>
      <c r="AC1157"/>
      <c r="AD1157"/>
      <c r="AE1157"/>
      <c r="AF1157"/>
      <c r="AG1157"/>
      <c r="AH1157"/>
    </row>
    <row r="1158" spans="1:34" s="282" customFormat="1" ht="12.75" customHeight="1" x14ac:dyDescent="0.25">
      <c r="A1158"/>
      <c r="B1158"/>
      <c r="C1158" s="8"/>
      <c r="D1158" s="8"/>
      <c r="E1158"/>
      <c r="F1158" s="276"/>
      <c r="G1158"/>
      <c r="H1158"/>
      <c r="I1158"/>
      <c r="J1158" s="267"/>
      <c r="K1158" s="267"/>
      <c r="L1158" s="372"/>
      <c r="O1158" s="373"/>
      <c r="P1158" s="373"/>
      <c r="Q1158" s="374"/>
      <c r="R1158" s="274"/>
      <c r="S1158"/>
      <c r="T1158"/>
      <c r="U1158"/>
      <c r="V1158"/>
      <c r="W1158"/>
      <c r="X1158"/>
      <c r="Y1158"/>
      <c r="Z1158"/>
      <c r="AA1158"/>
      <c r="AB1158"/>
      <c r="AC1158"/>
      <c r="AD1158"/>
      <c r="AE1158"/>
      <c r="AF1158"/>
      <c r="AG1158"/>
      <c r="AH1158"/>
    </row>
    <row r="1159" spans="1:34" s="282" customFormat="1" ht="12.75" customHeight="1" x14ac:dyDescent="0.25">
      <c r="A1159"/>
      <c r="B1159"/>
      <c r="C1159" s="8"/>
      <c r="D1159" s="8"/>
      <c r="E1159"/>
      <c r="F1159" s="276"/>
      <c r="G1159"/>
      <c r="H1159"/>
      <c r="I1159"/>
      <c r="J1159" s="267"/>
      <c r="K1159" s="267"/>
      <c r="L1159" s="372"/>
      <c r="O1159" s="373"/>
      <c r="P1159" s="373"/>
      <c r="Q1159" s="374"/>
      <c r="R1159" s="274"/>
      <c r="S1159"/>
      <c r="T1159"/>
      <c r="U1159"/>
      <c r="V1159"/>
      <c r="W1159"/>
      <c r="X1159"/>
      <c r="Y1159"/>
      <c r="Z1159"/>
      <c r="AA1159"/>
      <c r="AB1159"/>
      <c r="AC1159"/>
      <c r="AD1159"/>
      <c r="AE1159"/>
      <c r="AF1159"/>
      <c r="AG1159"/>
      <c r="AH1159"/>
    </row>
    <row r="1160" spans="1:34" s="282" customFormat="1" ht="12.75" customHeight="1" x14ac:dyDescent="0.25">
      <c r="A1160"/>
      <c r="B1160"/>
      <c r="C1160" s="8"/>
      <c r="D1160" s="8"/>
      <c r="E1160"/>
      <c r="F1160" s="276"/>
      <c r="G1160"/>
      <c r="H1160"/>
      <c r="I1160"/>
      <c r="J1160" s="267"/>
      <c r="K1160" s="267"/>
      <c r="L1160" s="372"/>
      <c r="O1160" s="373"/>
      <c r="P1160" s="373"/>
      <c r="Q1160" s="374"/>
      <c r="R1160" s="274"/>
      <c r="S1160"/>
      <c r="T1160"/>
      <c r="U1160"/>
      <c r="V1160"/>
      <c r="W1160"/>
      <c r="X1160"/>
      <c r="Y1160"/>
      <c r="Z1160"/>
      <c r="AA1160"/>
      <c r="AB1160"/>
      <c r="AC1160"/>
      <c r="AD1160"/>
      <c r="AE1160"/>
      <c r="AF1160"/>
      <c r="AG1160"/>
      <c r="AH1160"/>
    </row>
    <row r="1161" spans="1:34" s="282" customFormat="1" ht="12.75" customHeight="1" x14ac:dyDescent="0.25">
      <c r="A1161"/>
      <c r="B1161"/>
      <c r="C1161" s="8"/>
      <c r="D1161" s="8"/>
      <c r="E1161"/>
      <c r="F1161" s="276"/>
      <c r="G1161"/>
      <c r="H1161"/>
      <c r="I1161"/>
      <c r="J1161" s="267"/>
      <c r="K1161" s="267"/>
      <c r="L1161" s="372"/>
      <c r="O1161" s="373"/>
      <c r="P1161" s="373"/>
      <c r="Q1161" s="374"/>
      <c r="R1161" s="274"/>
      <c r="S1161"/>
      <c r="T1161"/>
      <c r="U1161"/>
      <c r="V1161"/>
      <c r="W1161"/>
      <c r="X1161"/>
      <c r="Y1161"/>
      <c r="Z1161"/>
      <c r="AA1161"/>
      <c r="AB1161"/>
      <c r="AC1161"/>
      <c r="AD1161"/>
      <c r="AE1161"/>
      <c r="AF1161"/>
      <c r="AG1161"/>
      <c r="AH1161"/>
    </row>
    <row r="1162" spans="1:34" s="282" customFormat="1" ht="12.75" customHeight="1" x14ac:dyDescent="0.25">
      <c r="A1162"/>
      <c r="B1162"/>
      <c r="C1162" s="8"/>
      <c r="D1162" s="8"/>
      <c r="E1162"/>
      <c r="F1162" s="276"/>
      <c r="G1162"/>
      <c r="H1162"/>
      <c r="I1162"/>
      <c r="J1162" s="267"/>
      <c r="K1162" s="267"/>
      <c r="L1162" s="372"/>
      <c r="O1162" s="373"/>
      <c r="P1162" s="373"/>
      <c r="Q1162" s="374"/>
      <c r="R1162" s="274"/>
      <c r="S1162"/>
      <c r="T1162"/>
      <c r="U1162"/>
      <c r="V1162"/>
      <c r="W1162"/>
      <c r="X1162"/>
      <c r="Y1162"/>
      <c r="Z1162"/>
      <c r="AA1162"/>
      <c r="AB1162"/>
      <c r="AC1162"/>
      <c r="AD1162"/>
      <c r="AE1162"/>
      <c r="AF1162"/>
      <c r="AG1162"/>
      <c r="AH1162"/>
    </row>
    <row r="1163" spans="1:34" s="282" customFormat="1" ht="12.75" customHeight="1" x14ac:dyDescent="0.25">
      <c r="A1163"/>
      <c r="B1163"/>
      <c r="C1163" s="8"/>
      <c r="D1163" s="8"/>
      <c r="E1163"/>
      <c r="F1163" s="276"/>
      <c r="G1163"/>
      <c r="H1163"/>
      <c r="I1163"/>
      <c r="J1163" s="267"/>
      <c r="K1163" s="267"/>
      <c r="L1163" s="372"/>
      <c r="O1163" s="373"/>
      <c r="P1163" s="373"/>
      <c r="Q1163" s="374"/>
      <c r="R1163" s="274"/>
      <c r="S1163"/>
      <c r="T1163"/>
      <c r="U1163"/>
      <c r="V1163"/>
      <c r="W1163"/>
      <c r="X1163"/>
      <c r="Y1163"/>
      <c r="Z1163"/>
      <c r="AA1163"/>
      <c r="AB1163"/>
      <c r="AC1163"/>
      <c r="AD1163"/>
      <c r="AE1163"/>
      <c r="AF1163"/>
      <c r="AG1163"/>
      <c r="AH1163"/>
    </row>
    <row r="1164" spans="1:34" s="282" customFormat="1" ht="12.75" customHeight="1" x14ac:dyDescent="0.25">
      <c r="A1164"/>
      <c r="B1164"/>
      <c r="C1164" s="8"/>
      <c r="D1164" s="8"/>
      <c r="E1164"/>
      <c r="F1164" s="276"/>
      <c r="G1164"/>
      <c r="H1164"/>
      <c r="I1164"/>
      <c r="J1164" s="267"/>
      <c r="K1164" s="267"/>
      <c r="L1164" s="372"/>
      <c r="O1164" s="373"/>
      <c r="P1164" s="373"/>
      <c r="Q1164" s="374"/>
      <c r="R1164" s="274"/>
      <c r="S1164"/>
      <c r="T1164"/>
      <c r="U1164"/>
      <c r="V1164"/>
      <c r="W1164"/>
      <c r="X1164"/>
      <c r="Y1164"/>
      <c r="Z1164"/>
      <c r="AA1164"/>
      <c r="AB1164"/>
      <c r="AC1164"/>
      <c r="AD1164"/>
      <c r="AE1164"/>
      <c r="AF1164"/>
      <c r="AG1164"/>
      <c r="AH1164"/>
    </row>
    <row r="1165" spans="1:34" s="282" customFormat="1" ht="12.75" customHeight="1" x14ac:dyDescent="0.25">
      <c r="A1165"/>
      <c r="B1165"/>
      <c r="C1165" s="8"/>
      <c r="D1165" s="8"/>
      <c r="E1165"/>
      <c r="F1165" s="276"/>
      <c r="G1165"/>
      <c r="H1165"/>
      <c r="I1165"/>
      <c r="J1165" s="267"/>
      <c r="K1165" s="267"/>
      <c r="L1165" s="372"/>
      <c r="O1165" s="373"/>
      <c r="P1165" s="373"/>
      <c r="Q1165" s="374"/>
      <c r="R1165" s="274"/>
      <c r="S1165"/>
      <c r="T1165"/>
      <c r="U1165"/>
      <c r="V1165"/>
      <c r="W1165"/>
      <c r="X1165"/>
      <c r="Y1165"/>
      <c r="Z1165"/>
      <c r="AA1165"/>
      <c r="AB1165"/>
      <c r="AC1165"/>
      <c r="AD1165"/>
      <c r="AE1165"/>
      <c r="AF1165"/>
      <c r="AG1165"/>
      <c r="AH1165"/>
    </row>
    <row r="1166" spans="1:34" s="282" customFormat="1" ht="12.75" customHeight="1" x14ac:dyDescent="0.25">
      <c r="A1166"/>
      <c r="B1166"/>
      <c r="C1166" s="8"/>
      <c r="D1166" s="8"/>
      <c r="E1166"/>
      <c r="F1166" s="276"/>
      <c r="G1166"/>
      <c r="H1166"/>
      <c r="I1166"/>
      <c r="J1166" s="267"/>
      <c r="K1166" s="267"/>
      <c r="L1166" s="372"/>
      <c r="O1166" s="373"/>
      <c r="P1166" s="373"/>
      <c r="Q1166" s="374"/>
      <c r="R1166" s="274"/>
      <c r="S1166"/>
      <c r="T1166"/>
      <c r="U1166"/>
      <c r="V1166"/>
      <c r="W1166"/>
      <c r="X1166"/>
      <c r="Y1166"/>
      <c r="Z1166"/>
      <c r="AA1166"/>
      <c r="AB1166"/>
      <c r="AC1166"/>
      <c r="AD1166"/>
      <c r="AE1166"/>
      <c r="AF1166"/>
      <c r="AG1166"/>
      <c r="AH1166"/>
    </row>
    <row r="1167" spans="1:34" s="282" customFormat="1" ht="12.75" customHeight="1" x14ac:dyDescent="0.25">
      <c r="A1167"/>
      <c r="B1167"/>
      <c r="C1167" s="8"/>
      <c r="D1167" s="8"/>
      <c r="E1167"/>
      <c r="F1167" s="276"/>
      <c r="G1167"/>
      <c r="H1167"/>
      <c r="I1167"/>
      <c r="J1167" s="267"/>
      <c r="K1167" s="267"/>
      <c r="L1167" s="372"/>
      <c r="O1167" s="373"/>
      <c r="P1167" s="373"/>
      <c r="Q1167" s="374"/>
      <c r="R1167" s="274"/>
      <c r="S1167"/>
      <c r="T1167"/>
      <c r="U1167"/>
      <c r="V1167"/>
      <c r="W1167"/>
      <c r="X1167"/>
      <c r="Y1167"/>
      <c r="Z1167"/>
      <c r="AA1167"/>
      <c r="AB1167"/>
      <c r="AC1167"/>
      <c r="AD1167"/>
      <c r="AE1167"/>
      <c r="AF1167"/>
      <c r="AG1167"/>
      <c r="AH1167"/>
    </row>
    <row r="1168" spans="1:34" s="282" customFormat="1" ht="12.75" customHeight="1" x14ac:dyDescent="0.25">
      <c r="A1168"/>
      <c r="B1168"/>
      <c r="C1168" s="8"/>
      <c r="D1168" s="8"/>
      <c r="E1168"/>
      <c r="F1168" s="276"/>
      <c r="G1168"/>
      <c r="H1168"/>
      <c r="I1168"/>
      <c r="J1168" s="267"/>
      <c r="K1168" s="267"/>
      <c r="L1168" s="372"/>
      <c r="O1168" s="373"/>
      <c r="P1168" s="373"/>
      <c r="Q1168" s="374"/>
      <c r="R1168" s="274"/>
      <c r="S1168"/>
      <c r="T1168"/>
      <c r="U1168"/>
      <c r="V1168"/>
      <c r="W1168"/>
      <c r="X1168"/>
      <c r="Y1168"/>
      <c r="Z1168"/>
      <c r="AA1168"/>
      <c r="AB1168"/>
      <c r="AC1168"/>
      <c r="AD1168"/>
      <c r="AE1168"/>
      <c r="AF1168"/>
      <c r="AG1168"/>
      <c r="AH1168"/>
    </row>
    <row r="1169" spans="1:34" s="282" customFormat="1" ht="12.75" customHeight="1" x14ac:dyDescent="0.25">
      <c r="A1169"/>
      <c r="B1169"/>
      <c r="C1169" s="8"/>
      <c r="D1169" s="8"/>
      <c r="E1169"/>
      <c r="F1169" s="276"/>
      <c r="G1169"/>
      <c r="H1169"/>
      <c r="I1169"/>
      <c r="J1169" s="267"/>
      <c r="K1169" s="267"/>
      <c r="L1169" s="372"/>
      <c r="O1169" s="373"/>
      <c r="P1169" s="373"/>
      <c r="Q1169" s="374"/>
      <c r="R1169" s="274"/>
      <c r="S1169"/>
      <c r="T1169"/>
      <c r="U1169"/>
      <c r="V1169"/>
      <c r="W1169"/>
      <c r="X1169"/>
      <c r="Y1169"/>
      <c r="Z1169"/>
      <c r="AA1169"/>
      <c r="AB1169"/>
      <c r="AC1169"/>
      <c r="AD1169"/>
      <c r="AE1169"/>
      <c r="AF1169"/>
      <c r="AG1169"/>
      <c r="AH1169"/>
    </row>
    <row r="1170" spans="1:34" s="282" customFormat="1" ht="12.75" customHeight="1" x14ac:dyDescent="0.25">
      <c r="A1170"/>
      <c r="B1170"/>
      <c r="C1170" s="8"/>
      <c r="D1170" s="8"/>
      <c r="E1170"/>
      <c r="F1170" s="276"/>
      <c r="G1170"/>
      <c r="H1170"/>
      <c r="I1170"/>
      <c r="J1170" s="267"/>
      <c r="K1170" s="267"/>
      <c r="L1170" s="372"/>
      <c r="O1170" s="373"/>
      <c r="P1170" s="373"/>
      <c r="Q1170" s="374"/>
      <c r="R1170" s="274"/>
      <c r="S1170"/>
      <c r="T1170"/>
      <c r="U1170"/>
      <c r="V1170"/>
      <c r="W1170"/>
      <c r="X1170"/>
      <c r="Y1170"/>
      <c r="Z1170"/>
      <c r="AA1170"/>
      <c r="AB1170"/>
      <c r="AC1170"/>
      <c r="AD1170"/>
      <c r="AE1170"/>
      <c r="AF1170"/>
      <c r="AG1170"/>
      <c r="AH1170"/>
    </row>
    <row r="1171" spans="1:34" s="282" customFormat="1" ht="12.75" customHeight="1" x14ac:dyDescent="0.25">
      <c r="A1171"/>
      <c r="B1171"/>
      <c r="C1171" s="8"/>
      <c r="D1171" s="8"/>
      <c r="E1171"/>
      <c r="F1171" s="276"/>
      <c r="G1171"/>
      <c r="H1171"/>
      <c r="I1171"/>
      <c r="J1171" s="267"/>
      <c r="K1171" s="267"/>
      <c r="L1171" s="372"/>
      <c r="O1171" s="373"/>
      <c r="P1171" s="373"/>
      <c r="Q1171" s="374"/>
      <c r="R1171" s="274"/>
      <c r="S1171"/>
      <c r="T1171"/>
      <c r="U1171"/>
      <c r="V1171"/>
      <c r="W1171"/>
      <c r="X1171"/>
      <c r="Y1171"/>
      <c r="Z1171"/>
      <c r="AA1171"/>
      <c r="AB1171"/>
      <c r="AC1171"/>
      <c r="AD1171"/>
      <c r="AE1171"/>
      <c r="AF1171"/>
      <c r="AG1171"/>
      <c r="AH1171"/>
    </row>
    <row r="1172" spans="1:34" s="282" customFormat="1" ht="12.75" customHeight="1" x14ac:dyDescent="0.25">
      <c r="A1172"/>
      <c r="B1172"/>
      <c r="C1172" s="8"/>
      <c r="D1172" s="8"/>
      <c r="E1172"/>
      <c r="F1172" s="276"/>
      <c r="G1172"/>
      <c r="H1172"/>
      <c r="I1172"/>
      <c r="J1172" s="267"/>
      <c r="K1172" s="267"/>
      <c r="L1172" s="372"/>
      <c r="O1172" s="373"/>
      <c r="P1172" s="373"/>
      <c r="Q1172" s="374"/>
      <c r="R1172" s="274"/>
      <c r="S1172"/>
      <c r="T1172"/>
      <c r="U1172"/>
      <c r="V1172"/>
      <c r="W1172"/>
      <c r="X1172"/>
      <c r="Y1172"/>
      <c r="Z1172"/>
      <c r="AA1172"/>
      <c r="AB1172"/>
      <c r="AC1172"/>
      <c r="AD1172"/>
      <c r="AE1172"/>
      <c r="AF1172"/>
      <c r="AG1172"/>
      <c r="AH1172"/>
    </row>
    <row r="1173" spans="1:34" s="282" customFormat="1" ht="12.75" customHeight="1" x14ac:dyDescent="0.25">
      <c r="A1173"/>
      <c r="B1173"/>
      <c r="C1173" s="8"/>
      <c r="D1173" s="8"/>
      <c r="E1173"/>
      <c r="F1173" s="276"/>
      <c r="G1173"/>
      <c r="H1173"/>
      <c r="I1173"/>
      <c r="J1173" s="267"/>
      <c r="K1173" s="267"/>
      <c r="L1173" s="372"/>
      <c r="O1173" s="373"/>
      <c r="P1173" s="373"/>
      <c r="Q1173" s="374"/>
      <c r="R1173" s="274"/>
      <c r="S1173"/>
      <c r="T1173"/>
      <c r="U1173"/>
      <c r="V1173"/>
      <c r="W1173"/>
      <c r="X1173"/>
      <c r="Y1173"/>
      <c r="Z1173"/>
      <c r="AA1173"/>
      <c r="AB1173"/>
      <c r="AC1173"/>
      <c r="AD1173"/>
      <c r="AE1173"/>
      <c r="AF1173"/>
      <c r="AG1173"/>
      <c r="AH1173"/>
    </row>
    <row r="1174" spans="1:34" s="282" customFormat="1" ht="12.75" customHeight="1" x14ac:dyDescent="0.25">
      <c r="A1174"/>
      <c r="B1174"/>
      <c r="C1174" s="8"/>
      <c r="D1174" s="8"/>
      <c r="E1174"/>
      <c r="F1174" s="276"/>
      <c r="G1174"/>
      <c r="H1174"/>
      <c r="I1174"/>
      <c r="J1174" s="267"/>
      <c r="K1174" s="267"/>
      <c r="L1174" s="372"/>
      <c r="O1174" s="373"/>
      <c r="P1174" s="373"/>
      <c r="Q1174" s="374"/>
      <c r="R1174" s="274"/>
      <c r="S1174"/>
      <c r="T1174"/>
      <c r="U1174"/>
      <c r="V1174"/>
      <c r="W1174"/>
      <c r="X1174"/>
      <c r="Y1174"/>
      <c r="Z1174"/>
      <c r="AA1174"/>
      <c r="AB1174"/>
      <c r="AC1174"/>
      <c r="AD1174"/>
      <c r="AE1174"/>
      <c r="AF1174"/>
      <c r="AG1174"/>
      <c r="AH1174"/>
    </row>
    <row r="1175" spans="1:34" s="282" customFormat="1" ht="12.75" customHeight="1" x14ac:dyDescent="0.25">
      <c r="A1175"/>
      <c r="B1175"/>
      <c r="C1175" s="8"/>
      <c r="D1175" s="8"/>
      <c r="E1175"/>
      <c r="F1175" s="276"/>
      <c r="G1175"/>
      <c r="H1175"/>
      <c r="I1175"/>
      <c r="J1175" s="267"/>
      <c r="K1175" s="267"/>
      <c r="L1175" s="372"/>
      <c r="O1175" s="373"/>
      <c r="P1175" s="373"/>
      <c r="Q1175" s="374"/>
      <c r="R1175" s="274"/>
      <c r="S1175"/>
      <c r="T1175"/>
      <c r="U1175"/>
      <c r="V1175"/>
      <c r="W1175"/>
      <c r="X1175"/>
      <c r="Y1175"/>
      <c r="Z1175"/>
      <c r="AA1175"/>
      <c r="AB1175"/>
      <c r="AC1175"/>
      <c r="AD1175"/>
      <c r="AE1175"/>
      <c r="AF1175"/>
      <c r="AG1175"/>
      <c r="AH1175"/>
    </row>
    <row r="1176" spans="1:34" s="282" customFormat="1" ht="12.75" customHeight="1" x14ac:dyDescent="0.25">
      <c r="A1176"/>
      <c r="B1176"/>
      <c r="C1176" s="8"/>
      <c r="D1176" s="8"/>
      <c r="E1176"/>
      <c r="F1176" s="276"/>
      <c r="G1176"/>
      <c r="H1176"/>
      <c r="I1176"/>
      <c r="J1176" s="267"/>
      <c r="K1176" s="267"/>
      <c r="L1176" s="372"/>
      <c r="O1176" s="373"/>
      <c r="P1176" s="373"/>
      <c r="Q1176" s="374"/>
      <c r="R1176" s="274"/>
      <c r="S1176"/>
      <c r="T1176"/>
      <c r="U1176"/>
      <c r="V1176"/>
      <c r="W1176"/>
      <c r="X1176"/>
      <c r="Y1176"/>
      <c r="Z1176"/>
      <c r="AA1176"/>
      <c r="AB1176"/>
      <c r="AC1176"/>
      <c r="AD1176"/>
      <c r="AE1176"/>
      <c r="AF1176"/>
      <c r="AG1176"/>
      <c r="AH1176"/>
    </row>
    <row r="1177" spans="1:34" s="282" customFormat="1" ht="12.75" customHeight="1" x14ac:dyDescent="0.25">
      <c r="A1177"/>
      <c r="B1177"/>
      <c r="C1177" s="8"/>
      <c r="D1177" s="8"/>
      <c r="E1177"/>
      <c r="F1177" s="276"/>
      <c r="G1177"/>
      <c r="H1177"/>
      <c r="I1177"/>
      <c r="J1177" s="267"/>
      <c r="K1177" s="267"/>
      <c r="L1177" s="372"/>
      <c r="O1177" s="373"/>
      <c r="P1177" s="373"/>
      <c r="Q1177" s="374"/>
      <c r="R1177" s="274"/>
      <c r="S1177"/>
      <c r="T1177"/>
      <c r="U1177"/>
      <c r="V1177"/>
      <c r="W1177"/>
      <c r="X1177"/>
      <c r="Y1177"/>
      <c r="Z1177"/>
      <c r="AA1177"/>
      <c r="AB1177"/>
      <c r="AC1177"/>
      <c r="AD1177"/>
      <c r="AE1177"/>
      <c r="AF1177"/>
      <c r="AG1177"/>
      <c r="AH1177"/>
    </row>
    <row r="1178" spans="1:34" s="282" customFormat="1" ht="12.75" customHeight="1" x14ac:dyDescent="0.25">
      <c r="A1178"/>
      <c r="B1178"/>
      <c r="C1178" s="8"/>
      <c r="D1178" s="8"/>
      <c r="E1178"/>
      <c r="F1178" s="276"/>
      <c r="G1178"/>
      <c r="H1178"/>
      <c r="I1178"/>
      <c r="J1178" s="267"/>
      <c r="K1178" s="267"/>
      <c r="L1178" s="372"/>
      <c r="O1178" s="373"/>
      <c r="P1178" s="373"/>
      <c r="Q1178" s="374"/>
      <c r="R1178" s="274"/>
      <c r="S1178"/>
      <c r="T1178"/>
      <c r="U1178"/>
      <c r="V1178"/>
      <c r="W1178"/>
      <c r="X1178"/>
      <c r="Y1178"/>
      <c r="Z1178"/>
      <c r="AA1178"/>
      <c r="AB1178"/>
      <c r="AC1178"/>
      <c r="AD1178"/>
      <c r="AE1178"/>
      <c r="AF1178"/>
      <c r="AG1178"/>
      <c r="AH1178"/>
    </row>
    <row r="1179" spans="1:34" s="282" customFormat="1" ht="12.75" customHeight="1" x14ac:dyDescent="0.25">
      <c r="A1179"/>
      <c r="B1179"/>
      <c r="C1179" s="8"/>
      <c r="D1179" s="8"/>
      <c r="E1179"/>
      <c r="F1179" s="276"/>
      <c r="G1179"/>
      <c r="H1179"/>
      <c r="I1179"/>
      <c r="J1179" s="267"/>
      <c r="K1179" s="267"/>
      <c r="L1179" s="372"/>
      <c r="O1179" s="373"/>
      <c r="P1179" s="373"/>
      <c r="Q1179" s="374"/>
      <c r="R1179" s="274"/>
      <c r="S1179"/>
      <c r="T1179"/>
      <c r="U1179"/>
      <c r="V1179"/>
      <c r="W1179"/>
      <c r="X1179"/>
      <c r="Y1179"/>
      <c r="Z1179"/>
      <c r="AA1179"/>
      <c r="AB1179"/>
      <c r="AC1179"/>
      <c r="AD1179"/>
      <c r="AE1179"/>
      <c r="AF1179"/>
      <c r="AG1179"/>
      <c r="AH1179"/>
    </row>
    <row r="1180" spans="1:34" s="282" customFormat="1" ht="12.75" customHeight="1" x14ac:dyDescent="0.25">
      <c r="A1180"/>
      <c r="B1180"/>
      <c r="C1180" s="8"/>
      <c r="D1180" s="8"/>
      <c r="E1180"/>
      <c r="F1180" s="276"/>
      <c r="G1180"/>
      <c r="H1180"/>
      <c r="I1180"/>
      <c r="J1180" s="267"/>
      <c r="K1180" s="267"/>
      <c r="L1180" s="372"/>
      <c r="O1180" s="373"/>
      <c r="P1180" s="373"/>
      <c r="Q1180" s="374"/>
      <c r="R1180" s="274"/>
      <c r="S1180"/>
      <c r="T1180"/>
      <c r="U1180"/>
      <c r="V1180"/>
      <c r="W1180"/>
      <c r="X1180"/>
      <c r="Y1180"/>
      <c r="Z1180"/>
      <c r="AA1180"/>
      <c r="AB1180"/>
      <c r="AC1180"/>
      <c r="AD1180"/>
      <c r="AE1180"/>
      <c r="AF1180"/>
      <c r="AG1180"/>
      <c r="AH1180"/>
    </row>
    <row r="1181" spans="1:34" s="282" customFormat="1" ht="12.75" customHeight="1" x14ac:dyDescent="0.25">
      <c r="A1181"/>
      <c r="B1181"/>
      <c r="C1181" s="8"/>
      <c r="D1181" s="8"/>
      <c r="E1181"/>
      <c r="F1181" s="276"/>
      <c r="G1181"/>
      <c r="H1181"/>
      <c r="I1181"/>
      <c r="J1181" s="267"/>
      <c r="K1181" s="267"/>
      <c r="L1181" s="372"/>
      <c r="O1181" s="373"/>
      <c r="P1181" s="373"/>
      <c r="Q1181" s="374"/>
      <c r="R1181" s="274"/>
      <c r="S1181"/>
      <c r="T1181"/>
      <c r="U1181"/>
      <c r="V1181"/>
      <c r="W1181"/>
      <c r="X1181"/>
      <c r="Y1181"/>
      <c r="Z1181"/>
      <c r="AA1181"/>
      <c r="AB1181"/>
      <c r="AC1181"/>
      <c r="AD1181"/>
      <c r="AE1181"/>
      <c r="AF1181"/>
      <c r="AG1181"/>
      <c r="AH1181"/>
    </row>
    <row r="1182" spans="1:34" s="282" customFormat="1" ht="12.75" customHeight="1" x14ac:dyDescent="0.25">
      <c r="A1182"/>
      <c r="B1182"/>
      <c r="C1182" s="8"/>
      <c r="D1182" s="8"/>
      <c r="E1182"/>
      <c r="F1182" s="276"/>
      <c r="G1182"/>
      <c r="H1182"/>
      <c r="I1182"/>
      <c r="J1182" s="267"/>
      <c r="K1182" s="267"/>
      <c r="L1182" s="372"/>
      <c r="O1182" s="373"/>
      <c r="P1182" s="373"/>
      <c r="Q1182" s="374"/>
      <c r="R1182" s="274"/>
      <c r="S1182"/>
      <c r="T1182"/>
      <c r="U1182"/>
      <c r="V1182"/>
      <c r="W1182"/>
      <c r="X1182"/>
      <c r="Y1182"/>
      <c r="Z1182"/>
      <c r="AA1182"/>
      <c r="AB1182"/>
      <c r="AC1182"/>
      <c r="AD1182"/>
      <c r="AE1182"/>
      <c r="AF1182"/>
      <c r="AG1182"/>
      <c r="AH1182"/>
    </row>
    <row r="1183" spans="1:34" s="282" customFormat="1" ht="12.75" customHeight="1" x14ac:dyDescent="0.25">
      <c r="A1183"/>
      <c r="B1183"/>
      <c r="C1183" s="8"/>
      <c r="D1183" s="8"/>
      <c r="E1183"/>
      <c r="F1183" s="276"/>
      <c r="G1183"/>
      <c r="H1183"/>
      <c r="I1183"/>
      <c r="J1183" s="267"/>
      <c r="K1183" s="267"/>
      <c r="L1183" s="372"/>
      <c r="O1183" s="373"/>
      <c r="P1183" s="373"/>
      <c r="Q1183" s="374"/>
      <c r="R1183" s="274"/>
      <c r="S1183"/>
      <c r="T1183"/>
      <c r="U1183"/>
      <c r="V1183"/>
      <c r="W1183"/>
      <c r="X1183"/>
      <c r="Y1183"/>
      <c r="Z1183"/>
      <c r="AA1183"/>
      <c r="AB1183"/>
      <c r="AC1183"/>
      <c r="AD1183"/>
      <c r="AE1183"/>
      <c r="AF1183"/>
      <c r="AG1183"/>
      <c r="AH1183"/>
    </row>
    <row r="1184" spans="1:34" s="282" customFormat="1" ht="12.75" customHeight="1" x14ac:dyDescent="0.25">
      <c r="A1184"/>
      <c r="B1184"/>
      <c r="C1184" s="8"/>
      <c r="D1184" s="8"/>
      <c r="E1184"/>
      <c r="F1184" s="276"/>
      <c r="G1184"/>
      <c r="H1184"/>
      <c r="I1184"/>
      <c r="J1184" s="267"/>
      <c r="K1184" s="267"/>
      <c r="L1184" s="372"/>
      <c r="O1184" s="373"/>
      <c r="P1184" s="373"/>
      <c r="Q1184" s="374"/>
      <c r="R1184" s="274"/>
      <c r="S1184"/>
      <c r="T1184"/>
      <c r="U1184"/>
      <c r="V1184"/>
      <c r="W1184"/>
      <c r="X1184"/>
      <c r="Y1184"/>
      <c r="Z1184"/>
      <c r="AA1184"/>
      <c r="AB1184"/>
      <c r="AC1184"/>
      <c r="AD1184"/>
      <c r="AE1184"/>
      <c r="AF1184"/>
      <c r="AG1184"/>
      <c r="AH1184"/>
    </row>
    <row r="1185" spans="1:34" s="282" customFormat="1" ht="12.75" customHeight="1" x14ac:dyDescent="0.25">
      <c r="A1185"/>
      <c r="B1185"/>
      <c r="C1185" s="8"/>
      <c r="D1185" s="8"/>
      <c r="E1185"/>
      <c r="F1185" s="276"/>
      <c r="G1185"/>
      <c r="H1185"/>
      <c r="I1185"/>
      <c r="J1185" s="267"/>
      <c r="K1185" s="267"/>
      <c r="L1185" s="372"/>
      <c r="O1185" s="373"/>
      <c r="P1185" s="373"/>
      <c r="Q1185" s="374"/>
      <c r="R1185" s="274"/>
      <c r="S1185"/>
      <c r="T1185"/>
      <c r="U1185"/>
      <c r="V1185"/>
      <c r="W1185"/>
      <c r="X1185"/>
      <c r="Y1185"/>
      <c r="Z1185"/>
      <c r="AA1185"/>
      <c r="AB1185"/>
      <c r="AC1185"/>
      <c r="AD1185"/>
      <c r="AE1185"/>
      <c r="AF1185"/>
      <c r="AG1185"/>
      <c r="AH1185"/>
    </row>
    <row r="1186" spans="1:34" s="282" customFormat="1" ht="12.75" customHeight="1" x14ac:dyDescent="0.25">
      <c r="A1186"/>
      <c r="B1186"/>
      <c r="C1186" s="8"/>
      <c r="D1186" s="8"/>
      <c r="E1186"/>
      <c r="F1186" s="276"/>
      <c r="G1186"/>
      <c r="H1186"/>
      <c r="I1186"/>
      <c r="J1186" s="267"/>
      <c r="K1186" s="267"/>
      <c r="L1186" s="372"/>
      <c r="O1186" s="373"/>
      <c r="P1186" s="373"/>
      <c r="Q1186" s="374"/>
      <c r="R1186" s="274"/>
      <c r="S1186"/>
      <c r="T1186"/>
      <c r="U1186"/>
      <c r="V1186"/>
      <c r="W1186"/>
      <c r="X1186"/>
      <c r="Y1186"/>
      <c r="Z1186"/>
      <c r="AA1186"/>
      <c r="AB1186"/>
      <c r="AC1186"/>
      <c r="AD1186"/>
      <c r="AE1186"/>
      <c r="AF1186"/>
      <c r="AG1186"/>
      <c r="AH1186"/>
    </row>
    <row r="1187" spans="1:34" s="282" customFormat="1" ht="12.75" customHeight="1" x14ac:dyDescent="0.25">
      <c r="A1187"/>
      <c r="B1187"/>
      <c r="C1187" s="8"/>
      <c r="D1187" s="8"/>
      <c r="E1187"/>
      <c r="F1187" s="276"/>
      <c r="G1187"/>
      <c r="H1187"/>
      <c r="I1187"/>
      <c r="J1187" s="267"/>
      <c r="K1187" s="267"/>
      <c r="L1187" s="372"/>
      <c r="O1187" s="373"/>
      <c r="P1187" s="373"/>
      <c r="Q1187" s="374"/>
      <c r="R1187" s="274"/>
      <c r="S1187"/>
      <c r="T1187"/>
      <c r="U1187"/>
      <c r="V1187"/>
      <c r="W1187"/>
      <c r="X1187"/>
      <c r="Y1187"/>
      <c r="Z1187"/>
      <c r="AA1187"/>
      <c r="AB1187"/>
      <c r="AC1187"/>
      <c r="AD1187"/>
      <c r="AE1187"/>
      <c r="AF1187"/>
      <c r="AG1187"/>
      <c r="AH1187"/>
    </row>
    <row r="1188" spans="1:34" s="282" customFormat="1" ht="12.75" customHeight="1" x14ac:dyDescent="0.25">
      <c r="A1188"/>
      <c r="B1188"/>
      <c r="C1188" s="8"/>
      <c r="D1188" s="8"/>
      <c r="E1188"/>
      <c r="F1188" s="276"/>
      <c r="G1188"/>
      <c r="H1188"/>
      <c r="I1188"/>
      <c r="J1188" s="267"/>
      <c r="K1188" s="267"/>
      <c r="L1188" s="372"/>
      <c r="O1188" s="373"/>
      <c r="P1188" s="373"/>
      <c r="Q1188" s="374"/>
      <c r="R1188" s="274"/>
      <c r="S1188"/>
      <c r="T1188"/>
      <c r="U1188"/>
      <c r="V1188"/>
      <c r="W1188"/>
      <c r="X1188"/>
      <c r="Y1188"/>
      <c r="Z1188"/>
      <c r="AA1188"/>
      <c r="AB1188"/>
      <c r="AC1188"/>
      <c r="AD1188"/>
      <c r="AE1188"/>
      <c r="AF1188"/>
      <c r="AG1188"/>
      <c r="AH1188"/>
    </row>
    <row r="1189" spans="1:34" s="282" customFormat="1" ht="12.75" customHeight="1" x14ac:dyDescent="0.25">
      <c r="A1189"/>
      <c r="B1189"/>
      <c r="C1189" s="8"/>
      <c r="D1189" s="8"/>
      <c r="E1189"/>
      <c r="F1189" s="276"/>
      <c r="G1189"/>
      <c r="H1189"/>
      <c r="I1189"/>
      <c r="J1189" s="267"/>
      <c r="K1189" s="267"/>
      <c r="L1189" s="372"/>
      <c r="O1189" s="373"/>
      <c r="P1189" s="373"/>
      <c r="Q1189" s="374"/>
      <c r="R1189" s="274"/>
      <c r="S1189"/>
      <c r="T1189"/>
      <c r="U1189"/>
      <c r="V1189"/>
      <c r="W1189"/>
      <c r="X1189"/>
      <c r="Y1189"/>
      <c r="Z1189"/>
      <c r="AA1189"/>
      <c r="AB1189"/>
      <c r="AC1189"/>
      <c r="AD1189"/>
      <c r="AE1189"/>
      <c r="AF1189"/>
      <c r="AG1189"/>
      <c r="AH1189"/>
    </row>
    <row r="1190" spans="1:34" s="282" customFormat="1" ht="12.75" customHeight="1" x14ac:dyDescent="0.25">
      <c r="A1190"/>
      <c r="B1190"/>
      <c r="C1190" s="8"/>
      <c r="D1190" s="8"/>
      <c r="E1190"/>
      <c r="F1190" s="276"/>
      <c r="G1190"/>
      <c r="H1190"/>
      <c r="I1190"/>
      <c r="J1190" s="267"/>
      <c r="K1190" s="267"/>
      <c r="L1190" s="372"/>
      <c r="O1190" s="373"/>
      <c r="P1190" s="373"/>
      <c r="Q1190" s="374"/>
      <c r="R1190" s="274"/>
      <c r="S1190"/>
      <c r="T1190"/>
      <c r="U1190"/>
      <c r="V1190"/>
      <c r="W1190"/>
      <c r="X1190"/>
      <c r="Y1190"/>
      <c r="Z1190"/>
      <c r="AA1190"/>
      <c r="AB1190"/>
      <c r="AC1190"/>
      <c r="AD1190"/>
      <c r="AE1190"/>
      <c r="AF1190"/>
      <c r="AG1190"/>
      <c r="AH1190"/>
    </row>
    <row r="1191" spans="1:34" s="282" customFormat="1" ht="12.75" customHeight="1" x14ac:dyDescent="0.25">
      <c r="A1191"/>
      <c r="B1191"/>
      <c r="C1191" s="8"/>
      <c r="D1191" s="8"/>
      <c r="E1191"/>
      <c r="F1191" s="276"/>
      <c r="G1191"/>
      <c r="H1191"/>
      <c r="I1191"/>
      <c r="J1191" s="267"/>
      <c r="K1191" s="267"/>
      <c r="L1191" s="372"/>
      <c r="O1191" s="373"/>
      <c r="P1191" s="373"/>
      <c r="Q1191" s="374"/>
      <c r="R1191" s="274"/>
      <c r="S1191"/>
      <c r="T1191"/>
      <c r="U1191"/>
      <c r="V1191"/>
      <c r="W1191"/>
      <c r="X1191"/>
      <c r="Y1191"/>
      <c r="Z1191"/>
      <c r="AA1191"/>
      <c r="AB1191"/>
      <c r="AC1191"/>
      <c r="AD1191"/>
      <c r="AE1191"/>
      <c r="AF1191"/>
      <c r="AG1191"/>
      <c r="AH1191"/>
    </row>
    <row r="1192" spans="1:34" s="282" customFormat="1" ht="12.75" customHeight="1" x14ac:dyDescent="0.25">
      <c r="A1192"/>
      <c r="B1192"/>
      <c r="C1192" s="8"/>
      <c r="D1192" s="8"/>
      <c r="E1192"/>
      <c r="F1192" s="276"/>
      <c r="G1192"/>
      <c r="H1192"/>
      <c r="I1192"/>
      <c r="J1192" s="267"/>
      <c r="K1192" s="267"/>
      <c r="L1192" s="372"/>
      <c r="O1192" s="373"/>
      <c r="P1192" s="373"/>
      <c r="Q1192" s="374"/>
      <c r="R1192" s="274"/>
      <c r="S1192"/>
      <c r="T1192"/>
      <c r="U1192"/>
      <c r="V1192"/>
      <c r="W1192"/>
      <c r="X1192"/>
      <c r="Y1192"/>
      <c r="Z1192"/>
      <c r="AA1192"/>
      <c r="AB1192"/>
      <c r="AC1192"/>
      <c r="AD1192"/>
      <c r="AE1192"/>
      <c r="AF1192"/>
      <c r="AG1192"/>
      <c r="AH1192"/>
    </row>
    <row r="1193" spans="1:34" s="282" customFormat="1" ht="12.75" customHeight="1" x14ac:dyDescent="0.25">
      <c r="A1193"/>
      <c r="B1193"/>
      <c r="C1193" s="8"/>
      <c r="D1193" s="8"/>
      <c r="E1193"/>
      <c r="F1193" s="276"/>
      <c r="G1193"/>
      <c r="H1193"/>
      <c r="I1193"/>
      <c r="J1193" s="267"/>
      <c r="K1193" s="267"/>
      <c r="L1193" s="372"/>
      <c r="O1193" s="373"/>
      <c r="P1193" s="373"/>
      <c r="Q1193" s="374"/>
      <c r="R1193" s="274"/>
      <c r="S1193"/>
      <c r="T1193"/>
      <c r="U1193"/>
      <c r="V1193"/>
      <c r="W1193"/>
      <c r="X1193"/>
      <c r="Y1193"/>
      <c r="Z1193"/>
      <c r="AA1193"/>
      <c r="AB1193"/>
      <c r="AC1193"/>
      <c r="AD1193"/>
      <c r="AE1193"/>
      <c r="AF1193"/>
      <c r="AG1193"/>
      <c r="AH1193"/>
    </row>
    <row r="1194" spans="1:34" s="282" customFormat="1" ht="12.75" customHeight="1" x14ac:dyDescent="0.25">
      <c r="A1194"/>
      <c r="B1194"/>
      <c r="C1194" s="8"/>
      <c r="D1194" s="8"/>
      <c r="E1194"/>
      <c r="F1194" s="276"/>
      <c r="G1194"/>
      <c r="H1194"/>
      <c r="I1194"/>
      <c r="J1194" s="267"/>
      <c r="K1194" s="267"/>
      <c r="L1194" s="372"/>
      <c r="O1194" s="373"/>
      <c r="P1194" s="373"/>
      <c r="Q1194" s="374"/>
      <c r="R1194" s="274"/>
      <c r="S1194"/>
      <c r="T1194"/>
      <c r="U1194"/>
      <c r="V1194"/>
      <c r="W1194"/>
      <c r="X1194"/>
      <c r="Y1194"/>
      <c r="Z1194"/>
      <c r="AA1194"/>
      <c r="AB1194"/>
      <c r="AC1194"/>
      <c r="AD1194"/>
      <c r="AE1194"/>
      <c r="AF1194"/>
      <c r="AG1194"/>
      <c r="AH1194"/>
    </row>
    <row r="1195" spans="1:34" s="282" customFormat="1" ht="12.75" customHeight="1" x14ac:dyDescent="0.25">
      <c r="A1195"/>
      <c r="B1195"/>
      <c r="C1195" s="8"/>
      <c r="D1195" s="8"/>
      <c r="E1195"/>
      <c r="F1195" s="276"/>
      <c r="G1195"/>
      <c r="H1195"/>
      <c r="I1195"/>
      <c r="J1195" s="267"/>
      <c r="K1195" s="267"/>
      <c r="L1195" s="372"/>
      <c r="O1195" s="373"/>
      <c r="P1195" s="373"/>
      <c r="Q1195" s="374"/>
      <c r="R1195" s="274"/>
      <c r="S1195"/>
      <c r="T1195"/>
      <c r="U1195"/>
      <c r="V1195"/>
      <c r="W1195"/>
      <c r="X1195"/>
      <c r="Y1195"/>
      <c r="Z1195"/>
      <c r="AA1195"/>
      <c r="AB1195"/>
      <c r="AC1195"/>
      <c r="AD1195"/>
      <c r="AE1195"/>
      <c r="AF1195"/>
      <c r="AG1195"/>
      <c r="AH1195"/>
    </row>
    <row r="1196" spans="1:34" s="282" customFormat="1" ht="12.75" customHeight="1" x14ac:dyDescent="0.25">
      <c r="A1196"/>
      <c r="B1196"/>
      <c r="C1196" s="8"/>
      <c r="D1196" s="8"/>
      <c r="E1196"/>
      <c r="F1196" s="276"/>
      <c r="G1196"/>
      <c r="H1196"/>
      <c r="I1196"/>
      <c r="J1196" s="267"/>
      <c r="K1196" s="267"/>
      <c r="L1196" s="372"/>
      <c r="O1196" s="373"/>
      <c r="P1196" s="373"/>
      <c r="Q1196" s="374"/>
      <c r="R1196" s="274"/>
      <c r="S1196"/>
      <c r="T1196"/>
      <c r="U1196"/>
      <c r="V1196"/>
      <c r="W1196"/>
      <c r="X1196"/>
      <c r="Y1196"/>
      <c r="Z1196"/>
      <c r="AA1196"/>
      <c r="AB1196"/>
      <c r="AC1196"/>
      <c r="AD1196"/>
      <c r="AE1196"/>
      <c r="AF1196"/>
      <c r="AG1196"/>
      <c r="AH1196"/>
    </row>
    <row r="1197" spans="1:34" s="282" customFormat="1" ht="12.75" customHeight="1" x14ac:dyDescent="0.25">
      <c r="A1197"/>
      <c r="B1197"/>
      <c r="C1197" s="8"/>
      <c r="D1197" s="8"/>
      <c r="E1197"/>
      <c r="F1197" s="276"/>
      <c r="G1197"/>
      <c r="H1197"/>
      <c r="I1197"/>
      <c r="J1197" s="267"/>
      <c r="K1197" s="267"/>
      <c r="L1197" s="372"/>
      <c r="O1197" s="373"/>
      <c r="P1197" s="373"/>
      <c r="Q1197" s="374"/>
      <c r="R1197" s="274"/>
      <c r="S1197"/>
      <c r="T1197"/>
      <c r="U1197"/>
      <c r="V1197"/>
      <c r="W1197"/>
      <c r="X1197"/>
      <c r="Y1197"/>
      <c r="Z1197"/>
      <c r="AA1197"/>
      <c r="AB1197"/>
      <c r="AC1197"/>
      <c r="AD1197"/>
      <c r="AE1197"/>
      <c r="AF1197"/>
      <c r="AG1197"/>
      <c r="AH1197"/>
    </row>
    <row r="1198" spans="1:34" s="282" customFormat="1" ht="12.75" customHeight="1" x14ac:dyDescent="0.25">
      <c r="A1198"/>
      <c r="B1198"/>
      <c r="C1198" s="8"/>
      <c r="D1198" s="8"/>
      <c r="E1198"/>
      <c r="F1198" s="276"/>
      <c r="G1198"/>
      <c r="H1198"/>
      <c r="I1198"/>
      <c r="J1198" s="267"/>
      <c r="K1198" s="267"/>
      <c r="L1198" s="372"/>
      <c r="O1198" s="373"/>
      <c r="P1198" s="373"/>
      <c r="Q1198" s="374"/>
      <c r="R1198" s="274"/>
      <c r="S1198"/>
      <c r="T1198"/>
      <c r="U1198"/>
      <c r="V1198"/>
      <c r="W1198"/>
      <c r="X1198"/>
      <c r="Y1198"/>
      <c r="Z1198"/>
      <c r="AA1198"/>
      <c r="AB1198"/>
      <c r="AC1198"/>
      <c r="AD1198"/>
      <c r="AE1198"/>
      <c r="AF1198"/>
      <c r="AG1198"/>
      <c r="AH1198"/>
    </row>
    <row r="1199" spans="1:34" s="282" customFormat="1" ht="12.75" customHeight="1" x14ac:dyDescent="0.25">
      <c r="A1199"/>
      <c r="B1199"/>
      <c r="C1199" s="8"/>
      <c r="D1199" s="8"/>
      <c r="E1199"/>
      <c r="F1199" s="276"/>
      <c r="G1199"/>
      <c r="H1199"/>
      <c r="I1199"/>
      <c r="J1199" s="267"/>
      <c r="K1199" s="267"/>
      <c r="L1199" s="372"/>
      <c r="O1199" s="373"/>
      <c r="P1199" s="373"/>
      <c r="Q1199" s="374"/>
      <c r="R1199" s="274"/>
      <c r="S1199"/>
      <c r="T1199"/>
      <c r="U1199"/>
      <c r="V1199"/>
      <c r="W1199"/>
      <c r="X1199"/>
      <c r="Y1199"/>
      <c r="Z1199"/>
      <c r="AA1199"/>
      <c r="AB1199"/>
      <c r="AC1199"/>
      <c r="AD1199"/>
      <c r="AE1199"/>
      <c r="AF1199"/>
      <c r="AG1199"/>
      <c r="AH1199"/>
    </row>
    <row r="1200" spans="1:34" s="282" customFormat="1" ht="12.75" customHeight="1" x14ac:dyDescent="0.25">
      <c r="A1200"/>
      <c r="B1200"/>
      <c r="C1200" s="8"/>
      <c r="D1200" s="8"/>
      <c r="E1200"/>
      <c r="F1200" s="276"/>
      <c r="G1200"/>
      <c r="H1200"/>
      <c r="I1200"/>
      <c r="J1200" s="267"/>
      <c r="K1200" s="267"/>
      <c r="L1200" s="372"/>
      <c r="O1200" s="373"/>
      <c r="P1200" s="373"/>
      <c r="Q1200" s="374"/>
      <c r="R1200" s="274"/>
      <c r="S1200"/>
      <c r="T1200"/>
      <c r="U1200"/>
      <c r="V1200"/>
      <c r="W1200"/>
      <c r="X1200"/>
      <c r="Y1200"/>
      <c r="Z1200"/>
      <c r="AA1200"/>
      <c r="AB1200"/>
      <c r="AC1200"/>
      <c r="AD1200"/>
      <c r="AE1200"/>
      <c r="AF1200"/>
      <c r="AG1200"/>
      <c r="AH1200"/>
    </row>
    <row r="1201" spans="1:34" s="282" customFormat="1" ht="12.75" customHeight="1" x14ac:dyDescent="0.25">
      <c r="A1201"/>
      <c r="B1201"/>
      <c r="C1201" s="8"/>
      <c r="D1201" s="8"/>
      <c r="E1201"/>
      <c r="F1201" s="276"/>
      <c r="G1201"/>
      <c r="H1201"/>
      <c r="I1201"/>
      <c r="J1201" s="267"/>
      <c r="K1201" s="267"/>
      <c r="L1201" s="372"/>
      <c r="O1201" s="373"/>
      <c r="P1201" s="373"/>
      <c r="Q1201" s="374"/>
      <c r="R1201" s="274"/>
      <c r="S1201"/>
      <c r="T1201"/>
      <c r="U1201"/>
      <c r="V1201"/>
      <c r="W1201"/>
      <c r="X1201"/>
      <c r="Y1201"/>
      <c r="Z1201"/>
      <c r="AA1201"/>
      <c r="AB1201"/>
      <c r="AC1201"/>
      <c r="AD1201"/>
      <c r="AE1201"/>
      <c r="AF1201"/>
      <c r="AG1201"/>
      <c r="AH1201"/>
    </row>
    <row r="1202" spans="1:34" s="282" customFormat="1" ht="12.75" customHeight="1" x14ac:dyDescent="0.25">
      <c r="A1202"/>
      <c r="B1202"/>
      <c r="C1202" s="8"/>
      <c r="D1202" s="8"/>
      <c r="E1202"/>
      <c r="F1202" s="276"/>
      <c r="G1202"/>
      <c r="H1202"/>
      <c r="I1202"/>
      <c r="J1202" s="267"/>
      <c r="K1202" s="267"/>
      <c r="L1202" s="372"/>
      <c r="O1202" s="373"/>
      <c r="P1202" s="373"/>
      <c r="Q1202" s="374"/>
      <c r="R1202" s="274"/>
      <c r="S1202"/>
      <c r="T1202"/>
      <c r="U1202"/>
      <c r="V1202"/>
      <c r="W1202"/>
      <c r="X1202"/>
      <c r="Y1202"/>
      <c r="Z1202"/>
      <c r="AA1202"/>
      <c r="AB1202"/>
      <c r="AC1202"/>
      <c r="AD1202"/>
      <c r="AE1202"/>
      <c r="AF1202"/>
      <c r="AG1202"/>
      <c r="AH1202"/>
    </row>
    <row r="1203" spans="1:34" s="282" customFormat="1" ht="12.75" customHeight="1" x14ac:dyDescent="0.25">
      <c r="A1203"/>
      <c r="B1203"/>
      <c r="C1203" s="8"/>
      <c r="D1203" s="8"/>
      <c r="E1203"/>
      <c r="F1203" s="276"/>
      <c r="G1203"/>
      <c r="H1203"/>
      <c r="I1203"/>
      <c r="J1203" s="267"/>
      <c r="K1203" s="267"/>
      <c r="L1203" s="372"/>
      <c r="O1203" s="373"/>
      <c r="P1203" s="373"/>
      <c r="Q1203" s="374"/>
      <c r="R1203" s="274"/>
      <c r="S1203"/>
      <c r="T1203"/>
      <c r="U1203"/>
      <c r="V1203"/>
      <c r="W1203"/>
      <c r="X1203"/>
      <c r="Y1203"/>
      <c r="Z1203"/>
      <c r="AA1203"/>
      <c r="AB1203"/>
      <c r="AC1203"/>
      <c r="AD1203"/>
      <c r="AE1203"/>
      <c r="AF1203"/>
      <c r="AG1203"/>
      <c r="AH1203"/>
    </row>
    <row r="1204" spans="1:34" s="282" customFormat="1" ht="12.75" customHeight="1" x14ac:dyDescent="0.25">
      <c r="A1204"/>
      <c r="B1204"/>
      <c r="C1204" s="8"/>
      <c r="D1204" s="8"/>
      <c r="E1204"/>
      <c r="F1204" s="276"/>
      <c r="G1204"/>
      <c r="H1204"/>
      <c r="I1204"/>
      <c r="J1204" s="267"/>
      <c r="K1204" s="267"/>
      <c r="L1204" s="372"/>
      <c r="O1204" s="373"/>
      <c r="P1204" s="373"/>
      <c r="Q1204" s="374"/>
      <c r="R1204" s="274"/>
      <c r="S1204"/>
      <c r="T1204"/>
      <c r="U1204"/>
      <c r="V1204"/>
      <c r="W1204"/>
      <c r="X1204"/>
      <c r="Y1204"/>
      <c r="Z1204"/>
      <c r="AA1204"/>
      <c r="AB1204"/>
      <c r="AC1204"/>
      <c r="AD1204"/>
      <c r="AE1204"/>
      <c r="AF1204"/>
      <c r="AG1204"/>
      <c r="AH1204"/>
    </row>
    <row r="1205" spans="1:34" s="282" customFormat="1" ht="12.75" customHeight="1" x14ac:dyDescent="0.25">
      <c r="A1205"/>
      <c r="B1205"/>
      <c r="C1205" s="8"/>
      <c r="D1205" s="8"/>
      <c r="E1205"/>
      <c r="F1205" s="276"/>
      <c r="G1205"/>
      <c r="H1205"/>
      <c r="I1205"/>
      <c r="J1205" s="267"/>
      <c r="K1205" s="267"/>
      <c r="L1205" s="372"/>
      <c r="O1205" s="373"/>
      <c r="P1205" s="373"/>
      <c r="Q1205" s="374"/>
      <c r="R1205" s="274"/>
      <c r="S1205"/>
      <c r="T1205"/>
      <c r="U1205"/>
      <c r="V1205"/>
      <c r="W1205"/>
      <c r="X1205"/>
      <c r="Y1205"/>
      <c r="Z1205"/>
      <c r="AA1205"/>
      <c r="AB1205"/>
      <c r="AC1205"/>
      <c r="AD1205"/>
      <c r="AE1205"/>
      <c r="AF1205"/>
      <c r="AG1205"/>
      <c r="AH1205"/>
    </row>
    <row r="1206" spans="1:34" s="282" customFormat="1" ht="12.75" customHeight="1" x14ac:dyDescent="0.25">
      <c r="A1206"/>
      <c r="B1206"/>
      <c r="C1206" s="8"/>
      <c r="D1206" s="8"/>
      <c r="E1206"/>
      <c r="F1206" s="276"/>
      <c r="G1206"/>
      <c r="H1206"/>
      <c r="I1206"/>
      <c r="J1206" s="267"/>
      <c r="K1206" s="267"/>
      <c r="L1206" s="372"/>
      <c r="O1206" s="373"/>
      <c r="P1206" s="373"/>
      <c r="Q1206" s="374"/>
      <c r="R1206" s="274"/>
      <c r="S1206"/>
      <c r="T1206"/>
      <c r="U1206"/>
      <c r="V1206"/>
      <c r="W1206"/>
      <c r="X1206"/>
      <c r="Y1206"/>
      <c r="Z1206"/>
      <c r="AA1206"/>
      <c r="AB1206"/>
      <c r="AC1206"/>
      <c r="AD1206"/>
      <c r="AE1206"/>
      <c r="AF1206"/>
      <c r="AG1206"/>
      <c r="AH1206"/>
    </row>
    <row r="1207" spans="1:34" s="282" customFormat="1" ht="12.75" customHeight="1" x14ac:dyDescent="0.25">
      <c r="A1207"/>
      <c r="B1207"/>
      <c r="C1207" s="8"/>
      <c r="D1207" s="8"/>
      <c r="E1207"/>
      <c r="F1207" s="276"/>
      <c r="G1207"/>
      <c r="H1207"/>
      <c r="I1207"/>
      <c r="J1207" s="267"/>
      <c r="K1207" s="267"/>
      <c r="L1207" s="372"/>
      <c r="O1207" s="373"/>
      <c r="P1207" s="373"/>
      <c r="Q1207" s="374"/>
      <c r="R1207" s="274"/>
      <c r="S1207"/>
      <c r="T1207"/>
      <c r="U1207"/>
      <c r="V1207"/>
      <c r="W1207"/>
      <c r="X1207"/>
      <c r="Y1207"/>
      <c r="Z1207"/>
      <c r="AA1207"/>
      <c r="AB1207"/>
      <c r="AC1207"/>
      <c r="AD1207"/>
      <c r="AE1207"/>
      <c r="AF1207"/>
      <c r="AG1207"/>
      <c r="AH1207"/>
    </row>
    <row r="1208" spans="1:34" s="282" customFormat="1" ht="12.75" customHeight="1" x14ac:dyDescent="0.25">
      <c r="A1208"/>
      <c r="B1208"/>
      <c r="C1208" s="8"/>
      <c r="D1208" s="8"/>
      <c r="E1208"/>
      <c r="F1208" s="276"/>
      <c r="G1208"/>
      <c r="H1208"/>
      <c r="I1208"/>
      <c r="J1208" s="267"/>
      <c r="K1208" s="267"/>
      <c r="L1208" s="372"/>
      <c r="O1208" s="373"/>
      <c r="P1208" s="373"/>
      <c r="Q1208" s="374"/>
      <c r="R1208" s="274"/>
      <c r="S1208"/>
      <c r="T1208"/>
      <c r="U1208"/>
      <c r="V1208"/>
      <c r="W1208"/>
      <c r="X1208"/>
      <c r="Y1208"/>
      <c r="Z1208"/>
      <c r="AA1208"/>
      <c r="AB1208"/>
      <c r="AC1208"/>
      <c r="AD1208"/>
      <c r="AE1208"/>
      <c r="AF1208"/>
      <c r="AG1208"/>
      <c r="AH1208"/>
    </row>
    <row r="1209" spans="1:34" s="282" customFormat="1" ht="12.75" customHeight="1" x14ac:dyDescent="0.25">
      <c r="A1209"/>
      <c r="B1209"/>
      <c r="C1209" s="8"/>
      <c r="D1209" s="8"/>
      <c r="E1209"/>
      <c r="F1209" s="276"/>
      <c r="G1209"/>
      <c r="H1209"/>
      <c r="I1209"/>
      <c r="J1209" s="267"/>
      <c r="K1209" s="267"/>
      <c r="L1209" s="372"/>
      <c r="O1209" s="373"/>
      <c r="P1209" s="373"/>
      <c r="Q1209" s="374"/>
      <c r="R1209" s="274"/>
      <c r="S1209"/>
      <c r="T1209"/>
      <c r="U1209"/>
      <c r="V1209"/>
      <c r="W1209"/>
      <c r="X1209"/>
      <c r="Y1209"/>
      <c r="Z1209"/>
      <c r="AA1209"/>
      <c r="AB1209"/>
      <c r="AC1209"/>
      <c r="AD1209"/>
      <c r="AE1209"/>
      <c r="AF1209"/>
      <c r="AG1209"/>
      <c r="AH1209"/>
    </row>
    <row r="1210" spans="1:34" s="282" customFormat="1" ht="12.75" customHeight="1" x14ac:dyDescent="0.25">
      <c r="A1210"/>
      <c r="B1210"/>
      <c r="C1210" s="8"/>
      <c r="D1210" s="8"/>
      <c r="E1210"/>
      <c r="F1210" s="276"/>
      <c r="G1210"/>
      <c r="H1210"/>
      <c r="I1210"/>
      <c r="J1210" s="267"/>
      <c r="K1210" s="267"/>
      <c r="L1210" s="372"/>
      <c r="O1210" s="373"/>
      <c r="P1210" s="373"/>
      <c r="Q1210" s="374"/>
      <c r="R1210" s="274"/>
      <c r="S1210"/>
      <c r="T1210"/>
      <c r="U1210"/>
      <c r="V1210"/>
      <c r="W1210"/>
      <c r="X1210"/>
      <c r="Y1210"/>
      <c r="Z1210"/>
      <c r="AA1210"/>
      <c r="AB1210"/>
      <c r="AC1210"/>
      <c r="AD1210"/>
      <c r="AE1210"/>
      <c r="AF1210"/>
      <c r="AG1210"/>
      <c r="AH1210"/>
    </row>
    <row r="1211" spans="1:34" s="282" customFormat="1" ht="12.75" customHeight="1" x14ac:dyDescent="0.25">
      <c r="A1211"/>
      <c r="B1211"/>
      <c r="C1211" s="8"/>
      <c r="D1211" s="8"/>
      <c r="E1211"/>
      <c r="F1211" s="276"/>
      <c r="G1211"/>
      <c r="H1211"/>
      <c r="I1211"/>
      <c r="J1211" s="267"/>
      <c r="K1211" s="267"/>
      <c r="L1211" s="372"/>
      <c r="O1211" s="373"/>
      <c r="P1211" s="373"/>
      <c r="Q1211" s="374"/>
      <c r="R1211" s="274"/>
      <c r="S1211"/>
      <c r="T1211"/>
      <c r="U1211"/>
      <c r="V1211"/>
      <c r="W1211"/>
      <c r="X1211"/>
      <c r="Y1211"/>
      <c r="Z1211"/>
      <c r="AA1211"/>
      <c r="AB1211"/>
      <c r="AC1211"/>
      <c r="AD1211"/>
      <c r="AE1211"/>
      <c r="AF1211"/>
      <c r="AG1211"/>
      <c r="AH1211"/>
    </row>
    <row r="1212" spans="1:34" s="282" customFormat="1" ht="12.75" customHeight="1" x14ac:dyDescent="0.25">
      <c r="A1212"/>
      <c r="B1212"/>
      <c r="C1212" s="8"/>
      <c r="D1212" s="8"/>
      <c r="E1212"/>
      <c r="F1212" s="276"/>
      <c r="G1212"/>
      <c r="H1212"/>
      <c r="I1212"/>
      <c r="J1212" s="267"/>
      <c r="K1212" s="267"/>
      <c r="L1212" s="372"/>
      <c r="O1212" s="373"/>
      <c r="P1212" s="373"/>
      <c r="Q1212" s="374"/>
      <c r="R1212" s="274"/>
      <c r="S1212"/>
      <c r="T1212"/>
      <c r="U1212"/>
      <c r="V1212"/>
      <c r="W1212"/>
      <c r="X1212"/>
      <c r="Y1212"/>
      <c r="Z1212"/>
      <c r="AA1212"/>
      <c r="AB1212"/>
      <c r="AC1212"/>
      <c r="AD1212"/>
      <c r="AE1212"/>
      <c r="AF1212"/>
      <c r="AG1212"/>
      <c r="AH1212"/>
    </row>
    <row r="1213" spans="1:34" s="282" customFormat="1" ht="12.75" customHeight="1" x14ac:dyDescent="0.25">
      <c r="A1213"/>
      <c r="B1213"/>
      <c r="C1213" s="8"/>
      <c r="D1213" s="8"/>
      <c r="E1213"/>
      <c r="F1213" s="276"/>
      <c r="G1213"/>
      <c r="H1213"/>
      <c r="I1213"/>
      <c r="J1213" s="267"/>
      <c r="K1213" s="267"/>
      <c r="L1213" s="372"/>
      <c r="O1213" s="373"/>
      <c r="P1213" s="373"/>
      <c r="Q1213" s="374"/>
      <c r="R1213" s="274"/>
      <c r="S1213"/>
      <c r="T1213"/>
      <c r="U1213"/>
      <c r="V1213"/>
      <c r="W1213"/>
      <c r="X1213"/>
      <c r="Y1213"/>
      <c r="Z1213"/>
      <c r="AA1213"/>
      <c r="AB1213"/>
      <c r="AC1213"/>
      <c r="AD1213"/>
      <c r="AE1213"/>
      <c r="AF1213"/>
      <c r="AG1213"/>
      <c r="AH1213"/>
    </row>
    <row r="1214" spans="1:34" s="282" customFormat="1" ht="12.75" customHeight="1" x14ac:dyDescent="0.25">
      <c r="A1214"/>
      <c r="B1214"/>
      <c r="C1214" s="8"/>
      <c r="D1214" s="8"/>
      <c r="E1214"/>
      <c r="F1214" s="276"/>
      <c r="G1214"/>
      <c r="H1214"/>
      <c r="I1214"/>
      <c r="J1214" s="267"/>
      <c r="K1214" s="267"/>
      <c r="L1214" s="372"/>
      <c r="O1214" s="373"/>
      <c r="P1214" s="373"/>
      <c r="Q1214" s="374"/>
      <c r="R1214" s="274"/>
      <c r="S1214"/>
      <c r="T1214"/>
      <c r="U1214"/>
      <c r="V1214"/>
      <c r="W1214"/>
      <c r="X1214"/>
      <c r="Y1214"/>
      <c r="Z1214"/>
      <c r="AA1214"/>
      <c r="AB1214"/>
      <c r="AC1214"/>
      <c r="AD1214"/>
      <c r="AE1214"/>
      <c r="AF1214"/>
      <c r="AG1214"/>
      <c r="AH1214"/>
    </row>
    <row r="1215" spans="1:34" s="282" customFormat="1" ht="12.75" customHeight="1" x14ac:dyDescent="0.25">
      <c r="A1215"/>
      <c r="B1215"/>
      <c r="C1215" s="8"/>
      <c r="D1215" s="8"/>
      <c r="E1215"/>
      <c r="F1215" s="276"/>
      <c r="G1215"/>
      <c r="H1215"/>
      <c r="I1215"/>
      <c r="J1215" s="267"/>
      <c r="K1215" s="267"/>
      <c r="L1215" s="372"/>
      <c r="O1215" s="373"/>
      <c r="P1215" s="373"/>
      <c r="Q1215" s="374"/>
      <c r="R1215" s="274"/>
      <c r="S1215"/>
      <c r="T1215"/>
      <c r="U1215"/>
      <c r="V1215"/>
      <c r="W1215"/>
      <c r="X1215"/>
      <c r="Y1215"/>
      <c r="Z1215"/>
      <c r="AA1215"/>
      <c r="AB1215"/>
      <c r="AC1215"/>
      <c r="AD1215"/>
      <c r="AE1215"/>
      <c r="AF1215"/>
      <c r="AG1215"/>
      <c r="AH1215"/>
    </row>
    <row r="1216" spans="1:34" s="282" customFormat="1" ht="12.75" customHeight="1" x14ac:dyDescent="0.25">
      <c r="A1216"/>
      <c r="B1216"/>
      <c r="C1216" s="8"/>
      <c r="D1216" s="8"/>
      <c r="E1216"/>
      <c r="F1216" s="276"/>
      <c r="G1216"/>
      <c r="H1216"/>
      <c r="I1216"/>
      <c r="J1216" s="267"/>
      <c r="K1216" s="267"/>
      <c r="L1216" s="372"/>
      <c r="O1216" s="373"/>
      <c r="P1216" s="373"/>
      <c r="Q1216" s="374"/>
      <c r="R1216" s="274"/>
      <c r="S1216"/>
      <c r="T1216"/>
      <c r="U1216"/>
      <c r="V1216"/>
      <c r="W1216"/>
      <c r="X1216"/>
      <c r="Y1216"/>
      <c r="Z1216"/>
      <c r="AA1216"/>
      <c r="AB1216"/>
      <c r="AC1216"/>
      <c r="AD1216"/>
      <c r="AE1216"/>
      <c r="AF1216"/>
      <c r="AG1216"/>
      <c r="AH1216"/>
    </row>
    <row r="1217" spans="1:34" s="282" customFormat="1" ht="12.75" customHeight="1" x14ac:dyDescent="0.25">
      <c r="A1217"/>
      <c r="B1217"/>
      <c r="C1217" s="8"/>
      <c r="D1217" s="8"/>
      <c r="E1217"/>
      <c r="F1217" s="276"/>
      <c r="G1217"/>
      <c r="H1217"/>
      <c r="I1217"/>
      <c r="J1217" s="267"/>
      <c r="K1217" s="267"/>
      <c r="L1217" s="372"/>
      <c r="O1217" s="373"/>
      <c r="P1217" s="373"/>
      <c r="Q1217" s="374"/>
      <c r="R1217" s="274"/>
      <c r="S1217"/>
      <c r="T1217"/>
      <c r="U1217"/>
      <c r="V1217"/>
      <c r="W1217"/>
      <c r="X1217"/>
      <c r="Y1217"/>
      <c r="Z1217"/>
      <c r="AA1217"/>
      <c r="AB1217"/>
      <c r="AC1217"/>
      <c r="AD1217"/>
      <c r="AE1217"/>
      <c r="AF1217"/>
      <c r="AG1217"/>
      <c r="AH1217"/>
    </row>
    <row r="1218" spans="1:34" s="282" customFormat="1" ht="12.75" customHeight="1" x14ac:dyDescent="0.25">
      <c r="A1218"/>
      <c r="B1218"/>
      <c r="C1218" s="8"/>
      <c r="D1218" s="8"/>
      <c r="E1218"/>
      <c r="F1218" s="276"/>
      <c r="G1218"/>
      <c r="H1218"/>
      <c r="I1218"/>
      <c r="J1218" s="267"/>
      <c r="K1218" s="267"/>
      <c r="L1218" s="372"/>
      <c r="O1218" s="373"/>
      <c r="P1218" s="373"/>
      <c r="Q1218" s="374"/>
      <c r="R1218" s="274"/>
      <c r="S1218"/>
      <c r="T1218"/>
      <c r="U1218"/>
      <c r="V1218"/>
      <c r="W1218"/>
      <c r="X1218"/>
      <c r="Y1218"/>
      <c r="Z1218"/>
      <c r="AA1218"/>
      <c r="AB1218"/>
      <c r="AC1218"/>
      <c r="AD1218"/>
      <c r="AE1218"/>
      <c r="AF1218"/>
      <c r="AG1218"/>
      <c r="AH1218"/>
    </row>
    <row r="1219" spans="1:34" s="282" customFormat="1" ht="12.75" customHeight="1" x14ac:dyDescent="0.25">
      <c r="A1219"/>
      <c r="B1219"/>
      <c r="C1219" s="8"/>
      <c r="D1219" s="8"/>
      <c r="E1219"/>
      <c r="F1219" s="276"/>
      <c r="G1219"/>
      <c r="H1219"/>
      <c r="I1219"/>
      <c r="J1219" s="267"/>
      <c r="K1219" s="267"/>
      <c r="L1219" s="372"/>
      <c r="O1219" s="373"/>
      <c r="P1219" s="373"/>
      <c r="Q1219" s="374"/>
      <c r="R1219" s="274"/>
      <c r="S1219"/>
      <c r="T1219"/>
      <c r="U1219"/>
      <c r="V1219"/>
      <c r="W1219"/>
      <c r="X1219"/>
      <c r="Y1219"/>
      <c r="Z1219"/>
      <c r="AA1219"/>
      <c r="AB1219"/>
      <c r="AC1219"/>
      <c r="AD1219"/>
      <c r="AE1219"/>
      <c r="AF1219"/>
      <c r="AG1219"/>
      <c r="AH1219"/>
    </row>
    <row r="1220" spans="1:34" s="282" customFormat="1" ht="12.75" customHeight="1" x14ac:dyDescent="0.25">
      <c r="A1220"/>
      <c r="B1220"/>
      <c r="C1220" s="8"/>
      <c r="D1220" s="8"/>
      <c r="E1220"/>
      <c r="F1220" s="276"/>
      <c r="G1220"/>
      <c r="H1220"/>
      <c r="I1220"/>
      <c r="J1220" s="267"/>
      <c r="K1220" s="267"/>
      <c r="L1220" s="372"/>
      <c r="O1220" s="373"/>
      <c r="P1220" s="373"/>
      <c r="Q1220" s="374"/>
      <c r="R1220" s="274"/>
      <c r="S1220"/>
      <c r="T1220"/>
      <c r="U1220"/>
      <c r="V1220"/>
      <c r="W1220"/>
      <c r="X1220"/>
      <c r="Y1220"/>
      <c r="Z1220"/>
      <c r="AA1220"/>
      <c r="AB1220"/>
      <c r="AC1220"/>
      <c r="AD1220"/>
      <c r="AE1220"/>
      <c r="AF1220"/>
      <c r="AG1220"/>
      <c r="AH1220"/>
    </row>
    <row r="1221" spans="1:34" s="282" customFormat="1" ht="12.75" customHeight="1" x14ac:dyDescent="0.25">
      <c r="A1221"/>
      <c r="B1221"/>
      <c r="C1221" s="8"/>
      <c r="D1221" s="8"/>
      <c r="E1221"/>
      <c r="F1221" s="276"/>
      <c r="G1221"/>
      <c r="H1221"/>
      <c r="I1221"/>
      <c r="J1221" s="267"/>
      <c r="K1221" s="267"/>
      <c r="L1221" s="372"/>
      <c r="O1221" s="373"/>
      <c r="P1221" s="373"/>
      <c r="Q1221" s="374"/>
      <c r="R1221" s="274"/>
      <c r="S1221"/>
      <c r="T1221"/>
      <c r="U1221"/>
      <c r="V1221"/>
      <c r="W1221"/>
      <c r="X1221"/>
      <c r="Y1221"/>
      <c r="Z1221"/>
      <c r="AA1221"/>
      <c r="AB1221"/>
      <c r="AC1221"/>
      <c r="AD1221"/>
      <c r="AE1221"/>
      <c r="AF1221"/>
      <c r="AG1221"/>
      <c r="AH1221"/>
    </row>
    <row r="1222" spans="1:34" s="282" customFormat="1" ht="12.75" customHeight="1" x14ac:dyDescent="0.25">
      <c r="A1222"/>
      <c r="B1222"/>
      <c r="C1222" s="8"/>
      <c r="D1222" s="8"/>
      <c r="E1222"/>
      <c r="F1222" s="276"/>
      <c r="G1222"/>
      <c r="H1222"/>
      <c r="I1222"/>
      <c r="J1222" s="267"/>
      <c r="K1222" s="267"/>
      <c r="L1222" s="372"/>
      <c r="O1222" s="373"/>
      <c r="P1222" s="373"/>
      <c r="Q1222" s="374"/>
      <c r="R1222" s="274"/>
      <c r="S1222"/>
      <c r="T1222"/>
      <c r="U1222"/>
      <c r="V1222"/>
      <c r="W1222"/>
      <c r="X1222"/>
      <c r="Y1222"/>
      <c r="Z1222"/>
      <c r="AA1222"/>
      <c r="AB1222"/>
      <c r="AC1222"/>
      <c r="AD1222"/>
      <c r="AE1222"/>
      <c r="AF1222"/>
      <c r="AG1222"/>
      <c r="AH1222"/>
    </row>
    <row r="1223" spans="1:34" s="282" customFormat="1" ht="12.75" customHeight="1" x14ac:dyDescent="0.25">
      <c r="A1223"/>
      <c r="B1223"/>
      <c r="C1223" s="8"/>
      <c r="D1223" s="8"/>
      <c r="E1223"/>
      <c r="F1223" s="276"/>
      <c r="G1223"/>
      <c r="H1223"/>
      <c r="I1223"/>
      <c r="J1223" s="267"/>
      <c r="K1223" s="267"/>
      <c r="L1223" s="372"/>
      <c r="O1223" s="373"/>
      <c r="P1223" s="373"/>
      <c r="Q1223" s="374"/>
      <c r="R1223" s="274"/>
      <c r="S1223"/>
      <c r="T1223"/>
      <c r="U1223"/>
      <c r="V1223"/>
      <c r="W1223"/>
      <c r="X1223"/>
      <c r="Y1223"/>
      <c r="Z1223"/>
      <c r="AA1223"/>
      <c r="AB1223"/>
      <c r="AC1223"/>
      <c r="AD1223"/>
      <c r="AE1223"/>
      <c r="AF1223"/>
      <c r="AG1223"/>
      <c r="AH1223"/>
    </row>
    <row r="1224" spans="1:34" s="282" customFormat="1" ht="12.75" customHeight="1" x14ac:dyDescent="0.25">
      <c r="A1224"/>
      <c r="B1224"/>
      <c r="C1224" s="8"/>
      <c r="D1224" s="8"/>
      <c r="E1224"/>
      <c r="F1224" s="276"/>
      <c r="G1224"/>
      <c r="H1224"/>
      <c r="I1224"/>
      <c r="J1224" s="267"/>
      <c r="K1224" s="267"/>
      <c r="L1224" s="372"/>
      <c r="O1224" s="373"/>
      <c r="P1224" s="373"/>
      <c r="Q1224" s="374"/>
      <c r="R1224" s="274"/>
      <c r="S1224"/>
      <c r="T1224"/>
      <c r="U1224"/>
      <c r="V1224"/>
      <c r="W1224"/>
      <c r="X1224"/>
      <c r="Y1224"/>
      <c r="Z1224"/>
      <c r="AA1224"/>
      <c r="AB1224"/>
      <c r="AC1224"/>
      <c r="AD1224"/>
      <c r="AE1224"/>
      <c r="AF1224"/>
      <c r="AG1224"/>
      <c r="AH1224"/>
    </row>
    <row r="1225" spans="1:34" s="282" customFormat="1" ht="12.75" customHeight="1" x14ac:dyDescent="0.25">
      <c r="A1225"/>
      <c r="B1225"/>
      <c r="C1225" s="8"/>
      <c r="D1225" s="8"/>
      <c r="E1225"/>
      <c r="F1225" s="276"/>
      <c r="G1225"/>
      <c r="H1225"/>
      <c r="I1225"/>
      <c r="J1225" s="267"/>
      <c r="K1225" s="267"/>
      <c r="L1225" s="372"/>
      <c r="O1225" s="373"/>
      <c r="P1225" s="373"/>
      <c r="Q1225" s="374"/>
      <c r="R1225" s="274"/>
      <c r="S1225"/>
      <c r="T1225"/>
      <c r="U1225"/>
      <c r="V1225"/>
      <c r="W1225"/>
      <c r="X1225"/>
      <c r="Y1225"/>
      <c r="Z1225"/>
      <c r="AA1225"/>
      <c r="AB1225"/>
      <c r="AC1225"/>
      <c r="AD1225"/>
      <c r="AE1225"/>
      <c r="AF1225"/>
      <c r="AG1225"/>
      <c r="AH1225"/>
    </row>
    <row r="1226" spans="1:34" s="282" customFormat="1" ht="12.75" customHeight="1" x14ac:dyDescent="0.25">
      <c r="A1226"/>
      <c r="B1226"/>
      <c r="C1226" s="8"/>
      <c r="D1226" s="8"/>
      <c r="E1226"/>
      <c r="F1226" s="276"/>
      <c r="G1226"/>
      <c r="H1226"/>
      <c r="I1226"/>
      <c r="J1226" s="267"/>
      <c r="K1226" s="267"/>
      <c r="L1226" s="372"/>
      <c r="O1226" s="373"/>
      <c r="P1226" s="373"/>
      <c r="Q1226" s="374"/>
      <c r="R1226" s="274"/>
      <c r="S1226"/>
      <c r="T1226"/>
      <c r="U1226"/>
      <c r="V1226"/>
      <c r="W1226"/>
      <c r="X1226"/>
      <c r="Y1226"/>
      <c r="Z1226"/>
      <c r="AA1226"/>
      <c r="AB1226"/>
      <c r="AC1226"/>
      <c r="AD1226"/>
      <c r="AE1226"/>
      <c r="AF1226"/>
      <c r="AG1226"/>
      <c r="AH1226"/>
    </row>
    <row r="1227" spans="1:34" s="282" customFormat="1" ht="12.75" customHeight="1" x14ac:dyDescent="0.25">
      <c r="A1227"/>
      <c r="B1227"/>
      <c r="C1227" s="8"/>
      <c r="D1227" s="8"/>
      <c r="E1227"/>
      <c r="F1227" s="276"/>
      <c r="G1227"/>
      <c r="H1227"/>
      <c r="I1227"/>
      <c r="J1227" s="267"/>
      <c r="K1227" s="267"/>
      <c r="L1227" s="372"/>
      <c r="O1227" s="373"/>
      <c r="P1227" s="373"/>
      <c r="Q1227" s="374"/>
      <c r="R1227" s="274"/>
      <c r="S1227"/>
      <c r="T1227"/>
      <c r="U1227"/>
      <c r="V1227"/>
      <c r="W1227"/>
      <c r="X1227"/>
      <c r="Y1227"/>
      <c r="Z1227"/>
      <c r="AA1227"/>
      <c r="AB1227"/>
      <c r="AC1227"/>
      <c r="AD1227"/>
      <c r="AE1227"/>
      <c r="AF1227"/>
      <c r="AG1227"/>
      <c r="AH1227"/>
    </row>
    <row r="1228" spans="1:34" s="282" customFormat="1" ht="12.75" customHeight="1" x14ac:dyDescent="0.25">
      <c r="A1228"/>
      <c r="B1228"/>
      <c r="C1228" s="8"/>
      <c r="D1228" s="8"/>
      <c r="E1228"/>
      <c r="F1228" s="276"/>
      <c r="G1228"/>
      <c r="H1228"/>
      <c r="I1228"/>
      <c r="J1228" s="267"/>
      <c r="K1228" s="267"/>
      <c r="L1228" s="372"/>
      <c r="O1228" s="373"/>
      <c r="P1228" s="373"/>
      <c r="Q1228" s="374"/>
      <c r="R1228" s="274"/>
      <c r="S1228"/>
      <c r="T1228"/>
      <c r="U1228"/>
      <c r="V1228"/>
      <c r="W1228"/>
      <c r="X1228"/>
      <c r="Y1228"/>
      <c r="Z1228"/>
      <c r="AA1228"/>
      <c r="AB1228"/>
      <c r="AC1228"/>
      <c r="AD1228"/>
      <c r="AE1228"/>
      <c r="AF1228"/>
      <c r="AG1228"/>
      <c r="AH1228"/>
    </row>
    <row r="1229" spans="1:34" s="282" customFormat="1" ht="12.75" customHeight="1" x14ac:dyDescent="0.25">
      <c r="A1229"/>
      <c r="B1229"/>
      <c r="C1229" s="8"/>
      <c r="D1229" s="8"/>
      <c r="E1229"/>
      <c r="F1229" s="276"/>
      <c r="G1229"/>
      <c r="H1229"/>
      <c r="I1229"/>
      <c r="J1229" s="267"/>
      <c r="K1229" s="267"/>
      <c r="L1229" s="372"/>
      <c r="O1229" s="373"/>
      <c r="P1229" s="373"/>
      <c r="Q1229" s="374"/>
      <c r="R1229" s="274"/>
      <c r="S1229"/>
      <c r="T1229"/>
      <c r="U1229"/>
      <c r="V1229"/>
      <c r="W1229"/>
      <c r="X1229"/>
      <c r="Y1229"/>
      <c r="Z1229"/>
      <c r="AA1229"/>
      <c r="AB1229"/>
      <c r="AC1229"/>
      <c r="AD1229"/>
      <c r="AE1229"/>
      <c r="AF1229"/>
      <c r="AG1229"/>
      <c r="AH1229"/>
    </row>
    <row r="1230" spans="1:34" s="282" customFormat="1" ht="12.75" customHeight="1" x14ac:dyDescent="0.25">
      <c r="A1230"/>
      <c r="B1230"/>
      <c r="C1230" s="8"/>
      <c r="D1230" s="8"/>
      <c r="E1230"/>
      <c r="F1230" s="276"/>
      <c r="G1230"/>
      <c r="H1230"/>
      <c r="I1230"/>
      <c r="J1230" s="267"/>
      <c r="K1230" s="267"/>
      <c r="L1230" s="372"/>
      <c r="O1230" s="373"/>
      <c r="P1230" s="373"/>
      <c r="Q1230" s="374"/>
      <c r="R1230" s="274"/>
      <c r="S1230"/>
      <c r="T1230"/>
      <c r="U1230"/>
      <c r="V1230"/>
      <c r="W1230"/>
      <c r="X1230"/>
      <c r="Y1230"/>
      <c r="Z1230"/>
      <c r="AA1230"/>
      <c r="AB1230"/>
      <c r="AC1230"/>
      <c r="AD1230"/>
      <c r="AE1230"/>
      <c r="AF1230"/>
      <c r="AG1230"/>
      <c r="AH1230"/>
    </row>
    <row r="1231" spans="1:34" s="282" customFormat="1" ht="12.75" customHeight="1" x14ac:dyDescent="0.25">
      <c r="A1231"/>
      <c r="B1231"/>
      <c r="C1231" s="8"/>
      <c r="D1231" s="8"/>
      <c r="E1231"/>
      <c r="F1231" s="276"/>
      <c r="G1231"/>
      <c r="H1231"/>
      <c r="I1231"/>
      <c r="J1231" s="267"/>
      <c r="K1231" s="267"/>
      <c r="L1231" s="372"/>
      <c r="O1231" s="373"/>
      <c r="P1231" s="373"/>
      <c r="Q1231" s="374"/>
      <c r="R1231" s="274"/>
      <c r="S1231"/>
      <c r="T1231"/>
      <c r="U1231"/>
      <c r="V1231"/>
      <c r="W1231"/>
      <c r="X1231"/>
      <c r="Y1231"/>
      <c r="Z1231"/>
      <c r="AA1231"/>
      <c r="AB1231"/>
      <c r="AC1231"/>
      <c r="AD1231"/>
      <c r="AE1231"/>
      <c r="AF1231"/>
      <c r="AG1231"/>
      <c r="AH1231"/>
    </row>
    <row r="1232" spans="1:34" s="282" customFormat="1" ht="12.75" customHeight="1" x14ac:dyDescent="0.25">
      <c r="A1232"/>
      <c r="B1232"/>
      <c r="C1232" s="8"/>
      <c r="D1232" s="8"/>
      <c r="E1232"/>
      <c r="F1232" s="276"/>
      <c r="G1232"/>
      <c r="H1232"/>
      <c r="I1232"/>
      <c r="J1232" s="267"/>
      <c r="K1232" s="267"/>
      <c r="L1232" s="372"/>
      <c r="O1232" s="373"/>
      <c r="P1232" s="373"/>
      <c r="Q1232" s="374"/>
      <c r="R1232" s="274"/>
      <c r="S1232"/>
      <c r="T1232"/>
      <c r="U1232"/>
      <c r="V1232"/>
      <c r="W1232"/>
      <c r="X1232"/>
      <c r="Y1232"/>
      <c r="Z1232"/>
      <c r="AA1232"/>
      <c r="AB1232"/>
      <c r="AC1232"/>
      <c r="AD1232"/>
      <c r="AE1232"/>
      <c r="AF1232"/>
      <c r="AG1232"/>
      <c r="AH1232"/>
    </row>
    <row r="1233" spans="1:34" s="282" customFormat="1" ht="12.75" customHeight="1" x14ac:dyDescent="0.25">
      <c r="A1233"/>
      <c r="B1233"/>
      <c r="C1233" s="8"/>
      <c r="D1233" s="8"/>
      <c r="E1233"/>
      <c r="F1233" s="276"/>
      <c r="G1233"/>
      <c r="H1233"/>
      <c r="I1233"/>
      <c r="J1233" s="267"/>
      <c r="K1233" s="267"/>
      <c r="L1233" s="372"/>
      <c r="O1233" s="373"/>
      <c r="P1233" s="373"/>
      <c r="Q1233" s="374"/>
      <c r="R1233" s="274"/>
      <c r="S1233"/>
      <c r="T1233"/>
      <c r="U1233"/>
      <c r="V1233"/>
      <c r="W1233"/>
      <c r="X1233"/>
      <c r="Y1233"/>
      <c r="Z1233"/>
      <c r="AA1233"/>
      <c r="AB1233"/>
      <c r="AC1233"/>
      <c r="AD1233"/>
      <c r="AE1233"/>
      <c r="AF1233"/>
      <c r="AG1233"/>
      <c r="AH1233"/>
    </row>
    <row r="1234" spans="1:34" s="282" customFormat="1" ht="12.75" customHeight="1" x14ac:dyDescent="0.25">
      <c r="A1234"/>
      <c r="B1234"/>
      <c r="C1234" s="8"/>
      <c r="D1234" s="8"/>
      <c r="E1234"/>
      <c r="F1234" s="276"/>
      <c r="G1234"/>
      <c r="H1234"/>
      <c r="I1234"/>
      <c r="J1234" s="267"/>
      <c r="K1234" s="267"/>
      <c r="L1234" s="372"/>
      <c r="O1234" s="373"/>
      <c r="P1234" s="373"/>
      <c r="Q1234" s="374"/>
      <c r="R1234" s="274"/>
      <c r="S1234"/>
      <c r="T1234"/>
      <c r="U1234"/>
      <c r="V1234"/>
      <c r="W1234"/>
      <c r="X1234"/>
      <c r="Y1234"/>
      <c r="Z1234"/>
      <c r="AA1234"/>
      <c r="AB1234"/>
      <c r="AC1234"/>
      <c r="AD1234"/>
      <c r="AE1234"/>
      <c r="AF1234"/>
      <c r="AG1234"/>
      <c r="AH1234"/>
    </row>
    <row r="1235" spans="1:34" s="282" customFormat="1" ht="12.75" customHeight="1" x14ac:dyDescent="0.25">
      <c r="A1235"/>
      <c r="B1235"/>
      <c r="C1235" s="8"/>
      <c r="D1235" s="8"/>
      <c r="E1235"/>
      <c r="F1235" s="276"/>
      <c r="G1235"/>
      <c r="H1235"/>
      <c r="I1235"/>
      <c r="J1235" s="267"/>
      <c r="K1235" s="267"/>
      <c r="L1235" s="372"/>
      <c r="O1235" s="373"/>
      <c r="P1235" s="373"/>
      <c r="Q1235" s="374"/>
      <c r="R1235" s="274"/>
      <c r="S1235"/>
      <c r="T1235"/>
      <c r="U1235"/>
      <c r="V1235"/>
      <c r="W1235"/>
      <c r="X1235"/>
      <c r="Y1235"/>
      <c r="Z1235"/>
      <c r="AA1235"/>
      <c r="AB1235"/>
      <c r="AC1235"/>
      <c r="AD1235"/>
      <c r="AE1235"/>
      <c r="AF1235"/>
      <c r="AG1235"/>
      <c r="AH1235"/>
    </row>
    <row r="1236" spans="1:34" s="282" customFormat="1" ht="12.75" customHeight="1" x14ac:dyDescent="0.25">
      <c r="A1236"/>
      <c r="B1236"/>
      <c r="C1236" s="8"/>
      <c r="D1236" s="8"/>
      <c r="E1236"/>
      <c r="F1236" s="276"/>
      <c r="G1236"/>
      <c r="H1236"/>
      <c r="I1236"/>
      <c r="J1236" s="267"/>
      <c r="K1236" s="267"/>
      <c r="L1236" s="372"/>
      <c r="O1236" s="373"/>
      <c r="P1236" s="373"/>
      <c r="Q1236" s="374"/>
      <c r="R1236" s="274"/>
      <c r="S1236"/>
      <c r="T1236"/>
      <c r="U1236"/>
      <c r="V1236"/>
      <c r="W1236"/>
      <c r="X1236"/>
      <c r="Y1236"/>
      <c r="Z1236"/>
      <c r="AA1236"/>
      <c r="AB1236"/>
      <c r="AC1236"/>
      <c r="AD1236"/>
      <c r="AE1236"/>
      <c r="AF1236"/>
      <c r="AG1236"/>
      <c r="AH1236"/>
    </row>
    <row r="1237" spans="1:34" s="282" customFormat="1" ht="12.75" customHeight="1" x14ac:dyDescent="0.25">
      <c r="A1237"/>
      <c r="B1237"/>
      <c r="C1237" s="8"/>
      <c r="D1237" s="8"/>
      <c r="E1237"/>
      <c r="F1237" s="276"/>
      <c r="G1237"/>
      <c r="H1237"/>
      <c r="I1237"/>
      <c r="J1237" s="267"/>
      <c r="K1237" s="267"/>
      <c r="L1237" s="372"/>
      <c r="O1237" s="373"/>
      <c r="P1237" s="373"/>
      <c r="Q1237" s="374"/>
      <c r="R1237" s="274"/>
      <c r="S1237"/>
      <c r="T1237"/>
      <c r="U1237"/>
      <c r="V1237"/>
      <c r="W1237"/>
      <c r="X1237"/>
      <c r="Y1237"/>
      <c r="Z1237"/>
      <c r="AA1237"/>
      <c r="AB1237"/>
      <c r="AC1237"/>
      <c r="AD1237"/>
      <c r="AE1237"/>
      <c r="AF1237"/>
      <c r="AG1237"/>
      <c r="AH1237"/>
    </row>
    <row r="1238" spans="1:34" s="282" customFormat="1" ht="12.75" customHeight="1" x14ac:dyDescent="0.25">
      <c r="A1238"/>
      <c r="B1238"/>
      <c r="C1238" s="8"/>
      <c r="D1238" s="8"/>
      <c r="E1238"/>
      <c r="F1238" s="276"/>
      <c r="G1238"/>
      <c r="H1238"/>
      <c r="I1238"/>
      <c r="J1238" s="267"/>
      <c r="K1238" s="267"/>
      <c r="L1238" s="372"/>
      <c r="O1238" s="373"/>
      <c r="P1238" s="373"/>
      <c r="Q1238" s="374"/>
      <c r="R1238" s="274"/>
      <c r="S1238"/>
      <c r="T1238"/>
      <c r="U1238"/>
      <c r="V1238"/>
      <c r="W1238"/>
      <c r="X1238"/>
      <c r="Y1238"/>
      <c r="Z1238"/>
      <c r="AA1238"/>
      <c r="AB1238"/>
      <c r="AC1238"/>
      <c r="AD1238"/>
      <c r="AE1238"/>
      <c r="AF1238"/>
      <c r="AG1238"/>
      <c r="AH1238"/>
    </row>
    <row r="1239" spans="1:34" s="282" customFormat="1" ht="12.75" customHeight="1" x14ac:dyDescent="0.25">
      <c r="A1239"/>
      <c r="B1239"/>
      <c r="C1239" s="8"/>
      <c r="D1239" s="8"/>
      <c r="E1239"/>
      <c r="F1239" s="276"/>
      <c r="G1239"/>
      <c r="H1239"/>
      <c r="I1239"/>
      <c r="J1239" s="267"/>
      <c r="K1239" s="267"/>
      <c r="L1239" s="372"/>
      <c r="O1239" s="373"/>
      <c r="P1239" s="373"/>
      <c r="Q1239" s="374"/>
      <c r="R1239" s="274"/>
      <c r="S1239"/>
      <c r="T1239"/>
      <c r="U1239"/>
      <c r="V1239"/>
      <c r="W1239"/>
      <c r="X1239"/>
      <c r="Y1239"/>
      <c r="Z1239"/>
      <c r="AA1239"/>
      <c r="AB1239"/>
      <c r="AC1239"/>
      <c r="AD1239"/>
      <c r="AE1239"/>
      <c r="AF1239"/>
      <c r="AG1239"/>
      <c r="AH1239"/>
    </row>
    <row r="1240" spans="1:34" s="282" customFormat="1" ht="12.75" customHeight="1" x14ac:dyDescent="0.25">
      <c r="A1240"/>
      <c r="B1240"/>
      <c r="C1240" s="8"/>
      <c r="D1240" s="8"/>
      <c r="E1240"/>
      <c r="F1240" s="276"/>
      <c r="G1240"/>
      <c r="H1240"/>
      <c r="I1240"/>
      <c r="J1240" s="267"/>
      <c r="K1240" s="267"/>
      <c r="L1240" s="372"/>
      <c r="O1240" s="373"/>
      <c r="P1240" s="373"/>
      <c r="Q1240" s="374"/>
      <c r="R1240" s="274"/>
      <c r="S1240"/>
      <c r="T1240"/>
      <c r="U1240"/>
      <c r="V1240"/>
      <c r="W1240"/>
      <c r="X1240"/>
      <c r="Y1240"/>
      <c r="Z1240"/>
      <c r="AA1240"/>
      <c r="AB1240"/>
      <c r="AC1240"/>
      <c r="AD1240"/>
      <c r="AE1240"/>
      <c r="AF1240"/>
      <c r="AG1240"/>
      <c r="AH1240"/>
    </row>
    <row r="1241" spans="1:34" s="282" customFormat="1" ht="12.75" customHeight="1" x14ac:dyDescent="0.25">
      <c r="A1241"/>
      <c r="B1241"/>
      <c r="C1241" s="8"/>
      <c r="D1241" s="8"/>
      <c r="E1241"/>
      <c r="F1241" s="276"/>
      <c r="G1241"/>
      <c r="H1241"/>
      <c r="I1241"/>
      <c r="J1241" s="267"/>
      <c r="K1241" s="267"/>
      <c r="L1241" s="372"/>
      <c r="O1241" s="373"/>
      <c r="P1241" s="373"/>
      <c r="Q1241" s="374"/>
      <c r="R1241" s="274"/>
      <c r="S1241"/>
      <c r="T1241"/>
      <c r="U1241"/>
      <c r="V1241"/>
      <c r="W1241"/>
      <c r="X1241"/>
      <c r="Y1241"/>
      <c r="Z1241"/>
      <c r="AA1241"/>
      <c r="AB1241"/>
      <c r="AC1241"/>
      <c r="AD1241"/>
      <c r="AE1241"/>
      <c r="AF1241"/>
      <c r="AG1241"/>
      <c r="AH1241"/>
    </row>
    <row r="1242" spans="1:34" s="282" customFormat="1" ht="12.75" customHeight="1" x14ac:dyDescent="0.25">
      <c r="A1242"/>
      <c r="B1242"/>
      <c r="C1242" s="8"/>
      <c r="D1242" s="8"/>
      <c r="E1242"/>
      <c r="F1242" s="276"/>
      <c r="G1242"/>
      <c r="H1242"/>
      <c r="I1242"/>
      <c r="J1242" s="267"/>
      <c r="K1242" s="267"/>
      <c r="L1242" s="372"/>
      <c r="O1242" s="373"/>
      <c r="P1242" s="373"/>
      <c r="Q1242" s="374"/>
      <c r="R1242" s="274"/>
      <c r="S1242"/>
      <c r="T1242"/>
      <c r="U1242"/>
      <c r="V1242"/>
      <c r="W1242"/>
      <c r="X1242"/>
      <c r="Y1242"/>
      <c r="Z1242"/>
      <c r="AA1242"/>
      <c r="AB1242"/>
      <c r="AC1242"/>
      <c r="AD1242"/>
      <c r="AE1242"/>
      <c r="AF1242"/>
      <c r="AG1242"/>
      <c r="AH1242"/>
    </row>
    <row r="1243" spans="1:34" s="282" customFormat="1" ht="12.75" customHeight="1" x14ac:dyDescent="0.25">
      <c r="A1243"/>
      <c r="B1243"/>
      <c r="C1243" s="8"/>
      <c r="D1243" s="8"/>
      <c r="E1243"/>
      <c r="F1243" s="276"/>
      <c r="G1243"/>
      <c r="H1243"/>
      <c r="I1243"/>
      <c r="J1243" s="267"/>
      <c r="K1243" s="267"/>
      <c r="L1243" s="372"/>
      <c r="O1243" s="373"/>
      <c r="P1243" s="373"/>
      <c r="Q1243" s="374"/>
      <c r="R1243" s="274"/>
      <c r="S1243"/>
      <c r="T1243"/>
      <c r="U1243"/>
      <c r="V1243"/>
      <c r="W1243"/>
      <c r="X1243"/>
      <c r="Y1243"/>
      <c r="Z1243"/>
      <c r="AA1243"/>
      <c r="AB1243"/>
      <c r="AC1243"/>
      <c r="AD1243"/>
      <c r="AE1243"/>
      <c r="AF1243"/>
      <c r="AG1243"/>
      <c r="AH1243"/>
    </row>
    <row r="1244" spans="1:34" s="282" customFormat="1" ht="12.75" customHeight="1" x14ac:dyDescent="0.25">
      <c r="A1244"/>
      <c r="B1244"/>
      <c r="C1244" s="8"/>
      <c r="D1244" s="8"/>
      <c r="E1244"/>
      <c r="F1244" s="276"/>
      <c r="G1244"/>
      <c r="H1244"/>
      <c r="I1244"/>
      <c r="J1244" s="267"/>
      <c r="K1244" s="267"/>
      <c r="L1244" s="372"/>
      <c r="O1244" s="373"/>
      <c r="P1244" s="373"/>
      <c r="Q1244" s="374"/>
      <c r="R1244" s="274"/>
      <c r="S1244"/>
      <c r="T1244"/>
      <c r="U1244"/>
      <c r="V1244"/>
      <c r="W1244"/>
      <c r="X1244"/>
      <c r="Y1244"/>
      <c r="Z1244"/>
      <c r="AA1244"/>
      <c r="AB1244"/>
      <c r="AC1244"/>
      <c r="AD1244"/>
      <c r="AE1244"/>
      <c r="AF1244"/>
      <c r="AG1244"/>
      <c r="AH1244"/>
    </row>
    <row r="1245" spans="1:34" s="282" customFormat="1" ht="12.75" customHeight="1" x14ac:dyDescent="0.25">
      <c r="A1245"/>
      <c r="B1245"/>
      <c r="C1245" s="8"/>
      <c r="D1245" s="8"/>
      <c r="E1245"/>
      <c r="F1245" s="276"/>
      <c r="G1245"/>
      <c r="H1245"/>
      <c r="I1245"/>
      <c r="J1245" s="267"/>
      <c r="K1245" s="267"/>
      <c r="L1245" s="372"/>
      <c r="O1245" s="373"/>
      <c r="P1245" s="373"/>
      <c r="Q1245" s="374"/>
      <c r="R1245" s="274"/>
      <c r="S1245"/>
      <c r="T1245"/>
      <c r="U1245"/>
      <c r="V1245"/>
      <c r="W1245"/>
      <c r="X1245"/>
      <c r="Y1245"/>
      <c r="Z1245"/>
      <c r="AA1245"/>
      <c r="AB1245"/>
      <c r="AC1245"/>
      <c r="AD1245"/>
      <c r="AE1245"/>
      <c r="AF1245"/>
      <c r="AG1245"/>
      <c r="AH1245"/>
    </row>
    <row r="1246" spans="1:34" s="282" customFormat="1" ht="12.75" customHeight="1" x14ac:dyDescent="0.25">
      <c r="A1246"/>
      <c r="B1246"/>
      <c r="C1246" s="8"/>
      <c r="D1246" s="8"/>
      <c r="E1246"/>
      <c r="F1246" s="276"/>
      <c r="G1246"/>
      <c r="H1246"/>
      <c r="I1246"/>
      <c r="J1246" s="267"/>
      <c r="K1246" s="267"/>
      <c r="L1246" s="372"/>
      <c r="O1246" s="373"/>
      <c r="P1246" s="373"/>
      <c r="Q1246" s="374"/>
      <c r="R1246" s="274"/>
      <c r="S1246"/>
      <c r="T1246"/>
      <c r="U1246"/>
      <c r="V1246"/>
      <c r="W1246"/>
      <c r="X1246"/>
      <c r="Y1246"/>
      <c r="Z1246"/>
      <c r="AA1246"/>
      <c r="AB1246"/>
      <c r="AC1246"/>
      <c r="AD1246"/>
      <c r="AE1246"/>
      <c r="AF1246"/>
      <c r="AG1246"/>
      <c r="AH1246"/>
    </row>
    <row r="1247" spans="1:34" s="282" customFormat="1" ht="12.75" customHeight="1" x14ac:dyDescent="0.25">
      <c r="A1247"/>
      <c r="B1247"/>
      <c r="C1247" s="8"/>
      <c r="D1247" s="8"/>
      <c r="E1247"/>
      <c r="F1247" s="276"/>
      <c r="G1247"/>
      <c r="H1247"/>
      <c r="I1247"/>
      <c r="J1247" s="267"/>
      <c r="K1247" s="267"/>
      <c r="L1247" s="372"/>
      <c r="O1247" s="373"/>
      <c r="P1247" s="373"/>
      <c r="Q1247" s="374"/>
      <c r="R1247" s="274"/>
      <c r="S1247"/>
      <c r="T1247"/>
      <c r="U1247"/>
      <c r="V1247"/>
      <c r="W1247"/>
      <c r="X1247"/>
      <c r="Y1247"/>
      <c r="Z1247"/>
      <c r="AA1247"/>
      <c r="AB1247"/>
      <c r="AC1247"/>
      <c r="AD1247"/>
      <c r="AE1247"/>
      <c r="AF1247"/>
      <c r="AG1247"/>
      <c r="AH1247"/>
    </row>
    <row r="1248" spans="1:34" s="282" customFormat="1" ht="12.75" customHeight="1" x14ac:dyDescent="0.25">
      <c r="A1248"/>
      <c r="B1248"/>
      <c r="C1248" s="8"/>
      <c r="D1248" s="8"/>
      <c r="E1248"/>
      <c r="F1248" s="276"/>
      <c r="G1248"/>
      <c r="H1248"/>
      <c r="I1248"/>
      <c r="J1248" s="267"/>
      <c r="K1248" s="267"/>
      <c r="L1248" s="372"/>
      <c r="O1248" s="373"/>
      <c r="P1248" s="373"/>
      <c r="Q1248" s="374"/>
      <c r="R1248" s="274"/>
      <c r="S1248"/>
      <c r="T1248"/>
      <c r="U1248"/>
      <c r="V1248"/>
      <c r="W1248"/>
      <c r="X1248"/>
      <c r="Y1248"/>
      <c r="Z1248"/>
      <c r="AA1248"/>
      <c r="AB1248"/>
      <c r="AC1248"/>
      <c r="AD1248"/>
      <c r="AE1248"/>
      <c r="AF1248"/>
      <c r="AG1248"/>
      <c r="AH1248"/>
    </row>
    <row r="1249" spans="1:34" s="282" customFormat="1" ht="12.75" customHeight="1" x14ac:dyDescent="0.25">
      <c r="A1249"/>
      <c r="B1249"/>
      <c r="C1249" s="8"/>
      <c r="D1249" s="8"/>
      <c r="E1249"/>
      <c r="F1249" s="276"/>
      <c r="G1249"/>
      <c r="H1249"/>
      <c r="I1249"/>
      <c r="J1249" s="267"/>
      <c r="K1249" s="267"/>
      <c r="L1249" s="372"/>
      <c r="O1249" s="373"/>
      <c r="P1249" s="373"/>
      <c r="Q1249" s="374"/>
      <c r="R1249" s="274"/>
      <c r="S1249"/>
      <c r="T1249"/>
      <c r="U1249"/>
      <c r="V1249"/>
      <c r="W1249"/>
      <c r="X1249"/>
      <c r="Y1249"/>
      <c r="Z1249"/>
      <c r="AA1249"/>
      <c r="AB1249"/>
      <c r="AC1249"/>
      <c r="AD1249"/>
      <c r="AE1249"/>
      <c r="AF1249"/>
      <c r="AG1249"/>
      <c r="AH1249"/>
    </row>
    <row r="1250" spans="1:34" s="282" customFormat="1" ht="12.75" customHeight="1" x14ac:dyDescent="0.25">
      <c r="A1250"/>
      <c r="B1250"/>
      <c r="C1250" s="8"/>
      <c r="D1250" s="8"/>
      <c r="E1250"/>
      <c r="F1250" s="276"/>
      <c r="G1250"/>
      <c r="H1250"/>
      <c r="I1250"/>
      <c r="J1250" s="267"/>
      <c r="K1250" s="267"/>
      <c r="L1250" s="372"/>
      <c r="O1250" s="373"/>
      <c r="P1250" s="373"/>
      <c r="Q1250" s="374"/>
      <c r="R1250" s="274"/>
      <c r="S1250"/>
      <c r="T1250"/>
      <c r="U1250"/>
      <c r="V1250"/>
      <c r="W1250"/>
      <c r="X1250"/>
      <c r="Y1250"/>
      <c r="Z1250"/>
      <c r="AA1250"/>
      <c r="AB1250"/>
      <c r="AC1250"/>
      <c r="AD1250"/>
      <c r="AE1250"/>
      <c r="AF1250"/>
      <c r="AG1250"/>
      <c r="AH1250"/>
    </row>
    <row r="1251" spans="1:34" s="282" customFormat="1" ht="12.75" customHeight="1" x14ac:dyDescent="0.25">
      <c r="A1251"/>
      <c r="B1251"/>
      <c r="C1251" s="8"/>
      <c r="D1251" s="8"/>
      <c r="E1251"/>
      <c r="F1251" s="276"/>
      <c r="G1251"/>
      <c r="H1251"/>
      <c r="I1251"/>
      <c r="J1251" s="267"/>
      <c r="K1251" s="267"/>
      <c r="L1251" s="372"/>
      <c r="O1251" s="373"/>
      <c r="P1251" s="373"/>
      <c r="Q1251" s="374"/>
      <c r="R1251" s="274"/>
      <c r="S1251"/>
      <c r="T1251"/>
      <c r="U1251"/>
      <c r="V1251"/>
      <c r="W1251"/>
      <c r="X1251"/>
      <c r="Y1251"/>
      <c r="Z1251"/>
      <c r="AA1251"/>
      <c r="AB1251"/>
      <c r="AC1251"/>
      <c r="AD1251"/>
      <c r="AE1251"/>
      <c r="AF1251"/>
      <c r="AG1251"/>
      <c r="AH1251"/>
    </row>
    <row r="1252" spans="1:34" s="282" customFormat="1" ht="12.75" customHeight="1" x14ac:dyDescent="0.25">
      <c r="A1252"/>
      <c r="B1252"/>
      <c r="C1252" s="8"/>
      <c r="D1252" s="8"/>
      <c r="E1252"/>
      <c r="F1252" s="276"/>
      <c r="G1252"/>
      <c r="H1252"/>
      <c r="I1252"/>
      <c r="J1252" s="267"/>
      <c r="K1252" s="267"/>
      <c r="L1252" s="372"/>
      <c r="O1252" s="373"/>
      <c r="P1252" s="373"/>
      <c r="Q1252" s="374"/>
      <c r="R1252" s="274"/>
      <c r="S1252"/>
      <c r="T1252"/>
      <c r="U1252"/>
      <c r="V1252"/>
      <c r="W1252"/>
      <c r="X1252"/>
      <c r="Y1252"/>
      <c r="Z1252"/>
      <c r="AA1252"/>
      <c r="AB1252"/>
      <c r="AC1252"/>
      <c r="AD1252"/>
      <c r="AE1252"/>
      <c r="AF1252"/>
      <c r="AG1252"/>
      <c r="AH1252"/>
    </row>
    <row r="1253" spans="1:34" s="282" customFormat="1" ht="12.75" customHeight="1" x14ac:dyDescent="0.25">
      <c r="A1253"/>
      <c r="B1253"/>
      <c r="C1253" s="8"/>
      <c r="D1253" s="8"/>
      <c r="E1253"/>
      <c r="F1253" s="276"/>
      <c r="G1253"/>
      <c r="H1253"/>
      <c r="I1253"/>
      <c r="J1253" s="267"/>
      <c r="K1253" s="267"/>
      <c r="L1253" s="372"/>
      <c r="O1253" s="373"/>
      <c r="P1253" s="373"/>
      <c r="Q1253" s="374"/>
      <c r="R1253" s="274"/>
      <c r="S1253"/>
      <c r="T1253"/>
      <c r="U1253"/>
      <c r="V1253"/>
      <c r="W1253"/>
      <c r="X1253"/>
      <c r="Y1253"/>
      <c r="Z1253"/>
      <c r="AA1253"/>
      <c r="AB1253"/>
      <c r="AC1253"/>
      <c r="AD1253"/>
      <c r="AE1253"/>
      <c r="AF1253"/>
      <c r="AG1253"/>
      <c r="AH1253"/>
    </row>
    <row r="1254" spans="1:34" s="282" customFormat="1" ht="12.75" customHeight="1" x14ac:dyDescent="0.25">
      <c r="A1254"/>
      <c r="B1254"/>
      <c r="C1254" s="8"/>
      <c r="D1254" s="8"/>
      <c r="E1254"/>
      <c r="F1254" s="276"/>
      <c r="G1254"/>
      <c r="H1254"/>
      <c r="I1254"/>
      <c r="J1254" s="267"/>
      <c r="K1254" s="267"/>
      <c r="L1254" s="372"/>
      <c r="O1254" s="373"/>
      <c r="P1254" s="373"/>
      <c r="Q1254" s="374"/>
      <c r="R1254" s="274"/>
      <c r="S1254"/>
      <c r="T1254"/>
      <c r="U1254"/>
      <c r="V1254"/>
      <c r="W1254"/>
      <c r="X1254"/>
      <c r="Y1254"/>
      <c r="Z1254"/>
      <c r="AA1254"/>
      <c r="AB1254"/>
      <c r="AC1254"/>
      <c r="AD1254"/>
      <c r="AE1254"/>
      <c r="AF1254"/>
      <c r="AG1254"/>
      <c r="AH1254"/>
    </row>
    <row r="1255" spans="1:34" s="282" customFormat="1" ht="12.75" customHeight="1" x14ac:dyDescent="0.25">
      <c r="A1255"/>
      <c r="B1255"/>
      <c r="C1255" s="8"/>
      <c r="D1255" s="8"/>
      <c r="E1255"/>
      <c r="F1255" s="276"/>
      <c r="G1255"/>
      <c r="H1255"/>
      <c r="I1255"/>
      <c r="J1255" s="267"/>
      <c r="K1255" s="267"/>
      <c r="L1255" s="372"/>
      <c r="O1255" s="373"/>
      <c r="P1255" s="373"/>
      <c r="Q1255" s="374"/>
      <c r="R1255" s="274"/>
      <c r="S1255"/>
      <c r="T1255"/>
      <c r="U1255"/>
      <c r="V1255"/>
      <c r="W1255"/>
      <c r="X1255"/>
      <c r="Y1255"/>
      <c r="Z1255"/>
      <c r="AA1255"/>
      <c r="AB1255"/>
      <c r="AC1255"/>
      <c r="AD1255"/>
      <c r="AE1255"/>
      <c r="AF1255"/>
      <c r="AG1255"/>
      <c r="AH1255"/>
    </row>
    <row r="1256" spans="1:34" s="282" customFormat="1" ht="12.75" customHeight="1" x14ac:dyDescent="0.25">
      <c r="A1256"/>
      <c r="B1256"/>
      <c r="C1256" s="8"/>
      <c r="D1256" s="8"/>
      <c r="E1256"/>
      <c r="F1256" s="276"/>
      <c r="G1256"/>
      <c r="H1256"/>
      <c r="I1256"/>
      <c r="J1256" s="267"/>
      <c r="K1256" s="267"/>
      <c r="L1256" s="372"/>
      <c r="O1256" s="373"/>
      <c r="P1256" s="373"/>
      <c r="Q1256" s="374"/>
      <c r="R1256" s="274"/>
      <c r="S1256"/>
      <c r="T1256"/>
      <c r="U1256"/>
      <c r="V1256"/>
      <c r="W1256"/>
      <c r="X1256"/>
      <c r="Y1256"/>
      <c r="Z1256"/>
      <c r="AA1256"/>
      <c r="AB1256"/>
      <c r="AC1256"/>
      <c r="AD1256"/>
      <c r="AE1256"/>
      <c r="AF1256"/>
      <c r="AG1256"/>
      <c r="AH1256"/>
    </row>
    <row r="1257" spans="1:34" s="282" customFormat="1" ht="12.75" customHeight="1" x14ac:dyDescent="0.25">
      <c r="A1257"/>
      <c r="B1257"/>
      <c r="C1257" s="8"/>
      <c r="D1257" s="8"/>
      <c r="E1257"/>
      <c r="F1257" s="276"/>
      <c r="G1257"/>
      <c r="H1257"/>
      <c r="I1257"/>
      <c r="J1257" s="267"/>
      <c r="K1257" s="267"/>
      <c r="L1257" s="372"/>
      <c r="O1257" s="373"/>
      <c r="P1257" s="373"/>
      <c r="Q1257" s="374"/>
      <c r="R1257" s="274"/>
      <c r="S1257"/>
      <c r="T1257"/>
      <c r="U1257"/>
      <c r="V1257"/>
      <c r="W1257"/>
      <c r="X1257"/>
      <c r="Y1257"/>
      <c r="Z1257"/>
      <c r="AA1257"/>
      <c r="AB1257"/>
      <c r="AC1257"/>
      <c r="AD1257"/>
      <c r="AE1257"/>
      <c r="AF1257"/>
      <c r="AG1257"/>
      <c r="AH1257"/>
    </row>
    <row r="1258" spans="1:34" s="282" customFormat="1" ht="12.75" customHeight="1" x14ac:dyDescent="0.25">
      <c r="A1258"/>
      <c r="B1258"/>
      <c r="C1258" s="8"/>
      <c r="D1258" s="8"/>
      <c r="E1258"/>
      <c r="F1258" s="276"/>
      <c r="G1258"/>
      <c r="H1258"/>
      <c r="I1258"/>
      <c r="J1258" s="267"/>
      <c r="K1258" s="267"/>
      <c r="L1258" s="372"/>
      <c r="O1258" s="373"/>
      <c r="P1258" s="373"/>
      <c r="Q1258" s="374"/>
      <c r="R1258" s="274"/>
      <c r="S1258"/>
      <c r="T1258"/>
      <c r="U1258"/>
      <c r="V1258"/>
      <c r="W1258"/>
      <c r="X1258"/>
      <c r="Y1258"/>
      <c r="Z1258"/>
      <c r="AA1258"/>
      <c r="AB1258"/>
      <c r="AC1258"/>
      <c r="AD1258"/>
      <c r="AE1258"/>
      <c r="AF1258"/>
      <c r="AG1258"/>
      <c r="AH1258"/>
    </row>
    <row r="1259" spans="1:34" s="282" customFormat="1" ht="12.75" customHeight="1" x14ac:dyDescent="0.25">
      <c r="A1259"/>
      <c r="B1259"/>
      <c r="C1259" s="8"/>
      <c r="D1259" s="8"/>
      <c r="E1259"/>
      <c r="F1259" s="276"/>
      <c r="G1259"/>
      <c r="H1259"/>
      <c r="I1259"/>
      <c r="J1259" s="267"/>
      <c r="K1259" s="267"/>
      <c r="L1259" s="372"/>
      <c r="O1259" s="373"/>
      <c r="P1259" s="373"/>
      <c r="Q1259" s="374"/>
      <c r="R1259" s="274"/>
      <c r="S1259"/>
      <c r="T1259"/>
      <c r="U1259"/>
      <c r="V1259"/>
      <c r="W1259"/>
      <c r="X1259"/>
      <c r="Y1259"/>
      <c r="Z1259"/>
      <c r="AA1259"/>
      <c r="AB1259"/>
      <c r="AC1259"/>
      <c r="AD1259"/>
      <c r="AE1259"/>
      <c r="AF1259"/>
      <c r="AG1259"/>
      <c r="AH1259"/>
    </row>
    <row r="1260" spans="1:34" s="282" customFormat="1" ht="12.75" customHeight="1" x14ac:dyDescent="0.25">
      <c r="A1260"/>
      <c r="B1260"/>
      <c r="C1260" s="8"/>
      <c r="D1260" s="8"/>
      <c r="E1260"/>
      <c r="F1260" s="276"/>
      <c r="G1260"/>
      <c r="H1260"/>
      <c r="I1260"/>
      <c r="J1260" s="267"/>
      <c r="K1260" s="267"/>
      <c r="L1260" s="372"/>
      <c r="O1260" s="373"/>
      <c r="P1260" s="373"/>
      <c r="Q1260" s="374"/>
      <c r="R1260" s="274"/>
      <c r="S1260"/>
      <c r="T1260"/>
      <c r="U1260"/>
      <c r="V1260"/>
      <c r="W1260"/>
      <c r="X1260"/>
      <c r="Y1260"/>
      <c r="Z1260"/>
      <c r="AA1260"/>
      <c r="AB1260"/>
      <c r="AC1260"/>
      <c r="AD1260"/>
      <c r="AE1260"/>
      <c r="AF1260"/>
      <c r="AG1260"/>
      <c r="AH1260"/>
    </row>
    <row r="1261" spans="1:34" s="282" customFormat="1" ht="12.75" customHeight="1" x14ac:dyDescent="0.25">
      <c r="A1261"/>
      <c r="B1261"/>
      <c r="C1261" s="8"/>
      <c r="D1261" s="8"/>
      <c r="E1261"/>
      <c r="F1261" s="276"/>
      <c r="G1261"/>
      <c r="H1261"/>
      <c r="I1261"/>
      <c r="J1261" s="267"/>
      <c r="K1261" s="267"/>
      <c r="L1261" s="372"/>
      <c r="O1261" s="373"/>
      <c r="P1261" s="373"/>
      <c r="Q1261" s="374"/>
      <c r="R1261" s="274"/>
      <c r="S1261"/>
      <c r="T1261"/>
      <c r="U1261"/>
      <c r="V1261"/>
      <c r="W1261"/>
      <c r="X1261"/>
      <c r="Y1261"/>
      <c r="Z1261"/>
      <c r="AA1261"/>
      <c r="AB1261"/>
      <c r="AC1261"/>
      <c r="AD1261"/>
      <c r="AE1261"/>
      <c r="AF1261"/>
      <c r="AG1261"/>
      <c r="AH1261"/>
    </row>
    <row r="1262" spans="1:34" s="282" customFormat="1" ht="12.75" customHeight="1" x14ac:dyDescent="0.25">
      <c r="A1262"/>
      <c r="B1262"/>
      <c r="C1262" s="8"/>
      <c r="D1262" s="8"/>
      <c r="E1262"/>
      <c r="F1262" s="276"/>
      <c r="G1262"/>
      <c r="H1262"/>
      <c r="I1262"/>
      <c r="J1262" s="267"/>
      <c r="K1262" s="267"/>
      <c r="L1262" s="372"/>
      <c r="O1262" s="373"/>
      <c r="P1262" s="373"/>
      <c r="Q1262" s="374"/>
      <c r="R1262" s="274"/>
      <c r="S1262"/>
      <c r="T1262"/>
      <c r="U1262"/>
      <c r="V1262"/>
      <c r="W1262"/>
      <c r="X1262"/>
      <c r="Y1262"/>
      <c r="Z1262"/>
      <c r="AA1262"/>
      <c r="AB1262"/>
      <c r="AC1262"/>
      <c r="AD1262"/>
      <c r="AE1262"/>
      <c r="AF1262"/>
      <c r="AG1262"/>
      <c r="AH1262"/>
    </row>
    <row r="1263" spans="1:34" s="282" customFormat="1" ht="12.75" customHeight="1" x14ac:dyDescent="0.25">
      <c r="A1263"/>
      <c r="B1263"/>
      <c r="C1263" s="8"/>
      <c r="D1263" s="8"/>
      <c r="E1263"/>
      <c r="F1263" s="276"/>
      <c r="G1263"/>
      <c r="H1263"/>
      <c r="I1263"/>
      <c r="J1263" s="267"/>
      <c r="K1263" s="267"/>
      <c r="L1263" s="372"/>
      <c r="O1263" s="373"/>
      <c r="P1263" s="373"/>
      <c r="Q1263" s="374"/>
      <c r="R1263" s="274"/>
      <c r="S1263"/>
      <c r="T1263"/>
      <c r="U1263"/>
      <c r="V1263"/>
      <c r="W1263"/>
      <c r="X1263"/>
      <c r="Y1263"/>
      <c r="Z1263"/>
      <c r="AA1263"/>
      <c r="AB1263"/>
      <c r="AC1263"/>
      <c r="AD1263"/>
      <c r="AE1263"/>
      <c r="AF1263"/>
      <c r="AG1263"/>
      <c r="AH1263"/>
    </row>
    <row r="1264" spans="1:34" s="282" customFormat="1" ht="12.75" customHeight="1" x14ac:dyDescent="0.25">
      <c r="A1264"/>
      <c r="B1264"/>
      <c r="C1264" s="8"/>
      <c r="D1264" s="8"/>
      <c r="E1264"/>
      <c r="F1264" s="276"/>
      <c r="G1264"/>
      <c r="H1264"/>
      <c r="I1264"/>
      <c r="J1264" s="267"/>
      <c r="K1264" s="267"/>
      <c r="L1264" s="372"/>
      <c r="O1264" s="373"/>
      <c r="P1264" s="373"/>
      <c r="Q1264" s="374"/>
      <c r="R1264" s="274"/>
      <c r="S1264"/>
      <c r="T1264"/>
      <c r="U1264"/>
      <c r="V1264"/>
      <c r="W1264"/>
      <c r="X1264"/>
      <c r="Y1264"/>
      <c r="Z1264"/>
      <c r="AA1264"/>
      <c r="AB1264"/>
      <c r="AC1264"/>
      <c r="AD1264"/>
      <c r="AE1264"/>
      <c r="AF1264"/>
      <c r="AG1264"/>
      <c r="AH1264"/>
    </row>
    <row r="1265" spans="1:34" s="282" customFormat="1" ht="12.75" customHeight="1" x14ac:dyDescent="0.25">
      <c r="A1265"/>
      <c r="B1265"/>
      <c r="C1265" s="8"/>
      <c r="D1265" s="8"/>
      <c r="E1265"/>
      <c r="F1265" s="276"/>
      <c r="G1265"/>
      <c r="H1265"/>
      <c r="I1265"/>
      <c r="J1265" s="267"/>
      <c r="K1265" s="267"/>
      <c r="L1265" s="372"/>
      <c r="O1265" s="373"/>
      <c r="P1265" s="373"/>
      <c r="Q1265" s="374"/>
      <c r="R1265" s="274"/>
      <c r="S1265"/>
      <c r="T1265"/>
      <c r="U1265"/>
      <c r="V1265"/>
      <c r="W1265"/>
      <c r="X1265"/>
      <c r="Y1265"/>
      <c r="Z1265"/>
      <c r="AA1265"/>
      <c r="AB1265"/>
      <c r="AC1265"/>
      <c r="AD1265"/>
      <c r="AE1265"/>
      <c r="AF1265"/>
      <c r="AG1265"/>
      <c r="AH1265"/>
    </row>
    <row r="1266" spans="1:34" s="282" customFormat="1" ht="12.75" customHeight="1" x14ac:dyDescent="0.25">
      <c r="A1266"/>
      <c r="B1266"/>
      <c r="C1266" s="8"/>
      <c r="D1266" s="8"/>
      <c r="E1266"/>
      <c r="F1266" s="276"/>
      <c r="G1266"/>
      <c r="H1266"/>
      <c r="I1266"/>
      <c r="J1266" s="267"/>
      <c r="K1266" s="267"/>
      <c r="L1266" s="372"/>
      <c r="O1266" s="373"/>
      <c r="P1266" s="373"/>
      <c r="Q1266" s="374"/>
      <c r="R1266" s="274"/>
      <c r="S1266"/>
      <c r="T1266"/>
      <c r="U1266"/>
      <c r="V1266"/>
      <c r="W1266"/>
      <c r="X1266"/>
      <c r="Y1266"/>
      <c r="Z1266"/>
      <c r="AA1266"/>
      <c r="AB1266"/>
      <c r="AC1266"/>
      <c r="AD1266"/>
      <c r="AE1266"/>
      <c r="AF1266"/>
      <c r="AG1266"/>
      <c r="AH1266"/>
    </row>
    <row r="1267" spans="1:34" s="282" customFormat="1" ht="12.75" customHeight="1" x14ac:dyDescent="0.25">
      <c r="A1267"/>
      <c r="B1267"/>
      <c r="C1267" s="8"/>
      <c r="D1267" s="8"/>
      <c r="E1267"/>
      <c r="F1267" s="276"/>
      <c r="G1267"/>
      <c r="H1267"/>
      <c r="I1267"/>
      <c r="J1267" s="267"/>
      <c r="K1267" s="267"/>
      <c r="L1267" s="372"/>
      <c r="O1267" s="373"/>
      <c r="P1267" s="373"/>
      <c r="Q1267" s="374"/>
      <c r="R1267" s="274"/>
      <c r="S1267"/>
      <c r="T1267"/>
      <c r="U1267"/>
      <c r="V1267"/>
      <c r="W1267"/>
      <c r="X1267"/>
      <c r="Y1267"/>
      <c r="Z1267"/>
      <c r="AA1267"/>
      <c r="AB1267"/>
      <c r="AC1267"/>
      <c r="AD1267"/>
      <c r="AE1267"/>
      <c r="AF1267"/>
      <c r="AG1267"/>
      <c r="AH1267"/>
    </row>
    <row r="1268" spans="1:34" s="282" customFormat="1" ht="12.75" customHeight="1" x14ac:dyDescent="0.25">
      <c r="A1268"/>
      <c r="B1268"/>
      <c r="C1268" s="8"/>
      <c r="D1268" s="8"/>
      <c r="E1268"/>
      <c r="F1268" s="276"/>
      <c r="G1268"/>
      <c r="H1268"/>
      <c r="I1268"/>
      <c r="J1268" s="267"/>
      <c r="K1268" s="267"/>
      <c r="L1268" s="372"/>
      <c r="O1268" s="373"/>
      <c r="P1268" s="373"/>
      <c r="Q1268" s="374"/>
      <c r="R1268" s="274"/>
      <c r="S1268"/>
      <c r="T1268"/>
      <c r="U1268"/>
      <c r="V1268"/>
      <c r="W1268"/>
      <c r="X1268"/>
      <c r="Y1268"/>
      <c r="Z1268"/>
      <c r="AA1268"/>
      <c r="AB1268"/>
      <c r="AC1268"/>
      <c r="AD1268"/>
      <c r="AE1268"/>
      <c r="AF1268"/>
      <c r="AG1268"/>
      <c r="AH1268"/>
    </row>
    <row r="1269" spans="1:34" s="282" customFormat="1" ht="12.75" customHeight="1" x14ac:dyDescent="0.25">
      <c r="A1269"/>
      <c r="B1269"/>
      <c r="C1269" s="8"/>
      <c r="D1269" s="8"/>
      <c r="E1269"/>
      <c r="F1269" s="276"/>
      <c r="G1269"/>
      <c r="H1269"/>
      <c r="I1269"/>
      <c r="J1269" s="267"/>
      <c r="K1269" s="267"/>
      <c r="L1269" s="372"/>
      <c r="O1269" s="373"/>
      <c r="P1269" s="373"/>
      <c r="Q1269" s="374"/>
      <c r="R1269" s="274"/>
      <c r="S1269"/>
      <c r="T1269"/>
      <c r="U1269"/>
      <c r="V1269"/>
      <c r="W1269"/>
      <c r="X1269"/>
      <c r="Y1269"/>
      <c r="Z1269"/>
      <c r="AA1269"/>
      <c r="AB1269"/>
      <c r="AC1269"/>
      <c r="AD1269"/>
      <c r="AE1269"/>
      <c r="AF1269"/>
      <c r="AG1269"/>
      <c r="AH1269"/>
    </row>
    <row r="1270" spans="1:34" s="282" customFormat="1" ht="12.75" customHeight="1" x14ac:dyDescent="0.25">
      <c r="A1270"/>
      <c r="B1270"/>
      <c r="C1270" s="8"/>
      <c r="D1270" s="8"/>
      <c r="E1270"/>
      <c r="F1270" s="276"/>
      <c r="G1270"/>
      <c r="H1270"/>
      <c r="I1270"/>
      <c r="J1270" s="267"/>
      <c r="K1270" s="267"/>
      <c r="L1270" s="372"/>
      <c r="O1270" s="373"/>
      <c r="P1270" s="373"/>
      <c r="Q1270" s="374"/>
      <c r="R1270" s="274"/>
      <c r="S1270"/>
      <c r="T1270"/>
      <c r="U1270"/>
      <c r="V1270"/>
      <c r="W1270"/>
      <c r="X1270"/>
      <c r="Y1270"/>
      <c r="Z1270"/>
      <c r="AA1270"/>
      <c r="AB1270"/>
      <c r="AC1270"/>
      <c r="AD1270"/>
      <c r="AE1270"/>
      <c r="AF1270"/>
      <c r="AG1270"/>
      <c r="AH1270"/>
    </row>
    <row r="1271" spans="1:34" s="282" customFormat="1" ht="12.75" customHeight="1" x14ac:dyDescent="0.25">
      <c r="A1271"/>
      <c r="B1271"/>
      <c r="C1271" s="8"/>
      <c r="D1271" s="8"/>
      <c r="E1271"/>
      <c r="F1271" s="276"/>
      <c r="G1271"/>
      <c r="H1271"/>
      <c r="I1271"/>
      <c r="J1271" s="267"/>
      <c r="K1271" s="267"/>
      <c r="L1271" s="372"/>
      <c r="O1271" s="373"/>
      <c r="P1271" s="373"/>
      <c r="Q1271" s="374"/>
      <c r="R1271" s="274"/>
      <c r="S1271"/>
      <c r="T1271"/>
      <c r="U1271"/>
      <c r="V1271"/>
      <c r="W1271"/>
      <c r="X1271"/>
      <c r="Y1271"/>
      <c r="Z1271"/>
      <c r="AA1271"/>
      <c r="AB1271"/>
      <c r="AC1271"/>
      <c r="AD1271"/>
      <c r="AE1271"/>
      <c r="AF1271"/>
      <c r="AG1271"/>
      <c r="AH1271"/>
    </row>
    <row r="1272" spans="1:34" s="282" customFormat="1" ht="12.75" customHeight="1" x14ac:dyDescent="0.25">
      <c r="A1272"/>
      <c r="B1272"/>
      <c r="C1272" s="8"/>
      <c r="D1272" s="8"/>
      <c r="E1272"/>
      <c r="F1272" s="276"/>
      <c r="G1272"/>
      <c r="H1272"/>
      <c r="I1272"/>
      <c r="J1272" s="267"/>
      <c r="K1272" s="267"/>
      <c r="L1272" s="372"/>
      <c r="O1272" s="373"/>
      <c r="P1272" s="373"/>
      <c r="Q1272" s="374"/>
      <c r="R1272" s="274"/>
      <c r="S1272"/>
      <c r="T1272"/>
      <c r="U1272"/>
      <c r="V1272"/>
      <c r="W1272"/>
      <c r="X1272"/>
      <c r="Y1272"/>
      <c r="Z1272"/>
      <c r="AA1272"/>
      <c r="AB1272"/>
      <c r="AC1272"/>
      <c r="AD1272"/>
      <c r="AE1272"/>
      <c r="AF1272"/>
      <c r="AG1272"/>
      <c r="AH1272"/>
    </row>
    <row r="1273" spans="1:34" s="282" customFormat="1" ht="12.75" customHeight="1" x14ac:dyDescent="0.25">
      <c r="A1273"/>
      <c r="B1273"/>
      <c r="C1273" s="8"/>
      <c r="D1273" s="8"/>
      <c r="E1273"/>
      <c r="F1273" s="276"/>
      <c r="G1273"/>
      <c r="H1273"/>
      <c r="I1273"/>
      <c r="J1273" s="267"/>
      <c r="K1273" s="267"/>
      <c r="L1273" s="372"/>
      <c r="O1273" s="373"/>
      <c r="P1273" s="373"/>
      <c r="Q1273" s="374"/>
      <c r="R1273" s="274"/>
      <c r="S1273"/>
      <c r="T1273"/>
      <c r="U1273"/>
      <c r="V1273"/>
      <c r="W1273"/>
      <c r="X1273"/>
      <c r="Y1273"/>
      <c r="Z1273"/>
      <c r="AA1273"/>
      <c r="AB1273"/>
      <c r="AC1273"/>
      <c r="AD1273"/>
      <c r="AE1273"/>
      <c r="AF1273"/>
      <c r="AG1273"/>
      <c r="AH1273"/>
    </row>
    <row r="1274" spans="1:34" s="282" customFormat="1" ht="12.75" customHeight="1" x14ac:dyDescent="0.25">
      <c r="A1274"/>
      <c r="B1274"/>
      <c r="C1274" s="8"/>
      <c r="D1274" s="8"/>
      <c r="E1274"/>
      <c r="F1274" s="276"/>
      <c r="G1274"/>
      <c r="H1274"/>
      <c r="I1274"/>
      <c r="J1274" s="267"/>
      <c r="K1274" s="267"/>
      <c r="L1274" s="372"/>
      <c r="O1274" s="373"/>
      <c r="P1274" s="373"/>
      <c r="Q1274" s="374"/>
      <c r="R1274" s="274"/>
      <c r="S1274"/>
      <c r="T1274"/>
      <c r="U1274"/>
      <c r="V1274"/>
      <c r="W1274"/>
      <c r="X1274"/>
      <c r="Y1274"/>
      <c r="Z1274"/>
      <c r="AA1274"/>
      <c r="AB1274"/>
      <c r="AC1274"/>
      <c r="AD1274"/>
      <c r="AE1274"/>
      <c r="AF1274"/>
      <c r="AG1274"/>
      <c r="AH1274"/>
    </row>
    <row r="1275" spans="1:34" s="282" customFormat="1" ht="12.75" customHeight="1" x14ac:dyDescent="0.25">
      <c r="A1275"/>
      <c r="B1275"/>
      <c r="C1275" s="8"/>
      <c r="D1275" s="8"/>
      <c r="E1275"/>
      <c r="F1275" s="276"/>
      <c r="G1275"/>
      <c r="H1275"/>
      <c r="I1275"/>
      <c r="J1275" s="267"/>
      <c r="K1275" s="267"/>
      <c r="L1275" s="372"/>
      <c r="O1275" s="373"/>
      <c r="P1275" s="373"/>
      <c r="Q1275" s="374"/>
      <c r="R1275" s="274"/>
      <c r="S1275"/>
      <c r="T1275"/>
      <c r="U1275"/>
      <c r="V1275"/>
      <c r="W1275"/>
      <c r="X1275"/>
      <c r="Y1275"/>
      <c r="Z1275"/>
      <c r="AA1275"/>
      <c r="AB1275"/>
      <c r="AC1275"/>
      <c r="AD1275"/>
      <c r="AE1275"/>
      <c r="AF1275"/>
      <c r="AG1275"/>
      <c r="AH1275"/>
    </row>
    <row r="1276" spans="1:34" s="282" customFormat="1" ht="12.75" customHeight="1" x14ac:dyDescent="0.25">
      <c r="A1276"/>
      <c r="B1276"/>
      <c r="C1276" s="8"/>
      <c r="D1276" s="8"/>
      <c r="E1276"/>
      <c r="F1276" s="276"/>
      <c r="G1276"/>
      <c r="H1276"/>
      <c r="I1276"/>
      <c r="J1276" s="267"/>
      <c r="K1276" s="267"/>
      <c r="L1276" s="372"/>
      <c r="O1276" s="373"/>
      <c r="P1276" s="373"/>
      <c r="Q1276" s="374"/>
      <c r="R1276" s="274"/>
      <c r="S1276"/>
      <c r="T1276"/>
      <c r="U1276"/>
      <c r="V1276"/>
      <c r="W1276"/>
      <c r="X1276"/>
      <c r="Y1276"/>
      <c r="Z1276"/>
      <c r="AA1276"/>
      <c r="AB1276"/>
      <c r="AC1276"/>
      <c r="AD1276"/>
      <c r="AE1276"/>
      <c r="AF1276"/>
      <c r="AG1276"/>
      <c r="AH1276"/>
    </row>
    <row r="1277" spans="1:34" s="282" customFormat="1" ht="12.75" customHeight="1" x14ac:dyDescent="0.25">
      <c r="A1277"/>
      <c r="B1277"/>
      <c r="C1277" s="8"/>
      <c r="D1277" s="8"/>
      <c r="E1277"/>
      <c r="F1277" s="276"/>
      <c r="G1277"/>
      <c r="H1277"/>
      <c r="I1277"/>
      <c r="J1277" s="267"/>
      <c r="K1277" s="267"/>
      <c r="L1277" s="372"/>
      <c r="O1277" s="373"/>
      <c r="P1277" s="373"/>
      <c r="Q1277" s="374"/>
      <c r="R1277" s="274"/>
      <c r="S1277"/>
      <c r="T1277"/>
      <c r="U1277"/>
      <c r="V1277"/>
      <c r="W1277"/>
      <c r="X1277"/>
      <c r="Y1277"/>
      <c r="Z1277"/>
      <c r="AA1277"/>
      <c r="AB1277"/>
      <c r="AC1277"/>
      <c r="AD1277"/>
      <c r="AE1277"/>
      <c r="AF1277"/>
      <c r="AG1277"/>
      <c r="AH1277"/>
    </row>
    <row r="1278" spans="1:34" s="282" customFormat="1" ht="12.75" customHeight="1" x14ac:dyDescent="0.25">
      <c r="A1278"/>
      <c r="B1278"/>
      <c r="C1278" s="8"/>
      <c r="D1278" s="8"/>
      <c r="E1278"/>
      <c r="F1278" s="276"/>
      <c r="G1278"/>
      <c r="H1278"/>
      <c r="I1278"/>
      <c r="J1278" s="267"/>
      <c r="K1278" s="267"/>
      <c r="L1278" s="372"/>
      <c r="O1278" s="373"/>
      <c r="P1278" s="373"/>
      <c r="Q1278" s="374"/>
      <c r="R1278" s="274"/>
      <c r="S1278"/>
      <c r="T1278"/>
      <c r="U1278"/>
      <c r="V1278"/>
      <c r="W1278"/>
      <c r="X1278"/>
      <c r="Y1278"/>
      <c r="Z1278"/>
      <c r="AA1278"/>
      <c r="AB1278"/>
      <c r="AC1278"/>
      <c r="AD1278"/>
      <c r="AE1278"/>
      <c r="AF1278"/>
      <c r="AG1278"/>
      <c r="AH1278"/>
    </row>
    <row r="1279" spans="1:34" s="282" customFormat="1" ht="12.75" customHeight="1" x14ac:dyDescent="0.25">
      <c r="A1279"/>
      <c r="B1279"/>
      <c r="C1279" s="8"/>
      <c r="D1279" s="8"/>
      <c r="E1279"/>
      <c r="F1279" s="276"/>
      <c r="G1279"/>
      <c r="H1279"/>
      <c r="I1279"/>
      <c r="J1279" s="267"/>
      <c r="K1279" s="267"/>
      <c r="L1279" s="372"/>
      <c r="O1279" s="373"/>
      <c r="P1279" s="373"/>
      <c r="Q1279" s="374"/>
      <c r="R1279" s="274"/>
      <c r="S1279"/>
      <c r="T1279"/>
      <c r="U1279"/>
      <c r="V1279"/>
      <c r="W1279"/>
      <c r="X1279"/>
      <c r="Y1279"/>
      <c r="Z1279"/>
      <c r="AA1279"/>
      <c r="AB1279"/>
      <c r="AC1279"/>
      <c r="AD1279"/>
      <c r="AE1279"/>
      <c r="AF1279"/>
      <c r="AG1279"/>
      <c r="AH1279"/>
    </row>
    <row r="1280" spans="1:34" s="282" customFormat="1" ht="12.75" customHeight="1" x14ac:dyDescent="0.25">
      <c r="A1280"/>
      <c r="B1280"/>
      <c r="C1280" s="8"/>
      <c r="D1280" s="8"/>
      <c r="E1280"/>
      <c r="F1280" s="276"/>
      <c r="G1280"/>
      <c r="H1280"/>
      <c r="I1280"/>
      <c r="J1280" s="267"/>
      <c r="K1280" s="267"/>
      <c r="L1280" s="372"/>
      <c r="O1280" s="373"/>
      <c r="P1280" s="373"/>
      <c r="Q1280" s="374"/>
      <c r="R1280" s="274"/>
      <c r="S1280"/>
      <c r="T1280"/>
      <c r="U1280"/>
      <c r="V1280"/>
      <c r="W1280"/>
      <c r="X1280"/>
      <c r="Y1280"/>
      <c r="Z1280"/>
      <c r="AA1280"/>
      <c r="AB1280"/>
      <c r="AC1280"/>
      <c r="AD1280"/>
      <c r="AE1280"/>
      <c r="AF1280"/>
      <c r="AG1280"/>
      <c r="AH1280"/>
    </row>
    <row r="1281" spans="1:34" s="282" customFormat="1" ht="12.75" customHeight="1" x14ac:dyDescent="0.25">
      <c r="A1281"/>
      <c r="B1281"/>
      <c r="C1281" s="8"/>
      <c r="D1281" s="8"/>
      <c r="E1281"/>
      <c r="F1281" s="276"/>
      <c r="G1281"/>
      <c r="H1281"/>
      <c r="I1281"/>
      <c r="J1281" s="267"/>
      <c r="K1281" s="267"/>
      <c r="L1281" s="372"/>
      <c r="O1281" s="373"/>
      <c r="P1281" s="373"/>
      <c r="Q1281" s="374"/>
      <c r="R1281" s="274"/>
      <c r="S1281"/>
      <c r="T1281"/>
      <c r="U1281"/>
      <c r="V1281"/>
      <c r="W1281"/>
      <c r="X1281"/>
      <c r="Y1281"/>
      <c r="Z1281"/>
      <c r="AA1281"/>
      <c r="AB1281"/>
      <c r="AC1281"/>
      <c r="AD1281"/>
      <c r="AE1281"/>
      <c r="AF1281"/>
      <c r="AG1281"/>
      <c r="AH1281"/>
    </row>
    <row r="1282" spans="1:34" s="282" customFormat="1" ht="12.75" customHeight="1" x14ac:dyDescent="0.25">
      <c r="A1282"/>
      <c r="B1282"/>
      <c r="C1282" s="8"/>
      <c r="D1282" s="8"/>
      <c r="E1282"/>
      <c r="F1282" s="276"/>
      <c r="G1282"/>
      <c r="H1282"/>
      <c r="I1282"/>
      <c r="J1282" s="267"/>
      <c r="K1282" s="267"/>
      <c r="L1282" s="372"/>
      <c r="O1282" s="373"/>
      <c r="P1282" s="373"/>
      <c r="Q1282" s="374"/>
      <c r="R1282" s="274"/>
      <c r="S1282"/>
      <c r="T1282"/>
      <c r="U1282"/>
      <c r="V1282"/>
      <c r="W1282"/>
      <c r="X1282"/>
      <c r="Y1282"/>
      <c r="Z1282"/>
      <c r="AA1282"/>
      <c r="AB1282"/>
      <c r="AC1282"/>
      <c r="AD1282"/>
      <c r="AE1282"/>
      <c r="AF1282"/>
      <c r="AG1282"/>
      <c r="AH1282"/>
    </row>
    <row r="1283" spans="1:34" s="282" customFormat="1" ht="12.75" customHeight="1" x14ac:dyDescent="0.25">
      <c r="A1283"/>
      <c r="B1283"/>
      <c r="C1283" s="8"/>
      <c r="D1283" s="8"/>
      <c r="E1283"/>
      <c r="F1283" s="276"/>
      <c r="G1283"/>
      <c r="H1283"/>
      <c r="I1283"/>
      <c r="J1283" s="267"/>
      <c r="K1283" s="267"/>
      <c r="L1283" s="372"/>
      <c r="O1283" s="373"/>
      <c r="P1283" s="373"/>
      <c r="Q1283" s="374"/>
      <c r="R1283" s="274"/>
      <c r="S1283"/>
      <c r="T1283"/>
      <c r="U1283"/>
      <c r="V1283"/>
      <c r="W1283"/>
      <c r="X1283"/>
      <c r="Y1283"/>
      <c r="Z1283"/>
      <c r="AA1283"/>
      <c r="AB1283"/>
      <c r="AC1283"/>
      <c r="AD1283"/>
      <c r="AE1283"/>
      <c r="AF1283"/>
      <c r="AG1283"/>
      <c r="AH1283"/>
    </row>
    <row r="1284" spans="1:34" s="282" customFormat="1" ht="12.75" customHeight="1" x14ac:dyDescent="0.25">
      <c r="A1284"/>
      <c r="B1284"/>
      <c r="C1284" s="8"/>
      <c r="D1284" s="8"/>
      <c r="E1284"/>
      <c r="F1284" s="276"/>
      <c r="G1284"/>
      <c r="H1284"/>
      <c r="I1284"/>
      <c r="J1284" s="267"/>
      <c r="K1284" s="267"/>
      <c r="L1284" s="372"/>
      <c r="O1284" s="373"/>
      <c r="P1284" s="373"/>
      <c r="Q1284" s="374"/>
      <c r="R1284" s="274"/>
      <c r="S1284"/>
      <c r="T1284"/>
      <c r="U1284"/>
      <c r="V1284"/>
      <c r="W1284"/>
      <c r="X1284"/>
      <c r="Y1284"/>
      <c r="Z1284"/>
      <c r="AA1284"/>
      <c r="AB1284"/>
      <c r="AC1284"/>
      <c r="AD1284"/>
      <c r="AE1284"/>
      <c r="AF1284"/>
      <c r="AG1284"/>
      <c r="AH1284"/>
    </row>
    <row r="1285" spans="1:34" s="282" customFormat="1" ht="12.75" customHeight="1" x14ac:dyDescent="0.25">
      <c r="A1285"/>
      <c r="B1285"/>
      <c r="C1285" s="8"/>
      <c r="D1285" s="8"/>
      <c r="E1285"/>
      <c r="F1285" s="276"/>
      <c r="G1285"/>
      <c r="H1285"/>
      <c r="I1285"/>
      <c r="J1285" s="267"/>
      <c r="K1285" s="267"/>
      <c r="L1285" s="372"/>
      <c r="O1285" s="373"/>
      <c r="P1285" s="373"/>
      <c r="Q1285" s="374"/>
      <c r="R1285" s="274"/>
      <c r="S1285"/>
      <c r="T1285"/>
      <c r="U1285"/>
      <c r="V1285"/>
      <c r="W1285"/>
      <c r="X1285"/>
      <c r="Y1285"/>
      <c r="Z1285"/>
      <c r="AA1285"/>
      <c r="AB1285"/>
      <c r="AC1285"/>
      <c r="AD1285"/>
      <c r="AE1285"/>
      <c r="AF1285"/>
      <c r="AG1285"/>
      <c r="AH1285"/>
    </row>
    <row r="1286" spans="1:34" s="282" customFormat="1" ht="12.75" customHeight="1" x14ac:dyDescent="0.25">
      <c r="A1286"/>
      <c r="B1286"/>
      <c r="C1286" s="8"/>
      <c r="D1286" s="8"/>
      <c r="E1286"/>
      <c r="F1286" s="276"/>
      <c r="G1286"/>
      <c r="H1286"/>
      <c r="I1286"/>
      <c r="J1286" s="267"/>
      <c r="K1286" s="267"/>
      <c r="L1286" s="372"/>
      <c r="O1286" s="373"/>
      <c r="P1286" s="373"/>
      <c r="Q1286" s="374"/>
      <c r="R1286" s="274"/>
      <c r="S1286"/>
      <c r="T1286"/>
      <c r="U1286"/>
      <c r="V1286"/>
      <c r="W1286"/>
      <c r="X1286"/>
      <c r="Y1286"/>
      <c r="Z1286"/>
      <c r="AA1286"/>
      <c r="AB1286"/>
      <c r="AC1286"/>
      <c r="AD1286"/>
      <c r="AE1286"/>
      <c r="AF1286"/>
      <c r="AG1286"/>
      <c r="AH1286"/>
    </row>
    <row r="1287" spans="1:34" s="282" customFormat="1" ht="12.75" customHeight="1" x14ac:dyDescent="0.25">
      <c r="A1287"/>
      <c r="B1287"/>
      <c r="C1287" s="8"/>
      <c r="D1287" s="8"/>
      <c r="E1287"/>
      <c r="F1287" s="276"/>
      <c r="G1287"/>
      <c r="H1287"/>
      <c r="I1287"/>
      <c r="J1287" s="267"/>
      <c r="K1287" s="267"/>
      <c r="L1287" s="372"/>
      <c r="O1287" s="373"/>
      <c r="P1287" s="373"/>
      <c r="Q1287" s="374"/>
      <c r="R1287" s="274"/>
      <c r="S1287"/>
      <c r="T1287"/>
      <c r="U1287"/>
      <c r="V1287"/>
      <c r="W1287"/>
      <c r="X1287"/>
      <c r="Y1287"/>
      <c r="Z1287"/>
      <c r="AA1287"/>
      <c r="AB1287"/>
      <c r="AC1287"/>
      <c r="AD1287"/>
      <c r="AE1287"/>
      <c r="AF1287"/>
      <c r="AG1287"/>
      <c r="AH1287"/>
    </row>
    <row r="1288" spans="1:34" s="282" customFormat="1" ht="12.75" customHeight="1" x14ac:dyDescent="0.25">
      <c r="A1288"/>
      <c r="B1288"/>
      <c r="C1288" s="8"/>
      <c r="D1288" s="8"/>
      <c r="E1288"/>
      <c r="F1288" s="276"/>
      <c r="G1288"/>
      <c r="H1288"/>
      <c r="I1288"/>
      <c r="J1288" s="267"/>
      <c r="K1288" s="267"/>
      <c r="L1288" s="372"/>
      <c r="O1288" s="373"/>
      <c r="P1288" s="373"/>
      <c r="Q1288" s="374"/>
      <c r="R1288" s="274"/>
      <c r="S1288"/>
      <c r="T1288"/>
      <c r="U1288"/>
      <c r="V1288"/>
      <c r="W1288"/>
      <c r="X1288"/>
      <c r="Y1288"/>
      <c r="Z1288"/>
      <c r="AA1288"/>
      <c r="AB1288"/>
      <c r="AC1288"/>
      <c r="AD1288"/>
      <c r="AE1288"/>
      <c r="AF1288"/>
      <c r="AG1288"/>
      <c r="AH1288"/>
    </row>
    <row r="1289" spans="1:34" s="282" customFormat="1" ht="12.75" customHeight="1" x14ac:dyDescent="0.25">
      <c r="A1289"/>
      <c r="B1289"/>
      <c r="C1289" s="8"/>
      <c r="D1289" s="8"/>
      <c r="E1289"/>
      <c r="F1289" s="276"/>
      <c r="G1289"/>
      <c r="H1289"/>
      <c r="I1289"/>
      <c r="J1289" s="267"/>
      <c r="K1289" s="267"/>
      <c r="L1289" s="372"/>
      <c r="O1289" s="373"/>
      <c r="P1289" s="373"/>
      <c r="Q1289" s="374"/>
      <c r="R1289" s="274"/>
      <c r="S1289"/>
      <c r="T1289"/>
      <c r="U1289"/>
      <c r="V1289"/>
      <c r="W1289"/>
      <c r="X1289"/>
      <c r="Y1289"/>
      <c r="Z1289"/>
      <c r="AA1289"/>
      <c r="AB1289"/>
      <c r="AC1289"/>
      <c r="AD1289"/>
      <c r="AE1289"/>
      <c r="AF1289"/>
      <c r="AG1289"/>
      <c r="AH1289"/>
    </row>
    <row r="1290" spans="1:34" s="282" customFormat="1" ht="12.75" customHeight="1" x14ac:dyDescent="0.25">
      <c r="A1290"/>
      <c r="B1290"/>
      <c r="C1290" s="8"/>
      <c r="D1290" s="8"/>
      <c r="E1290"/>
      <c r="F1290" s="276"/>
      <c r="G1290"/>
      <c r="H1290"/>
      <c r="I1290"/>
      <c r="J1290" s="267"/>
      <c r="K1290" s="267"/>
      <c r="L1290" s="372"/>
      <c r="O1290" s="373"/>
      <c r="P1290" s="373"/>
      <c r="Q1290" s="374"/>
      <c r="R1290" s="274"/>
      <c r="S1290"/>
      <c r="T1290"/>
      <c r="U1290"/>
      <c r="V1290"/>
      <c r="W1290"/>
      <c r="X1290"/>
      <c r="Y1290"/>
      <c r="Z1290"/>
      <c r="AA1290"/>
      <c r="AB1290"/>
      <c r="AC1290"/>
      <c r="AD1290"/>
      <c r="AE1290"/>
      <c r="AF1290"/>
      <c r="AG1290"/>
      <c r="AH1290"/>
    </row>
    <row r="1291" spans="1:34" s="282" customFormat="1" ht="12.75" customHeight="1" x14ac:dyDescent="0.25">
      <c r="A1291"/>
      <c r="B1291"/>
      <c r="C1291" s="8"/>
      <c r="D1291" s="8"/>
      <c r="E1291"/>
      <c r="F1291" s="276"/>
      <c r="G1291"/>
      <c r="H1291"/>
      <c r="I1291"/>
      <c r="J1291" s="267"/>
      <c r="K1291" s="267"/>
      <c r="L1291" s="372"/>
      <c r="O1291" s="373"/>
      <c r="P1291" s="373"/>
      <c r="Q1291" s="374"/>
      <c r="R1291" s="274"/>
      <c r="S1291"/>
      <c r="T1291"/>
      <c r="U1291"/>
      <c r="V1291"/>
      <c r="W1291"/>
      <c r="X1291"/>
      <c r="Y1291"/>
      <c r="Z1291"/>
      <c r="AA1291"/>
      <c r="AB1291"/>
      <c r="AC1291"/>
      <c r="AD1291"/>
      <c r="AE1291"/>
      <c r="AF1291"/>
      <c r="AG1291"/>
      <c r="AH1291"/>
    </row>
    <row r="1292" spans="1:34" s="282" customFormat="1" ht="12.75" customHeight="1" x14ac:dyDescent="0.25">
      <c r="A1292"/>
      <c r="B1292"/>
      <c r="C1292" s="8"/>
      <c r="D1292" s="8"/>
      <c r="E1292"/>
      <c r="F1292" s="276"/>
      <c r="G1292"/>
      <c r="H1292"/>
      <c r="I1292"/>
      <c r="J1292" s="267"/>
      <c r="K1292" s="267"/>
      <c r="L1292" s="372"/>
      <c r="O1292" s="373"/>
      <c r="P1292" s="373"/>
      <c r="Q1292" s="374"/>
      <c r="R1292" s="274"/>
      <c r="S1292"/>
      <c r="T1292"/>
      <c r="U1292"/>
      <c r="V1292"/>
      <c r="W1292"/>
      <c r="X1292"/>
      <c r="Y1292"/>
      <c r="Z1292"/>
      <c r="AA1292"/>
      <c r="AB1292"/>
      <c r="AC1292"/>
      <c r="AD1292"/>
      <c r="AE1292"/>
      <c r="AF1292"/>
      <c r="AG1292"/>
      <c r="AH1292"/>
    </row>
    <row r="1293" spans="1:34" s="282" customFormat="1" ht="12.75" customHeight="1" x14ac:dyDescent="0.25">
      <c r="A1293"/>
      <c r="B1293"/>
      <c r="C1293" s="8"/>
      <c r="D1293" s="8"/>
      <c r="E1293"/>
      <c r="F1293" s="276"/>
      <c r="G1293"/>
      <c r="H1293"/>
      <c r="I1293"/>
      <c r="J1293" s="267"/>
      <c r="K1293" s="267"/>
      <c r="L1293" s="372"/>
      <c r="O1293" s="373"/>
      <c r="P1293" s="373"/>
      <c r="Q1293" s="374"/>
      <c r="R1293" s="274"/>
      <c r="S1293"/>
      <c r="T1293"/>
      <c r="U1293"/>
      <c r="V1293"/>
      <c r="W1293"/>
      <c r="X1293"/>
      <c r="Y1293"/>
      <c r="Z1293"/>
      <c r="AA1293"/>
      <c r="AB1293"/>
      <c r="AC1293"/>
      <c r="AD1293"/>
      <c r="AE1293"/>
      <c r="AF1293"/>
      <c r="AG1293"/>
      <c r="AH1293"/>
    </row>
    <row r="1294" spans="1:34" s="282" customFormat="1" ht="12.75" customHeight="1" x14ac:dyDescent="0.25">
      <c r="A1294"/>
      <c r="B1294"/>
      <c r="C1294" s="8"/>
      <c r="D1294" s="8"/>
      <c r="E1294"/>
      <c r="F1294" s="276"/>
      <c r="G1294"/>
      <c r="H1294"/>
      <c r="I1294"/>
      <c r="J1294" s="267"/>
      <c r="K1294" s="267"/>
      <c r="L1294" s="372"/>
      <c r="O1294" s="373"/>
      <c r="P1294" s="373"/>
      <c r="Q1294" s="374"/>
      <c r="R1294" s="274"/>
      <c r="S1294"/>
      <c r="T1294"/>
      <c r="U1294"/>
      <c r="V1294"/>
      <c r="W1294"/>
      <c r="X1294"/>
      <c r="Y1294"/>
      <c r="Z1294"/>
      <c r="AA1294"/>
      <c r="AB1294"/>
      <c r="AC1294"/>
      <c r="AD1294"/>
      <c r="AE1294"/>
      <c r="AF1294"/>
      <c r="AG1294"/>
      <c r="AH1294"/>
    </row>
    <row r="1295" spans="1:34" s="282" customFormat="1" ht="12.75" customHeight="1" x14ac:dyDescent="0.25">
      <c r="A1295"/>
      <c r="B1295"/>
      <c r="C1295" s="8"/>
      <c r="D1295" s="8"/>
      <c r="E1295"/>
      <c r="F1295" s="276"/>
      <c r="G1295"/>
      <c r="H1295"/>
      <c r="I1295"/>
      <c r="J1295" s="267"/>
      <c r="K1295" s="267"/>
      <c r="L1295" s="372"/>
      <c r="O1295" s="373"/>
      <c r="P1295" s="373"/>
      <c r="Q1295" s="374"/>
      <c r="R1295" s="274"/>
      <c r="S1295"/>
      <c r="T1295"/>
      <c r="U1295"/>
      <c r="V1295"/>
      <c r="W1295"/>
      <c r="X1295"/>
      <c r="Y1295"/>
      <c r="Z1295"/>
      <c r="AA1295"/>
      <c r="AB1295"/>
      <c r="AC1295"/>
      <c r="AD1295"/>
      <c r="AE1295"/>
      <c r="AF1295"/>
      <c r="AG1295"/>
      <c r="AH1295"/>
    </row>
    <row r="1296" spans="1:34" s="282" customFormat="1" ht="12.75" customHeight="1" x14ac:dyDescent="0.25">
      <c r="A1296"/>
      <c r="B1296"/>
      <c r="C1296" s="8"/>
      <c r="D1296" s="8"/>
      <c r="E1296"/>
      <c r="F1296" s="276"/>
      <c r="G1296"/>
      <c r="H1296"/>
      <c r="I1296"/>
      <c r="J1296" s="267"/>
      <c r="K1296" s="267"/>
      <c r="L1296" s="372"/>
      <c r="O1296" s="373"/>
      <c r="P1296" s="373"/>
      <c r="Q1296" s="374"/>
      <c r="R1296" s="274"/>
      <c r="S1296"/>
      <c r="T1296"/>
      <c r="U1296"/>
      <c r="V1296"/>
      <c r="W1296"/>
      <c r="X1296"/>
      <c r="Y1296"/>
      <c r="Z1296"/>
      <c r="AA1296"/>
      <c r="AB1296"/>
      <c r="AC1296"/>
      <c r="AD1296"/>
      <c r="AE1296"/>
      <c r="AF1296"/>
      <c r="AG1296"/>
      <c r="AH1296"/>
    </row>
    <row r="1297" spans="1:34" s="282" customFormat="1" ht="12.75" customHeight="1" x14ac:dyDescent="0.25">
      <c r="A1297"/>
      <c r="B1297"/>
      <c r="C1297" s="8"/>
      <c r="D1297" s="8"/>
      <c r="E1297"/>
      <c r="F1297" s="276"/>
      <c r="G1297"/>
      <c r="H1297"/>
      <c r="I1297"/>
      <c r="J1297" s="267"/>
      <c r="K1297" s="267"/>
      <c r="L1297" s="372"/>
      <c r="O1297" s="373"/>
      <c r="P1297" s="373"/>
      <c r="Q1297" s="374"/>
      <c r="R1297" s="274"/>
      <c r="S1297"/>
      <c r="T1297"/>
      <c r="U1297"/>
      <c r="V1297"/>
      <c r="W1297"/>
      <c r="X1297"/>
      <c r="Y1297"/>
      <c r="Z1297"/>
      <c r="AA1297"/>
      <c r="AB1297"/>
      <c r="AC1297"/>
      <c r="AD1297"/>
      <c r="AE1297"/>
      <c r="AF1297"/>
      <c r="AG1297"/>
      <c r="AH1297"/>
    </row>
    <row r="1298" spans="1:34" s="282" customFormat="1" ht="12.75" customHeight="1" x14ac:dyDescent="0.25">
      <c r="A1298"/>
      <c r="B1298"/>
      <c r="C1298" s="8"/>
      <c r="D1298" s="8"/>
      <c r="E1298"/>
      <c r="F1298" s="276"/>
      <c r="G1298"/>
      <c r="H1298"/>
      <c r="I1298"/>
      <c r="J1298" s="267"/>
      <c r="K1298" s="267"/>
      <c r="L1298" s="372"/>
      <c r="O1298" s="373"/>
      <c r="P1298" s="373"/>
      <c r="Q1298" s="374"/>
      <c r="R1298" s="274"/>
      <c r="S1298"/>
      <c r="T1298"/>
      <c r="U1298"/>
      <c r="V1298"/>
      <c r="W1298"/>
      <c r="X1298"/>
      <c r="Y1298"/>
      <c r="Z1298"/>
      <c r="AA1298"/>
      <c r="AB1298"/>
      <c r="AC1298"/>
      <c r="AD1298"/>
      <c r="AE1298"/>
      <c r="AF1298"/>
      <c r="AG1298"/>
      <c r="AH1298"/>
    </row>
    <row r="1299" spans="1:34" s="282" customFormat="1" ht="12.75" customHeight="1" x14ac:dyDescent="0.25">
      <c r="A1299"/>
      <c r="B1299"/>
      <c r="C1299" s="8"/>
      <c r="D1299" s="8"/>
      <c r="E1299"/>
      <c r="F1299" s="276"/>
      <c r="G1299"/>
      <c r="H1299"/>
      <c r="I1299"/>
      <c r="J1299" s="267"/>
      <c r="K1299" s="267"/>
      <c r="L1299" s="372"/>
      <c r="O1299" s="373"/>
      <c r="P1299" s="373"/>
      <c r="Q1299" s="374"/>
      <c r="R1299" s="274"/>
      <c r="S1299"/>
      <c r="T1299"/>
      <c r="U1299"/>
      <c r="V1299"/>
      <c r="W1299"/>
      <c r="X1299"/>
      <c r="Y1299"/>
      <c r="Z1299"/>
      <c r="AA1299"/>
      <c r="AB1299"/>
      <c r="AC1299"/>
      <c r="AD1299"/>
      <c r="AE1299"/>
      <c r="AF1299"/>
      <c r="AG1299"/>
      <c r="AH1299"/>
    </row>
    <row r="1300" spans="1:34" s="282" customFormat="1" ht="12.75" customHeight="1" x14ac:dyDescent="0.25">
      <c r="A1300"/>
      <c r="B1300"/>
      <c r="C1300" s="8"/>
      <c r="D1300" s="8"/>
      <c r="E1300"/>
      <c r="F1300" s="276"/>
      <c r="G1300"/>
      <c r="H1300"/>
      <c r="I1300"/>
      <c r="J1300" s="267"/>
      <c r="K1300" s="267"/>
      <c r="L1300" s="372"/>
      <c r="O1300" s="373"/>
      <c r="P1300" s="373"/>
      <c r="Q1300" s="374"/>
      <c r="R1300" s="274"/>
      <c r="S1300"/>
      <c r="T1300"/>
      <c r="U1300"/>
      <c r="V1300"/>
      <c r="W1300"/>
      <c r="X1300"/>
      <c r="Y1300"/>
      <c r="Z1300"/>
      <c r="AA1300"/>
      <c r="AB1300"/>
      <c r="AC1300"/>
      <c r="AD1300"/>
      <c r="AE1300"/>
      <c r="AF1300"/>
      <c r="AG1300"/>
      <c r="AH1300"/>
    </row>
    <row r="1301" spans="1:34" s="282" customFormat="1" ht="12.75" customHeight="1" x14ac:dyDescent="0.25">
      <c r="A1301"/>
      <c r="B1301"/>
      <c r="C1301" s="8"/>
      <c r="D1301" s="8"/>
      <c r="E1301"/>
      <c r="F1301" s="276"/>
      <c r="G1301"/>
      <c r="H1301"/>
      <c r="I1301"/>
      <c r="J1301" s="267"/>
      <c r="K1301" s="267"/>
      <c r="L1301" s="372"/>
      <c r="O1301" s="373"/>
      <c r="P1301" s="373"/>
      <c r="Q1301" s="374"/>
      <c r="R1301" s="274"/>
      <c r="S1301"/>
      <c r="T1301"/>
      <c r="U1301"/>
      <c r="V1301"/>
      <c r="W1301"/>
      <c r="X1301"/>
      <c r="Y1301"/>
      <c r="Z1301"/>
      <c r="AA1301"/>
      <c r="AB1301"/>
      <c r="AC1301"/>
      <c r="AD1301"/>
      <c r="AE1301"/>
      <c r="AF1301"/>
      <c r="AG1301"/>
      <c r="AH1301"/>
    </row>
    <row r="1302" spans="1:34" s="282" customFormat="1" ht="12.75" customHeight="1" x14ac:dyDescent="0.25">
      <c r="A1302"/>
      <c r="B1302"/>
      <c r="C1302" s="8"/>
      <c r="D1302" s="8"/>
      <c r="E1302"/>
      <c r="F1302" s="276"/>
      <c r="G1302"/>
      <c r="H1302"/>
      <c r="I1302"/>
      <c r="J1302" s="267"/>
      <c r="K1302" s="267"/>
      <c r="L1302" s="372"/>
      <c r="O1302" s="373"/>
      <c r="P1302" s="373"/>
      <c r="Q1302" s="374"/>
      <c r="R1302" s="274"/>
      <c r="S1302"/>
      <c r="T1302"/>
      <c r="U1302"/>
      <c r="V1302"/>
      <c r="W1302"/>
      <c r="X1302"/>
      <c r="Y1302"/>
      <c r="Z1302"/>
      <c r="AA1302"/>
      <c r="AB1302"/>
      <c r="AC1302"/>
      <c r="AD1302"/>
      <c r="AE1302"/>
      <c r="AF1302"/>
      <c r="AG1302"/>
      <c r="AH1302"/>
    </row>
    <row r="1303" spans="1:34" s="282" customFormat="1" ht="12.75" customHeight="1" x14ac:dyDescent="0.25">
      <c r="A1303"/>
      <c r="B1303"/>
      <c r="C1303" s="8"/>
      <c r="D1303" s="8"/>
      <c r="E1303"/>
      <c r="F1303" s="276"/>
      <c r="G1303"/>
      <c r="H1303"/>
      <c r="I1303"/>
      <c r="J1303" s="267"/>
      <c r="K1303" s="267"/>
      <c r="L1303" s="372"/>
      <c r="O1303" s="373"/>
      <c r="P1303" s="373"/>
      <c r="Q1303" s="374"/>
      <c r="R1303" s="274"/>
      <c r="S1303"/>
      <c r="T1303"/>
      <c r="U1303"/>
      <c r="V1303"/>
      <c r="W1303"/>
      <c r="X1303"/>
      <c r="Y1303"/>
      <c r="Z1303"/>
      <c r="AA1303"/>
      <c r="AB1303"/>
      <c r="AC1303"/>
      <c r="AD1303"/>
      <c r="AE1303"/>
      <c r="AF1303"/>
      <c r="AG1303"/>
      <c r="AH1303"/>
    </row>
    <row r="1304" spans="1:34" s="282" customFormat="1" ht="12.75" customHeight="1" x14ac:dyDescent="0.25">
      <c r="A1304"/>
      <c r="B1304"/>
      <c r="C1304" s="8"/>
      <c r="D1304" s="8"/>
      <c r="E1304"/>
      <c r="F1304" s="276"/>
      <c r="G1304"/>
      <c r="H1304"/>
      <c r="I1304"/>
      <c r="J1304" s="267"/>
      <c r="K1304" s="267"/>
      <c r="L1304" s="372"/>
      <c r="O1304" s="373"/>
      <c r="P1304" s="373"/>
      <c r="Q1304" s="374"/>
      <c r="R1304" s="274"/>
      <c r="S1304"/>
      <c r="T1304"/>
      <c r="U1304"/>
      <c r="V1304"/>
      <c r="W1304"/>
      <c r="X1304"/>
      <c r="Y1304"/>
      <c r="Z1304"/>
      <c r="AA1304"/>
      <c r="AB1304"/>
      <c r="AC1304"/>
      <c r="AD1304"/>
      <c r="AE1304"/>
      <c r="AF1304"/>
      <c r="AG1304"/>
      <c r="AH1304"/>
    </row>
    <row r="1305" spans="1:34" s="282" customFormat="1" ht="12.75" customHeight="1" x14ac:dyDescent="0.25">
      <c r="A1305"/>
      <c r="B1305"/>
      <c r="C1305" s="8"/>
      <c r="D1305" s="8"/>
      <c r="E1305"/>
      <c r="F1305" s="276"/>
      <c r="G1305"/>
      <c r="H1305"/>
      <c r="I1305"/>
      <c r="J1305" s="267"/>
      <c r="K1305" s="267"/>
      <c r="L1305" s="372"/>
      <c r="O1305" s="373"/>
      <c r="P1305" s="373"/>
      <c r="Q1305" s="374"/>
      <c r="R1305" s="274"/>
      <c r="S1305"/>
      <c r="T1305"/>
      <c r="U1305"/>
      <c r="V1305"/>
      <c r="W1305"/>
      <c r="X1305"/>
      <c r="Y1305"/>
      <c r="Z1305"/>
      <c r="AA1305"/>
      <c r="AB1305"/>
      <c r="AC1305"/>
      <c r="AD1305"/>
      <c r="AE1305"/>
      <c r="AF1305"/>
      <c r="AG1305"/>
      <c r="AH1305"/>
    </row>
    <row r="1306" spans="1:34" s="282" customFormat="1" ht="12.75" customHeight="1" x14ac:dyDescent="0.25">
      <c r="A1306"/>
      <c r="B1306"/>
      <c r="C1306" s="8"/>
      <c r="D1306" s="8"/>
      <c r="E1306"/>
      <c r="F1306" s="276"/>
      <c r="G1306"/>
      <c r="H1306"/>
      <c r="I1306"/>
      <c r="J1306" s="267"/>
      <c r="K1306" s="267"/>
      <c r="L1306" s="372"/>
      <c r="O1306" s="373"/>
      <c r="P1306" s="373"/>
      <c r="Q1306" s="374"/>
      <c r="R1306" s="274"/>
      <c r="S1306"/>
      <c r="T1306"/>
      <c r="U1306"/>
      <c r="V1306"/>
      <c r="W1306"/>
      <c r="X1306"/>
      <c r="Y1306"/>
      <c r="Z1306"/>
      <c r="AA1306"/>
      <c r="AB1306"/>
      <c r="AC1306"/>
      <c r="AD1306"/>
      <c r="AE1306"/>
      <c r="AF1306"/>
      <c r="AG1306"/>
      <c r="AH1306"/>
    </row>
    <row r="1307" spans="1:34" s="282" customFormat="1" ht="12.75" customHeight="1" x14ac:dyDescent="0.25">
      <c r="A1307"/>
      <c r="B1307"/>
      <c r="C1307" s="8"/>
      <c r="D1307" s="8"/>
      <c r="E1307"/>
      <c r="F1307" s="276"/>
      <c r="G1307"/>
      <c r="H1307"/>
      <c r="I1307"/>
      <c r="J1307" s="267"/>
      <c r="K1307" s="267"/>
      <c r="L1307" s="372"/>
      <c r="O1307" s="373"/>
      <c r="P1307" s="373"/>
      <c r="Q1307" s="374"/>
      <c r="R1307" s="274"/>
      <c r="S1307"/>
      <c r="T1307"/>
      <c r="U1307"/>
      <c r="V1307"/>
      <c r="W1307"/>
      <c r="X1307"/>
      <c r="Y1307"/>
      <c r="Z1307"/>
      <c r="AA1307"/>
      <c r="AB1307"/>
      <c r="AC1307"/>
      <c r="AD1307"/>
      <c r="AE1307"/>
      <c r="AF1307"/>
      <c r="AG1307"/>
      <c r="AH1307"/>
    </row>
    <row r="1308" spans="1:34" s="282" customFormat="1" ht="12.75" customHeight="1" x14ac:dyDescent="0.25">
      <c r="A1308"/>
      <c r="B1308"/>
      <c r="C1308" s="8"/>
      <c r="D1308" s="8"/>
      <c r="E1308"/>
      <c r="F1308" s="276"/>
      <c r="G1308"/>
      <c r="H1308"/>
      <c r="I1308"/>
      <c r="J1308" s="267"/>
      <c r="K1308" s="267"/>
      <c r="L1308" s="372"/>
      <c r="O1308" s="373"/>
      <c r="P1308" s="373"/>
      <c r="Q1308" s="374"/>
      <c r="R1308" s="274"/>
      <c r="S1308"/>
      <c r="T1308"/>
      <c r="U1308"/>
      <c r="V1308"/>
      <c r="W1308"/>
      <c r="X1308"/>
      <c r="Y1308"/>
      <c r="Z1308"/>
      <c r="AA1308"/>
      <c r="AB1308"/>
      <c r="AC1308"/>
      <c r="AD1308"/>
      <c r="AE1308"/>
      <c r="AF1308"/>
      <c r="AG1308"/>
      <c r="AH1308"/>
    </row>
    <row r="1309" spans="1:34" s="282" customFormat="1" ht="12.75" customHeight="1" x14ac:dyDescent="0.25">
      <c r="A1309"/>
      <c r="B1309"/>
      <c r="C1309" s="8"/>
      <c r="D1309" s="8"/>
      <c r="E1309"/>
      <c r="F1309" s="276"/>
      <c r="G1309"/>
      <c r="H1309"/>
      <c r="I1309"/>
      <c r="J1309" s="267"/>
      <c r="K1309" s="267"/>
      <c r="L1309" s="372"/>
      <c r="O1309" s="373"/>
      <c r="P1309" s="373"/>
      <c r="Q1309" s="374"/>
      <c r="R1309" s="274"/>
      <c r="S1309"/>
      <c r="T1309"/>
      <c r="U1309"/>
      <c r="V1309"/>
      <c r="W1309"/>
      <c r="X1309"/>
      <c r="Y1309"/>
      <c r="Z1309"/>
      <c r="AA1309"/>
      <c r="AB1309"/>
      <c r="AC1309"/>
      <c r="AD1309"/>
      <c r="AE1309"/>
      <c r="AF1309"/>
      <c r="AG1309"/>
      <c r="AH1309"/>
    </row>
    <row r="1310" spans="1:34" s="282" customFormat="1" ht="12.75" customHeight="1" x14ac:dyDescent="0.25">
      <c r="A1310"/>
      <c r="B1310"/>
      <c r="C1310" s="8"/>
      <c r="D1310" s="8"/>
      <c r="E1310"/>
      <c r="F1310" s="276"/>
      <c r="G1310"/>
      <c r="H1310"/>
      <c r="I1310"/>
      <c r="J1310" s="267"/>
      <c r="K1310" s="267"/>
      <c r="L1310" s="372"/>
      <c r="O1310" s="373"/>
      <c r="P1310" s="373"/>
      <c r="Q1310" s="374"/>
      <c r="R1310" s="274"/>
      <c r="S1310"/>
      <c r="T1310"/>
      <c r="U1310"/>
      <c r="V1310"/>
      <c r="W1310"/>
      <c r="X1310"/>
      <c r="Y1310"/>
      <c r="Z1310"/>
      <c r="AA1310"/>
      <c r="AB1310"/>
      <c r="AC1310"/>
      <c r="AD1310"/>
      <c r="AE1310"/>
      <c r="AF1310"/>
      <c r="AG1310"/>
      <c r="AH1310"/>
    </row>
    <row r="1311" spans="1:34" s="282" customFormat="1" ht="12.75" customHeight="1" x14ac:dyDescent="0.25">
      <c r="A1311"/>
      <c r="B1311"/>
      <c r="C1311" s="8"/>
      <c r="D1311" s="8"/>
      <c r="E1311"/>
      <c r="F1311" s="276"/>
      <c r="G1311"/>
      <c r="H1311"/>
      <c r="I1311"/>
      <c r="J1311" s="267"/>
      <c r="K1311" s="267"/>
      <c r="L1311" s="372"/>
      <c r="O1311" s="373"/>
      <c r="P1311" s="373"/>
      <c r="Q1311" s="374"/>
      <c r="R1311" s="274"/>
      <c r="S1311"/>
      <c r="T1311"/>
      <c r="U1311"/>
      <c r="V1311"/>
      <c r="W1311"/>
      <c r="X1311"/>
      <c r="Y1311"/>
      <c r="Z1311"/>
      <c r="AA1311"/>
      <c r="AB1311"/>
      <c r="AC1311"/>
      <c r="AD1311"/>
      <c r="AE1311"/>
      <c r="AF1311"/>
      <c r="AG1311"/>
      <c r="AH1311"/>
    </row>
    <row r="1312" spans="1:34" s="282" customFormat="1" ht="12.75" customHeight="1" x14ac:dyDescent="0.25">
      <c r="A1312"/>
      <c r="B1312"/>
      <c r="C1312" s="8"/>
      <c r="D1312" s="8"/>
      <c r="E1312"/>
      <c r="F1312" s="276"/>
      <c r="G1312"/>
      <c r="H1312"/>
      <c r="I1312"/>
      <c r="J1312" s="267"/>
      <c r="K1312" s="267"/>
      <c r="L1312" s="372"/>
      <c r="O1312" s="373"/>
      <c r="P1312" s="373"/>
      <c r="Q1312" s="374"/>
      <c r="R1312" s="274"/>
      <c r="S1312"/>
      <c r="T1312"/>
      <c r="U1312"/>
      <c r="V1312"/>
      <c r="W1312"/>
      <c r="X1312"/>
      <c r="Y1312"/>
      <c r="Z1312"/>
      <c r="AA1312"/>
      <c r="AB1312"/>
      <c r="AC1312"/>
      <c r="AD1312"/>
      <c r="AE1312"/>
      <c r="AF1312"/>
      <c r="AG1312"/>
      <c r="AH1312"/>
    </row>
    <row r="1313" spans="1:34" s="282" customFormat="1" ht="12.75" customHeight="1" x14ac:dyDescent="0.25">
      <c r="A1313"/>
      <c r="B1313"/>
      <c r="C1313" s="8"/>
      <c r="D1313" s="8"/>
      <c r="E1313"/>
      <c r="F1313" s="276"/>
      <c r="G1313"/>
      <c r="H1313"/>
      <c r="I1313"/>
      <c r="J1313" s="267"/>
      <c r="K1313" s="267"/>
      <c r="L1313" s="372"/>
      <c r="O1313" s="373"/>
      <c r="P1313" s="373"/>
      <c r="Q1313" s="374"/>
      <c r="R1313" s="274"/>
      <c r="S1313"/>
      <c r="T1313"/>
      <c r="U1313"/>
      <c r="V1313"/>
      <c r="W1313"/>
      <c r="X1313"/>
      <c r="Y1313"/>
      <c r="Z1313"/>
      <c r="AA1313"/>
      <c r="AB1313"/>
      <c r="AC1313"/>
      <c r="AD1313"/>
      <c r="AE1313"/>
      <c r="AF1313"/>
      <c r="AG1313"/>
      <c r="AH1313"/>
    </row>
    <row r="1314" spans="1:34" s="282" customFormat="1" ht="12.75" customHeight="1" x14ac:dyDescent="0.25">
      <c r="A1314"/>
      <c r="B1314"/>
      <c r="C1314" s="8"/>
      <c r="D1314" s="8"/>
      <c r="E1314"/>
      <c r="F1314" s="276"/>
      <c r="G1314"/>
      <c r="H1314"/>
      <c r="I1314"/>
      <c r="J1314" s="267"/>
      <c r="K1314" s="267"/>
      <c r="L1314" s="372"/>
      <c r="O1314" s="373"/>
      <c r="P1314" s="373"/>
      <c r="Q1314" s="374"/>
      <c r="R1314" s="274"/>
      <c r="S1314"/>
      <c r="T1314"/>
      <c r="U1314"/>
      <c r="V1314"/>
      <c r="W1314"/>
      <c r="X1314"/>
      <c r="Y1314"/>
      <c r="Z1314"/>
      <c r="AA1314"/>
      <c r="AB1314"/>
      <c r="AC1314"/>
      <c r="AD1314"/>
      <c r="AE1314"/>
      <c r="AF1314"/>
      <c r="AG1314"/>
      <c r="AH1314"/>
    </row>
    <row r="1315" spans="1:34" s="282" customFormat="1" ht="12.75" customHeight="1" x14ac:dyDescent="0.25">
      <c r="A1315"/>
      <c r="B1315"/>
      <c r="C1315" s="8"/>
      <c r="D1315" s="8"/>
      <c r="E1315"/>
      <c r="F1315" s="276"/>
      <c r="G1315"/>
      <c r="H1315"/>
      <c r="I1315"/>
      <c r="J1315" s="267"/>
      <c r="K1315" s="267"/>
      <c r="L1315" s="372"/>
      <c r="O1315" s="373"/>
      <c r="P1315" s="373"/>
      <c r="Q1315" s="374"/>
      <c r="R1315" s="274"/>
      <c r="S1315"/>
      <c r="T1315"/>
      <c r="U1315"/>
      <c r="V1315"/>
      <c r="W1315"/>
      <c r="X1315"/>
      <c r="Y1315"/>
      <c r="Z1315"/>
      <c r="AA1315"/>
      <c r="AB1315"/>
      <c r="AC1315"/>
      <c r="AD1315"/>
      <c r="AE1315"/>
      <c r="AF1315"/>
      <c r="AG1315"/>
      <c r="AH1315"/>
    </row>
    <row r="1316" spans="1:34" s="282" customFormat="1" ht="12.75" customHeight="1" x14ac:dyDescent="0.25">
      <c r="A1316"/>
      <c r="B1316"/>
      <c r="C1316" s="8"/>
      <c r="D1316" s="8"/>
      <c r="E1316"/>
      <c r="F1316" s="276"/>
      <c r="G1316"/>
      <c r="H1316"/>
      <c r="I1316"/>
      <c r="J1316" s="267"/>
      <c r="K1316" s="267"/>
      <c r="L1316" s="372"/>
      <c r="O1316" s="373"/>
      <c r="P1316" s="373"/>
      <c r="Q1316" s="374"/>
      <c r="R1316" s="274"/>
      <c r="S1316"/>
      <c r="T1316"/>
      <c r="U1316"/>
      <c r="V1316"/>
      <c r="W1316"/>
      <c r="X1316"/>
      <c r="Y1316"/>
      <c r="Z1316"/>
      <c r="AA1316"/>
      <c r="AB1316"/>
      <c r="AC1316"/>
      <c r="AD1316"/>
      <c r="AE1316"/>
      <c r="AF1316"/>
      <c r="AG1316"/>
      <c r="AH1316"/>
    </row>
    <row r="1317" spans="1:34" s="282" customFormat="1" ht="12.75" customHeight="1" x14ac:dyDescent="0.25">
      <c r="A1317"/>
      <c r="B1317"/>
      <c r="C1317" s="8"/>
      <c r="D1317" s="8"/>
      <c r="E1317"/>
      <c r="F1317" s="276"/>
      <c r="G1317"/>
      <c r="H1317"/>
      <c r="I1317"/>
      <c r="J1317" s="267"/>
      <c r="K1317" s="267"/>
      <c r="L1317" s="372"/>
      <c r="O1317" s="373"/>
      <c r="P1317" s="373"/>
      <c r="Q1317" s="374"/>
      <c r="R1317" s="274"/>
      <c r="S1317"/>
      <c r="T1317"/>
      <c r="U1317"/>
      <c r="V1317"/>
      <c r="W1317"/>
      <c r="X1317"/>
      <c r="Y1317"/>
      <c r="Z1317"/>
      <c r="AA1317"/>
      <c r="AB1317"/>
      <c r="AC1317"/>
      <c r="AD1317"/>
      <c r="AE1317"/>
      <c r="AF1317"/>
      <c r="AG1317"/>
      <c r="AH1317"/>
    </row>
    <row r="1318" spans="1:34" s="282" customFormat="1" ht="12.75" customHeight="1" x14ac:dyDescent="0.25">
      <c r="A1318"/>
      <c r="B1318"/>
      <c r="C1318" s="8"/>
      <c r="D1318" s="8"/>
      <c r="E1318"/>
      <c r="F1318" s="276"/>
      <c r="G1318"/>
      <c r="H1318"/>
      <c r="I1318"/>
      <c r="J1318" s="267"/>
      <c r="K1318" s="267"/>
      <c r="L1318" s="372"/>
      <c r="O1318" s="373"/>
      <c r="P1318" s="373"/>
      <c r="Q1318" s="374"/>
      <c r="R1318" s="274"/>
      <c r="S1318"/>
      <c r="T1318"/>
      <c r="U1318"/>
      <c r="V1318"/>
      <c r="W1318"/>
      <c r="X1318"/>
      <c r="Y1318"/>
      <c r="Z1318"/>
      <c r="AA1318"/>
      <c r="AB1318"/>
      <c r="AC1318"/>
      <c r="AD1318"/>
      <c r="AE1318"/>
      <c r="AF1318"/>
      <c r="AG1318"/>
      <c r="AH1318"/>
    </row>
    <row r="1319" spans="1:34" s="282" customFormat="1" ht="12.75" customHeight="1" x14ac:dyDescent="0.25">
      <c r="A1319"/>
      <c r="B1319"/>
      <c r="C1319" s="8"/>
      <c r="D1319" s="8"/>
      <c r="E1319"/>
      <c r="F1319" s="276"/>
      <c r="G1319"/>
      <c r="H1319"/>
      <c r="I1319"/>
      <c r="J1319" s="267"/>
      <c r="K1319" s="267"/>
      <c r="L1319" s="372"/>
      <c r="O1319" s="373"/>
      <c r="P1319" s="373"/>
      <c r="Q1319" s="374"/>
      <c r="R1319" s="274"/>
      <c r="S1319"/>
      <c r="T1319"/>
      <c r="U1319"/>
      <c r="V1319"/>
      <c r="W1319"/>
      <c r="X1319"/>
      <c r="Y1319"/>
      <c r="Z1319"/>
      <c r="AA1319"/>
      <c r="AB1319"/>
      <c r="AC1319"/>
      <c r="AD1319"/>
      <c r="AE1319"/>
      <c r="AF1319"/>
      <c r="AG1319"/>
      <c r="AH1319"/>
    </row>
    <row r="1320" spans="1:34" s="282" customFormat="1" ht="12.75" customHeight="1" x14ac:dyDescent="0.25">
      <c r="A1320"/>
      <c r="B1320"/>
      <c r="C1320" s="8"/>
      <c r="D1320" s="8"/>
      <c r="E1320"/>
      <c r="F1320" s="276"/>
      <c r="G1320"/>
      <c r="H1320"/>
      <c r="I1320"/>
      <c r="J1320" s="267"/>
      <c r="K1320" s="267"/>
      <c r="L1320" s="372"/>
      <c r="O1320" s="373"/>
      <c r="P1320" s="373"/>
      <c r="Q1320" s="374"/>
      <c r="R1320" s="274"/>
      <c r="S1320"/>
      <c r="T1320"/>
      <c r="U1320"/>
      <c r="V1320"/>
      <c r="W1320"/>
      <c r="X1320"/>
      <c r="Y1320"/>
      <c r="Z1320"/>
      <c r="AA1320"/>
      <c r="AB1320"/>
      <c r="AC1320"/>
      <c r="AD1320"/>
      <c r="AE1320"/>
      <c r="AF1320"/>
      <c r="AG1320"/>
      <c r="AH1320"/>
    </row>
    <row r="1321" spans="1:34" s="282" customFormat="1" ht="12.75" customHeight="1" x14ac:dyDescent="0.25">
      <c r="A1321"/>
      <c r="B1321"/>
      <c r="C1321" s="8"/>
      <c r="D1321" s="8"/>
      <c r="E1321"/>
      <c r="F1321" s="276"/>
      <c r="G1321"/>
      <c r="H1321"/>
      <c r="I1321"/>
      <c r="J1321" s="267"/>
      <c r="K1321" s="267"/>
      <c r="L1321" s="372"/>
      <c r="O1321" s="373"/>
      <c r="P1321" s="373"/>
      <c r="Q1321" s="374"/>
      <c r="R1321" s="274"/>
      <c r="S1321"/>
      <c r="T1321"/>
      <c r="U1321"/>
      <c r="V1321"/>
      <c r="W1321"/>
      <c r="X1321"/>
      <c r="Y1321"/>
      <c r="Z1321"/>
      <c r="AA1321"/>
      <c r="AB1321"/>
      <c r="AC1321"/>
      <c r="AD1321"/>
      <c r="AE1321"/>
      <c r="AF1321"/>
      <c r="AG1321"/>
      <c r="AH1321"/>
    </row>
    <row r="1322" spans="1:34" s="282" customFormat="1" ht="12.75" customHeight="1" x14ac:dyDescent="0.25">
      <c r="A1322"/>
      <c r="B1322"/>
      <c r="C1322" s="8"/>
      <c r="D1322" s="8"/>
      <c r="E1322"/>
      <c r="F1322" s="276"/>
      <c r="G1322"/>
      <c r="H1322"/>
      <c r="I1322"/>
      <c r="J1322" s="267"/>
      <c r="K1322" s="267"/>
      <c r="L1322" s="372"/>
      <c r="O1322" s="373"/>
      <c r="P1322" s="373"/>
      <c r="Q1322" s="374"/>
      <c r="R1322" s="274"/>
      <c r="S1322"/>
      <c r="T1322"/>
      <c r="U1322"/>
      <c r="V1322"/>
      <c r="W1322"/>
      <c r="X1322"/>
      <c r="Y1322"/>
      <c r="Z1322"/>
      <c r="AA1322"/>
      <c r="AB1322"/>
      <c r="AC1322"/>
      <c r="AD1322"/>
      <c r="AE1322"/>
      <c r="AF1322"/>
      <c r="AG1322"/>
      <c r="AH1322"/>
    </row>
    <row r="1323" spans="1:34" s="282" customFormat="1" ht="12.75" customHeight="1" x14ac:dyDescent="0.25">
      <c r="A1323"/>
      <c r="B1323"/>
      <c r="C1323" s="8"/>
      <c r="D1323" s="8"/>
      <c r="E1323"/>
      <c r="F1323" s="276"/>
      <c r="G1323"/>
      <c r="H1323"/>
      <c r="I1323"/>
      <c r="J1323" s="267"/>
      <c r="K1323" s="267"/>
      <c r="L1323" s="372"/>
      <c r="O1323" s="373"/>
      <c r="P1323" s="373"/>
      <c r="Q1323" s="374"/>
      <c r="R1323" s="274"/>
      <c r="S1323"/>
      <c r="T1323"/>
      <c r="U1323"/>
      <c r="V1323"/>
      <c r="W1323"/>
      <c r="X1323"/>
      <c r="Y1323"/>
      <c r="Z1323"/>
      <c r="AA1323"/>
      <c r="AB1323"/>
      <c r="AC1323"/>
      <c r="AD1323"/>
      <c r="AE1323"/>
      <c r="AF1323"/>
      <c r="AG1323"/>
      <c r="AH1323"/>
    </row>
    <row r="1324" spans="1:34" s="282" customFormat="1" ht="12.75" customHeight="1" x14ac:dyDescent="0.25">
      <c r="A1324"/>
      <c r="B1324"/>
      <c r="C1324" s="8"/>
      <c r="D1324" s="8"/>
      <c r="E1324"/>
      <c r="F1324" s="276"/>
      <c r="G1324"/>
      <c r="H1324"/>
      <c r="I1324"/>
      <c r="J1324" s="267"/>
      <c r="K1324" s="267"/>
      <c r="L1324" s="372"/>
      <c r="O1324" s="373"/>
      <c r="P1324" s="373"/>
      <c r="Q1324" s="374"/>
      <c r="R1324" s="274"/>
      <c r="S1324"/>
      <c r="T1324"/>
      <c r="U1324"/>
      <c r="V1324"/>
      <c r="W1324"/>
      <c r="X1324"/>
      <c r="Y1324"/>
      <c r="Z1324"/>
      <c r="AA1324"/>
      <c r="AB1324"/>
      <c r="AC1324"/>
      <c r="AD1324"/>
      <c r="AE1324"/>
      <c r="AF1324"/>
      <c r="AG1324"/>
      <c r="AH1324"/>
    </row>
    <row r="1325" spans="1:34" s="282" customFormat="1" ht="12.75" customHeight="1" x14ac:dyDescent="0.25">
      <c r="A1325"/>
      <c r="B1325"/>
      <c r="C1325" s="8"/>
      <c r="D1325" s="8"/>
      <c r="E1325"/>
      <c r="F1325" s="276"/>
      <c r="G1325"/>
      <c r="H1325"/>
      <c r="I1325"/>
      <c r="J1325" s="267"/>
      <c r="K1325" s="267"/>
      <c r="L1325" s="372"/>
      <c r="O1325" s="373"/>
      <c r="P1325" s="373"/>
      <c r="Q1325" s="374"/>
      <c r="R1325" s="274"/>
      <c r="S1325"/>
      <c r="T1325"/>
      <c r="U1325"/>
      <c r="V1325"/>
      <c r="W1325"/>
      <c r="X1325"/>
      <c r="Y1325"/>
      <c r="Z1325"/>
      <c r="AA1325"/>
      <c r="AB1325"/>
      <c r="AC1325"/>
      <c r="AD1325"/>
      <c r="AE1325"/>
      <c r="AF1325"/>
      <c r="AG1325"/>
      <c r="AH1325"/>
    </row>
    <row r="1326" spans="1:34" s="282" customFormat="1" ht="12.75" customHeight="1" x14ac:dyDescent="0.25">
      <c r="A1326"/>
      <c r="B1326"/>
      <c r="C1326" s="8"/>
      <c r="D1326" s="8"/>
      <c r="E1326"/>
      <c r="F1326" s="276"/>
      <c r="G1326"/>
      <c r="H1326"/>
      <c r="I1326"/>
      <c r="J1326" s="267"/>
      <c r="K1326" s="267"/>
      <c r="L1326" s="372"/>
      <c r="O1326" s="373"/>
      <c r="P1326" s="373"/>
      <c r="Q1326" s="374"/>
      <c r="R1326" s="274"/>
      <c r="S1326"/>
      <c r="T1326"/>
      <c r="U1326"/>
      <c r="V1326"/>
      <c r="W1326"/>
      <c r="X1326"/>
      <c r="Y1326"/>
      <c r="Z1326"/>
      <c r="AA1326"/>
      <c r="AB1326"/>
      <c r="AC1326"/>
      <c r="AD1326"/>
      <c r="AE1326"/>
      <c r="AF1326"/>
      <c r="AG1326"/>
      <c r="AH1326"/>
    </row>
    <row r="1327" spans="1:34" s="282" customFormat="1" ht="12.75" customHeight="1" x14ac:dyDescent="0.25">
      <c r="A1327"/>
      <c r="B1327"/>
      <c r="C1327" s="8"/>
      <c r="D1327" s="8"/>
      <c r="E1327"/>
      <c r="F1327" s="276"/>
      <c r="G1327"/>
      <c r="H1327"/>
      <c r="I1327"/>
      <c r="J1327" s="267"/>
      <c r="K1327" s="267"/>
      <c r="L1327" s="372"/>
      <c r="O1327" s="373"/>
      <c r="P1327" s="373"/>
      <c r="Q1327" s="374"/>
      <c r="R1327" s="274"/>
      <c r="S1327"/>
      <c r="T1327"/>
      <c r="U1327"/>
      <c r="V1327"/>
      <c r="W1327"/>
      <c r="X1327"/>
      <c r="Y1327"/>
      <c r="Z1327"/>
      <c r="AA1327"/>
      <c r="AB1327"/>
      <c r="AC1327"/>
      <c r="AD1327"/>
      <c r="AE1327"/>
      <c r="AF1327"/>
      <c r="AG1327"/>
      <c r="AH1327"/>
    </row>
    <row r="1328" spans="1:34" s="282" customFormat="1" ht="12.75" customHeight="1" x14ac:dyDescent="0.25">
      <c r="A1328"/>
      <c r="B1328"/>
      <c r="C1328" s="8"/>
      <c r="D1328" s="8"/>
      <c r="E1328"/>
      <c r="F1328" s="276"/>
      <c r="G1328"/>
      <c r="H1328"/>
      <c r="I1328"/>
      <c r="J1328" s="267"/>
      <c r="K1328" s="267"/>
      <c r="L1328" s="372"/>
      <c r="O1328" s="373"/>
      <c r="P1328" s="373"/>
      <c r="Q1328" s="374"/>
      <c r="R1328" s="274"/>
      <c r="S1328"/>
      <c r="T1328"/>
      <c r="U1328"/>
      <c r="V1328"/>
      <c r="W1328"/>
      <c r="X1328"/>
      <c r="Y1328"/>
      <c r="Z1328"/>
      <c r="AA1328"/>
      <c r="AB1328"/>
      <c r="AC1328"/>
      <c r="AD1328"/>
      <c r="AE1328"/>
      <c r="AF1328"/>
      <c r="AG1328"/>
      <c r="AH1328"/>
    </row>
    <row r="1329" spans="1:34" s="282" customFormat="1" ht="12.75" customHeight="1" x14ac:dyDescent="0.25">
      <c r="A1329"/>
      <c r="B1329"/>
      <c r="C1329" s="8"/>
      <c r="D1329" s="8"/>
      <c r="E1329"/>
      <c r="F1329" s="276"/>
      <c r="G1329"/>
      <c r="H1329"/>
      <c r="I1329"/>
      <c r="J1329" s="267"/>
      <c r="K1329" s="267"/>
      <c r="L1329" s="372"/>
      <c r="O1329" s="373"/>
      <c r="P1329" s="373"/>
      <c r="Q1329" s="374"/>
      <c r="R1329" s="274"/>
      <c r="S1329"/>
      <c r="T1329"/>
      <c r="U1329"/>
      <c r="V1329"/>
      <c r="W1329"/>
      <c r="X1329"/>
      <c r="Y1329"/>
      <c r="Z1329"/>
      <c r="AA1329"/>
      <c r="AB1329"/>
      <c r="AC1329"/>
      <c r="AD1329"/>
      <c r="AE1329"/>
      <c r="AF1329"/>
      <c r="AG1329"/>
      <c r="AH1329"/>
    </row>
    <row r="1330" spans="1:34" s="282" customFormat="1" ht="12.75" customHeight="1" x14ac:dyDescent="0.25">
      <c r="A1330"/>
      <c r="B1330"/>
      <c r="C1330" s="8"/>
      <c r="D1330" s="8"/>
      <c r="E1330"/>
      <c r="F1330" s="276"/>
      <c r="G1330"/>
      <c r="H1330"/>
      <c r="I1330"/>
      <c r="J1330" s="267"/>
      <c r="K1330" s="267"/>
      <c r="L1330" s="372"/>
      <c r="O1330" s="373"/>
      <c r="P1330" s="373"/>
      <c r="Q1330" s="374"/>
      <c r="R1330" s="274"/>
      <c r="S1330"/>
      <c r="T1330"/>
      <c r="U1330"/>
      <c r="V1330"/>
      <c r="W1330"/>
      <c r="X1330"/>
      <c r="Y1330"/>
      <c r="Z1330"/>
      <c r="AA1330"/>
      <c r="AB1330"/>
      <c r="AC1330"/>
      <c r="AD1330"/>
      <c r="AE1330"/>
      <c r="AF1330"/>
      <c r="AG1330"/>
      <c r="AH1330"/>
    </row>
    <row r="1331" spans="1:34" s="282" customFormat="1" ht="12.75" customHeight="1" x14ac:dyDescent="0.25">
      <c r="A1331"/>
      <c r="B1331"/>
      <c r="C1331" s="8"/>
      <c r="D1331" s="8"/>
      <c r="E1331"/>
      <c r="F1331" s="276"/>
      <c r="G1331"/>
      <c r="H1331"/>
      <c r="I1331"/>
      <c r="J1331" s="267"/>
      <c r="K1331" s="267"/>
      <c r="L1331" s="372"/>
      <c r="O1331" s="373"/>
      <c r="P1331" s="373"/>
      <c r="Q1331" s="374"/>
      <c r="R1331" s="274"/>
      <c r="S1331"/>
      <c r="T1331"/>
      <c r="U1331"/>
      <c r="V1331"/>
      <c r="W1331"/>
      <c r="X1331"/>
      <c r="Y1331"/>
      <c r="Z1331"/>
      <c r="AA1331"/>
      <c r="AB1331"/>
      <c r="AC1331"/>
      <c r="AD1331"/>
      <c r="AE1331"/>
      <c r="AF1331"/>
      <c r="AG1331"/>
      <c r="AH1331"/>
    </row>
    <row r="1332" spans="1:34" s="282" customFormat="1" ht="12.75" customHeight="1" x14ac:dyDescent="0.25">
      <c r="A1332"/>
      <c r="B1332"/>
      <c r="C1332" s="8"/>
      <c r="D1332" s="8"/>
      <c r="E1332"/>
      <c r="F1332" s="276"/>
      <c r="G1332"/>
      <c r="H1332"/>
      <c r="I1332"/>
      <c r="J1332" s="267"/>
      <c r="K1332" s="267"/>
      <c r="L1332" s="372"/>
      <c r="O1332" s="373"/>
      <c r="P1332" s="373"/>
      <c r="Q1332" s="374"/>
      <c r="R1332" s="274"/>
      <c r="S1332"/>
      <c r="T1332"/>
      <c r="U1332"/>
      <c r="V1332"/>
      <c r="W1332"/>
      <c r="X1332"/>
      <c r="Y1332"/>
      <c r="Z1332"/>
      <c r="AA1332"/>
      <c r="AB1332"/>
      <c r="AC1332"/>
      <c r="AD1332"/>
      <c r="AE1332"/>
      <c r="AF1332"/>
      <c r="AG1332"/>
      <c r="AH1332"/>
    </row>
    <row r="1333" spans="1:34" s="282" customFormat="1" ht="12.75" customHeight="1" x14ac:dyDescent="0.25">
      <c r="A1333"/>
      <c r="B1333"/>
      <c r="C1333" s="8"/>
      <c r="D1333" s="8"/>
      <c r="E1333"/>
      <c r="F1333" s="276"/>
      <c r="G1333"/>
      <c r="H1333"/>
      <c r="I1333"/>
      <c r="J1333" s="267"/>
      <c r="K1333" s="267"/>
      <c r="L1333" s="372"/>
      <c r="O1333" s="373"/>
      <c r="P1333" s="373"/>
      <c r="Q1333" s="374"/>
      <c r="R1333" s="274"/>
      <c r="S1333"/>
      <c r="T1333"/>
      <c r="U1333"/>
      <c r="V1333"/>
      <c r="W1333"/>
      <c r="X1333"/>
      <c r="Y1333"/>
      <c r="Z1333"/>
      <c r="AA1333"/>
      <c r="AB1333"/>
      <c r="AC1333"/>
      <c r="AD1333"/>
      <c r="AE1333"/>
      <c r="AF1333"/>
      <c r="AG1333"/>
      <c r="AH1333"/>
    </row>
    <row r="1334" spans="1:34" s="282" customFormat="1" ht="12.75" customHeight="1" x14ac:dyDescent="0.25">
      <c r="A1334"/>
      <c r="B1334"/>
      <c r="C1334" s="8"/>
      <c r="D1334" s="8"/>
      <c r="E1334"/>
      <c r="F1334" s="276"/>
      <c r="G1334"/>
      <c r="H1334"/>
      <c r="I1334"/>
      <c r="J1334" s="267"/>
      <c r="K1334" s="267"/>
      <c r="L1334" s="372"/>
      <c r="O1334" s="373"/>
      <c r="P1334" s="373"/>
      <c r="Q1334" s="374"/>
      <c r="R1334" s="274"/>
      <c r="S1334"/>
      <c r="T1334"/>
      <c r="U1334"/>
      <c r="V1334"/>
      <c r="W1334"/>
      <c r="X1334"/>
      <c r="Y1334"/>
      <c r="Z1334"/>
      <c r="AA1334"/>
      <c r="AB1334"/>
      <c r="AC1334"/>
      <c r="AD1334"/>
      <c r="AE1334"/>
      <c r="AF1334"/>
      <c r="AG1334"/>
      <c r="AH1334"/>
    </row>
    <row r="1335" spans="1:34" s="282" customFormat="1" ht="12.75" customHeight="1" x14ac:dyDescent="0.25">
      <c r="A1335"/>
      <c r="B1335"/>
      <c r="C1335" s="8"/>
      <c r="D1335" s="8"/>
      <c r="E1335"/>
      <c r="F1335" s="276"/>
      <c r="G1335"/>
      <c r="H1335"/>
      <c r="I1335"/>
      <c r="J1335" s="267"/>
      <c r="K1335" s="267"/>
      <c r="L1335" s="372"/>
      <c r="O1335" s="373"/>
      <c r="P1335" s="373"/>
      <c r="Q1335" s="374"/>
      <c r="R1335" s="274"/>
      <c r="S1335"/>
      <c r="T1335"/>
      <c r="U1335"/>
      <c r="V1335"/>
      <c r="W1335"/>
      <c r="X1335"/>
      <c r="Y1335"/>
      <c r="Z1335"/>
      <c r="AA1335"/>
      <c r="AB1335"/>
      <c r="AC1335"/>
      <c r="AD1335"/>
      <c r="AE1335"/>
      <c r="AF1335"/>
      <c r="AG1335"/>
      <c r="AH1335"/>
    </row>
    <row r="1336" spans="1:34" s="282" customFormat="1" ht="12.75" customHeight="1" x14ac:dyDescent="0.25">
      <c r="A1336"/>
      <c r="B1336"/>
      <c r="C1336" s="8"/>
      <c r="D1336" s="8"/>
      <c r="E1336"/>
      <c r="F1336" s="276"/>
      <c r="G1336"/>
      <c r="H1336"/>
      <c r="I1336"/>
      <c r="J1336" s="267"/>
      <c r="K1336" s="267"/>
      <c r="L1336" s="372"/>
      <c r="O1336" s="373"/>
      <c r="P1336" s="373"/>
      <c r="Q1336" s="374"/>
      <c r="R1336" s="274"/>
      <c r="S1336"/>
      <c r="T1336"/>
      <c r="U1336"/>
      <c r="V1336"/>
      <c r="W1336"/>
      <c r="X1336"/>
      <c r="Y1336"/>
      <c r="Z1336"/>
      <c r="AA1336"/>
      <c r="AB1336"/>
      <c r="AC1336"/>
      <c r="AD1336"/>
      <c r="AE1336"/>
      <c r="AF1336"/>
      <c r="AG1336"/>
      <c r="AH1336"/>
    </row>
    <row r="1337" spans="1:34" s="282" customFormat="1" ht="12.75" customHeight="1" x14ac:dyDescent="0.25">
      <c r="A1337"/>
      <c r="B1337"/>
      <c r="C1337" s="8"/>
      <c r="D1337" s="8"/>
      <c r="E1337"/>
      <c r="F1337" s="276"/>
      <c r="G1337"/>
      <c r="H1337"/>
      <c r="I1337"/>
      <c r="J1337" s="267"/>
      <c r="K1337" s="267"/>
      <c r="L1337" s="372"/>
      <c r="O1337" s="373"/>
      <c r="P1337" s="373"/>
      <c r="Q1337" s="374"/>
      <c r="R1337" s="274"/>
      <c r="S1337"/>
      <c r="T1337"/>
      <c r="U1337"/>
      <c r="V1337"/>
      <c r="W1337"/>
      <c r="X1337"/>
      <c r="Y1337"/>
      <c r="Z1337"/>
      <c r="AA1337"/>
      <c r="AB1337"/>
      <c r="AC1337"/>
      <c r="AD1337"/>
      <c r="AE1337"/>
      <c r="AF1337"/>
      <c r="AG1337"/>
      <c r="AH1337"/>
    </row>
    <row r="1338" spans="1:34" s="282" customFormat="1" ht="12.75" customHeight="1" x14ac:dyDescent="0.25">
      <c r="A1338"/>
      <c r="B1338"/>
      <c r="C1338" s="8"/>
      <c r="D1338" s="8"/>
      <c r="E1338"/>
      <c r="F1338" s="276"/>
      <c r="G1338"/>
      <c r="H1338"/>
      <c r="I1338"/>
      <c r="J1338" s="267"/>
      <c r="K1338" s="267"/>
      <c r="L1338" s="372"/>
      <c r="O1338" s="373"/>
      <c r="P1338" s="373"/>
      <c r="Q1338" s="374"/>
      <c r="R1338" s="274"/>
      <c r="S1338"/>
      <c r="T1338"/>
      <c r="U1338"/>
      <c r="V1338"/>
      <c r="W1338"/>
      <c r="X1338"/>
      <c r="Y1338"/>
      <c r="Z1338"/>
      <c r="AA1338"/>
      <c r="AB1338"/>
      <c r="AC1338"/>
      <c r="AD1338"/>
      <c r="AE1338"/>
      <c r="AF1338"/>
      <c r="AG1338"/>
      <c r="AH1338"/>
    </row>
    <row r="1339" spans="1:34" s="282" customFormat="1" ht="12.75" customHeight="1" x14ac:dyDescent="0.25">
      <c r="A1339"/>
      <c r="B1339"/>
      <c r="C1339" s="8"/>
      <c r="D1339" s="8"/>
      <c r="E1339"/>
      <c r="F1339" s="276"/>
      <c r="G1339"/>
      <c r="H1339"/>
      <c r="I1339"/>
      <c r="J1339" s="267"/>
      <c r="K1339" s="267"/>
      <c r="L1339" s="372"/>
      <c r="O1339" s="373"/>
      <c r="P1339" s="373"/>
      <c r="Q1339" s="374"/>
      <c r="R1339" s="274"/>
      <c r="S1339"/>
      <c r="T1339"/>
      <c r="U1339"/>
      <c r="V1339"/>
      <c r="W1339"/>
      <c r="X1339"/>
      <c r="Y1339"/>
      <c r="Z1339"/>
      <c r="AA1339"/>
      <c r="AB1339"/>
      <c r="AC1339"/>
      <c r="AD1339"/>
      <c r="AE1339"/>
      <c r="AF1339"/>
      <c r="AG1339"/>
      <c r="AH1339"/>
    </row>
    <row r="1340" spans="1:34" s="282" customFormat="1" ht="12.75" customHeight="1" x14ac:dyDescent="0.25">
      <c r="A1340"/>
      <c r="B1340"/>
      <c r="C1340" s="8"/>
      <c r="D1340" s="8"/>
      <c r="E1340"/>
      <c r="F1340" s="276"/>
      <c r="G1340"/>
      <c r="H1340"/>
      <c r="I1340"/>
      <c r="J1340" s="267"/>
      <c r="K1340" s="267"/>
      <c r="L1340" s="372"/>
      <c r="O1340" s="373"/>
      <c r="P1340" s="373"/>
      <c r="Q1340" s="374"/>
      <c r="R1340" s="274"/>
      <c r="S1340"/>
      <c r="T1340"/>
      <c r="U1340"/>
      <c r="V1340"/>
      <c r="W1340"/>
      <c r="X1340"/>
      <c r="Y1340"/>
      <c r="Z1340"/>
      <c r="AA1340"/>
      <c r="AB1340"/>
      <c r="AC1340"/>
      <c r="AD1340"/>
      <c r="AE1340"/>
      <c r="AF1340"/>
      <c r="AG1340"/>
      <c r="AH1340"/>
    </row>
    <row r="1341" spans="1:34" s="282" customFormat="1" ht="12.75" customHeight="1" x14ac:dyDescent="0.25">
      <c r="A1341"/>
      <c r="B1341"/>
      <c r="C1341" s="8"/>
      <c r="D1341" s="8"/>
      <c r="E1341"/>
      <c r="F1341" s="276"/>
      <c r="G1341"/>
      <c r="H1341"/>
      <c r="I1341"/>
      <c r="J1341" s="267"/>
      <c r="K1341" s="267"/>
      <c r="L1341" s="372"/>
      <c r="O1341" s="373"/>
      <c r="P1341" s="373"/>
      <c r="Q1341" s="374"/>
      <c r="R1341" s="274"/>
      <c r="S1341"/>
      <c r="T1341"/>
      <c r="U1341"/>
      <c r="V1341"/>
      <c r="W1341"/>
      <c r="X1341"/>
      <c r="Y1341"/>
      <c r="Z1341"/>
      <c r="AA1341"/>
      <c r="AB1341"/>
      <c r="AC1341"/>
      <c r="AD1341"/>
      <c r="AE1341"/>
      <c r="AF1341"/>
      <c r="AG1341"/>
      <c r="AH1341"/>
    </row>
    <row r="1342" spans="1:34" s="282" customFormat="1" ht="12.75" customHeight="1" x14ac:dyDescent="0.25">
      <c r="A1342"/>
      <c r="B1342"/>
      <c r="C1342" s="8"/>
      <c r="D1342" s="8"/>
      <c r="E1342"/>
      <c r="F1342" s="276"/>
      <c r="G1342"/>
      <c r="H1342"/>
      <c r="I1342"/>
      <c r="J1342" s="267"/>
      <c r="K1342" s="267"/>
      <c r="L1342" s="372"/>
      <c r="O1342" s="373"/>
      <c r="P1342" s="373"/>
      <c r="Q1342" s="374"/>
      <c r="R1342" s="274"/>
      <c r="S1342"/>
      <c r="T1342"/>
      <c r="U1342"/>
      <c r="V1342"/>
      <c r="W1342"/>
      <c r="X1342"/>
      <c r="Y1342"/>
      <c r="Z1342"/>
      <c r="AA1342"/>
      <c r="AB1342"/>
      <c r="AC1342"/>
      <c r="AD1342"/>
      <c r="AE1342"/>
      <c r="AF1342"/>
      <c r="AG1342"/>
      <c r="AH1342"/>
    </row>
    <row r="1343" spans="1:34" s="282" customFormat="1" ht="12.75" customHeight="1" x14ac:dyDescent="0.25">
      <c r="A1343"/>
      <c r="B1343"/>
      <c r="C1343" s="8"/>
      <c r="D1343" s="8"/>
      <c r="E1343"/>
      <c r="F1343" s="276"/>
      <c r="G1343"/>
      <c r="H1343"/>
      <c r="I1343"/>
      <c r="J1343" s="267"/>
      <c r="K1343" s="267"/>
      <c r="L1343" s="372"/>
      <c r="O1343" s="373"/>
      <c r="P1343" s="373"/>
      <c r="Q1343" s="374"/>
      <c r="R1343" s="274"/>
      <c r="S1343"/>
      <c r="T1343"/>
      <c r="U1343"/>
      <c r="V1343"/>
      <c r="W1343"/>
      <c r="X1343"/>
      <c r="Y1343"/>
      <c r="Z1343"/>
      <c r="AA1343"/>
      <c r="AB1343"/>
      <c r="AC1343"/>
      <c r="AD1343"/>
      <c r="AE1343"/>
      <c r="AF1343"/>
      <c r="AG1343"/>
      <c r="AH1343"/>
    </row>
    <row r="1344" spans="1:34" s="282" customFormat="1" ht="12.75" customHeight="1" x14ac:dyDescent="0.25">
      <c r="A1344"/>
      <c r="B1344"/>
      <c r="C1344" s="8"/>
      <c r="D1344" s="8"/>
      <c r="E1344"/>
      <c r="F1344" s="276"/>
      <c r="G1344"/>
      <c r="H1344"/>
      <c r="I1344"/>
      <c r="J1344" s="267"/>
      <c r="K1344" s="267"/>
      <c r="L1344" s="372"/>
      <c r="O1344" s="373"/>
      <c r="P1344" s="373"/>
      <c r="Q1344" s="374"/>
      <c r="R1344" s="274"/>
      <c r="S1344"/>
      <c r="T1344"/>
      <c r="U1344"/>
      <c r="V1344"/>
      <c r="W1344"/>
      <c r="X1344"/>
      <c r="Y1344"/>
      <c r="Z1344"/>
      <c r="AA1344"/>
      <c r="AB1344"/>
      <c r="AC1344"/>
      <c r="AD1344"/>
      <c r="AE1344"/>
      <c r="AF1344"/>
      <c r="AG1344"/>
      <c r="AH1344"/>
    </row>
    <row r="1345" spans="1:34" s="282" customFormat="1" ht="12.75" customHeight="1" x14ac:dyDescent="0.25">
      <c r="A1345"/>
      <c r="B1345"/>
      <c r="C1345" s="8"/>
      <c r="D1345" s="8"/>
      <c r="E1345"/>
      <c r="F1345" s="276"/>
      <c r="G1345"/>
      <c r="H1345"/>
      <c r="I1345"/>
      <c r="J1345" s="267"/>
      <c r="K1345" s="267"/>
      <c r="L1345" s="372"/>
      <c r="O1345" s="373"/>
      <c r="P1345" s="373"/>
      <c r="Q1345" s="374"/>
      <c r="R1345" s="274"/>
      <c r="S1345"/>
      <c r="T1345"/>
      <c r="U1345"/>
      <c r="V1345"/>
      <c r="W1345"/>
      <c r="X1345"/>
      <c r="Y1345"/>
      <c r="Z1345"/>
      <c r="AA1345"/>
      <c r="AB1345"/>
      <c r="AC1345"/>
      <c r="AD1345"/>
      <c r="AE1345"/>
      <c r="AF1345"/>
      <c r="AG1345"/>
      <c r="AH1345"/>
    </row>
    <row r="1346" spans="1:34" s="282" customFormat="1" ht="12.75" customHeight="1" x14ac:dyDescent="0.25">
      <c r="A1346"/>
      <c r="B1346"/>
      <c r="C1346" s="8"/>
      <c r="D1346" s="8"/>
      <c r="E1346"/>
      <c r="F1346" s="276"/>
      <c r="G1346"/>
      <c r="H1346"/>
      <c r="I1346"/>
      <c r="J1346" s="267"/>
      <c r="K1346" s="267"/>
      <c r="L1346" s="372"/>
      <c r="O1346" s="373"/>
      <c r="P1346" s="373"/>
      <c r="Q1346" s="374"/>
      <c r="R1346" s="274"/>
      <c r="S1346"/>
      <c r="T1346"/>
      <c r="U1346"/>
      <c r="V1346"/>
      <c r="W1346"/>
      <c r="X1346"/>
      <c r="Y1346"/>
      <c r="Z1346"/>
      <c r="AA1346"/>
      <c r="AB1346"/>
      <c r="AC1346"/>
      <c r="AD1346"/>
      <c r="AE1346"/>
      <c r="AF1346"/>
      <c r="AG1346"/>
      <c r="AH1346"/>
    </row>
    <row r="1347" spans="1:34" s="282" customFormat="1" ht="12.75" customHeight="1" x14ac:dyDescent="0.25">
      <c r="A1347"/>
      <c r="B1347"/>
      <c r="C1347" s="8"/>
      <c r="D1347" s="8"/>
      <c r="E1347"/>
      <c r="F1347" s="276"/>
      <c r="G1347"/>
      <c r="H1347"/>
      <c r="I1347"/>
      <c r="J1347" s="267"/>
      <c r="K1347" s="267"/>
      <c r="L1347" s="372"/>
      <c r="O1347" s="373"/>
      <c r="P1347" s="373"/>
      <c r="Q1347" s="374"/>
      <c r="R1347" s="274"/>
      <c r="S1347"/>
      <c r="T1347"/>
      <c r="U1347"/>
      <c r="V1347"/>
      <c r="W1347"/>
      <c r="X1347"/>
      <c r="Y1347"/>
      <c r="Z1347"/>
      <c r="AA1347"/>
      <c r="AB1347"/>
      <c r="AC1347"/>
      <c r="AD1347"/>
      <c r="AE1347"/>
      <c r="AF1347"/>
      <c r="AG1347"/>
      <c r="AH1347"/>
    </row>
    <row r="1348" spans="1:34" s="282" customFormat="1" ht="12.75" customHeight="1" x14ac:dyDescent="0.25">
      <c r="A1348"/>
      <c r="B1348"/>
      <c r="C1348" s="8"/>
      <c r="D1348" s="8"/>
      <c r="E1348"/>
      <c r="F1348" s="276"/>
      <c r="G1348"/>
      <c r="H1348"/>
      <c r="I1348"/>
      <c r="J1348" s="267"/>
      <c r="K1348" s="267"/>
      <c r="L1348" s="372"/>
      <c r="O1348" s="373"/>
      <c r="P1348" s="373"/>
      <c r="Q1348" s="374"/>
      <c r="R1348" s="274"/>
      <c r="S1348"/>
      <c r="T1348"/>
      <c r="U1348"/>
      <c r="V1348"/>
      <c r="W1348"/>
      <c r="X1348"/>
      <c r="Y1348"/>
      <c r="Z1348"/>
      <c r="AA1348"/>
      <c r="AB1348"/>
      <c r="AC1348"/>
      <c r="AD1348"/>
      <c r="AE1348"/>
      <c r="AF1348"/>
      <c r="AG1348"/>
      <c r="AH1348"/>
    </row>
    <row r="1349" spans="1:34" s="282" customFormat="1" ht="12.75" customHeight="1" x14ac:dyDescent="0.25">
      <c r="A1349"/>
      <c r="B1349"/>
      <c r="C1349" s="8"/>
      <c r="D1349" s="8"/>
      <c r="E1349"/>
      <c r="F1349" s="276"/>
      <c r="G1349"/>
      <c r="H1349"/>
      <c r="I1349"/>
      <c r="J1349" s="267"/>
      <c r="K1349" s="267"/>
      <c r="L1349" s="372"/>
      <c r="O1349" s="373"/>
      <c r="P1349" s="373"/>
      <c r="Q1349" s="374"/>
      <c r="R1349" s="274"/>
      <c r="S1349"/>
      <c r="T1349"/>
      <c r="U1349"/>
      <c r="V1349"/>
      <c r="W1349"/>
      <c r="X1349"/>
      <c r="Y1349"/>
      <c r="Z1349"/>
      <c r="AA1349"/>
      <c r="AB1349"/>
      <c r="AC1349"/>
      <c r="AD1349"/>
      <c r="AE1349"/>
      <c r="AF1349"/>
      <c r="AG1349"/>
      <c r="AH1349"/>
    </row>
    <row r="1350" spans="1:34" s="282" customFormat="1" ht="12.75" customHeight="1" x14ac:dyDescent="0.25">
      <c r="A1350"/>
      <c r="B1350"/>
      <c r="C1350" s="8"/>
      <c r="D1350" s="8"/>
      <c r="E1350"/>
      <c r="F1350" s="276"/>
      <c r="G1350"/>
      <c r="H1350"/>
      <c r="I1350"/>
      <c r="J1350" s="267"/>
      <c r="K1350" s="267"/>
      <c r="L1350" s="372"/>
      <c r="O1350" s="373"/>
      <c r="P1350" s="373"/>
      <c r="Q1350" s="374"/>
      <c r="R1350" s="274"/>
      <c r="S1350"/>
      <c r="T1350"/>
      <c r="U1350"/>
      <c r="V1350"/>
      <c r="W1350"/>
      <c r="X1350"/>
      <c r="Y1350"/>
      <c r="Z1350"/>
      <c r="AA1350"/>
      <c r="AB1350"/>
      <c r="AC1350"/>
      <c r="AD1350"/>
      <c r="AE1350"/>
      <c r="AF1350"/>
      <c r="AG1350"/>
      <c r="AH1350"/>
    </row>
    <row r="1351" spans="1:34" s="282" customFormat="1" ht="12.75" customHeight="1" x14ac:dyDescent="0.25">
      <c r="A1351"/>
      <c r="B1351"/>
      <c r="C1351" s="8"/>
      <c r="D1351" s="8"/>
      <c r="E1351"/>
      <c r="F1351" s="276"/>
      <c r="G1351"/>
      <c r="H1351"/>
      <c r="I1351"/>
      <c r="J1351" s="267"/>
      <c r="K1351" s="267"/>
      <c r="L1351" s="372"/>
      <c r="O1351" s="373"/>
      <c r="P1351" s="373"/>
      <c r="Q1351" s="374"/>
      <c r="R1351" s="274"/>
      <c r="S1351"/>
      <c r="T1351"/>
      <c r="U1351"/>
      <c r="V1351"/>
      <c r="W1351"/>
      <c r="X1351"/>
      <c r="Y1351"/>
      <c r="Z1351"/>
      <c r="AA1351"/>
      <c r="AB1351"/>
      <c r="AC1351"/>
      <c r="AD1351"/>
      <c r="AE1351"/>
      <c r="AF1351"/>
      <c r="AG1351"/>
      <c r="AH1351"/>
    </row>
    <row r="1352" spans="1:34" s="282" customFormat="1" ht="12.75" customHeight="1" x14ac:dyDescent="0.25">
      <c r="A1352"/>
      <c r="B1352"/>
      <c r="C1352" s="8"/>
      <c r="D1352" s="8"/>
      <c r="E1352"/>
      <c r="F1352" s="276"/>
      <c r="G1352"/>
      <c r="H1352"/>
      <c r="I1352"/>
      <c r="J1352" s="267"/>
      <c r="K1352" s="267"/>
      <c r="L1352" s="372"/>
      <c r="O1352" s="373"/>
      <c r="P1352" s="373"/>
      <c r="Q1352" s="374"/>
      <c r="R1352" s="274"/>
      <c r="S1352"/>
      <c r="T1352"/>
      <c r="U1352"/>
      <c r="V1352"/>
      <c r="W1352"/>
      <c r="X1352"/>
      <c r="Y1352"/>
      <c r="Z1352"/>
      <c r="AA1352"/>
      <c r="AB1352"/>
      <c r="AC1352"/>
      <c r="AD1352"/>
      <c r="AE1352"/>
      <c r="AF1352"/>
      <c r="AG1352"/>
      <c r="AH1352"/>
    </row>
    <row r="1353" spans="1:34" s="282" customFormat="1" ht="12.75" customHeight="1" x14ac:dyDescent="0.25">
      <c r="A1353"/>
      <c r="B1353"/>
      <c r="C1353" s="8"/>
      <c r="D1353" s="8"/>
      <c r="E1353"/>
      <c r="F1353" s="276"/>
      <c r="G1353"/>
      <c r="H1353"/>
      <c r="I1353"/>
      <c r="J1353" s="267"/>
      <c r="K1353" s="267"/>
      <c r="L1353" s="372"/>
      <c r="O1353" s="373"/>
      <c r="P1353" s="373"/>
      <c r="Q1353" s="374"/>
      <c r="R1353" s="274"/>
      <c r="S1353"/>
      <c r="T1353"/>
      <c r="U1353"/>
      <c r="V1353"/>
      <c r="W1353"/>
      <c r="X1353"/>
      <c r="Y1353"/>
      <c r="Z1353"/>
      <c r="AA1353"/>
      <c r="AB1353"/>
      <c r="AC1353"/>
      <c r="AD1353"/>
      <c r="AE1353"/>
      <c r="AF1353"/>
      <c r="AG1353"/>
      <c r="AH1353"/>
    </row>
    <row r="1354" spans="1:34" s="282" customFormat="1" ht="12.75" customHeight="1" x14ac:dyDescent="0.25">
      <c r="A1354"/>
      <c r="B1354"/>
      <c r="C1354" s="8"/>
      <c r="D1354" s="8"/>
      <c r="E1354"/>
      <c r="F1354" s="276"/>
      <c r="G1354"/>
      <c r="H1354"/>
      <c r="I1354"/>
      <c r="J1354" s="267"/>
      <c r="K1354" s="267"/>
      <c r="L1354" s="372"/>
      <c r="O1354" s="373"/>
      <c r="P1354" s="373"/>
      <c r="Q1354" s="374"/>
      <c r="R1354" s="274"/>
      <c r="S1354"/>
      <c r="T1354"/>
      <c r="U1354"/>
      <c r="V1354"/>
      <c r="W1354"/>
      <c r="X1354"/>
      <c r="Y1354"/>
      <c r="Z1354"/>
      <c r="AA1354"/>
      <c r="AB1354"/>
      <c r="AC1354"/>
      <c r="AD1354"/>
      <c r="AE1354"/>
      <c r="AF1354"/>
      <c r="AG1354"/>
      <c r="AH1354"/>
    </row>
    <row r="1355" spans="1:34" s="282" customFormat="1" ht="12.75" customHeight="1" x14ac:dyDescent="0.25">
      <c r="A1355"/>
      <c r="B1355"/>
      <c r="C1355" s="8"/>
      <c r="D1355" s="8"/>
      <c r="E1355"/>
      <c r="F1355" s="276"/>
      <c r="G1355"/>
      <c r="H1355"/>
      <c r="I1355"/>
      <c r="J1355" s="267"/>
      <c r="K1355" s="267"/>
      <c r="L1355" s="372"/>
      <c r="O1355" s="373"/>
      <c r="P1355" s="373"/>
      <c r="Q1355" s="374"/>
      <c r="R1355" s="274"/>
      <c r="S1355"/>
      <c r="T1355"/>
      <c r="U1355"/>
      <c r="V1355"/>
      <c r="W1355"/>
      <c r="X1355"/>
      <c r="Y1355"/>
      <c r="Z1355"/>
      <c r="AA1355"/>
      <c r="AB1355"/>
      <c r="AC1355"/>
      <c r="AD1355"/>
      <c r="AE1355"/>
      <c r="AF1355"/>
      <c r="AG1355"/>
      <c r="AH1355"/>
    </row>
    <row r="1356" spans="1:34" s="282" customFormat="1" ht="12.75" customHeight="1" x14ac:dyDescent="0.25">
      <c r="A1356"/>
      <c r="B1356"/>
      <c r="C1356" s="8"/>
      <c r="D1356" s="8"/>
      <c r="E1356"/>
      <c r="F1356" s="276"/>
      <c r="G1356"/>
      <c r="H1356"/>
      <c r="I1356"/>
      <c r="J1356" s="267"/>
      <c r="K1356" s="267"/>
      <c r="L1356" s="372"/>
      <c r="O1356" s="373"/>
      <c r="P1356" s="373"/>
      <c r="Q1356" s="374"/>
      <c r="R1356" s="274"/>
      <c r="S1356"/>
      <c r="T1356"/>
      <c r="U1356"/>
      <c r="V1356"/>
      <c r="W1356"/>
      <c r="X1356"/>
      <c r="Y1356"/>
      <c r="Z1356"/>
      <c r="AA1356"/>
      <c r="AB1356"/>
      <c r="AC1356"/>
      <c r="AD1356"/>
      <c r="AE1356"/>
      <c r="AF1356"/>
      <c r="AG1356"/>
      <c r="AH1356"/>
    </row>
    <row r="1357" spans="1:34" s="282" customFormat="1" ht="12.75" customHeight="1" x14ac:dyDescent="0.25">
      <c r="A1357"/>
      <c r="B1357"/>
      <c r="C1357" s="8"/>
      <c r="D1357" s="8"/>
      <c r="E1357"/>
      <c r="F1357" s="276"/>
      <c r="G1357"/>
      <c r="H1357"/>
      <c r="I1357"/>
      <c r="J1357" s="267"/>
      <c r="K1357" s="267"/>
      <c r="L1357" s="372"/>
      <c r="O1357" s="373"/>
      <c r="P1357" s="373"/>
      <c r="Q1357" s="374"/>
      <c r="R1357" s="274"/>
      <c r="S1357"/>
      <c r="T1357"/>
      <c r="U1357"/>
      <c r="V1357"/>
      <c r="W1357"/>
      <c r="X1357"/>
      <c r="Y1357"/>
      <c r="Z1357"/>
      <c r="AA1357"/>
      <c r="AB1357"/>
      <c r="AC1357"/>
      <c r="AD1357"/>
      <c r="AE1357"/>
      <c r="AF1357"/>
      <c r="AG1357"/>
      <c r="AH1357"/>
    </row>
    <row r="1358" spans="1:34" s="282" customFormat="1" ht="12.75" customHeight="1" x14ac:dyDescent="0.25">
      <c r="A1358"/>
      <c r="B1358"/>
      <c r="C1358" s="8"/>
      <c r="D1358" s="8"/>
      <c r="E1358"/>
      <c r="F1358" s="276"/>
      <c r="G1358"/>
      <c r="H1358"/>
      <c r="I1358"/>
      <c r="J1358" s="267"/>
      <c r="K1358" s="267"/>
      <c r="L1358" s="372"/>
      <c r="O1358" s="373"/>
      <c r="P1358" s="373"/>
      <c r="Q1358" s="374"/>
      <c r="R1358" s="274"/>
      <c r="S1358"/>
      <c r="T1358"/>
      <c r="U1358"/>
      <c r="V1358"/>
      <c r="W1358"/>
      <c r="X1358"/>
      <c r="Y1358"/>
      <c r="Z1358"/>
      <c r="AA1358"/>
      <c r="AB1358"/>
      <c r="AC1358"/>
      <c r="AD1358"/>
      <c r="AE1358"/>
      <c r="AF1358"/>
      <c r="AG1358"/>
      <c r="AH1358"/>
    </row>
    <row r="1359" spans="1:34" s="282" customFormat="1" ht="12.75" customHeight="1" x14ac:dyDescent="0.25">
      <c r="A1359"/>
      <c r="B1359"/>
      <c r="C1359" s="8"/>
      <c r="D1359" s="8"/>
      <c r="E1359"/>
      <c r="F1359" s="276"/>
      <c r="G1359"/>
      <c r="H1359"/>
      <c r="I1359"/>
      <c r="J1359" s="267"/>
      <c r="K1359" s="267"/>
      <c r="L1359" s="372"/>
      <c r="O1359" s="373"/>
      <c r="P1359" s="373"/>
      <c r="Q1359" s="374"/>
      <c r="R1359" s="274"/>
      <c r="S1359"/>
      <c r="T1359"/>
      <c r="U1359"/>
      <c r="V1359"/>
      <c r="W1359"/>
      <c r="X1359"/>
      <c r="Y1359"/>
      <c r="Z1359"/>
      <c r="AA1359"/>
      <c r="AB1359"/>
      <c r="AC1359"/>
      <c r="AD1359"/>
      <c r="AE1359"/>
      <c r="AF1359"/>
      <c r="AG1359"/>
      <c r="AH1359"/>
    </row>
    <row r="1360" spans="1:34" s="282" customFormat="1" ht="12.75" customHeight="1" x14ac:dyDescent="0.25">
      <c r="A1360"/>
      <c r="B1360"/>
      <c r="C1360" s="8"/>
      <c r="D1360" s="8"/>
      <c r="E1360"/>
      <c r="F1360" s="276"/>
      <c r="G1360"/>
      <c r="H1360"/>
      <c r="I1360"/>
      <c r="J1360" s="267"/>
      <c r="K1360" s="267"/>
      <c r="L1360" s="372"/>
      <c r="O1360" s="373"/>
      <c r="P1360" s="373"/>
      <c r="Q1360" s="374"/>
      <c r="R1360" s="274"/>
      <c r="S1360"/>
      <c r="T1360"/>
      <c r="U1360"/>
      <c r="V1360"/>
      <c r="W1360"/>
      <c r="X1360"/>
      <c r="Y1360"/>
      <c r="Z1360"/>
      <c r="AA1360"/>
      <c r="AB1360"/>
      <c r="AC1360"/>
      <c r="AD1360"/>
      <c r="AE1360"/>
      <c r="AF1360"/>
      <c r="AG1360"/>
      <c r="AH1360"/>
    </row>
    <row r="1361" spans="1:34" s="282" customFormat="1" ht="12.75" customHeight="1" x14ac:dyDescent="0.25">
      <c r="A1361"/>
      <c r="B1361"/>
      <c r="C1361" s="8"/>
      <c r="D1361" s="8"/>
      <c r="E1361"/>
      <c r="F1361" s="276"/>
      <c r="G1361"/>
      <c r="H1361"/>
      <c r="I1361"/>
      <c r="J1361" s="267"/>
      <c r="K1361" s="267"/>
      <c r="L1361" s="372"/>
      <c r="O1361" s="373"/>
      <c r="P1361" s="373"/>
      <c r="Q1361" s="374"/>
      <c r="R1361" s="274"/>
      <c r="S1361"/>
      <c r="T1361"/>
      <c r="U1361"/>
      <c r="V1361"/>
      <c r="W1361"/>
      <c r="X1361"/>
      <c r="Y1361"/>
      <c r="Z1361"/>
      <c r="AA1361"/>
      <c r="AB1361"/>
      <c r="AC1361"/>
      <c r="AD1361"/>
      <c r="AE1361"/>
      <c r="AF1361"/>
      <c r="AG1361"/>
      <c r="AH1361"/>
    </row>
    <row r="1362" spans="1:34" s="282" customFormat="1" ht="12.75" customHeight="1" x14ac:dyDescent="0.25">
      <c r="A1362"/>
      <c r="B1362"/>
      <c r="C1362" s="8"/>
      <c r="D1362" s="8"/>
      <c r="E1362"/>
      <c r="F1362" s="276"/>
      <c r="G1362"/>
      <c r="H1362"/>
      <c r="I1362"/>
      <c r="J1362" s="267"/>
      <c r="K1362" s="267"/>
      <c r="L1362" s="372"/>
      <c r="O1362" s="373"/>
      <c r="P1362" s="373"/>
      <c r="Q1362" s="374"/>
      <c r="R1362" s="274"/>
      <c r="S1362"/>
      <c r="T1362"/>
      <c r="U1362"/>
      <c r="V1362"/>
      <c r="W1362"/>
      <c r="X1362"/>
      <c r="Y1362"/>
      <c r="Z1362"/>
      <c r="AA1362"/>
      <c r="AB1362"/>
      <c r="AC1362"/>
      <c r="AD1362"/>
      <c r="AE1362"/>
      <c r="AF1362"/>
      <c r="AG1362"/>
      <c r="AH1362"/>
    </row>
    <row r="1363" spans="1:34" s="282" customFormat="1" ht="12.75" customHeight="1" x14ac:dyDescent="0.25">
      <c r="A1363"/>
      <c r="B1363"/>
      <c r="C1363" s="8"/>
      <c r="D1363" s="8"/>
      <c r="E1363"/>
      <c r="F1363" s="276"/>
      <c r="G1363"/>
      <c r="H1363"/>
      <c r="I1363"/>
      <c r="J1363" s="267"/>
      <c r="K1363" s="267"/>
      <c r="L1363" s="372"/>
      <c r="O1363" s="373"/>
      <c r="P1363" s="373"/>
      <c r="Q1363" s="374"/>
      <c r="R1363" s="274"/>
      <c r="S1363"/>
      <c r="T1363"/>
      <c r="U1363"/>
      <c r="V1363"/>
      <c r="W1363"/>
      <c r="X1363"/>
      <c r="Y1363"/>
      <c r="Z1363"/>
      <c r="AA1363"/>
      <c r="AB1363"/>
      <c r="AC1363"/>
      <c r="AD1363"/>
      <c r="AE1363"/>
      <c r="AF1363"/>
      <c r="AG1363"/>
      <c r="AH1363"/>
    </row>
    <row r="1364" spans="1:34" s="282" customFormat="1" ht="12.75" customHeight="1" x14ac:dyDescent="0.25">
      <c r="A1364"/>
      <c r="B1364"/>
      <c r="C1364" s="8"/>
      <c r="D1364" s="8"/>
      <c r="E1364"/>
      <c r="F1364" s="276"/>
      <c r="G1364"/>
      <c r="H1364"/>
      <c r="I1364"/>
      <c r="J1364" s="267"/>
      <c r="K1364" s="267"/>
      <c r="L1364" s="372"/>
      <c r="O1364" s="373"/>
      <c r="P1364" s="373"/>
      <c r="Q1364" s="374"/>
      <c r="R1364" s="274"/>
      <c r="S1364"/>
      <c r="T1364"/>
      <c r="U1364"/>
      <c r="V1364"/>
      <c r="W1364"/>
      <c r="X1364"/>
      <c r="Y1364"/>
      <c r="Z1364"/>
      <c r="AA1364"/>
      <c r="AB1364"/>
      <c r="AC1364"/>
      <c r="AD1364"/>
      <c r="AE1364"/>
      <c r="AF1364"/>
      <c r="AG1364"/>
      <c r="AH1364"/>
    </row>
    <row r="1365" spans="1:34" s="282" customFormat="1" ht="12.75" customHeight="1" x14ac:dyDescent="0.25">
      <c r="A1365"/>
      <c r="B1365"/>
      <c r="C1365" s="8"/>
      <c r="D1365" s="8"/>
      <c r="E1365"/>
      <c r="F1365" s="276"/>
      <c r="G1365"/>
      <c r="H1365"/>
      <c r="I1365"/>
      <c r="J1365" s="267"/>
      <c r="K1365" s="267"/>
      <c r="L1365" s="372"/>
      <c r="O1365" s="373"/>
      <c r="P1365" s="373"/>
      <c r="Q1365" s="374"/>
      <c r="R1365" s="274"/>
      <c r="S1365"/>
      <c r="T1365"/>
      <c r="U1365"/>
      <c r="V1365"/>
      <c r="W1365"/>
      <c r="X1365"/>
      <c r="Y1365"/>
      <c r="Z1365"/>
      <c r="AA1365"/>
      <c r="AB1365"/>
      <c r="AC1365"/>
      <c r="AD1365"/>
      <c r="AE1365"/>
      <c r="AF1365"/>
      <c r="AG1365"/>
      <c r="AH1365"/>
    </row>
    <row r="1366" spans="1:34" s="282" customFormat="1" ht="12.75" customHeight="1" x14ac:dyDescent="0.25">
      <c r="A1366"/>
      <c r="B1366"/>
      <c r="C1366" s="8"/>
      <c r="D1366" s="8"/>
      <c r="E1366"/>
      <c r="F1366" s="276"/>
      <c r="G1366"/>
      <c r="H1366"/>
      <c r="I1366"/>
      <c r="J1366" s="267"/>
      <c r="K1366" s="267"/>
      <c r="L1366" s="372"/>
      <c r="O1366" s="373"/>
      <c r="P1366" s="373"/>
      <c r="Q1366" s="374"/>
      <c r="R1366" s="274"/>
      <c r="S1366"/>
      <c r="T1366"/>
      <c r="U1366"/>
      <c r="V1366"/>
      <c r="W1366"/>
      <c r="X1366"/>
      <c r="Y1366"/>
      <c r="Z1366"/>
      <c r="AA1366"/>
      <c r="AB1366"/>
      <c r="AC1366"/>
      <c r="AD1366"/>
      <c r="AE1366"/>
      <c r="AF1366"/>
      <c r="AG1366"/>
      <c r="AH1366"/>
    </row>
    <row r="1367" spans="1:34" s="282" customFormat="1" ht="12.75" customHeight="1" x14ac:dyDescent="0.25">
      <c r="A1367"/>
      <c r="B1367"/>
      <c r="C1367" s="8"/>
      <c r="D1367" s="8"/>
      <c r="E1367"/>
      <c r="F1367" s="276"/>
      <c r="G1367"/>
      <c r="H1367"/>
      <c r="I1367"/>
      <c r="J1367" s="267"/>
      <c r="K1367" s="267"/>
      <c r="L1367" s="372"/>
      <c r="O1367" s="373"/>
      <c r="P1367" s="373"/>
      <c r="Q1367" s="374"/>
      <c r="R1367" s="274"/>
      <c r="S1367"/>
      <c r="T1367"/>
      <c r="U1367"/>
      <c r="V1367"/>
      <c r="W1367"/>
      <c r="X1367"/>
      <c r="Y1367"/>
      <c r="Z1367"/>
      <c r="AA1367"/>
      <c r="AB1367"/>
      <c r="AC1367"/>
      <c r="AD1367"/>
      <c r="AE1367"/>
      <c r="AF1367"/>
      <c r="AG1367"/>
      <c r="AH1367"/>
    </row>
    <row r="1368" spans="1:34" s="282" customFormat="1" ht="12.75" customHeight="1" x14ac:dyDescent="0.25">
      <c r="A1368"/>
      <c r="B1368"/>
      <c r="C1368" s="8"/>
      <c r="D1368" s="8"/>
      <c r="E1368"/>
      <c r="F1368" s="276"/>
      <c r="G1368"/>
      <c r="H1368"/>
      <c r="I1368"/>
      <c r="J1368" s="267"/>
      <c r="K1368" s="267"/>
      <c r="L1368" s="372"/>
      <c r="O1368" s="373"/>
      <c r="P1368" s="373"/>
      <c r="Q1368" s="374"/>
      <c r="R1368" s="274"/>
      <c r="S1368"/>
      <c r="T1368"/>
      <c r="U1368"/>
      <c r="V1368"/>
      <c r="W1368"/>
      <c r="X1368"/>
      <c r="Y1368"/>
      <c r="Z1368"/>
      <c r="AA1368"/>
      <c r="AB1368"/>
      <c r="AC1368"/>
      <c r="AD1368"/>
      <c r="AE1368"/>
      <c r="AF1368"/>
      <c r="AG1368"/>
      <c r="AH1368"/>
    </row>
    <row r="1369" spans="1:34" s="282" customFormat="1" ht="12.75" customHeight="1" x14ac:dyDescent="0.25">
      <c r="A1369"/>
      <c r="B1369"/>
      <c r="C1369" s="8"/>
      <c r="D1369" s="8"/>
      <c r="E1369"/>
      <c r="F1369" s="276"/>
      <c r="G1369"/>
      <c r="H1369"/>
      <c r="I1369"/>
      <c r="J1369" s="267"/>
      <c r="K1369" s="267"/>
      <c r="L1369" s="372"/>
      <c r="O1369" s="373"/>
      <c r="P1369" s="373"/>
      <c r="Q1369" s="374"/>
      <c r="R1369" s="274"/>
      <c r="S1369"/>
      <c r="T1369"/>
      <c r="U1369"/>
      <c r="V1369"/>
      <c r="W1369"/>
      <c r="X1369"/>
      <c r="Y1369"/>
      <c r="Z1369"/>
      <c r="AA1369"/>
      <c r="AB1369"/>
      <c r="AC1369"/>
      <c r="AD1369"/>
      <c r="AE1369"/>
      <c r="AF1369"/>
      <c r="AG1369"/>
      <c r="AH1369"/>
    </row>
    <row r="1370" spans="1:34" s="282" customFormat="1" ht="12.75" customHeight="1" x14ac:dyDescent="0.25">
      <c r="A1370"/>
      <c r="B1370"/>
      <c r="C1370" s="8"/>
      <c r="D1370" s="8"/>
      <c r="E1370"/>
      <c r="F1370" s="276"/>
      <c r="G1370"/>
      <c r="H1370"/>
      <c r="I1370"/>
      <c r="J1370" s="267"/>
      <c r="K1370" s="267"/>
      <c r="L1370" s="372"/>
      <c r="O1370" s="373"/>
      <c r="P1370" s="373"/>
      <c r="Q1370" s="374"/>
      <c r="R1370" s="274"/>
      <c r="S1370"/>
      <c r="T1370"/>
      <c r="U1370"/>
      <c r="V1370"/>
      <c r="W1370"/>
      <c r="X1370"/>
      <c r="Y1370"/>
      <c r="Z1370"/>
      <c r="AA1370"/>
      <c r="AB1370"/>
      <c r="AC1370"/>
      <c r="AD1370"/>
      <c r="AE1370"/>
      <c r="AF1370"/>
      <c r="AG1370"/>
      <c r="AH1370"/>
    </row>
    <row r="1371" spans="1:34" s="282" customFormat="1" ht="12.75" customHeight="1" x14ac:dyDescent="0.25">
      <c r="A1371"/>
      <c r="B1371"/>
      <c r="C1371" s="8"/>
      <c r="D1371" s="8"/>
      <c r="E1371"/>
      <c r="F1371" s="276"/>
      <c r="G1371"/>
      <c r="H1371"/>
      <c r="I1371"/>
      <c r="J1371" s="267"/>
      <c r="K1371" s="267"/>
      <c r="L1371" s="372"/>
      <c r="O1371" s="373"/>
      <c r="P1371" s="373"/>
      <c r="Q1371" s="374"/>
      <c r="R1371" s="274"/>
      <c r="S1371"/>
      <c r="T1371"/>
      <c r="U1371"/>
      <c r="V1371"/>
      <c r="W1371"/>
      <c r="X1371"/>
      <c r="Y1371"/>
      <c r="Z1371"/>
      <c r="AA1371"/>
      <c r="AB1371"/>
      <c r="AC1371"/>
      <c r="AD1371"/>
      <c r="AE1371"/>
      <c r="AF1371"/>
      <c r="AG1371"/>
      <c r="AH1371"/>
    </row>
    <row r="1372" spans="1:34" s="282" customFormat="1" ht="12.75" customHeight="1" x14ac:dyDescent="0.25">
      <c r="A1372"/>
      <c r="B1372"/>
      <c r="C1372" s="8"/>
      <c r="D1372" s="8"/>
      <c r="E1372"/>
      <c r="F1372" s="276"/>
      <c r="G1372"/>
      <c r="H1372"/>
      <c r="I1372"/>
      <c r="J1372" s="267"/>
      <c r="K1372" s="267"/>
      <c r="L1372" s="372"/>
      <c r="O1372" s="373"/>
      <c r="P1372" s="373"/>
      <c r="Q1372" s="374"/>
      <c r="R1372" s="274"/>
      <c r="S1372"/>
      <c r="T1372"/>
      <c r="U1372"/>
      <c r="V1372"/>
      <c r="W1372"/>
      <c r="X1372"/>
      <c r="Y1372"/>
      <c r="Z1372"/>
      <c r="AA1372"/>
      <c r="AB1372"/>
      <c r="AC1372"/>
      <c r="AD1372"/>
      <c r="AE1372"/>
      <c r="AF1372"/>
      <c r="AG1372"/>
      <c r="AH1372"/>
    </row>
    <row r="1373" spans="1:34" s="282" customFormat="1" ht="12.75" customHeight="1" x14ac:dyDescent="0.25">
      <c r="A1373"/>
      <c r="B1373"/>
      <c r="C1373" s="8"/>
      <c r="D1373" s="8"/>
      <c r="E1373"/>
      <c r="F1373" s="276"/>
      <c r="G1373"/>
      <c r="H1373"/>
      <c r="I1373"/>
      <c r="J1373" s="267"/>
      <c r="K1373" s="267"/>
      <c r="L1373" s="372"/>
      <c r="O1373" s="373"/>
      <c r="P1373" s="373"/>
      <c r="Q1373" s="374"/>
      <c r="R1373" s="274"/>
      <c r="S1373"/>
      <c r="T1373"/>
      <c r="U1373"/>
      <c r="V1373"/>
      <c r="W1373"/>
      <c r="X1373"/>
      <c r="Y1373"/>
      <c r="Z1373"/>
      <c r="AA1373"/>
      <c r="AB1373"/>
      <c r="AC1373"/>
      <c r="AD1373"/>
      <c r="AE1373"/>
      <c r="AF1373"/>
      <c r="AG1373"/>
      <c r="AH1373"/>
    </row>
    <row r="1374" spans="1:34" s="282" customFormat="1" ht="12.75" customHeight="1" x14ac:dyDescent="0.25">
      <c r="A1374"/>
      <c r="B1374"/>
      <c r="C1374" s="8"/>
      <c r="D1374" s="8"/>
      <c r="E1374"/>
      <c r="F1374" s="276"/>
      <c r="G1374"/>
      <c r="H1374"/>
      <c r="I1374"/>
      <c r="J1374" s="267"/>
      <c r="K1374" s="267"/>
      <c r="L1374" s="372"/>
      <c r="O1374" s="373"/>
      <c r="P1374" s="373"/>
      <c r="Q1374" s="374"/>
      <c r="R1374" s="274"/>
      <c r="S1374"/>
      <c r="T1374"/>
      <c r="U1374"/>
      <c r="V1374"/>
      <c r="W1374"/>
      <c r="X1374"/>
      <c r="Y1374"/>
      <c r="Z1374"/>
      <c r="AA1374"/>
      <c r="AB1374"/>
      <c r="AC1374"/>
      <c r="AD1374"/>
      <c r="AE1374"/>
      <c r="AF1374"/>
      <c r="AG1374"/>
      <c r="AH1374"/>
    </row>
    <row r="1375" spans="1:34" s="282" customFormat="1" ht="12.75" customHeight="1" x14ac:dyDescent="0.25">
      <c r="A1375"/>
      <c r="B1375"/>
      <c r="C1375" s="8"/>
      <c r="D1375" s="8"/>
      <c r="E1375"/>
      <c r="F1375" s="276"/>
      <c r="G1375"/>
      <c r="H1375"/>
      <c r="I1375"/>
      <c r="J1375" s="267"/>
      <c r="K1375" s="267"/>
      <c r="L1375" s="372"/>
      <c r="O1375" s="373"/>
      <c r="P1375" s="373"/>
      <c r="Q1375" s="374"/>
      <c r="R1375" s="274"/>
      <c r="S1375"/>
      <c r="T1375"/>
      <c r="U1375"/>
      <c r="V1375"/>
      <c r="W1375"/>
      <c r="X1375"/>
      <c r="Y1375"/>
      <c r="Z1375"/>
      <c r="AA1375"/>
      <c r="AB1375"/>
      <c r="AC1375"/>
      <c r="AD1375"/>
      <c r="AE1375"/>
      <c r="AF1375"/>
      <c r="AG1375"/>
      <c r="AH1375"/>
    </row>
    <row r="1376" spans="1:34" s="282" customFormat="1" ht="12.75" customHeight="1" x14ac:dyDescent="0.25">
      <c r="A1376"/>
      <c r="B1376"/>
      <c r="C1376" s="8"/>
      <c r="D1376" s="8"/>
      <c r="E1376"/>
      <c r="F1376" s="276"/>
      <c r="G1376"/>
      <c r="H1376"/>
      <c r="I1376"/>
      <c r="J1376" s="267"/>
      <c r="K1376" s="267"/>
      <c r="L1376" s="372"/>
      <c r="O1376" s="373"/>
      <c r="P1376" s="373"/>
      <c r="Q1376" s="374"/>
      <c r="R1376" s="274"/>
      <c r="S1376"/>
      <c r="T1376"/>
      <c r="U1376"/>
      <c r="V1376"/>
      <c r="W1376"/>
      <c r="X1376"/>
      <c r="Y1376"/>
      <c r="Z1376"/>
      <c r="AA1376"/>
      <c r="AB1376"/>
      <c r="AC1376"/>
      <c r="AD1376"/>
      <c r="AE1376"/>
      <c r="AF1376"/>
      <c r="AG1376"/>
      <c r="AH1376"/>
    </row>
    <row r="1377" spans="1:34" s="282" customFormat="1" ht="12.75" customHeight="1" x14ac:dyDescent="0.25">
      <c r="A1377"/>
      <c r="B1377"/>
      <c r="C1377" s="8"/>
      <c r="D1377" s="8"/>
      <c r="E1377"/>
      <c r="F1377" s="276"/>
      <c r="G1377"/>
      <c r="H1377"/>
      <c r="I1377"/>
      <c r="J1377" s="267"/>
      <c r="K1377" s="267"/>
      <c r="L1377" s="372"/>
      <c r="O1377" s="373"/>
      <c r="P1377" s="373"/>
      <c r="Q1377" s="374"/>
      <c r="R1377" s="274"/>
      <c r="S1377"/>
      <c r="T1377"/>
      <c r="U1377"/>
      <c r="V1377"/>
      <c r="W1377"/>
      <c r="X1377"/>
      <c r="Y1377"/>
      <c r="Z1377"/>
      <c r="AA1377"/>
      <c r="AB1377"/>
      <c r="AC1377"/>
      <c r="AD1377"/>
      <c r="AE1377"/>
      <c r="AF1377"/>
      <c r="AG1377"/>
      <c r="AH1377"/>
    </row>
    <row r="1378" spans="1:34" s="282" customFormat="1" ht="12.75" customHeight="1" x14ac:dyDescent="0.25">
      <c r="A1378"/>
      <c r="B1378"/>
      <c r="C1378" s="8"/>
      <c r="D1378" s="8"/>
      <c r="E1378"/>
      <c r="F1378" s="276"/>
      <c r="G1378"/>
      <c r="H1378"/>
      <c r="I1378"/>
      <c r="J1378" s="267"/>
      <c r="K1378" s="267"/>
      <c r="L1378" s="372"/>
      <c r="O1378" s="373"/>
      <c r="P1378" s="373"/>
      <c r="Q1378" s="374"/>
      <c r="R1378" s="274"/>
      <c r="S1378"/>
      <c r="T1378"/>
      <c r="U1378"/>
      <c r="V1378"/>
      <c r="W1378"/>
      <c r="X1378"/>
      <c r="Y1378"/>
      <c r="Z1378"/>
      <c r="AA1378"/>
      <c r="AB1378"/>
      <c r="AC1378"/>
      <c r="AD1378"/>
      <c r="AE1378"/>
      <c r="AF1378"/>
      <c r="AG1378"/>
      <c r="AH1378"/>
    </row>
    <row r="1379" spans="1:34" s="282" customFormat="1" ht="12.75" customHeight="1" x14ac:dyDescent="0.25">
      <c r="A1379"/>
      <c r="B1379"/>
      <c r="C1379" s="8"/>
      <c r="D1379" s="8"/>
      <c r="E1379"/>
      <c r="F1379" s="276"/>
      <c r="G1379"/>
      <c r="H1379"/>
      <c r="I1379"/>
      <c r="J1379" s="267"/>
      <c r="K1379" s="267"/>
      <c r="L1379" s="372"/>
      <c r="O1379" s="373"/>
      <c r="P1379" s="373"/>
      <c r="Q1379" s="374"/>
      <c r="R1379" s="274"/>
      <c r="S1379"/>
      <c r="T1379"/>
      <c r="U1379"/>
      <c r="V1379"/>
      <c r="W1379"/>
      <c r="X1379"/>
      <c r="Y1379"/>
      <c r="Z1379"/>
      <c r="AA1379"/>
      <c r="AB1379"/>
      <c r="AC1379"/>
      <c r="AD1379"/>
      <c r="AE1379"/>
      <c r="AF1379"/>
      <c r="AG1379"/>
      <c r="AH1379"/>
    </row>
    <row r="1380" spans="1:34" s="282" customFormat="1" ht="12.75" customHeight="1" x14ac:dyDescent="0.25">
      <c r="A1380"/>
      <c r="B1380"/>
      <c r="C1380" s="8"/>
      <c r="D1380" s="8"/>
      <c r="E1380"/>
      <c r="F1380" s="276"/>
      <c r="G1380"/>
      <c r="H1380"/>
      <c r="I1380"/>
      <c r="J1380" s="267"/>
      <c r="K1380" s="267"/>
      <c r="L1380" s="372"/>
      <c r="O1380" s="373"/>
      <c r="P1380" s="373"/>
      <c r="Q1380" s="374"/>
      <c r="R1380" s="274"/>
      <c r="S1380"/>
      <c r="T1380"/>
      <c r="U1380"/>
      <c r="V1380"/>
      <c r="W1380"/>
      <c r="X1380"/>
      <c r="Y1380"/>
      <c r="Z1380"/>
      <c r="AA1380"/>
      <c r="AB1380"/>
      <c r="AC1380"/>
      <c r="AD1380"/>
      <c r="AE1380"/>
      <c r="AF1380"/>
      <c r="AG1380"/>
      <c r="AH1380"/>
    </row>
    <row r="1381" spans="1:34" s="282" customFormat="1" ht="12.75" customHeight="1" x14ac:dyDescent="0.25">
      <c r="A1381"/>
      <c r="B1381"/>
      <c r="C1381" s="8"/>
      <c r="D1381" s="8"/>
      <c r="E1381"/>
      <c r="F1381" s="276"/>
      <c r="G1381"/>
      <c r="H1381"/>
      <c r="I1381"/>
      <c r="J1381" s="267"/>
      <c r="K1381" s="267"/>
      <c r="L1381" s="372"/>
      <c r="O1381" s="373"/>
      <c r="P1381" s="373"/>
      <c r="Q1381" s="374"/>
      <c r="R1381" s="274"/>
      <c r="S1381"/>
      <c r="T1381"/>
      <c r="U1381"/>
      <c r="V1381"/>
      <c r="W1381"/>
      <c r="X1381"/>
      <c r="Y1381"/>
      <c r="Z1381"/>
      <c r="AA1381"/>
      <c r="AB1381"/>
      <c r="AC1381"/>
      <c r="AD1381"/>
      <c r="AE1381"/>
      <c r="AF1381"/>
      <c r="AG1381"/>
      <c r="AH1381"/>
    </row>
    <row r="1382" spans="1:34" s="282" customFormat="1" ht="12.75" customHeight="1" x14ac:dyDescent="0.25">
      <c r="A1382"/>
      <c r="B1382"/>
      <c r="C1382" s="8"/>
      <c r="D1382" s="8"/>
      <c r="E1382"/>
      <c r="F1382" s="276"/>
      <c r="G1382"/>
      <c r="H1382"/>
      <c r="I1382"/>
      <c r="J1382" s="267"/>
      <c r="K1382" s="267"/>
      <c r="L1382" s="372"/>
      <c r="O1382" s="373"/>
      <c r="P1382" s="373"/>
      <c r="Q1382" s="374"/>
      <c r="R1382" s="274"/>
      <c r="S1382"/>
      <c r="T1382"/>
      <c r="U1382"/>
      <c r="V1382"/>
      <c r="W1382"/>
      <c r="X1382"/>
      <c r="Y1382"/>
      <c r="Z1382"/>
      <c r="AA1382"/>
      <c r="AB1382"/>
      <c r="AC1382"/>
      <c r="AD1382"/>
      <c r="AE1382"/>
      <c r="AF1382"/>
      <c r="AG1382"/>
      <c r="AH1382"/>
    </row>
    <row r="1383" spans="1:34" s="282" customFormat="1" ht="12.75" customHeight="1" x14ac:dyDescent="0.25">
      <c r="A1383"/>
      <c r="B1383"/>
      <c r="C1383" s="8"/>
      <c r="D1383" s="8"/>
      <c r="E1383"/>
      <c r="F1383" s="276"/>
      <c r="G1383"/>
      <c r="H1383"/>
      <c r="I1383"/>
      <c r="J1383" s="267"/>
      <c r="K1383" s="267"/>
      <c r="L1383" s="372"/>
      <c r="O1383" s="373"/>
      <c r="P1383" s="373"/>
      <c r="Q1383" s="374"/>
      <c r="R1383" s="274"/>
      <c r="S1383"/>
      <c r="T1383"/>
      <c r="U1383"/>
      <c r="V1383"/>
      <c r="W1383"/>
      <c r="X1383"/>
      <c r="Y1383"/>
      <c r="Z1383"/>
      <c r="AA1383"/>
      <c r="AB1383"/>
      <c r="AC1383"/>
      <c r="AD1383"/>
      <c r="AE1383"/>
      <c r="AF1383"/>
      <c r="AG1383"/>
      <c r="AH1383"/>
    </row>
    <row r="1384" spans="1:34" s="282" customFormat="1" ht="12.75" customHeight="1" x14ac:dyDescent="0.25">
      <c r="A1384"/>
      <c r="B1384"/>
      <c r="C1384" s="8"/>
      <c r="D1384" s="8"/>
      <c r="E1384"/>
      <c r="F1384" s="276"/>
      <c r="G1384"/>
      <c r="H1384"/>
      <c r="I1384"/>
      <c r="J1384" s="267"/>
      <c r="K1384" s="267"/>
      <c r="L1384" s="372"/>
      <c r="O1384" s="373"/>
      <c r="P1384" s="373"/>
      <c r="Q1384" s="374"/>
      <c r="R1384" s="274"/>
      <c r="S1384"/>
      <c r="T1384"/>
      <c r="U1384"/>
      <c r="V1384"/>
      <c r="W1384"/>
      <c r="X1384"/>
      <c r="Y1384"/>
      <c r="Z1384"/>
      <c r="AA1384"/>
      <c r="AB1384"/>
      <c r="AC1384"/>
      <c r="AD1384"/>
      <c r="AE1384"/>
      <c r="AF1384"/>
      <c r="AG1384"/>
      <c r="AH1384"/>
    </row>
    <row r="1385" spans="1:34" s="282" customFormat="1" ht="12.75" customHeight="1" x14ac:dyDescent="0.25">
      <c r="A1385"/>
      <c r="B1385"/>
      <c r="C1385" s="8"/>
      <c r="D1385" s="8"/>
      <c r="E1385"/>
      <c r="F1385" s="276"/>
      <c r="G1385"/>
      <c r="H1385"/>
      <c r="I1385"/>
      <c r="J1385" s="267"/>
      <c r="K1385" s="267"/>
      <c r="L1385" s="372"/>
      <c r="O1385" s="373"/>
      <c r="P1385" s="373"/>
      <c r="Q1385" s="374"/>
      <c r="R1385" s="274"/>
      <c r="S1385"/>
      <c r="T1385"/>
      <c r="U1385"/>
      <c r="V1385"/>
      <c r="W1385"/>
      <c r="X1385"/>
      <c r="Y1385"/>
      <c r="Z1385"/>
      <c r="AA1385"/>
      <c r="AB1385"/>
      <c r="AC1385"/>
      <c r="AD1385"/>
      <c r="AE1385"/>
      <c r="AF1385"/>
      <c r="AG1385"/>
      <c r="AH1385"/>
    </row>
    <row r="1386" spans="1:34" s="282" customFormat="1" ht="12.75" customHeight="1" x14ac:dyDescent="0.25">
      <c r="A1386"/>
      <c r="B1386"/>
      <c r="C1386" s="8"/>
      <c r="D1386" s="8"/>
      <c r="E1386"/>
      <c r="F1386" s="276"/>
      <c r="G1386"/>
      <c r="H1386"/>
      <c r="I1386"/>
      <c r="J1386" s="267"/>
      <c r="K1386" s="267"/>
      <c r="L1386" s="372"/>
      <c r="O1386" s="373"/>
      <c r="P1386" s="373"/>
      <c r="Q1386" s="374"/>
      <c r="R1386" s="274"/>
      <c r="S1386"/>
      <c r="T1386"/>
      <c r="U1386"/>
      <c r="V1386"/>
      <c r="W1386"/>
      <c r="X1386"/>
      <c r="Y1386"/>
      <c r="Z1386"/>
      <c r="AA1386"/>
      <c r="AB1386"/>
      <c r="AC1386"/>
      <c r="AD1386"/>
      <c r="AE1386"/>
      <c r="AF1386"/>
      <c r="AG1386"/>
      <c r="AH1386"/>
    </row>
    <row r="1387" spans="1:34" s="282" customFormat="1" ht="12.75" customHeight="1" x14ac:dyDescent="0.25">
      <c r="A1387"/>
      <c r="B1387"/>
      <c r="C1387" s="8"/>
      <c r="D1387" s="8"/>
      <c r="E1387"/>
      <c r="F1387" s="276"/>
      <c r="G1387"/>
      <c r="H1387"/>
      <c r="I1387"/>
      <c r="J1387" s="267"/>
      <c r="K1387" s="267"/>
      <c r="L1387" s="372"/>
      <c r="O1387" s="373"/>
      <c r="P1387" s="373"/>
      <c r="Q1387" s="374"/>
      <c r="R1387" s="274"/>
      <c r="S1387"/>
      <c r="T1387"/>
      <c r="U1387"/>
      <c r="V1387"/>
      <c r="W1387"/>
      <c r="X1387"/>
      <c r="Y1387"/>
      <c r="Z1387"/>
      <c r="AA1387"/>
      <c r="AB1387"/>
      <c r="AC1387"/>
      <c r="AD1387"/>
      <c r="AE1387"/>
      <c r="AF1387"/>
      <c r="AG1387"/>
      <c r="AH1387"/>
    </row>
    <row r="1388" spans="1:34" s="282" customFormat="1" ht="12.75" customHeight="1" x14ac:dyDescent="0.25">
      <c r="A1388"/>
      <c r="B1388"/>
      <c r="C1388" s="8"/>
      <c r="D1388" s="8"/>
      <c r="E1388"/>
      <c r="F1388" s="276"/>
      <c r="G1388"/>
      <c r="H1388"/>
      <c r="I1388"/>
      <c r="J1388" s="267"/>
      <c r="K1388" s="267"/>
      <c r="L1388" s="372"/>
      <c r="O1388" s="373"/>
      <c r="P1388" s="373"/>
      <c r="Q1388" s="374"/>
      <c r="R1388" s="274"/>
      <c r="S1388"/>
      <c r="T1388"/>
      <c r="U1388"/>
      <c r="V1388"/>
      <c r="W1388"/>
      <c r="X1388"/>
      <c r="Y1388"/>
      <c r="Z1388"/>
      <c r="AA1388"/>
      <c r="AB1388"/>
      <c r="AC1388"/>
      <c r="AD1388"/>
      <c r="AE1388"/>
      <c r="AF1388"/>
      <c r="AG1388"/>
      <c r="AH1388"/>
    </row>
    <row r="1389" spans="1:34" s="282" customFormat="1" ht="12.75" customHeight="1" x14ac:dyDescent="0.25">
      <c r="A1389"/>
      <c r="B1389"/>
      <c r="C1389" s="8"/>
      <c r="D1389" s="8"/>
      <c r="E1389"/>
      <c r="F1389" s="276"/>
      <c r="G1389"/>
      <c r="H1389"/>
      <c r="I1389"/>
      <c r="J1389" s="267"/>
      <c r="K1389" s="267"/>
      <c r="L1389" s="372"/>
      <c r="O1389" s="373"/>
      <c r="P1389" s="373"/>
      <c r="Q1389" s="374"/>
      <c r="R1389" s="274"/>
      <c r="S1389"/>
      <c r="T1389"/>
      <c r="U1389"/>
      <c r="V1389"/>
      <c r="W1389"/>
      <c r="X1389"/>
      <c r="Y1389"/>
      <c r="Z1389"/>
      <c r="AA1389"/>
      <c r="AB1389"/>
      <c r="AC1389"/>
      <c r="AD1389"/>
      <c r="AE1389"/>
      <c r="AF1389"/>
      <c r="AG1389"/>
      <c r="AH1389"/>
    </row>
    <row r="1390" spans="1:34" s="282" customFormat="1" ht="12.75" customHeight="1" x14ac:dyDescent="0.25">
      <c r="A1390"/>
      <c r="B1390"/>
      <c r="C1390" s="8"/>
      <c r="D1390" s="8"/>
      <c r="E1390"/>
      <c r="F1390" s="276"/>
      <c r="G1390"/>
      <c r="H1390"/>
      <c r="I1390"/>
      <c r="J1390" s="267"/>
      <c r="K1390" s="267"/>
      <c r="L1390" s="372"/>
      <c r="O1390" s="373"/>
      <c r="P1390" s="373"/>
      <c r="Q1390" s="374"/>
      <c r="R1390" s="274"/>
      <c r="S1390"/>
      <c r="T1390"/>
      <c r="U1390"/>
      <c r="V1390"/>
      <c r="W1390"/>
      <c r="X1390"/>
      <c r="Y1390"/>
      <c r="Z1390"/>
      <c r="AA1390"/>
      <c r="AB1390"/>
      <c r="AC1390"/>
      <c r="AD1390"/>
      <c r="AE1390"/>
      <c r="AF1390"/>
      <c r="AG1390"/>
      <c r="AH1390"/>
    </row>
    <row r="1391" spans="1:34" s="282" customFormat="1" ht="12.75" customHeight="1" x14ac:dyDescent="0.25">
      <c r="A1391"/>
      <c r="B1391"/>
      <c r="C1391" s="8"/>
      <c r="D1391" s="8"/>
      <c r="E1391"/>
      <c r="F1391" s="276"/>
      <c r="G1391"/>
      <c r="H1391"/>
      <c r="I1391"/>
      <c r="J1391" s="267"/>
      <c r="K1391" s="267"/>
      <c r="L1391" s="372"/>
      <c r="O1391" s="373"/>
      <c r="P1391" s="373"/>
      <c r="Q1391" s="374"/>
      <c r="R1391" s="274"/>
      <c r="S1391"/>
      <c r="T1391"/>
      <c r="U1391"/>
      <c r="V1391"/>
      <c r="W1391"/>
      <c r="X1391"/>
      <c r="Y1391"/>
      <c r="Z1391"/>
      <c r="AA1391"/>
      <c r="AB1391"/>
      <c r="AC1391"/>
      <c r="AD1391"/>
      <c r="AE1391"/>
      <c r="AF1391"/>
      <c r="AG1391"/>
      <c r="AH1391"/>
    </row>
    <row r="1392" spans="1:34" s="282" customFormat="1" ht="12.75" customHeight="1" x14ac:dyDescent="0.25">
      <c r="A1392"/>
      <c r="B1392"/>
      <c r="C1392" s="8"/>
      <c r="D1392" s="8"/>
      <c r="E1392"/>
      <c r="F1392" s="276"/>
      <c r="G1392"/>
      <c r="H1392"/>
      <c r="I1392"/>
      <c r="J1392" s="267"/>
      <c r="K1392" s="267"/>
      <c r="L1392" s="372"/>
      <c r="O1392" s="373"/>
      <c r="P1392" s="373"/>
      <c r="Q1392" s="374"/>
      <c r="R1392" s="274"/>
      <c r="S1392"/>
      <c r="T1392"/>
      <c r="U1392"/>
      <c r="V1392"/>
      <c r="W1392"/>
      <c r="X1392"/>
      <c r="Y1392"/>
      <c r="Z1392"/>
      <c r="AA1392"/>
      <c r="AB1392"/>
      <c r="AC1392"/>
      <c r="AD1392"/>
      <c r="AE1392"/>
      <c r="AF1392"/>
      <c r="AG1392"/>
      <c r="AH1392"/>
    </row>
    <row r="1393" spans="1:34" s="282" customFormat="1" ht="12.75" customHeight="1" x14ac:dyDescent="0.25">
      <c r="A1393"/>
      <c r="B1393"/>
      <c r="C1393" s="8"/>
      <c r="D1393" s="8"/>
      <c r="E1393"/>
      <c r="F1393" s="276"/>
      <c r="G1393"/>
      <c r="H1393"/>
      <c r="I1393"/>
      <c r="J1393" s="267"/>
      <c r="K1393" s="267"/>
      <c r="L1393" s="372"/>
      <c r="O1393" s="373"/>
      <c r="P1393" s="373"/>
      <c r="Q1393" s="374"/>
      <c r="R1393" s="274"/>
      <c r="S1393"/>
      <c r="T1393"/>
      <c r="U1393"/>
      <c r="V1393"/>
      <c r="W1393"/>
      <c r="X1393"/>
      <c r="Y1393"/>
      <c r="Z1393"/>
      <c r="AA1393"/>
      <c r="AB1393"/>
      <c r="AC1393"/>
      <c r="AD1393"/>
      <c r="AE1393"/>
      <c r="AF1393"/>
      <c r="AG1393"/>
      <c r="AH1393"/>
    </row>
    <row r="1394" spans="1:34" s="282" customFormat="1" ht="12.75" customHeight="1" x14ac:dyDescent="0.25">
      <c r="A1394"/>
      <c r="B1394"/>
      <c r="C1394" s="8"/>
      <c r="D1394" s="8"/>
      <c r="E1394"/>
      <c r="F1394" s="276"/>
      <c r="G1394"/>
      <c r="H1394"/>
      <c r="I1394"/>
      <c r="J1394" s="267"/>
      <c r="K1394" s="267"/>
      <c r="L1394" s="372"/>
      <c r="O1394" s="373"/>
      <c r="P1394" s="373"/>
      <c r="Q1394" s="374"/>
      <c r="R1394" s="274"/>
      <c r="S1394"/>
      <c r="T1394"/>
      <c r="U1394"/>
      <c r="V1394"/>
      <c r="W1394"/>
      <c r="X1394"/>
      <c r="Y1394"/>
      <c r="Z1394"/>
      <c r="AA1394"/>
      <c r="AB1394"/>
      <c r="AC1394"/>
      <c r="AD1394"/>
      <c r="AE1394"/>
      <c r="AF1394"/>
      <c r="AG1394"/>
      <c r="AH1394"/>
    </row>
    <row r="1395" spans="1:34" s="282" customFormat="1" ht="12.75" customHeight="1" x14ac:dyDescent="0.25">
      <c r="A1395"/>
      <c r="B1395"/>
      <c r="C1395" s="8"/>
      <c r="D1395" s="8"/>
      <c r="E1395"/>
      <c r="F1395" s="276"/>
      <c r="G1395"/>
      <c r="H1395"/>
      <c r="I1395"/>
      <c r="J1395" s="267"/>
      <c r="K1395" s="267"/>
      <c r="L1395" s="372"/>
      <c r="O1395" s="373"/>
      <c r="P1395" s="373"/>
      <c r="Q1395" s="374"/>
      <c r="R1395" s="274"/>
      <c r="S1395"/>
      <c r="T1395"/>
      <c r="U1395"/>
      <c r="V1395"/>
      <c r="W1395"/>
      <c r="X1395"/>
      <c r="Y1395"/>
      <c r="Z1395"/>
      <c r="AA1395"/>
      <c r="AB1395"/>
      <c r="AC1395"/>
      <c r="AD1395"/>
      <c r="AE1395"/>
      <c r="AF1395"/>
      <c r="AG1395"/>
      <c r="AH1395"/>
    </row>
    <row r="1396" spans="1:34" s="282" customFormat="1" ht="12.75" customHeight="1" x14ac:dyDescent="0.25">
      <c r="A1396"/>
      <c r="B1396"/>
      <c r="C1396" s="8"/>
      <c r="D1396" s="8"/>
      <c r="E1396"/>
      <c r="F1396" s="276"/>
      <c r="G1396"/>
      <c r="H1396"/>
      <c r="I1396"/>
      <c r="J1396" s="267"/>
      <c r="K1396" s="267"/>
      <c r="L1396" s="372"/>
      <c r="O1396" s="373"/>
      <c r="P1396" s="373"/>
      <c r="Q1396" s="374"/>
      <c r="R1396" s="274"/>
      <c r="S1396"/>
      <c r="T1396"/>
      <c r="U1396"/>
      <c r="V1396"/>
      <c r="W1396"/>
      <c r="X1396"/>
      <c r="Y1396"/>
      <c r="Z1396"/>
      <c r="AA1396"/>
      <c r="AB1396"/>
      <c r="AC1396"/>
      <c r="AD1396"/>
      <c r="AE1396"/>
      <c r="AF1396"/>
      <c r="AG1396"/>
      <c r="AH1396"/>
    </row>
    <row r="1397" spans="1:34" s="282" customFormat="1" ht="12.75" customHeight="1" x14ac:dyDescent="0.25">
      <c r="A1397"/>
      <c r="B1397"/>
      <c r="C1397" s="8"/>
      <c r="D1397" s="8"/>
      <c r="E1397"/>
      <c r="F1397" s="276"/>
      <c r="G1397"/>
      <c r="H1397"/>
      <c r="I1397"/>
      <c r="J1397" s="267"/>
      <c r="K1397" s="267"/>
      <c r="L1397" s="372"/>
      <c r="O1397" s="373"/>
      <c r="P1397" s="373"/>
      <c r="Q1397" s="374"/>
      <c r="R1397" s="274"/>
      <c r="S1397"/>
      <c r="T1397"/>
      <c r="U1397"/>
      <c r="V1397"/>
      <c r="W1397"/>
      <c r="X1397"/>
      <c r="Y1397"/>
      <c r="Z1397"/>
      <c r="AA1397"/>
      <c r="AB1397"/>
      <c r="AC1397"/>
      <c r="AD1397"/>
      <c r="AE1397"/>
      <c r="AF1397"/>
      <c r="AG1397"/>
      <c r="AH1397"/>
    </row>
    <row r="1398" spans="1:34" s="282" customFormat="1" ht="12.75" customHeight="1" x14ac:dyDescent="0.25">
      <c r="A1398"/>
      <c r="B1398"/>
      <c r="C1398" s="8"/>
      <c r="D1398" s="8"/>
      <c r="E1398"/>
      <c r="F1398" s="276"/>
      <c r="G1398"/>
      <c r="H1398"/>
      <c r="I1398"/>
      <c r="J1398" s="267"/>
      <c r="K1398" s="267"/>
      <c r="L1398" s="372"/>
      <c r="O1398" s="373"/>
      <c r="P1398" s="373"/>
      <c r="Q1398" s="374"/>
      <c r="R1398" s="274"/>
      <c r="S1398"/>
      <c r="T1398"/>
      <c r="U1398"/>
      <c r="V1398"/>
      <c r="W1398"/>
      <c r="X1398"/>
      <c r="Y1398"/>
      <c r="Z1398"/>
      <c r="AA1398"/>
      <c r="AB1398"/>
      <c r="AC1398"/>
      <c r="AD1398"/>
      <c r="AE1398"/>
      <c r="AF1398"/>
      <c r="AG1398"/>
      <c r="AH1398"/>
    </row>
    <row r="1399" spans="1:34" s="282" customFormat="1" ht="12.75" customHeight="1" x14ac:dyDescent="0.25">
      <c r="A1399"/>
      <c r="B1399"/>
      <c r="C1399" s="8"/>
      <c r="D1399" s="8"/>
      <c r="E1399"/>
      <c r="F1399" s="276"/>
      <c r="G1399"/>
      <c r="H1399"/>
      <c r="I1399"/>
      <c r="J1399" s="267"/>
      <c r="K1399" s="267"/>
      <c r="L1399" s="372"/>
      <c r="O1399" s="373"/>
      <c r="P1399" s="373"/>
      <c r="Q1399" s="374"/>
      <c r="R1399" s="274"/>
      <c r="S1399"/>
      <c r="T1399"/>
      <c r="U1399"/>
      <c r="V1399"/>
      <c r="W1399"/>
      <c r="X1399"/>
      <c r="Y1399"/>
      <c r="Z1399"/>
      <c r="AA1399"/>
      <c r="AB1399"/>
      <c r="AC1399"/>
      <c r="AD1399"/>
      <c r="AE1399"/>
      <c r="AF1399"/>
      <c r="AG1399"/>
      <c r="AH1399"/>
    </row>
    <row r="1400" spans="1:34" s="282" customFormat="1" ht="12.75" customHeight="1" x14ac:dyDescent="0.25">
      <c r="A1400"/>
      <c r="B1400"/>
      <c r="C1400" s="8"/>
      <c r="D1400" s="8"/>
      <c r="E1400"/>
      <c r="F1400" s="276"/>
      <c r="G1400"/>
      <c r="H1400"/>
      <c r="I1400"/>
      <c r="J1400" s="267"/>
      <c r="K1400" s="267"/>
      <c r="L1400" s="372"/>
      <c r="O1400" s="373"/>
      <c r="P1400" s="373"/>
      <c r="Q1400" s="374"/>
      <c r="R1400" s="274"/>
      <c r="S1400"/>
      <c r="T1400"/>
      <c r="U1400"/>
      <c r="V1400"/>
      <c r="W1400"/>
      <c r="X1400"/>
      <c r="Y1400"/>
      <c r="Z1400"/>
      <c r="AA1400"/>
      <c r="AB1400"/>
      <c r="AC1400"/>
      <c r="AD1400"/>
      <c r="AE1400"/>
      <c r="AF1400"/>
      <c r="AG1400"/>
      <c r="AH1400"/>
    </row>
    <row r="1401" spans="1:34" s="282" customFormat="1" ht="12.75" customHeight="1" x14ac:dyDescent="0.25">
      <c r="A1401"/>
      <c r="B1401"/>
      <c r="C1401" s="8"/>
      <c r="D1401" s="8"/>
      <c r="E1401"/>
      <c r="F1401" s="276"/>
      <c r="G1401"/>
      <c r="H1401"/>
      <c r="I1401"/>
      <c r="J1401" s="267"/>
      <c r="K1401" s="267"/>
      <c r="L1401" s="372"/>
      <c r="O1401" s="373"/>
      <c r="P1401" s="373"/>
      <c r="Q1401" s="374"/>
      <c r="R1401" s="274"/>
      <c r="S1401"/>
      <c r="T1401"/>
      <c r="U1401"/>
      <c r="V1401"/>
      <c r="W1401"/>
      <c r="X1401"/>
      <c r="Y1401"/>
      <c r="Z1401"/>
      <c r="AA1401"/>
      <c r="AB1401"/>
      <c r="AC1401"/>
      <c r="AD1401"/>
      <c r="AE1401"/>
      <c r="AF1401"/>
      <c r="AG1401"/>
      <c r="AH1401"/>
    </row>
    <row r="1402" spans="1:34" s="282" customFormat="1" ht="12.75" customHeight="1" x14ac:dyDescent="0.25">
      <c r="A1402"/>
      <c r="B1402"/>
      <c r="C1402" s="8"/>
      <c r="D1402" s="8"/>
      <c r="E1402"/>
      <c r="F1402" s="276"/>
      <c r="G1402"/>
      <c r="H1402"/>
      <c r="I1402"/>
      <c r="J1402" s="267"/>
      <c r="K1402" s="267"/>
      <c r="L1402" s="372"/>
      <c r="O1402" s="373"/>
      <c r="P1402" s="373"/>
      <c r="Q1402" s="374"/>
      <c r="R1402" s="274"/>
      <c r="S1402"/>
      <c r="T1402"/>
      <c r="U1402"/>
      <c r="V1402"/>
      <c r="W1402"/>
      <c r="X1402"/>
      <c r="Y1402"/>
      <c r="Z1402"/>
      <c r="AA1402"/>
      <c r="AB1402"/>
      <c r="AC1402"/>
      <c r="AD1402"/>
      <c r="AE1402"/>
      <c r="AF1402"/>
      <c r="AG1402"/>
      <c r="AH1402"/>
    </row>
    <row r="1403" spans="1:34" s="282" customFormat="1" ht="12.75" customHeight="1" x14ac:dyDescent="0.25">
      <c r="A1403"/>
      <c r="B1403"/>
      <c r="C1403" s="8"/>
      <c r="D1403" s="8"/>
      <c r="E1403"/>
      <c r="F1403" s="276"/>
      <c r="G1403"/>
      <c r="H1403"/>
      <c r="I1403"/>
      <c r="J1403" s="267"/>
      <c r="K1403" s="267"/>
      <c r="L1403" s="372"/>
      <c r="O1403" s="373"/>
      <c r="P1403" s="373"/>
      <c r="Q1403" s="374"/>
      <c r="R1403" s="274"/>
      <c r="S1403"/>
      <c r="T1403"/>
      <c r="U1403"/>
      <c r="V1403"/>
      <c r="W1403"/>
      <c r="X1403"/>
      <c r="Y1403"/>
      <c r="Z1403"/>
      <c r="AA1403"/>
      <c r="AB1403"/>
      <c r="AC1403"/>
      <c r="AD1403"/>
      <c r="AE1403"/>
      <c r="AF1403"/>
      <c r="AG1403"/>
      <c r="AH1403"/>
    </row>
    <row r="1404" spans="1:34" s="282" customFormat="1" ht="12.75" customHeight="1" x14ac:dyDescent="0.25">
      <c r="A1404"/>
      <c r="B1404"/>
      <c r="C1404" s="8"/>
      <c r="D1404" s="8"/>
      <c r="E1404"/>
      <c r="F1404" s="276"/>
      <c r="G1404"/>
      <c r="H1404"/>
      <c r="I1404"/>
      <c r="J1404" s="267"/>
      <c r="K1404" s="267"/>
      <c r="L1404" s="372"/>
      <c r="O1404" s="373"/>
      <c r="P1404" s="373"/>
      <c r="Q1404" s="374"/>
      <c r="R1404" s="274"/>
      <c r="S1404"/>
      <c r="T1404"/>
      <c r="U1404"/>
      <c r="V1404"/>
      <c r="W1404"/>
      <c r="X1404"/>
      <c r="Y1404"/>
      <c r="Z1404"/>
      <c r="AA1404"/>
      <c r="AB1404"/>
      <c r="AC1404"/>
      <c r="AD1404"/>
      <c r="AE1404"/>
      <c r="AF1404"/>
      <c r="AG1404"/>
      <c r="AH1404"/>
    </row>
    <row r="1405" spans="1:34" s="282" customFormat="1" ht="12.75" customHeight="1" x14ac:dyDescent="0.25">
      <c r="A1405"/>
      <c r="B1405"/>
      <c r="C1405" s="8"/>
      <c r="D1405" s="8"/>
      <c r="E1405"/>
      <c r="F1405" s="276"/>
      <c r="G1405"/>
      <c r="H1405"/>
      <c r="I1405"/>
      <c r="J1405" s="267"/>
      <c r="K1405" s="267"/>
      <c r="L1405" s="372"/>
      <c r="O1405" s="373"/>
      <c r="P1405" s="373"/>
      <c r="Q1405" s="374"/>
      <c r="R1405" s="274"/>
      <c r="S1405"/>
      <c r="T1405"/>
      <c r="U1405"/>
      <c r="V1405"/>
      <c r="W1405"/>
      <c r="X1405"/>
      <c r="Y1405"/>
      <c r="Z1405"/>
      <c r="AA1405"/>
      <c r="AB1405"/>
      <c r="AC1405"/>
      <c r="AD1405"/>
      <c r="AE1405"/>
      <c r="AF1405"/>
      <c r="AG1405"/>
      <c r="AH1405"/>
    </row>
    <row r="1406" spans="1:34" s="282" customFormat="1" ht="12.75" customHeight="1" x14ac:dyDescent="0.25">
      <c r="A1406"/>
      <c r="B1406"/>
      <c r="C1406" s="8"/>
      <c r="D1406" s="8"/>
      <c r="E1406"/>
      <c r="F1406" s="276"/>
      <c r="G1406"/>
      <c r="H1406"/>
      <c r="I1406"/>
      <c r="J1406" s="267"/>
      <c r="K1406" s="267"/>
      <c r="L1406" s="372"/>
      <c r="O1406" s="373"/>
      <c r="P1406" s="373"/>
      <c r="Q1406" s="374"/>
      <c r="R1406" s="274"/>
      <c r="S1406"/>
      <c r="T1406"/>
      <c r="U1406"/>
      <c r="V1406"/>
      <c r="W1406"/>
      <c r="X1406"/>
      <c r="Y1406"/>
      <c r="Z1406"/>
      <c r="AA1406"/>
      <c r="AB1406"/>
      <c r="AC1406"/>
      <c r="AD1406"/>
      <c r="AE1406"/>
      <c r="AF1406"/>
      <c r="AG1406"/>
      <c r="AH1406"/>
    </row>
    <row r="1407" spans="1:34" s="282" customFormat="1" ht="12.75" customHeight="1" x14ac:dyDescent="0.25">
      <c r="A1407"/>
      <c r="B1407"/>
      <c r="C1407" s="8"/>
      <c r="D1407" s="8"/>
      <c r="E1407"/>
      <c r="F1407" s="276"/>
      <c r="G1407"/>
      <c r="H1407"/>
      <c r="I1407"/>
      <c r="J1407" s="267"/>
      <c r="K1407" s="267"/>
      <c r="L1407" s="372"/>
      <c r="O1407" s="373"/>
      <c r="P1407" s="373"/>
      <c r="Q1407" s="374"/>
      <c r="R1407" s="274"/>
      <c r="S1407"/>
      <c r="T1407"/>
      <c r="U1407"/>
      <c r="V1407"/>
      <c r="W1407"/>
      <c r="X1407"/>
      <c r="Y1407"/>
      <c r="Z1407"/>
      <c r="AA1407"/>
      <c r="AB1407"/>
      <c r="AC1407"/>
      <c r="AD1407"/>
      <c r="AE1407"/>
      <c r="AF1407"/>
      <c r="AG1407"/>
      <c r="AH1407"/>
    </row>
    <row r="1408" spans="1:34" s="282" customFormat="1" ht="12.75" customHeight="1" x14ac:dyDescent="0.25">
      <c r="A1408"/>
      <c r="B1408"/>
      <c r="C1408" s="8"/>
      <c r="D1408" s="8"/>
      <c r="E1408"/>
      <c r="F1408" s="276"/>
      <c r="G1408"/>
      <c r="H1408"/>
      <c r="I1408"/>
      <c r="J1408" s="267"/>
      <c r="K1408" s="267"/>
      <c r="L1408" s="372"/>
      <c r="O1408" s="373"/>
      <c r="P1408" s="373"/>
      <c r="Q1408" s="374"/>
      <c r="R1408" s="274"/>
      <c r="S1408"/>
      <c r="T1408"/>
      <c r="U1408"/>
      <c r="V1408"/>
      <c r="W1408"/>
      <c r="X1408"/>
      <c r="Y1408"/>
      <c r="Z1408"/>
      <c r="AA1408"/>
      <c r="AB1408"/>
      <c r="AC1408"/>
      <c r="AD1408"/>
      <c r="AE1408"/>
      <c r="AF1408"/>
      <c r="AG1408"/>
      <c r="AH1408"/>
    </row>
    <row r="1409" spans="1:34" s="282" customFormat="1" ht="12.75" customHeight="1" x14ac:dyDescent="0.25">
      <c r="A1409"/>
      <c r="B1409"/>
      <c r="C1409" s="8"/>
      <c r="D1409" s="8"/>
      <c r="E1409"/>
      <c r="F1409" s="276"/>
      <c r="G1409"/>
      <c r="H1409"/>
      <c r="I1409"/>
      <c r="J1409" s="267"/>
      <c r="K1409" s="267"/>
      <c r="L1409" s="372"/>
      <c r="O1409" s="373"/>
      <c r="P1409" s="373"/>
      <c r="Q1409" s="374"/>
      <c r="R1409" s="274"/>
      <c r="S1409"/>
      <c r="T1409"/>
      <c r="U1409"/>
      <c r="V1409"/>
      <c r="W1409"/>
      <c r="X1409"/>
      <c r="Y1409"/>
      <c r="Z1409"/>
      <c r="AA1409"/>
      <c r="AB1409"/>
      <c r="AC1409"/>
      <c r="AD1409"/>
      <c r="AE1409"/>
      <c r="AF1409"/>
      <c r="AG1409"/>
      <c r="AH1409"/>
    </row>
    <row r="1410" spans="1:34" s="282" customFormat="1" ht="12.75" customHeight="1" x14ac:dyDescent="0.25">
      <c r="A1410"/>
      <c r="B1410"/>
      <c r="C1410" s="8"/>
      <c r="D1410" s="8"/>
      <c r="E1410"/>
      <c r="F1410" s="276"/>
      <c r="G1410"/>
      <c r="H1410"/>
      <c r="I1410"/>
      <c r="J1410" s="267"/>
      <c r="K1410" s="267"/>
      <c r="L1410" s="372"/>
      <c r="O1410" s="373"/>
      <c r="P1410" s="373"/>
      <c r="Q1410" s="374"/>
      <c r="R1410" s="274"/>
      <c r="S1410"/>
      <c r="T1410"/>
      <c r="U1410"/>
      <c r="V1410"/>
      <c r="W1410"/>
      <c r="X1410"/>
      <c r="Y1410"/>
      <c r="Z1410"/>
      <c r="AA1410"/>
      <c r="AB1410"/>
      <c r="AC1410"/>
      <c r="AD1410"/>
      <c r="AE1410"/>
      <c r="AF1410"/>
      <c r="AG1410"/>
      <c r="AH1410"/>
    </row>
    <row r="1411" spans="1:34" s="282" customFormat="1" ht="12.75" customHeight="1" x14ac:dyDescent="0.25">
      <c r="A1411"/>
      <c r="B1411"/>
      <c r="C1411" s="8"/>
      <c r="D1411" s="8"/>
      <c r="E1411"/>
      <c r="F1411" s="276"/>
      <c r="G1411"/>
      <c r="H1411"/>
      <c r="I1411"/>
      <c r="J1411" s="267"/>
      <c r="K1411" s="267"/>
      <c r="L1411" s="372"/>
      <c r="O1411" s="373"/>
      <c r="P1411" s="373"/>
      <c r="Q1411" s="374"/>
      <c r="R1411" s="274"/>
      <c r="S1411"/>
      <c r="T1411"/>
      <c r="U1411"/>
      <c r="V1411"/>
      <c r="W1411"/>
      <c r="X1411"/>
      <c r="Y1411"/>
      <c r="Z1411"/>
      <c r="AA1411"/>
      <c r="AB1411"/>
      <c r="AC1411"/>
      <c r="AD1411"/>
      <c r="AE1411"/>
      <c r="AF1411"/>
      <c r="AG1411"/>
      <c r="AH1411"/>
    </row>
    <row r="1412" spans="1:34" s="282" customFormat="1" ht="12.75" customHeight="1" x14ac:dyDescent="0.25">
      <c r="A1412"/>
      <c r="B1412"/>
      <c r="C1412" s="8"/>
      <c r="D1412" s="8"/>
      <c r="E1412"/>
      <c r="F1412" s="276"/>
      <c r="G1412"/>
      <c r="H1412"/>
      <c r="I1412"/>
      <c r="J1412" s="267"/>
      <c r="K1412" s="267"/>
      <c r="L1412" s="372"/>
      <c r="O1412" s="373"/>
      <c r="P1412" s="373"/>
      <c r="Q1412" s="374"/>
      <c r="R1412" s="274"/>
      <c r="S1412"/>
      <c r="T1412"/>
      <c r="U1412"/>
      <c r="V1412"/>
      <c r="W1412"/>
      <c r="X1412"/>
      <c r="Y1412"/>
      <c r="Z1412"/>
      <c r="AA1412"/>
      <c r="AB1412"/>
      <c r="AC1412"/>
      <c r="AD1412"/>
      <c r="AE1412"/>
      <c r="AF1412"/>
      <c r="AG1412"/>
      <c r="AH1412"/>
    </row>
    <row r="1413" spans="1:34" s="282" customFormat="1" ht="12.75" customHeight="1" x14ac:dyDescent="0.25">
      <c r="A1413"/>
      <c r="B1413"/>
      <c r="C1413" s="8"/>
      <c r="D1413" s="8"/>
      <c r="E1413"/>
      <c r="F1413" s="276"/>
      <c r="G1413"/>
      <c r="H1413"/>
      <c r="I1413"/>
      <c r="J1413" s="267"/>
      <c r="K1413" s="267"/>
      <c r="L1413" s="372"/>
      <c r="O1413" s="373"/>
      <c r="P1413" s="373"/>
      <c r="Q1413" s="374"/>
      <c r="R1413" s="274"/>
      <c r="S1413"/>
      <c r="T1413"/>
      <c r="U1413"/>
      <c r="V1413"/>
      <c r="W1413"/>
      <c r="X1413"/>
      <c r="Y1413"/>
      <c r="Z1413"/>
      <c r="AA1413"/>
      <c r="AB1413"/>
      <c r="AC1413"/>
      <c r="AD1413"/>
      <c r="AE1413"/>
      <c r="AF1413"/>
      <c r="AG1413"/>
      <c r="AH1413"/>
    </row>
    <row r="1414" spans="1:34" s="282" customFormat="1" ht="12.75" customHeight="1" x14ac:dyDescent="0.25">
      <c r="A1414"/>
      <c r="B1414"/>
      <c r="C1414" s="8"/>
      <c r="D1414" s="8"/>
      <c r="E1414"/>
      <c r="F1414" s="276"/>
      <c r="G1414"/>
      <c r="H1414"/>
      <c r="I1414"/>
      <c r="J1414" s="267"/>
      <c r="K1414" s="267"/>
      <c r="L1414" s="372"/>
      <c r="O1414" s="373"/>
      <c r="P1414" s="373"/>
      <c r="Q1414" s="374"/>
      <c r="R1414" s="274"/>
      <c r="S1414"/>
      <c r="T1414"/>
      <c r="U1414"/>
      <c r="V1414"/>
      <c r="W1414"/>
      <c r="X1414"/>
      <c r="Y1414"/>
      <c r="Z1414"/>
      <c r="AA1414"/>
      <c r="AB1414"/>
      <c r="AC1414"/>
      <c r="AD1414"/>
      <c r="AE1414"/>
      <c r="AF1414"/>
      <c r="AG1414"/>
      <c r="AH1414"/>
    </row>
    <row r="1415" spans="1:34" s="282" customFormat="1" ht="12.75" customHeight="1" x14ac:dyDescent="0.25">
      <c r="A1415"/>
      <c r="B1415"/>
      <c r="C1415" s="8"/>
      <c r="D1415" s="8"/>
      <c r="E1415"/>
      <c r="F1415" s="276"/>
      <c r="G1415"/>
      <c r="H1415"/>
      <c r="I1415"/>
      <c r="J1415" s="267"/>
      <c r="K1415" s="267"/>
      <c r="L1415" s="372"/>
      <c r="O1415" s="373"/>
      <c r="P1415" s="373"/>
      <c r="Q1415" s="374"/>
      <c r="R1415" s="274"/>
      <c r="S1415"/>
      <c r="T1415"/>
      <c r="U1415"/>
      <c r="V1415"/>
      <c r="W1415"/>
      <c r="X1415"/>
      <c r="Y1415"/>
      <c r="Z1415"/>
      <c r="AA1415"/>
      <c r="AB1415"/>
      <c r="AC1415"/>
      <c r="AD1415"/>
      <c r="AE1415"/>
      <c r="AF1415"/>
      <c r="AG1415"/>
      <c r="AH1415"/>
    </row>
    <row r="1416" spans="1:34" s="282" customFormat="1" ht="12.75" customHeight="1" x14ac:dyDescent="0.25">
      <c r="A1416"/>
      <c r="B1416"/>
      <c r="C1416" s="8"/>
      <c r="D1416" s="8"/>
      <c r="E1416"/>
      <c r="F1416" s="276"/>
      <c r="G1416"/>
      <c r="H1416"/>
      <c r="I1416"/>
      <c r="J1416" s="267"/>
      <c r="K1416" s="267"/>
      <c r="L1416" s="372"/>
      <c r="O1416" s="373"/>
      <c r="P1416" s="373"/>
      <c r="Q1416" s="374"/>
      <c r="R1416" s="274"/>
      <c r="S1416"/>
      <c r="T1416"/>
      <c r="U1416"/>
      <c r="V1416"/>
      <c r="W1416"/>
      <c r="X1416"/>
      <c r="Y1416"/>
      <c r="Z1416"/>
      <c r="AA1416"/>
      <c r="AB1416"/>
      <c r="AC1416"/>
      <c r="AD1416"/>
      <c r="AE1416"/>
      <c r="AF1416"/>
      <c r="AG1416"/>
      <c r="AH1416"/>
    </row>
    <row r="1417" spans="1:34" s="282" customFormat="1" ht="12.75" customHeight="1" x14ac:dyDescent="0.25">
      <c r="A1417"/>
      <c r="B1417"/>
      <c r="C1417" s="8"/>
      <c r="D1417" s="8"/>
      <c r="E1417"/>
      <c r="F1417" s="276"/>
      <c r="G1417"/>
      <c r="H1417"/>
      <c r="I1417"/>
      <c r="J1417" s="267"/>
      <c r="K1417" s="267"/>
      <c r="L1417" s="372"/>
      <c r="O1417" s="373"/>
      <c r="P1417" s="373"/>
      <c r="Q1417" s="374"/>
      <c r="R1417" s="274"/>
      <c r="S1417"/>
      <c r="T1417"/>
      <c r="U1417"/>
      <c r="V1417"/>
      <c r="W1417"/>
      <c r="X1417"/>
      <c r="Y1417"/>
      <c r="Z1417"/>
      <c r="AA1417"/>
      <c r="AB1417"/>
      <c r="AC1417"/>
      <c r="AD1417"/>
      <c r="AE1417"/>
      <c r="AF1417"/>
      <c r="AG1417"/>
      <c r="AH1417"/>
    </row>
    <row r="1418" spans="1:34" s="282" customFormat="1" ht="12.75" customHeight="1" x14ac:dyDescent="0.25">
      <c r="A1418"/>
      <c r="B1418"/>
      <c r="C1418" s="8"/>
      <c r="D1418" s="8"/>
      <c r="E1418"/>
      <c r="F1418" s="276"/>
      <c r="G1418"/>
      <c r="H1418"/>
      <c r="I1418"/>
      <c r="J1418" s="267"/>
      <c r="K1418" s="267"/>
      <c r="L1418" s="372"/>
      <c r="O1418" s="373"/>
      <c r="P1418" s="373"/>
      <c r="Q1418" s="374"/>
      <c r="R1418" s="274"/>
      <c r="S1418"/>
      <c r="T1418"/>
      <c r="U1418"/>
      <c r="V1418"/>
      <c r="W1418"/>
      <c r="X1418"/>
      <c r="Y1418"/>
      <c r="Z1418"/>
      <c r="AA1418"/>
      <c r="AB1418"/>
      <c r="AC1418"/>
      <c r="AD1418"/>
      <c r="AE1418"/>
      <c r="AF1418"/>
      <c r="AG1418"/>
      <c r="AH1418"/>
    </row>
    <row r="1419" spans="1:34" s="282" customFormat="1" ht="12.75" customHeight="1" x14ac:dyDescent="0.25">
      <c r="A1419"/>
      <c r="B1419"/>
      <c r="C1419" s="8"/>
      <c r="D1419" s="8"/>
      <c r="E1419"/>
      <c r="F1419" s="276"/>
      <c r="G1419"/>
      <c r="H1419"/>
      <c r="I1419"/>
      <c r="J1419" s="267"/>
      <c r="K1419" s="267"/>
      <c r="L1419" s="372"/>
      <c r="O1419" s="373"/>
      <c r="P1419" s="373"/>
      <c r="Q1419" s="374"/>
      <c r="R1419" s="274"/>
      <c r="S1419"/>
      <c r="T1419"/>
      <c r="U1419"/>
      <c r="V1419"/>
      <c r="W1419"/>
      <c r="X1419"/>
      <c r="Y1419"/>
      <c r="Z1419"/>
      <c r="AA1419"/>
      <c r="AB1419"/>
      <c r="AC1419"/>
      <c r="AD1419"/>
      <c r="AE1419"/>
      <c r="AF1419"/>
      <c r="AG1419"/>
      <c r="AH1419"/>
    </row>
    <row r="1420" spans="1:34" s="282" customFormat="1" ht="12.75" customHeight="1" x14ac:dyDescent="0.25">
      <c r="A1420"/>
      <c r="B1420"/>
      <c r="C1420" s="8"/>
      <c r="D1420" s="8"/>
      <c r="E1420"/>
      <c r="F1420" s="276"/>
      <c r="G1420"/>
      <c r="H1420"/>
      <c r="I1420"/>
      <c r="J1420" s="267"/>
      <c r="K1420" s="267"/>
      <c r="L1420" s="372"/>
      <c r="O1420" s="373"/>
      <c r="P1420" s="373"/>
      <c r="Q1420" s="374"/>
      <c r="R1420" s="274"/>
      <c r="S1420"/>
      <c r="T1420"/>
      <c r="U1420"/>
      <c r="V1420"/>
      <c r="W1420"/>
      <c r="X1420"/>
      <c r="Y1420"/>
      <c r="Z1420"/>
      <c r="AA1420"/>
      <c r="AB1420"/>
      <c r="AC1420"/>
      <c r="AD1420"/>
      <c r="AE1420"/>
      <c r="AF1420"/>
      <c r="AG1420"/>
      <c r="AH1420"/>
    </row>
    <row r="1421" spans="1:34" s="282" customFormat="1" ht="12.75" customHeight="1" x14ac:dyDescent="0.25">
      <c r="A1421"/>
      <c r="B1421"/>
      <c r="C1421" s="8"/>
      <c r="D1421" s="8"/>
      <c r="E1421"/>
      <c r="F1421" s="276"/>
      <c r="G1421"/>
      <c r="H1421"/>
      <c r="I1421"/>
      <c r="J1421" s="267"/>
      <c r="K1421" s="267"/>
      <c r="L1421" s="372"/>
      <c r="O1421" s="373"/>
      <c r="P1421" s="373"/>
      <c r="Q1421" s="374"/>
      <c r="R1421" s="274"/>
      <c r="S1421"/>
      <c r="T1421"/>
      <c r="U1421"/>
      <c r="V1421"/>
      <c r="W1421"/>
      <c r="X1421"/>
      <c r="Y1421"/>
      <c r="Z1421"/>
      <c r="AA1421"/>
      <c r="AB1421"/>
      <c r="AC1421"/>
      <c r="AD1421"/>
      <c r="AE1421"/>
      <c r="AF1421"/>
      <c r="AG1421"/>
      <c r="AH1421"/>
    </row>
    <row r="1422" spans="1:34" s="282" customFormat="1" ht="12.75" customHeight="1" x14ac:dyDescent="0.25">
      <c r="A1422"/>
      <c r="B1422"/>
      <c r="C1422" s="8"/>
      <c r="D1422" s="8"/>
      <c r="E1422"/>
      <c r="F1422" s="276"/>
      <c r="G1422"/>
      <c r="H1422"/>
      <c r="I1422"/>
      <c r="J1422" s="267"/>
      <c r="K1422" s="267"/>
      <c r="L1422" s="372"/>
      <c r="O1422" s="373"/>
      <c r="P1422" s="373"/>
      <c r="Q1422" s="374"/>
      <c r="R1422" s="274"/>
      <c r="S1422"/>
      <c r="T1422"/>
      <c r="U1422"/>
      <c r="V1422"/>
      <c r="W1422"/>
      <c r="X1422"/>
      <c r="Y1422"/>
      <c r="Z1422"/>
      <c r="AA1422"/>
      <c r="AB1422"/>
      <c r="AC1422"/>
      <c r="AD1422"/>
      <c r="AE1422"/>
      <c r="AF1422"/>
      <c r="AG1422"/>
      <c r="AH1422"/>
    </row>
    <row r="1423" spans="1:34" s="282" customFormat="1" ht="12.75" customHeight="1" x14ac:dyDescent="0.25">
      <c r="A1423"/>
      <c r="B1423"/>
      <c r="C1423" s="8"/>
      <c r="D1423" s="8"/>
      <c r="E1423"/>
      <c r="F1423" s="276"/>
      <c r="G1423"/>
      <c r="H1423"/>
      <c r="I1423"/>
      <c r="J1423" s="267"/>
      <c r="K1423" s="267"/>
      <c r="L1423" s="372"/>
      <c r="O1423" s="373"/>
      <c r="P1423" s="373"/>
      <c r="Q1423" s="374"/>
      <c r="R1423" s="274"/>
      <c r="S1423"/>
      <c r="T1423"/>
      <c r="U1423"/>
      <c r="V1423"/>
      <c r="W1423"/>
      <c r="X1423"/>
      <c r="Y1423"/>
      <c r="Z1423"/>
      <c r="AA1423"/>
      <c r="AB1423"/>
      <c r="AC1423"/>
      <c r="AD1423"/>
      <c r="AE1423"/>
      <c r="AF1423"/>
      <c r="AG1423"/>
      <c r="AH1423"/>
    </row>
    <row r="1424" spans="1:34" s="282" customFormat="1" ht="12.75" customHeight="1" x14ac:dyDescent="0.25">
      <c r="A1424"/>
      <c r="B1424"/>
      <c r="C1424" s="8"/>
      <c r="D1424" s="8"/>
      <c r="E1424"/>
      <c r="F1424" s="276"/>
      <c r="G1424"/>
      <c r="H1424"/>
      <c r="I1424"/>
      <c r="J1424" s="267"/>
      <c r="K1424" s="267"/>
      <c r="L1424" s="372"/>
      <c r="O1424" s="373"/>
      <c r="P1424" s="373"/>
      <c r="Q1424" s="374"/>
      <c r="R1424" s="274"/>
      <c r="S1424"/>
      <c r="T1424"/>
      <c r="U1424"/>
      <c r="V1424"/>
      <c r="W1424"/>
      <c r="X1424"/>
      <c r="Y1424"/>
      <c r="Z1424"/>
      <c r="AA1424"/>
      <c r="AB1424"/>
      <c r="AC1424"/>
      <c r="AD1424"/>
      <c r="AE1424"/>
      <c r="AF1424"/>
      <c r="AG1424"/>
      <c r="AH1424"/>
    </row>
    <row r="1425" spans="1:34" s="282" customFormat="1" ht="12.75" customHeight="1" x14ac:dyDescent="0.25">
      <c r="A1425"/>
      <c r="B1425"/>
      <c r="C1425" s="8"/>
      <c r="D1425" s="8"/>
      <c r="E1425"/>
      <c r="F1425" s="276"/>
      <c r="G1425"/>
      <c r="H1425"/>
      <c r="I1425"/>
      <c r="J1425" s="267"/>
      <c r="K1425" s="267"/>
      <c r="L1425" s="372"/>
      <c r="O1425" s="373"/>
      <c r="P1425" s="373"/>
      <c r="Q1425" s="374"/>
      <c r="R1425" s="274"/>
      <c r="S1425"/>
      <c r="T1425"/>
      <c r="U1425"/>
      <c r="V1425"/>
      <c r="W1425"/>
      <c r="X1425"/>
      <c r="Y1425"/>
      <c r="Z1425"/>
      <c r="AA1425"/>
      <c r="AB1425"/>
      <c r="AC1425"/>
      <c r="AD1425"/>
      <c r="AE1425"/>
      <c r="AF1425"/>
      <c r="AG1425"/>
      <c r="AH1425"/>
    </row>
    <row r="1426" spans="1:34" s="282" customFormat="1" ht="12.75" customHeight="1" x14ac:dyDescent="0.25">
      <c r="A1426"/>
      <c r="B1426"/>
      <c r="C1426" s="8"/>
      <c r="D1426" s="8"/>
      <c r="E1426"/>
      <c r="F1426" s="276"/>
      <c r="G1426"/>
      <c r="H1426"/>
      <c r="I1426"/>
      <c r="J1426" s="267"/>
      <c r="K1426" s="267"/>
      <c r="L1426" s="372"/>
      <c r="O1426" s="373"/>
      <c r="P1426" s="373"/>
      <c r="Q1426" s="374"/>
      <c r="R1426" s="274"/>
      <c r="S1426"/>
      <c r="T1426"/>
      <c r="U1426"/>
      <c r="V1426"/>
      <c r="W1426"/>
      <c r="X1426"/>
      <c r="Y1426"/>
      <c r="Z1426"/>
      <c r="AA1426"/>
      <c r="AB1426"/>
      <c r="AC1426"/>
      <c r="AD1426"/>
      <c r="AE1426"/>
      <c r="AF1426"/>
      <c r="AG1426"/>
      <c r="AH1426"/>
    </row>
    <row r="1427" spans="1:34" s="282" customFormat="1" ht="12.75" customHeight="1" x14ac:dyDescent="0.25">
      <c r="A1427"/>
      <c r="B1427"/>
      <c r="C1427" s="8"/>
      <c r="D1427" s="8"/>
      <c r="E1427"/>
      <c r="F1427" s="276"/>
      <c r="G1427"/>
      <c r="H1427"/>
      <c r="I1427"/>
      <c r="J1427" s="267"/>
      <c r="K1427" s="267"/>
      <c r="L1427" s="372"/>
      <c r="O1427" s="373"/>
      <c r="P1427" s="373"/>
      <c r="Q1427" s="374"/>
      <c r="R1427" s="274"/>
      <c r="S1427"/>
      <c r="T1427"/>
      <c r="U1427"/>
      <c r="V1427"/>
      <c r="W1427"/>
      <c r="X1427"/>
      <c r="Y1427"/>
      <c r="Z1427"/>
      <c r="AA1427"/>
      <c r="AB1427"/>
      <c r="AC1427"/>
      <c r="AD1427"/>
      <c r="AE1427"/>
      <c r="AF1427"/>
      <c r="AG1427"/>
      <c r="AH1427"/>
    </row>
    <row r="1428" spans="1:34" s="282" customFormat="1" ht="12.75" customHeight="1" x14ac:dyDescent="0.25">
      <c r="A1428"/>
      <c r="B1428"/>
      <c r="C1428" s="8"/>
      <c r="D1428" s="8"/>
      <c r="E1428"/>
      <c r="F1428" s="276"/>
      <c r="G1428"/>
      <c r="H1428"/>
      <c r="I1428"/>
      <c r="J1428" s="267"/>
      <c r="K1428" s="267"/>
      <c r="L1428" s="372"/>
      <c r="O1428" s="373"/>
      <c r="P1428" s="373"/>
      <c r="Q1428" s="374"/>
      <c r="R1428" s="274"/>
      <c r="S1428"/>
      <c r="T1428"/>
      <c r="U1428"/>
      <c r="V1428"/>
      <c r="W1428"/>
      <c r="X1428"/>
      <c r="Y1428"/>
      <c r="Z1428"/>
      <c r="AA1428"/>
      <c r="AB1428"/>
      <c r="AC1428"/>
      <c r="AD1428"/>
      <c r="AE1428"/>
      <c r="AF1428"/>
      <c r="AG1428"/>
      <c r="AH1428"/>
    </row>
    <row r="1429" spans="1:34" s="282" customFormat="1" ht="12.75" customHeight="1" x14ac:dyDescent="0.25">
      <c r="A1429"/>
      <c r="B1429"/>
      <c r="C1429" s="8"/>
      <c r="D1429" s="8"/>
      <c r="E1429"/>
      <c r="F1429" s="276"/>
      <c r="G1429"/>
      <c r="H1429"/>
      <c r="I1429"/>
      <c r="J1429" s="267"/>
      <c r="K1429" s="267"/>
      <c r="L1429" s="372"/>
      <c r="O1429" s="373"/>
      <c r="P1429" s="373"/>
      <c r="Q1429" s="374"/>
      <c r="R1429" s="274"/>
      <c r="S1429"/>
      <c r="T1429"/>
      <c r="U1429"/>
      <c r="V1429"/>
      <c r="W1429"/>
      <c r="X1429"/>
      <c r="Y1429"/>
      <c r="Z1429"/>
      <c r="AA1429"/>
      <c r="AB1429"/>
      <c r="AC1429"/>
      <c r="AD1429"/>
      <c r="AE1429"/>
      <c r="AF1429"/>
      <c r="AG1429"/>
      <c r="AH1429"/>
    </row>
    <row r="1430" spans="1:34" s="282" customFormat="1" ht="12.75" customHeight="1" x14ac:dyDescent="0.25">
      <c r="A1430"/>
      <c r="B1430"/>
      <c r="C1430" s="8"/>
      <c r="D1430" s="8"/>
      <c r="E1430"/>
      <c r="F1430" s="276"/>
      <c r="G1430"/>
      <c r="H1430"/>
      <c r="I1430"/>
      <c r="J1430" s="267"/>
      <c r="K1430" s="267"/>
      <c r="L1430" s="372"/>
      <c r="O1430" s="373"/>
      <c r="P1430" s="373"/>
      <c r="Q1430" s="374"/>
      <c r="R1430" s="274"/>
      <c r="S1430"/>
      <c r="T1430"/>
      <c r="U1430"/>
      <c r="V1430"/>
      <c r="W1430"/>
      <c r="X1430"/>
      <c r="Y1430"/>
      <c r="Z1430"/>
      <c r="AA1430"/>
      <c r="AB1430"/>
      <c r="AC1430"/>
      <c r="AD1430"/>
      <c r="AE1430"/>
      <c r="AF1430"/>
      <c r="AG1430"/>
      <c r="AH1430"/>
    </row>
    <row r="1431" spans="1:34" s="282" customFormat="1" ht="12.75" customHeight="1" x14ac:dyDescent="0.25">
      <c r="A1431"/>
      <c r="B1431"/>
      <c r="C1431" s="8"/>
      <c r="D1431" s="8"/>
      <c r="E1431"/>
      <c r="F1431" s="276"/>
      <c r="G1431"/>
      <c r="H1431"/>
      <c r="I1431"/>
      <c r="J1431" s="267"/>
      <c r="K1431" s="267"/>
      <c r="L1431" s="372"/>
      <c r="O1431" s="373"/>
      <c r="P1431" s="373"/>
      <c r="Q1431" s="374"/>
      <c r="R1431" s="274"/>
      <c r="S1431"/>
      <c r="T1431"/>
      <c r="U1431"/>
      <c r="V1431"/>
      <c r="W1431"/>
      <c r="X1431"/>
      <c r="Y1431"/>
      <c r="Z1431"/>
      <c r="AA1431"/>
      <c r="AB1431"/>
      <c r="AC1431"/>
      <c r="AD1431"/>
      <c r="AE1431"/>
      <c r="AF1431"/>
      <c r="AG1431"/>
      <c r="AH1431"/>
    </row>
    <row r="1432" spans="1:34" s="282" customFormat="1" ht="12.75" customHeight="1" x14ac:dyDescent="0.25">
      <c r="A1432"/>
      <c r="B1432"/>
      <c r="C1432" s="8"/>
      <c r="D1432" s="8"/>
      <c r="E1432"/>
      <c r="F1432" s="276"/>
      <c r="G1432"/>
      <c r="H1432"/>
      <c r="I1432"/>
      <c r="J1432" s="267"/>
      <c r="K1432" s="267"/>
      <c r="L1432" s="372"/>
      <c r="O1432" s="373"/>
      <c r="P1432" s="373"/>
      <c r="Q1432" s="374"/>
      <c r="R1432" s="274"/>
      <c r="S1432"/>
      <c r="T1432"/>
      <c r="U1432"/>
      <c r="V1432"/>
      <c r="W1432"/>
      <c r="X1432"/>
      <c r="Y1432"/>
      <c r="Z1432"/>
      <c r="AA1432"/>
      <c r="AB1432"/>
      <c r="AC1432"/>
      <c r="AD1432"/>
      <c r="AE1432"/>
      <c r="AF1432"/>
      <c r="AG1432"/>
      <c r="AH1432"/>
    </row>
    <row r="1433" spans="1:34" s="282" customFormat="1" ht="12.75" customHeight="1" x14ac:dyDescent="0.25">
      <c r="A1433"/>
      <c r="B1433"/>
      <c r="C1433" s="8"/>
      <c r="D1433" s="8"/>
      <c r="E1433"/>
      <c r="F1433" s="276"/>
      <c r="G1433"/>
      <c r="H1433"/>
      <c r="I1433"/>
      <c r="J1433" s="267"/>
      <c r="K1433" s="267"/>
      <c r="L1433" s="372"/>
      <c r="O1433" s="373"/>
      <c r="P1433" s="373"/>
      <c r="Q1433" s="374"/>
      <c r="R1433" s="274"/>
      <c r="S1433"/>
      <c r="T1433"/>
      <c r="U1433"/>
      <c r="V1433"/>
      <c r="W1433"/>
      <c r="X1433"/>
      <c r="Y1433"/>
      <c r="Z1433"/>
      <c r="AA1433"/>
      <c r="AB1433"/>
      <c r="AC1433"/>
      <c r="AD1433"/>
      <c r="AE1433"/>
      <c r="AF1433"/>
      <c r="AG1433"/>
      <c r="AH1433"/>
    </row>
    <row r="1434" spans="1:34" s="282" customFormat="1" ht="12.75" customHeight="1" x14ac:dyDescent="0.25">
      <c r="A1434"/>
      <c r="B1434"/>
      <c r="C1434" s="8"/>
      <c r="D1434" s="8"/>
      <c r="E1434"/>
      <c r="F1434" s="276"/>
      <c r="G1434"/>
      <c r="H1434"/>
      <c r="I1434"/>
      <c r="J1434" s="267"/>
      <c r="K1434" s="267"/>
      <c r="L1434" s="372"/>
      <c r="O1434" s="373"/>
      <c r="P1434" s="373"/>
      <c r="Q1434" s="374"/>
      <c r="R1434" s="274"/>
      <c r="S1434"/>
      <c r="T1434"/>
      <c r="U1434"/>
      <c r="V1434"/>
      <c r="W1434"/>
      <c r="X1434"/>
      <c r="Y1434"/>
      <c r="Z1434"/>
      <c r="AA1434"/>
      <c r="AB1434"/>
      <c r="AC1434"/>
      <c r="AD1434"/>
      <c r="AE1434"/>
      <c r="AF1434"/>
      <c r="AG1434"/>
      <c r="AH1434"/>
    </row>
    <row r="1435" spans="1:34" s="282" customFormat="1" ht="12.75" customHeight="1" x14ac:dyDescent="0.25">
      <c r="A1435"/>
      <c r="B1435"/>
      <c r="C1435" s="8"/>
      <c r="D1435" s="8"/>
      <c r="E1435"/>
      <c r="F1435" s="276"/>
      <c r="G1435"/>
      <c r="H1435"/>
      <c r="I1435"/>
      <c r="J1435" s="267"/>
      <c r="K1435" s="267"/>
      <c r="L1435" s="372"/>
      <c r="O1435" s="373"/>
      <c r="P1435" s="373"/>
      <c r="Q1435" s="374"/>
      <c r="R1435" s="274"/>
      <c r="S1435"/>
      <c r="T1435"/>
      <c r="U1435"/>
      <c r="V1435"/>
      <c r="W1435"/>
      <c r="X1435"/>
      <c r="Y1435"/>
      <c r="Z1435"/>
      <c r="AA1435"/>
      <c r="AB1435"/>
      <c r="AC1435"/>
      <c r="AD1435"/>
      <c r="AE1435"/>
      <c r="AF1435"/>
      <c r="AG1435"/>
      <c r="AH1435"/>
    </row>
    <row r="1436" spans="1:34" s="282" customFormat="1" ht="12.75" customHeight="1" x14ac:dyDescent="0.25">
      <c r="A1436"/>
      <c r="B1436"/>
      <c r="C1436" s="8"/>
      <c r="D1436" s="8"/>
      <c r="E1436"/>
      <c r="F1436" s="276"/>
      <c r="G1436"/>
      <c r="H1436"/>
      <c r="I1436"/>
      <c r="J1436" s="267"/>
      <c r="K1436" s="267"/>
      <c r="L1436" s="372"/>
      <c r="O1436" s="373"/>
      <c r="P1436" s="373"/>
      <c r="Q1436" s="374"/>
      <c r="R1436" s="274"/>
      <c r="S1436"/>
      <c r="T1436"/>
      <c r="U1436"/>
      <c r="V1436"/>
      <c r="W1436"/>
      <c r="X1436"/>
      <c r="Y1436"/>
      <c r="Z1436"/>
      <c r="AA1436"/>
      <c r="AB1436"/>
      <c r="AC1436"/>
      <c r="AD1436"/>
      <c r="AE1436"/>
      <c r="AF1436"/>
      <c r="AG1436"/>
      <c r="AH1436"/>
    </row>
    <row r="1437" spans="1:34" s="282" customFormat="1" ht="12.75" customHeight="1" x14ac:dyDescent="0.25">
      <c r="A1437"/>
      <c r="B1437"/>
      <c r="C1437" s="8"/>
      <c r="D1437" s="8"/>
      <c r="E1437"/>
      <c r="F1437" s="276"/>
      <c r="G1437"/>
      <c r="H1437"/>
      <c r="I1437"/>
      <c r="J1437" s="267"/>
      <c r="K1437" s="267"/>
      <c r="L1437" s="372"/>
      <c r="O1437" s="373"/>
      <c r="P1437" s="373"/>
      <c r="Q1437" s="374"/>
      <c r="R1437" s="274"/>
      <c r="S1437"/>
      <c r="T1437"/>
      <c r="U1437"/>
      <c r="V1437"/>
      <c r="W1437"/>
      <c r="X1437"/>
      <c r="Y1437"/>
      <c r="Z1437"/>
      <c r="AA1437"/>
      <c r="AB1437"/>
      <c r="AC1437"/>
      <c r="AD1437"/>
      <c r="AE1437"/>
      <c r="AF1437"/>
      <c r="AG1437"/>
      <c r="AH1437"/>
    </row>
    <row r="1438" spans="1:34" s="282" customFormat="1" ht="12.75" customHeight="1" x14ac:dyDescent="0.25">
      <c r="A1438"/>
      <c r="B1438"/>
      <c r="C1438" s="8"/>
      <c r="D1438" s="8"/>
      <c r="E1438"/>
      <c r="F1438" s="276"/>
      <c r="G1438"/>
      <c r="H1438"/>
      <c r="I1438"/>
      <c r="J1438" s="267"/>
      <c r="K1438" s="267"/>
      <c r="L1438" s="372"/>
      <c r="O1438" s="373"/>
      <c r="P1438" s="373"/>
      <c r="Q1438" s="374"/>
      <c r="R1438" s="274"/>
      <c r="S1438"/>
      <c r="T1438"/>
      <c r="U1438"/>
      <c r="V1438"/>
      <c r="W1438"/>
      <c r="X1438"/>
      <c r="Y1438"/>
      <c r="Z1438"/>
      <c r="AA1438"/>
      <c r="AB1438"/>
      <c r="AC1438"/>
      <c r="AD1438"/>
      <c r="AE1438"/>
      <c r="AF1438"/>
      <c r="AG1438"/>
      <c r="AH1438"/>
    </row>
    <row r="1439" spans="1:34" s="282" customFormat="1" ht="12.75" customHeight="1" x14ac:dyDescent="0.25">
      <c r="A1439"/>
      <c r="B1439"/>
      <c r="C1439" s="8"/>
      <c r="D1439" s="8"/>
      <c r="E1439"/>
      <c r="F1439" s="276"/>
      <c r="G1439"/>
      <c r="H1439"/>
      <c r="I1439"/>
      <c r="J1439" s="267"/>
      <c r="K1439" s="267"/>
      <c r="L1439" s="372"/>
      <c r="O1439" s="373"/>
      <c r="P1439" s="373"/>
      <c r="Q1439" s="374"/>
      <c r="R1439" s="274"/>
      <c r="S1439"/>
      <c r="T1439"/>
      <c r="U1439"/>
      <c r="V1439"/>
      <c r="W1439"/>
      <c r="X1439"/>
      <c r="Y1439"/>
      <c r="Z1439"/>
      <c r="AA1439"/>
      <c r="AB1439"/>
      <c r="AC1439"/>
      <c r="AD1439"/>
      <c r="AE1439"/>
      <c r="AF1439"/>
      <c r="AG1439"/>
      <c r="AH1439"/>
    </row>
    <row r="1440" spans="1:34" s="282" customFormat="1" ht="12.75" customHeight="1" x14ac:dyDescent="0.25">
      <c r="A1440"/>
      <c r="B1440"/>
      <c r="C1440" s="8"/>
      <c r="D1440" s="8"/>
      <c r="E1440"/>
      <c r="F1440" s="276"/>
      <c r="G1440"/>
      <c r="H1440"/>
      <c r="I1440"/>
      <c r="J1440" s="267"/>
      <c r="K1440" s="267"/>
      <c r="L1440" s="372"/>
      <c r="O1440" s="373"/>
      <c r="P1440" s="373"/>
      <c r="Q1440" s="374"/>
      <c r="R1440" s="274"/>
      <c r="S1440"/>
      <c r="T1440"/>
      <c r="U1440"/>
      <c r="V1440"/>
      <c r="W1440"/>
      <c r="X1440"/>
      <c r="Y1440"/>
      <c r="Z1440"/>
      <c r="AA1440"/>
      <c r="AB1440"/>
      <c r="AC1440"/>
      <c r="AD1440"/>
      <c r="AE1440"/>
      <c r="AF1440"/>
      <c r="AG1440"/>
      <c r="AH1440"/>
    </row>
    <row r="1441" spans="1:34" s="282" customFormat="1" ht="12.75" customHeight="1" x14ac:dyDescent="0.25">
      <c r="A1441"/>
      <c r="B1441"/>
      <c r="C1441" s="8"/>
      <c r="D1441" s="8"/>
      <c r="E1441"/>
      <c r="F1441" s="276"/>
      <c r="G1441"/>
      <c r="H1441"/>
      <c r="I1441"/>
      <c r="J1441" s="267"/>
      <c r="K1441" s="267"/>
      <c r="L1441" s="372"/>
      <c r="O1441" s="373"/>
      <c r="P1441" s="373"/>
      <c r="Q1441" s="374"/>
      <c r="R1441" s="274"/>
      <c r="S1441"/>
      <c r="T1441"/>
      <c r="U1441"/>
      <c r="V1441"/>
      <c r="W1441"/>
      <c r="X1441"/>
      <c r="Y1441"/>
      <c r="Z1441"/>
      <c r="AA1441"/>
      <c r="AB1441"/>
      <c r="AC1441"/>
      <c r="AD1441"/>
      <c r="AE1441"/>
      <c r="AF1441"/>
      <c r="AG1441"/>
      <c r="AH1441"/>
    </row>
    <row r="1442" spans="1:34" s="282" customFormat="1" ht="12.75" customHeight="1" x14ac:dyDescent="0.25">
      <c r="A1442"/>
      <c r="B1442"/>
      <c r="C1442" s="8"/>
      <c r="D1442" s="8"/>
      <c r="E1442"/>
      <c r="F1442" s="276"/>
      <c r="G1442"/>
      <c r="H1442"/>
      <c r="I1442"/>
      <c r="J1442" s="267"/>
      <c r="K1442" s="267"/>
      <c r="L1442" s="372"/>
      <c r="O1442" s="373"/>
      <c r="P1442" s="373"/>
      <c r="Q1442" s="374"/>
      <c r="R1442" s="274"/>
      <c r="S1442"/>
      <c r="T1442"/>
      <c r="U1442"/>
      <c r="V1442"/>
      <c r="W1442"/>
      <c r="X1442"/>
      <c r="Y1442"/>
      <c r="Z1442"/>
      <c r="AA1442"/>
      <c r="AB1442"/>
      <c r="AC1442"/>
      <c r="AD1442"/>
      <c r="AE1442"/>
      <c r="AF1442"/>
      <c r="AG1442"/>
      <c r="AH1442"/>
    </row>
    <row r="1443" spans="1:34" s="282" customFormat="1" ht="12.75" customHeight="1" x14ac:dyDescent="0.25">
      <c r="A1443"/>
      <c r="B1443"/>
      <c r="C1443" s="8"/>
      <c r="D1443" s="8"/>
      <c r="E1443"/>
      <c r="F1443" s="276"/>
      <c r="G1443"/>
      <c r="H1443"/>
      <c r="I1443"/>
      <c r="J1443" s="267"/>
      <c r="K1443" s="267"/>
      <c r="L1443" s="372"/>
      <c r="O1443" s="373"/>
      <c r="P1443" s="373"/>
      <c r="Q1443" s="374"/>
      <c r="R1443" s="274"/>
      <c r="S1443"/>
      <c r="T1443"/>
      <c r="U1443"/>
      <c r="V1443"/>
      <c r="W1443"/>
      <c r="X1443"/>
      <c r="Y1443"/>
      <c r="Z1443"/>
      <c r="AA1443"/>
      <c r="AB1443"/>
      <c r="AC1443"/>
      <c r="AD1443"/>
      <c r="AE1443"/>
      <c r="AF1443"/>
      <c r="AG1443"/>
      <c r="AH1443"/>
    </row>
    <row r="1444" spans="1:34" s="282" customFormat="1" ht="12.75" customHeight="1" x14ac:dyDescent="0.25">
      <c r="A1444"/>
      <c r="B1444"/>
      <c r="C1444" s="8"/>
      <c r="D1444" s="8"/>
      <c r="E1444"/>
      <c r="F1444" s="276"/>
      <c r="G1444"/>
      <c r="H1444"/>
      <c r="I1444"/>
      <c r="J1444" s="267"/>
      <c r="K1444" s="267"/>
      <c r="L1444" s="372"/>
      <c r="O1444" s="373"/>
      <c r="P1444" s="373"/>
      <c r="Q1444" s="374"/>
      <c r="R1444" s="274"/>
      <c r="S1444"/>
      <c r="T1444"/>
      <c r="U1444"/>
      <c r="V1444"/>
      <c r="W1444"/>
      <c r="X1444"/>
      <c r="Y1444"/>
      <c r="Z1444"/>
      <c r="AA1444"/>
      <c r="AB1444"/>
      <c r="AC1444"/>
      <c r="AD1444"/>
      <c r="AE1444"/>
      <c r="AF1444"/>
      <c r="AG1444"/>
      <c r="AH1444"/>
    </row>
    <row r="1445" spans="1:34" s="282" customFormat="1" ht="12.75" customHeight="1" x14ac:dyDescent="0.25">
      <c r="A1445"/>
      <c r="B1445"/>
      <c r="C1445" s="8"/>
      <c r="D1445" s="8"/>
      <c r="E1445"/>
      <c r="F1445" s="276"/>
      <c r="G1445"/>
      <c r="H1445"/>
      <c r="I1445"/>
      <c r="J1445" s="267"/>
      <c r="K1445" s="267"/>
      <c r="L1445" s="372"/>
      <c r="O1445" s="373"/>
      <c r="P1445" s="373"/>
      <c r="Q1445" s="374"/>
      <c r="R1445" s="274"/>
      <c r="S1445"/>
      <c r="T1445"/>
      <c r="U1445"/>
      <c r="V1445"/>
      <c r="W1445"/>
      <c r="X1445"/>
      <c r="Y1445"/>
      <c r="Z1445"/>
      <c r="AA1445"/>
      <c r="AB1445"/>
      <c r="AC1445"/>
      <c r="AD1445"/>
      <c r="AE1445"/>
      <c r="AF1445"/>
      <c r="AG1445"/>
      <c r="AH1445"/>
    </row>
    <row r="1446" spans="1:34" s="282" customFormat="1" ht="12.75" customHeight="1" x14ac:dyDescent="0.25">
      <c r="A1446"/>
      <c r="B1446"/>
      <c r="C1446" s="8"/>
      <c r="D1446" s="8"/>
      <c r="E1446"/>
      <c r="F1446" s="276"/>
      <c r="G1446"/>
      <c r="H1446"/>
      <c r="I1446"/>
      <c r="J1446" s="267"/>
      <c r="K1446" s="267"/>
      <c r="L1446" s="372"/>
      <c r="O1446" s="373"/>
      <c r="P1446" s="373"/>
      <c r="Q1446" s="374"/>
      <c r="R1446" s="274"/>
      <c r="S1446"/>
      <c r="T1446"/>
      <c r="U1446"/>
      <c r="V1446"/>
      <c r="W1446"/>
      <c r="X1446"/>
      <c r="Y1446"/>
      <c r="Z1446"/>
      <c r="AA1446"/>
      <c r="AB1446"/>
      <c r="AC1446"/>
      <c r="AD1446"/>
      <c r="AE1446"/>
      <c r="AF1446"/>
      <c r="AG1446"/>
      <c r="AH1446"/>
    </row>
    <row r="1447" spans="1:34" s="282" customFormat="1" ht="12.75" customHeight="1" x14ac:dyDescent="0.25">
      <c r="A1447"/>
      <c r="B1447"/>
      <c r="C1447" s="8"/>
      <c r="D1447" s="8"/>
      <c r="E1447"/>
      <c r="F1447" s="276"/>
      <c r="G1447"/>
      <c r="H1447"/>
      <c r="I1447"/>
      <c r="J1447" s="267"/>
      <c r="K1447" s="267"/>
      <c r="L1447" s="372"/>
      <c r="O1447" s="373"/>
      <c r="P1447" s="373"/>
      <c r="Q1447" s="374"/>
      <c r="R1447" s="274"/>
      <c r="S1447"/>
      <c r="T1447"/>
      <c r="U1447"/>
      <c r="V1447"/>
      <c r="W1447"/>
      <c r="X1447"/>
      <c r="Y1447"/>
      <c r="Z1447"/>
      <c r="AA1447"/>
      <c r="AB1447"/>
      <c r="AC1447"/>
      <c r="AD1447"/>
      <c r="AE1447"/>
      <c r="AF1447"/>
      <c r="AG1447"/>
      <c r="AH1447"/>
    </row>
    <row r="1448" spans="1:34" s="282" customFormat="1" ht="12.75" customHeight="1" x14ac:dyDescent="0.25">
      <c r="A1448"/>
      <c r="B1448"/>
      <c r="C1448" s="8"/>
      <c r="D1448" s="8"/>
      <c r="E1448"/>
      <c r="F1448" s="276"/>
      <c r="G1448"/>
      <c r="H1448"/>
      <c r="I1448"/>
      <c r="J1448" s="267"/>
      <c r="K1448" s="267"/>
      <c r="L1448" s="372"/>
      <c r="O1448" s="373"/>
      <c r="P1448" s="373"/>
      <c r="Q1448" s="374"/>
      <c r="R1448" s="274"/>
      <c r="S1448"/>
      <c r="T1448"/>
      <c r="U1448"/>
      <c r="V1448"/>
      <c r="W1448"/>
      <c r="X1448"/>
      <c r="Y1448"/>
      <c r="Z1448"/>
      <c r="AA1448"/>
      <c r="AB1448"/>
      <c r="AC1448"/>
      <c r="AD1448"/>
      <c r="AE1448"/>
      <c r="AF1448"/>
      <c r="AG1448"/>
      <c r="AH1448"/>
    </row>
    <row r="1449" spans="1:34" s="282" customFormat="1" ht="12.75" customHeight="1" x14ac:dyDescent="0.25">
      <c r="A1449"/>
      <c r="B1449"/>
      <c r="C1449" s="8"/>
      <c r="D1449" s="8"/>
      <c r="E1449"/>
      <c r="F1449" s="276"/>
      <c r="G1449"/>
      <c r="H1449"/>
      <c r="I1449"/>
      <c r="J1449" s="267"/>
      <c r="K1449" s="267"/>
      <c r="L1449" s="372"/>
      <c r="O1449" s="373"/>
      <c r="P1449" s="373"/>
      <c r="Q1449" s="374"/>
      <c r="R1449" s="274"/>
      <c r="S1449"/>
      <c r="T1449"/>
      <c r="U1449"/>
      <c r="V1449"/>
      <c r="W1449"/>
      <c r="X1449"/>
      <c r="Y1449"/>
      <c r="Z1449"/>
      <c r="AA1449"/>
      <c r="AB1449"/>
      <c r="AC1449"/>
      <c r="AD1449"/>
      <c r="AE1449"/>
      <c r="AF1449"/>
      <c r="AG1449"/>
      <c r="AH1449"/>
    </row>
    <row r="1450" spans="1:34" s="282" customFormat="1" ht="12.75" customHeight="1" x14ac:dyDescent="0.25">
      <c r="A1450"/>
      <c r="B1450"/>
      <c r="C1450" s="8"/>
      <c r="D1450" s="8"/>
      <c r="E1450"/>
      <c r="F1450" s="276"/>
      <c r="G1450"/>
      <c r="H1450"/>
      <c r="I1450"/>
      <c r="J1450" s="267"/>
      <c r="K1450" s="267"/>
      <c r="L1450" s="372"/>
      <c r="O1450" s="373"/>
      <c r="P1450" s="373"/>
      <c r="Q1450" s="374"/>
      <c r="R1450" s="274"/>
      <c r="S1450"/>
      <c r="T1450"/>
      <c r="U1450"/>
      <c r="V1450"/>
      <c r="W1450"/>
      <c r="X1450"/>
      <c r="Y1450"/>
      <c r="Z1450"/>
      <c r="AA1450"/>
      <c r="AB1450"/>
      <c r="AC1450"/>
      <c r="AD1450"/>
      <c r="AE1450"/>
      <c r="AF1450"/>
      <c r="AG1450"/>
      <c r="AH1450"/>
    </row>
    <row r="1451" spans="1:34" s="282" customFormat="1" ht="12.75" customHeight="1" x14ac:dyDescent="0.25">
      <c r="A1451"/>
      <c r="B1451"/>
      <c r="C1451" s="8"/>
      <c r="D1451" s="8"/>
      <c r="E1451"/>
      <c r="F1451" s="276"/>
      <c r="G1451"/>
      <c r="H1451"/>
      <c r="I1451"/>
      <c r="J1451" s="267"/>
      <c r="K1451" s="267"/>
      <c r="L1451" s="372"/>
      <c r="O1451" s="373"/>
      <c r="P1451" s="373"/>
      <c r="Q1451" s="374"/>
      <c r="R1451" s="274"/>
      <c r="S1451"/>
      <c r="T1451"/>
      <c r="U1451"/>
      <c r="V1451"/>
      <c r="W1451"/>
      <c r="X1451"/>
      <c r="Y1451"/>
      <c r="Z1451"/>
      <c r="AA1451"/>
      <c r="AB1451"/>
      <c r="AC1451"/>
      <c r="AD1451"/>
      <c r="AE1451"/>
      <c r="AF1451"/>
      <c r="AG1451"/>
      <c r="AH1451"/>
    </row>
    <row r="1452" spans="1:34" s="282" customFormat="1" ht="12.75" customHeight="1" x14ac:dyDescent="0.25">
      <c r="A1452"/>
      <c r="B1452"/>
      <c r="C1452" s="8"/>
      <c r="D1452" s="8"/>
      <c r="E1452"/>
      <c r="F1452" s="276"/>
      <c r="G1452"/>
      <c r="H1452"/>
      <c r="I1452"/>
      <c r="J1452" s="267"/>
      <c r="K1452" s="267"/>
      <c r="L1452" s="372"/>
      <c r="O1452" s="373"/>
      <c r="P1452" s="373"/>
      <c r="Q1452" s="374"/>
      <c r="R1452" s="274"/>
      <c r="S1452"/>
      <c r="T1452"/>
      <c r="U1452"/>
      <c r="V1452"/>
      <c r="W1452"/>
      <c r="X1452"/>
      <c r="Y1452"/>
      <c r="Z1452"/>
      <c r="AA1452"/>
      <c r="AB1452"/>
      <c r="AC1452"/>
      <c r="AD1452"/>
      <c r="AE1452"/>
      <c r="AF1452"/>
      <c r="AG1452"/>
      <c r="AH1452"/>
    </row>
    <row r="1453" spans="1:34" s="282" customFormat="1" ht="12.75" customHeight="1" x14ac:dyDescent="0.25">
      <c r="A1453"/>
      <c r="B1453"/>
      <c r="C1453" s="8"/>
      <c r="D1453" s="8"/>
      <c r="E1453"/>
      <c r="F1453" s="276"/>
      <c r="G1453"/>
      <c r="H1453"/>
      <c r="I1453"/>
      <c r="J1453" s="267"/>
      <c r="K1453" s="267"/>
      <c r="L1453" s="372"/>
      <c r="O1453" s="373"/>
      <c r="P1453" s="373"/>
      <c r="Q1453" s="374"/>
      <c r="R1453" s="274"/>
      <c r="S1453"/>
      <c r="T1453"/>
      <c r="U1453"/>
      <c r="V1453"/>
      <c r="W1453"/>
      <c r="X1453"/>
      <c r="Y1453"/>
      <c r="Z1453"/>
      <c r="AA1453"/>
      <c r="AB1453"/>
      <c r="AC1453"/>
      <c r="AD1453"/>
      <c r="AE1453"/>
      <c r="AF1453"/>
      <c r="AG1453"/>
      <c r="AH1453"/>
    </row>
    <row r="1454" spans="1:34" s="282" customFormat="1" ht="12.75" customHeight="1" x14ac:dyDescent="0.25">
      <c r="A1454"/>
      <c r="B1454"/>
      <c r="C1454" s="8"/>
      <c r="D1454" s="8"/>
      <c r="E1454"/>
      <c r="F1454" s="276"/>
      <c r="G1454"/>
      <c r="H1454"/>
      <c r="I1454"/>
      <c r="J1454" s="267"/>
      <c r="K1454" s="267"/>
      <c r="L1454" s="372"/>
      <c r="O1454" s="373"/>
      <c r="P1454" s="373"/>
      <c r="Q1454" s="374"/>
      <c r="R1454" s="274"/>
      <c r="S1454"/>
      <c r="T1454"/>
      <c r="U1454"/>
      <c r="V1454"/>
      <c r="W1454"/>
      <c r="X1454"/>
      <c r="Y1454"/>
      <c r="Z1454"/>
      <c r="AA1454"/>
      <c r="AB1454"/>
      <c r="AC1454"/>
      <c r="AD1454"/>
      <c r="AE1454"/>
      <c r="AF1454"/>
      <c r="AG1454"/>
      <c r="AH1454"/>
    </row>
    <row r="1455" spans="1:34" s="282" customFormat="1" ht="12.75" customHeight="1" x14ac:dyDescent="0.25">
      <c r="A1455"/>
      <c r="B1455"/>
      <c r="C1455" s="8"/>
      <c r="D1455" s="8"/>
      <c r="E1455"/>
      <c r="F1455" s="276"/>
      <c r="G1455"/>
      <c r="H1455"/>
      <c r="I1455"/>
      <c r="J1455" s="267"/>
      <c r="K1455" s="267"/>
      <c r="L1455" s="372"/>
      <c r="O1455" s="373"/>
      <c r="P1455" s="373"/>
      <c r="Q1455" s="374"/>
      <c r="R1455" s="274"/>
      <c r="S1455"/>
      <c r="T1455"/>
      <c r="U1455"/>
      <c r="V1455"/>
      <c r="W1455"/>
      <c r="X1455"/>
      <c r="Y1455"/>
      <c r="Z1455"/>
      <c r="AA1455"/>
      <c r="AB1455"/>
      <c r="AC1455"/>
      <c r="AD1455"/>
      <c r="AE1455"/>
      <c r="AF1455"/>
      <c r="AG1455"/>
      <c r="AH1455"/>
    </row>
    <row r="1456" spans="1:34" s="282" customFormat="1" ht="12.75" customHeight="1" x14ac:dyDescent="0.25">
      <c r="A1456"/>
      <c r="B1456"/>
      <c r="C1456" s="8"/>
      <c r="D1456" s="8"/>
      <c r="E1456"/>
      <c r="F1456" s="276"/>
      <c r="G1456"/>
      <c r="H1456"/>
      <c r="I1456"/>
      <c r="J1456" s="267"/>
      <c r="K1456" s="267"/>
      <c r="L1456" s="372"/>
      <c r="O1456" s="373"/>
      <c r="P1456" s="373"/>
      <c r="Q1456" s="374"/>
      <c r="R1456" s="274"/>
      <c r="S1456"/>
      <c r="T1456"/>
      <c r="U1456"/>
      <c r="V1456"/>
      <c r="W1456"/>
      <c r="X1456"/>
      <c r="Y1456"/>
      <c r="Z1456"/>
      <c r="AA1456"/>
      <c r="AB1456"/>
      <c r="AC1456"/>
      <c r="AD1456"/>
      <c r="AE1456"/>
      <c r="AF1456"/>
      <c r="AG1456"/>
      <c r="AH1456"/>
    </row>
    <row r="1457" spans="1:34" s="282" customFormat="1" ht="12.75" customHeight="1" x14ac:dyDescent="0.25">
      <c r="A1457"/>
      <c r="B1457"/>
      <c r="C1457" s="8"/>
      <c r="D1457" s="8"/>
      <c r="E1457"/>
      <c r="F1457" s="276"/>
      <c r="G1457"/>
      <c r="H1457"/>
      <c r="I1457"/>
      <c r="J1457" s="267"/>
      <c r="K1457" s="267"/>
      <c r="L1457" s="372"/>
      <c r="O1457" s="373"/>
      <c r="P1457" s="373"/>
      <c r="Q1457" s="374"/>
      <c r="R1457" s="274"/>
      <c r="S1457"/>
      <c r="T1457"/>
      <c r="U1457"/>
      <c r="V1457"/>
      <c r="W1457"/>
      <c r="X1457"/>
      <c r="Y1457"/>
      <c r="Z1457"/>
      <c r="AA1457"/>
      <c r="AB1457"/>
      <c r="AC1457"/>
      <c r="AD1457"/>
      <c r="AE1457"/>
      <c r="AF1457"/>
      <c r="AG1457"/>
      <c r="AH1457"/>
    </row>
    <row r="1458" spans="1:34" s="282" customFormat="1" ht="12.75" customHeight="1" x14ac:dyDescent="0.25">
      <c r="A1458"/>
      <c r="B1458"/>
      <c r="C1458" s="8"/>
      <c r="D1458" s="8"/>
      <c r="E1458"/>
      <c r="F1458" s="276"/>
      <c r="G1458"/>
      <c r="H1458"/>
      <c r="I1458"/>
      <c r="J1458" s="267"/>
      <c r="K1458" s="267"/>
      <c r="L1458" s="372"/>
      <c r="O1458" s="373"/>
      <c r="P1458" s="373"/>
      <c r="Q1458" s="374"/>
      <c r="R1458" s="274"/>
      <c r="S1458"/>
      <c r="T1458"/>
      <c r="U1458"/>
      <c r="V1458"/>
      <c r="W1458"/>
      <c r="X1458"/>
      <c r="Y1458"/>
      <c r="Z1458"/>
      <c r="AA1458"/>
      <c r="AB1458"/>
      <c r="AC1458"/>
      <c r="AD1458"/>
      <c r="AE1458"/>
      <c r="AF1458"/>
      <c r="AG1458"/>
      <c r="AH1458"/>
    </row>
    <row r="1459" spans="1:34" s="282" customFormat="1" ht="12.75" customHeight="1" x14ac:dyDescent="0.25">
      <c r="A1459"/>
      <c r="B1459"/>
      <c r="C1459" s="8"/>
      <c r="D1459" s="8"/>
      <c r="E1459"/>
      <c r="F1459" s="276"/>
      <c r="G1459"/>
      <c r="H1459"/>
      <c r="I1459"/>
      <c r="J1459" s="267"/>
      <c r="K1459" s="267"/>
      <c r="L1459" s="372"/>
      <c r="O1459" s="373"/>
      <c r="P1459" s="373"/>
      <c r="Q1459" s="374"/>
      <c r="R1459" s="274"/>
      <c r="S1459"/>
      <c r="T1459"/>
      <c r="U1459"/>
      <c r="V1459"/>
      <c r="W1459"/>
      <c r="X1459"/>
      <c r="Y1459"/>
      <c r="Z1459"/>
      <c r="AA1459"/>
      <c r="AB1459"/>
      <c r="AC1459"/>
      <c r="AD1459"/>
      <c r="AE1459"/>
      <c r="AF1459"/>
      <c r="AG1459"/>
      <c r="AH1459"/>
    </row>
    <row r="1460" spans="1:34" s="282" customFormat="1" ht="12.75" customHeight="1" x14ac:dyDescent="0.25">
      <c r="A1460"/>
      <c r="B1460"/>
      <c r="C1460" s="8"/>
      <c r="D1460" s="8"/>
      <c r="E1460"/>
      <c r="F1460" s="276"/>
      <c r="G1460"/>
      <c r="H1460"/>
      <c r="I1460"/>
      <c r="J1460" s="267"/>
      <c r="K1460" s="267"/>
      <c r="L1460" s="372"/>
      <c r="O1460" s="373"/>
      <c r="P1460" s="373"/>
      <c r="Q1460" s="374"/>
      <c r="R1460" s="274"/>
      <c r="S1460"/>
      <c r="T1460"/>
      <c r="U1460"/>
      <c r="V1460"/>
      <c r="W1460"/>
      <c r="X1460"/>
      <c r="Y1460"/>
      <c r="Z1460"/>
      <c r="AA1460"/>
      <c r="AB1460"/>
      <c r="AC1460"/>
      <c r="AD1460"/>
      <c r="AE1460"/>
      <c r="AF1460"/>
      <c r="AG1460"/>
      <c r="AH1460"/>
    </row>
    <row r="1461" spans="1:34" s="282" customFormat="1" ht="12.75" customHeight="1" x14ac:dyDescent="0.25">
      <c r="A1461"/>
      <c r="B1461"/>
      <c r="C1461" s="8"/>
      <c r="D1461" s="8"/>
      <c r="E1461"/>
      <c r="F1461" s="276"/>
      <c r="G1461"/>
      <c r="H1461"/>
      <c r="I1461"/>
      <c r="J1461" s="267"/>
      <c r="K1461" s="267"/>
      <c r="L1461" s="372"/>
      <c r="O1461" s="373"/>
      <c r="P1461" s="373"/>
      <c r="Q1461" s="374"/>
      <c r="R1461" s="274"/>
      <c r="S1461"/>
      <c r="T1461"/>
      <c r="U1461"/>
      <c r="V1461"/>
      <c r="W1461"/>
      <c r="X1461"/>
      <c r="Y1461"/>
      <c r="Z1461"/>
      <c r="AA1461"/>
      <c r="AB1461"/>
      <c r="AC1461"/>
      <c r="AD1461"/>
      <c r="AE1461"/>
      <c r="AF1461"/>
      <c r="AG1461"/>
      <c r="AH1461"/>
    </row>
    <row r="1462" spans="1:34" s="282" customFormat="1" ht="12.75" customHeight="1" x14ac:dyDescent="0.25">
      <c r="A1462"/>
      <c r="B1462"/>
      <c r="C1462" s="8"/>
      <c r="D1462" s="8"/>
      <c r="E1462"/>
      <c r="F1462" s="276"/>
      <c r="G1462"/>
      <c r="H1462"/>
      <c r="I1462"/>
      <c r="J1462" s="267"/>
      <c r="K1462" s="267"/>
      <c r="L1462" s="372"/>
      <c r="O1462" s="373"/>
      <c r="P1462" s="373"/>
      <c r="Q1462" s="374"/>
      <c r="R1462" s="274"/>
      <c r="S1462"/>
      <c r="T1462"/>
      <c r="U1462"/>
      <c r="V1462"/>
      <c r="W1462"/>
      <c r="X1462"/>
      <c r="Y1462"/>
      <c r="Z1462"/>
      <c r="AA1462"/>
      <c r="AB1462"/>
      <c r="AC1462"/>
      <c r="AD1462"/>
      <c r="AE1462"/>
      <c r="AF1462"/>
      <c r="AG1462"/>
      <c r="AH1462"/>
    </row>
    <row r="1463" spans="1:34" s="282" customFormat="1" ht="12.75" customHeight="1" x14ac:dyDescent="0.25">
      <c r="A1463"/>
      <c r="B1463"/>
      <c r="C1463" s="8"/>
      <c r="D1463" s="8"/>
      <c r="E1463"/>
      <c r="F1463" s="276"/>
      <c r="G1463"/>
      <c r="H1463"/>
      <c r="I1463"/>
      <c r="J1463" s="267"/>
      <c r="K1463" s="267"/>
      <c r="L1463" s="372"/>
      <c r="O1463" s="373"/>
      <c r="P1463" s="373"/>
      <c r="Q1463" s="374"/>
      <c r="R1463" s="274"/>
      <c r="S1463"/>
      <c r="T1463"/>
      <c r="U1463"/>
      <c r="V1463"/>
      <c r="W1463"/>
      <c r="X1463"/>
      <c r="Y1463"/>
      <c r="Z1463"/>
      <c r="AA1463"/>
      <c r="AB1463"/>
      <c r="AC1463"/>
      <c r="AD1463"/>
      <c r="AE1463"/>
      <c r="AF1463"/>
      <c r="AG1463"/>
      <c r="AH1463"/>
    </row>
    <row r="1464" spans="1:34" s="282" customFormat="1" ht="12.75" customHeight="1" x14ac:dyDescent="0.25">
      <c r="A1464"/>
      <c r="B1464"/>
      <c r="C1464" s="8"/>
      <c r="D1464" s="8"/>
      <c r="E1464"/>
      <c r="F1464" s="276"/>
      <c r="G1464"/>
      <c r="H1464"/>
      <c r="I1464"/>
      <c r="J1464" s="267"/>
      <c r="K1464" s="267"/>
      <c r="L1464" s="372"/>
      <c r="O1464" s="373"/>
      <c r="P1464" s="373"/>
      <c r="Q1464" s="374"/>
      <c r="R1464" s="274"/>
      <c r="S1464"/>
      <c r="T1464"/>
      <c r="U1464"/>
      <c r="V1464"/>
      <c r="W1464"/>
      <c r="X1464"/>
      <c r="Y1464"/>
      <c r="Z1464"/>
      <c r="AA1464"/>
      <c r="AB1464"/>
      <c r="AC1464"/>
      <c r="AD1464"/>
      <c r="AE1464"/>
      <c r="AF1464"/>
      <c r="AG1464"/>
      <c r="AH1464"/>
    </row>
    <row r="1465" spans="1:34" s="282" customFormat="1" ht="12.75" customHeight="1" x14ac:dyDescent="0.25">
      <c r="A1465"/>
      <c r="B1465"/>
      <c r="C1465" s="8"/>
      <c r="D1465" s="8"/>
      <c r="E1465"/>
      <c r="F1465" s="276"/>
      <c r="G1465"/>
      <c r="H1465"/>
      <c r="I1465"/>
      <c r="J1465" s="267"/>
      <c r="K1465" s="267"/>
      <c r="L1465" s="372"/>
      <c r="O1465" s="373"/>
      <c r="P1465" s="373"/>
      <c r="Q1465" s="374"/>
      <c r="R1465" s="274"/>
      <c r="S1465"/>
      <c r="T1465"/>
      <c r="U1465"/>
      <c r="V1465"/>
      <c r="W1465"/>
      <c r="X1465"/>
      <c r="Y1465"/>
      <c r="Z1465"/>
      <c r="AA1465"/>
      <c r="AB1465"/>
      <c r="AC1465"/>
      <c r="AD1465"/>
      <c r="AE1465"/>
      <c r="AF1465"/>
      <c r="AG1465"/>
      <c r="AH1465"/>
    </row>
    <row r="1466" spans="1:34" s="282" customFormat="1" ht="12.75" customHeight="1" x14ac:dyDescent="0.25">
      <c r="A1466"/>
      <c r="B1466"/>
      <c r="C1466" s="8"/>
      <c r="D1466" s="8"/>
      <c r="E1466"/>
      <c r="F1466" s="276"/>
      <c r="G1466"/>
      <c r="H1466"/>
      <c r="I1466"/>
      <c r="J1466" s="267"/>
      <c r="K1466" s="267"/>
      <c r="L1466" s="372"/>
      <c r="O1466" s="373"/>
      <c r="P1466" s="373"/>
      <c r="Q1466" s="374"/>
      <c r="R1466" s="274"/>
      <c r="S1466"/>
      <c r="T1466"/>
      <c r="U1466"/>
      <c r="V1466"/>
      <c r="W1466"/>
      <c r="X1466"/>
      <c r="Y1466"/>
      <c r="Z1466"/>
      <c r="AA1466"/>
      <c r="AB1466"/>
      <c r="AC1466"/>
      <c r="AD1466"/>
      <c r="AE1466"/>
      <c r="AF1466"/>
      <c r="AG1466"/>
      <c r="AH1466"/>
    </row>
    <row r="1467" spans="1:34" s="282" customFormat="1" ht="12.75" customHeight="1" x14ac:dyDescent="0.25">
      <c r="A1467"/>
      <c r="B1467"/>
      <c r="C1467" s="8"/>
      <c r="D1467" s="8"/>
      <c r="E1467"/>
      <c r="F1467" s="276"/>
      <c r="G1467"/>
      <c r="H1467"/>
      <c r="I1467"/>
      <c r="J1467" s="267"/>
      <c r="K1467" s="267"/>
      <c r="L1467" s="372"/>
      <c r="O1467" s="373"/>
      <c r="P1467" s="373"/>
      <c r="Q1467" s="374"/>
      <c r="R1467" s="274"/>
      <c r="S1467"/>
      <c r="T1467"/>
      <c r="U1467"/>
      <c r="V1467"/>
      <c r="W1467"/>
      <c r="X1467"/>
      <c r="Y1467"/>
      <c r="Z1467"/>
      <c r="AA1467"/>
      <c r="AB1467"/>
      <c r="AC1467"/>
      <c r="AD1467"/>
      <c r="AE1467"/>
      <c r="AF1467"/>
      <c r="AG1467"/>
      <c r="AH1467"/>
    </row>
    <row r="1468" spans="1:34" s="282" customFormat="1" ht="12.75" customHeight="1" x14ac:dyDescent="0.25">
      <c r="A1468"/>
      <c r="B1468"/>
      <c r="C1468" s="8"/>
      <c r="D1468" s="8"/>
      <c r="E1468"/>
      <c r="F1468" s="276"/>
      <c r="G1468"/>
      <c r="H1468"/>
      <c r="I1468"/>
      <c r="J1468" s="267"/>
      <c r="K1468" s="267"/>
      <c r="L1468" s="372"/>
      <c r="O1468" s="373"/>
      <c r="P1468" s="373"/>
      <c r="Q1468" s="374"/>
      <c r="R1468" s="274"/>
      <c r="S1468"/>
      <c r="T1468"/>
      <c r="U1468"/>
      <c r="V1468"/>
      <c r="W1468"/>
      <c r="X1468"/>
      <c r="Y1468"/>
      <c r="Z1468"/>
      <c r="AA1468"/>
      <c r="AB1468"/>
      <c r="AC1468"/>
      <c r="AD1468"/>
      <c r="AE1468"/>
      <c r="AF1468"/>
      <c r="AG1468"/>
      <c r="AH1468"/>
    </row>
    <row r="1469" spans="1:34" s="282" customFormat="1" ht="12.75" customHeight="1" x14ac:dyDescent="0.25">
      <c r="A1469"/>
      <c r="B1469"/>
      <c r="C1469" s="8"/>
      <c r="D1469" s="8"/>
      <c r="E1469"/>
      <c r="F1469" s="276"/>
      <c r="G1469"/>
      <c r="H1469"/>
      <c r="I1469"/>
      <c r="J1469" s="267"/>
      <c r="K1469" s="267"/>
      <c r="L1469" s="372"/>
      <c r="O1469" s="373"/>
      <c r="P1469" s="373"/>
      <c r="Q1469" s="374"/>
      <c r="R1469" s="274"/>
      <c r="S1469"/>
      <c r="T1469"/>
      <c r="U1469"/>
      <c r="V1469"/>
      <c r="W1469"/>
      <c r="X1469"/>
      <c r="Y1469"/>
      <c r="Z1469"/>
      <c r="AA1469"/>
      <c r="AB1469"/>
      <c r="AC1469"/>
      <c r="AD1469"/>
      <c r="AE1469"/>
      <c r="AF1469"/>
      <c r="AG1469"/>
      <c r="AH1469"/>
    </row>
    <row r="1470" spans="1:34" s="282" customFormat="1" ht="12.75" customHeight="1" x14ac:dyDescent="0.25">
      <c r="A1470"/>
      <c r="B1470"/>
      <c r="C1470" s="8"/>
      <c r="D1470" s="8"/>
      <c r="E1470"/>
      <c r="F1470" s="276"/>
      <c r="G1470"/>
      <c r="H1470"/>
      <c r="I1470"/>
      <c r="J1470" s="267"/>
      <c r="K1470" s="267"/>
      <c r="L1470" s="372"/>
      <c r="O1470" s="373"/>
      <c r="P1470" s="373"/>
      <c r="Q1470" s="374"/>
      <c r="R1470" s="274"/>
      <c r="S1470"/>
      <c r="T1470"/>
      <c r="U1470"/>
      <c r="V1470"/>
      <c r="W1470"/>
      <c r="X1470"/>
      <c r="Y1470"/>
      <c r="Z1470"/>
      <c r="AA1470"/>
      <c r="AB1470"/>
      <c r="AC1470"/>
      <c r="AD1470"/>
      <c r="AE1470"/>
      <c r="AF1470"/>
      <c r="AG1470"/>
      <c r="AH1470"/>
    </row>
    <row r="1471" spans="1:34" s="282" customFormat="1" ht="12.75" customHeight="1" x14ac:dyDescent="0.25">
      <c r="A1471"/>
      <c r="B1471"/>
      <c r="C1471" s="8"/>
      <c r="D1471" s="8"/>
      <c r="E1471"/>
      <c r="F1471" s="276"/>
      <c r="G1471"/>
      <c r="H1471"/>
      <c r="I1471"/>
      <c r="J1471" s="267"/>
      <c r="K1471" s="267"/>
      <c r="L1471" s="372"/>
      <c r="O1471" s="373"/>
      <c r="P1471" s="373"/>
      <c r="Q1471" s="374"/>
      <c r="R1471" s="274"/>
      <c r="S1471"/>
      <c r="T1471"/>
      <c r="U1471"/>
      <c r="V1471"/>
      <c r="W1471"/>
      <c r="X1471"/>
      <c r="Y1471"/>
      <c r="Z1471"/>
      <c r="AA1471"/>
      <c r="AB1471"/>
      <c r="AC1471"/>
      <c r="AD1471"/>
      <c r="AE1471"/>
      <c r="AF1471"/>
      <c r="AG1471"/>
      <c r="AH1471"/>
    </row>
    <row r="1472" spans="1:34" s="282" customFormat="1" ht="12.75" customHeight="1" x14ac:dyDescent="0.25">
      <c r="A1472"/>
      <c r="B1472"/>
      <c r="C1472" s="8"/>
      <c r="D1472" s="8"/>
      <c r="E1472"/>
      <c r="F1472" s="276"/>
      <c r="G1472"/>
      <c r="H1472"/>
      <c r="I1472"/>
      <c r="J1472" s="267"/>
      <c r="K1472" s="267"/>
      <c r="L1472" s="372"/>
      <c r="O1472" s="373"/>
      <c r="P1472" s="373"/>
      <c r="Q1472" s="374"/>
      <c r="R1472" s="274"/>
      <c r="S1472"/>
      <c r="T1472"/>
      <c r="U1472"/>
      <c r="V1472"/>
      <c r="W1472"/>
      <c r="X1472"/>
      <c r="Y1472"/>
      <c r="Z1472"/>
      <c r="AA1472"/>
      <c r="AB1472"/>
      <c r="AC1472"/>
      <c r="AD1472"/>
      <c r="AE1472"/>
      <c r="AF1472"/>
      <c r="AG1472"/>
      <c r="AH1472"/>
    </row>
    <row r="1473" spans="1:34" s="282" customFormat="1" ht="12.75" customHeight="1" x14ac:dyDescent="0.25">
      <c r="A1473"/>
      <c r="B1473"/>
      <c r="C1473" s="8"/>
      <c r="D1473" s="8"/>
      <c r="E1473"/>
      <c r="F1473" s="276"/>
      <c r="G1473"/>
      <c r="H1473"/>
      <c r="I1473"/>
      <c r="J1473" s="267"/>
      <c r="K1473" s="267"/>
      <c r="L1473" s="372"/>
      <c r="O1473" s="373"/>
      <c r="P1473" s="373"/>
      <c r="Q1473" s="374"/>
      <c r="R1473" s="274"/>
      <c r="S1473"/>
      <c r="T1473"/>
      <c r="U1473"/>
      <c r="V1473"/>
      <c r="W1473"/>
      <c r="X1473"/>
      <c r="Y1473"/>
      <c r="Z1473"/>
      <c r="AA1473"/>
      <c r="AB1473"/>
      <c r="AC1473"/>
      <c r="AD1473"/>
      <c r="AE1473"/>
      <c r="AF1473"/>
      <c r="AG1473"/>
      <c r="AH1473"/>
    </row>
    <row r="1474" spans="1:34" s="282" customFormat="1" ht="12.75" customHeight="1" x14ac:dyDescent="0.25">
      <c r="A1474"/>
      <c r="B1474"/>
      <c r="C1474" s="8"/>
      <c r="D1474" s="8"/>
      <c r="E1474"/>
      <c r="F1474" s="276"/>
      <c r="G1474"/>
      <c r="H1474"/>
      <c r="I1474"/>
      <c r="J1474" s="267"/>
      <c r="K1474" s="267"/>
      <c r="L1474" s="372"/>
      <c r="O1474" s="373"/>
      <c r="P1474" s="373"/>
      <c r="Q1474" s="374"/>
      <c r="R1474" s="274"/>
      <c r="S1474"/>
      <c r="T1474"/>
      <c r="U1474"/>
      <c r="V1474"/>
      <c r="W1474"/>
      <c r="X1474"/>
      <c r="Y1474"/>
      <c r="Z1474"/>
      <c r="AA1474"/>
      <c r="AB1474"/>
      <c r="AC1474"/>
      <c r="AD1474"/>
      <c r="AE1474"/>
      <c r="AF1474"/>
      <c r="AG1474"/>
      <c r="AH1474"/>
    </row>
    <row r="1475" spans="1:34" s="282" customFormat="1" ht="12.75" customHeight="1" x14ac:dyDescent="0.25">
      <c r="A1475"/>
      <c r="B1475"/>
      <c r="C1475" s="8"/>
      <c r="D1475" s="8"/>
      <c r="E1475"/>
      <c r="F1475" s="276"/>
      <c r="G1475"/>
      <c r="H1475"/>
      <c r="I1475"/>
      <c r="J1475" s="267"/>
      <c r="K1475" s="267"/>
      <c r="L1475" s="372"/>
      <c r="O1475" s="373"/>
      <c r="P1475" s="373"/>
      <c r="Q1475" s="374"/>
      <c r="R1475" s="274"/>
      <c r="S1475"/>
      <c r="T1475"/>
      <c r="U1475"/>
      <c r="V1475"/>
      <c r="W1475"/>
      <c r="X1475"/>
      <c r="Y1475"/>
      <c r="Z1475"/>
      <c r="AA1475"/>
      <c r="AB1475"/>
      <c r="AC1475"/>
      <c r="AD1475"/>
      <c r="AE1475"/>
      <c r="AF1475"/>
      <c r="AG1475"/>
      <c r="AH1475"/>
    </row>
    <row r="1476" spans="1:34" s="282" customFormat="1" ht="12.75" customHeight="1" x14ac:dyDescent="0.25">
      <c r="A1476"/>
      <c r="B1476"/>
      <c r="C1476" s="8"/>
      <c r="D1476" s="8"/>
      <c r="E1476"/>
      <c r="F1476" s="276"/>
      <c r="G1476"/>
      <c r="H1476"/>
      <c r="I1476"/>
      <c r="J1476" s="267"/>
      <c r="K1476" s="267"/>
      <c r="L1476" s="372"/>
      <c r="O1476" s="373"/>
      <c r="P1476" s="373"/>
      <c r="Q1476" s="374"/>
      <c r="R1476" s="274"/>
      <c r="S1476"/>
      <c r="T1476"/>
      <c r="U1476"/>
      <c r="V1476"/>
      <c r="W1476"/>
      <c r="X1476"/>
      <c r="Y1476"/>
      <c r="Z1476"/>
      <c r="AA1476"/>
      <c r="AB1476"/>
      <c r="AC1476"/>
      <c r="AD1476"/>
      <c r="AE1476"/>
      <c r="AF1476"/>
      <c r="AG1476"/>
      <c r="AH1476"/>
    </row>
    <row r="1477" spans="1:34" s="282" customFormat="1" ht="12.75" customHeight="1" x14ac:dyDescent="0.25">
      <c r="A1477"/>
      <c r="B1477"/>
      <c r="C1477" s="8"/>
      <c r="D1477" s="8"/>
      <c r="E1477"/>
      <c r="F1477" s="276"/>
      <c r="G1477"/>
      <c r="H1477"/>
      <c r="I1477"/>
      <c r="J1477" s="267"/>
      <c r="K1477" s="267"/>
      <c r="L1477" s="372"/>
      <c r="O1477" s="373"/>
      <c r="P1477" s="373"/>
      <c r="Q1477" s="374"/>
      <c r="R1477" s="274"/>
      <c r="S1477"/>
      <c r="T1477"/>
      <c r="U1477"/>
      <c r="V1477"/>
      <c r="W1477"/>
      <c r="X1477"/>
      <c r="Y1477"/>
      <c r="Z1477"/>
      <c r="AA1477"/>
      <c r="AB1477"/>
      <c r="AC1477"/>
      <c r="AD1477"/>
      <c r="AE1477"/>
      <c r="AF1477"/>
      <c r="AG1477"/>
      <c r="AH1477"/>
    </row>
    <row r="1478" spans="1:34" s="282" customFormat="1" ht="12.75" customHeight="1" x14ac:dyDescent="0.25">
      <c r="A1478"/>
      <c r="B1478"/>
      <c r="C1478" s="8"/>
      <c r="D1478" s="8"/>
      <c r="E1478"/>
      <c r="F1478" s="276"/>
      <c r="G1478"/>
      <c r="H1478"/>
      <c r="I1478"/>
      <c r="J1478" s="267"/>
      <c r="K1478" s="267"/>
      <c r="L1478" s="372"/>
      <c r="O1478" s="373"/>
      <c r="P1478" s="373"/>
      <c r="Q1478" s="374"/>
      <c r="R1478" s="274"/>
      <c r="S1478"/>
      <c r="T1478"/>
      <c r="U1478"/>
      <c r="V1478"/>
      <c r="W1478"/>
      <c r="X1478"/>
      <c r="Y1478"/>
      <c r="Z1478"/>
      <c r="AA1478"/>
      <c r="AB1478"/>
      <c r="AC1478"/>
      <c r="AD1478"/>
      <c r="AE1478"/>
      <c r="AF1478"/>
      <c r="AG1478"/>
      <c r="AH1478"/>
    </row>
    <row r="1479" spans="1:34" s="282" customFormat="1" ht="12.75" customHeight="1" x14ac:dyDescent="0.25">
      <c r="A1479"/>
      <c r="B1479"/>
      <c r="C1479" s="8"/>
      <c r="D1479" s="8"/>
      <c r="E1479"/>
      <c r="F1479" s="276"/>
      <c r="G1479"/>
      <c r="H1479"/>
      <c r="I1479"/>
      <c r="J1479" s="267"/>
      <c r="K1479" s="267"/>
      <c r="L1479" s="372"/>
      <c r="O1479" s="373"/>
      <c r="P1479" s="373"/>
      <c r="Q1479" s="374"/>
      <c r="R1479" s="274"/>
      <c r="S1479"/>
      <c r="T1479"/>
      <c r="U1479"/>
      <c r="V1479"/>
      <c r="W1479"/>
      <c r="X1479"/>
      <c r="Y1479"/>
      <c r="Z1479"/>
      <c r="AA1479"/>
      <c r="AB1479"/>
      <c r="AC1479"/>
      <c r="AD1479"/>
      <c r="AE1479"/>
      <c r="AF1479"/>
      <c r="AG1479"/>
      <c r="AH1479"/>
    </row>
    <row r="1480" spans="1:34" s="282" customFormat="1" ht="12.75" customHeight="1" x14ac:dyDescent="0.25">
      <c r="A1480"/>
      <c r="B1480"/>
      <c r="C1480" s="8"/>
      <c r="D1480" s="8"/>
      <c r="E1480"/>
      <c r="F1480" s="276"/>
      <c r="G1480"/>
      <c r="H1480"/>
      <c r="I1480"/>
      <c r="J1480" s="267"/>
      <c r="K1480" s="267"/>
      <c r="L1480" s="372"/>
      <c r="O1480" s="373"/>
      <c r="P1480" s="373"/>
      <c r="Q1480" s="374"/>
      <c r="R1480" s="274"/>
      <c r="S1480"/>
      <c r="T1480"/>
      <c r="U1480"/>
      <c r="V1480"/>
      <c r="W1480"/>
      <c r="X1480"/>
      <c r="Y1480"/>
      <c r="Z1480"/>
      <c r="AA1480"/>
      <c r="AB1480"/>
      <c r="AC1480"/>
      <c r="AD1480"/>
      <c r="AE1480"/>
      <c r="AF1480"/>
      <c r="AG1480"/>
      <c r="AH1480"/>
    </row>
    <row r="1481" spans="1:34" s="282" customFormat="1" ht="12.75" customHeight="1" x14ac:dyDescent="0.25">
      <c r="A1481"/>
      <c r="B1481"/>
      <c r="C1481" s="8"/>
      <c r="D1481" s="8"/>
      <c r="E1481"/>
      <c r="F1481" s="276"/>
      <c r="G1481"/>
      <c r="H1481"/>
      <c r="I1481"/>
      <c r="J1481" s="267"/>
      <c r="K1481" s="267"/>
      <c r="L1481" s="372"/>
      <c r="O1481" s="373"/>
      <c r="P1481" s="373"/>
      <c r="Q1481" s="374"/>
      <c r="R1481" s="274"/>
      <c r="S1481"/>
      <c r="T1481"/>
      <c r="U1481"/>
      <c r="V1481"/>
      <c r="W1481"/>
      <c r="X1481"/>
      <c r="Y1481"/>
      <c r="Z1481"/>
      <c r="AA1481"/>
      <c r="AB1481"/>
      <c r="AC1481"/>
      <c r="AD1481"/>
      <c r="AE1481"/>
      <c r="AF1481"/>
      <c r="AG1481"/>
      <c r="AH1481"/>
    </row>
    <row r="1482" spans="1:34" s="282" customFormat="1" ht="12.75" customHeight="1" x14ac:dyDescent="0.25">
      <c r="A1482"/>
      <c r="B1482"/>
      <c r="C1482" s="8"/>
      <c r="D1482" s="8"/>
      <c r="E1482"/>
      <c r="F1482" s="276"/>
      <c r="G1482"/>
      <c r="H1482"/>
      <c r="I1482"/>
      <c r="J1482" s="267"/>
      <c r="K1482" s="267"/>
      <c r="L1482" s="372"/>
      <c r="O1482" s="373"/>
      <c r="P1482" s="373"/>
      <c r="Q1482" s="374"/>
      <c r="R1482" s="274"/>
      <c r="S1482"/>
      <c r="T1482"/>
      <c r="U1482"/>
      <c r="V1482"/>
      <c r="W1482"/>
      <c r="X1482"/>
      <c r="Y1482"/>
      <c r="Z1482"/>
      <c r="AA1482"/>
      <c r="AB1482"/>
      <c r="AC1482"/>
      <c r="AD1482"/>
      <c r="AE1482"/>
      <c r="AF1482"/>
      <c r="AG1482"/>
      <c r="AH1482"/>
    </row>
    <row r="1483" spans="1:34" s="282" customFormat="1" ht="12.75" customHeight="1" x14ac:dyDescent="0.25">
      <c r="A1483"/>
      <c r="B1483"/>
      <c r="C1483" s="8"/>
      <c r="D1483" s="8"/>
      <c r="E1483"/>
      <c r="F1483" s="276"/>
      <c r="G1483"/>
      <c r="H1483"/>
      <c r="I1483"/>
      <c r="J1483" s="267"/>
      <c r="K1483" s="267"/>
      <c r="L1483" s="372"/>
      <c r="O1483" s="373"/>
      <c r="P1483" s="373"/>
      <c r="Q1483" s="374"/>
      <c r="R1483" s="274"/>
      <c r="S1483"/>
      <c r="T1483"/>
      <c r="U1483"/>
      <c r="V1483"/>
      <c r="W1483"/>
      <c r="X1483"/>
      <c r="Y1483"/>
      <c r="Z1483"/>
      <c r="AA1483"/>
      <c r="AB1483"/>
      <c r="AC1483"/>
      <c r="AD1483"/>
      <c r="AE1483"/>
      <c r="AF1483"/>
      <c r="AG1483"/>
      <c r="AH1483"/>
    </row>
    <row r="1484" spans="1:34" s="282" customFormat="1" ht="12.75" customHeight="1" x14ac:dyDescent="0.25">
      <c r="A1484"/>
      <c r="B1484"/>
      <c r="C1484" s="8"/>
      <c r="D1484" s="8"/>
      <c r="E1484"/>
      <c r="F1484" s="276"/>
      <c r="G1484"/>
      <c r="H1484"/>
      <c r="I1484"/>
      <c r="J1484" s="267"/>
      <c r="K1484" s="267"/>
      <c r="L1484" s="372"/>
      <c r="O1484" s="373"/>
      <c r="P1484" s="373"/>
      <c r="Q1484" s="374"/>
      <c r="R1484" s="274"/>
      <c r="S1484"/>
      <c r="T1484"/>
      <c r="U1484"/>
      <c r="V1484"/>
      <c r="W1484"/>
      <c r="X1484"/>
      <c r="Y1484"/>
      <c r="Z1484"/>
      <c r="AA1484"/>
      <c r="AB1484"/>
      <c r="AC1484"/>
      <c r="AD1484"/>
      <c r="AE1484"/>
      <c r="AF1484"/>
      <c r="AG1484"/>
      <c r="AH1484"/>
    </row>
    <row r="1485" spans="1:34" s="282" customFormat="1" ht="12.75" customHeight="1" x14ac:dyDescent="0.25">
      <c r="A1485"/>
      <c r="B1485"/>
      <c r="C1485" s="8"/>
      <c r="D1485" s="8"/>
      <c r="E1485"/>
      <c r="F1485" s="276"/>
      <c r="G1485"/>
      <c r="H1485"/>
      <c r="I1485"/>
      <c r="J1485" s="267"/>
      <c r="K1485" s="267"/>
      <c r="L1485" s="372"/>
      <c r="O1485" s="373"/>
      <c r="P1485" s="373"/>
      <c r="Q1485" s="374"/>
      <c r="R1485" s="274"/>
      <c r="S1485"/>
      <c r="T1485"/>
      <c r="U1485"/>
      <c r="V1485"/>
      <c r="W1485"/>
      <c r="X1485"/>
      <c r="Y1485"/>
      <c r="Z1485"/>
      <c r="AA1485"/>
      <c r="AB1485"/>
      <c r="AC1485"/>
      <c r="AD1485"/>
      <c r="AE1485"/>
      <c r="AF1485"/>
      <c r="AG1485"/>
      <c r="AH1485"/>
    </row>
    <row r="1486" spans="1:34" s="282" customFormat="1" ht="12.75" customHeight="1" x14ac:dyDescent="0.25">
      <c r="A1486"/>
      <c r="B1486"/>
      <c r="C1486" s="8"/>
      <c r="D1486" s="8"/>
      <c r="E1486"/>
      <c r="F1486" s="276"/>
      <c r="G1486"/>
      <c r="H1486"/>
      <c r="I1486"/>
      <c r="J1486" s="267"/>
      <c r="K1486" s="267"/>
      <c r="L1486" s="372"/>
      <c r="O1486" s="373"/>
      <c r="P1486" s="373"/>
      <c r="Q1486" s="374"/>
      <c r="R1486" s="274"/>
      <c r="S1486"/>
      <c r="T1486"/>
      <c r="U1486"/>
      <c r="V1486"/>
      <c r="W1486"/>
      <c r="X1486"/>
      <c r="Y1486"/>
      <c r="Z1486"/>
      <c r="AA1486"/>
      <c r="AB1486"/>
      <c r="AC1486"/>
      <c r="AD1486"/>
      <c r="AE1486"/>
      <c r="AF1486"/>
      <c r="AG1486"/>
      <c r="AH1486"/>
    </row>
    <row r="1487" spans="1:34" s="282" customFormat="1" ht="12.75" customHeight="1" x14ac:dyDescent="0.25">
      <c r="A1487"/>
      <c r="B1487"/>
      <c r="C1487" s="8"/>
      <c r="D1487" s="8"/>
      <c r="E1487"/>
      <c r="F1487" s="276"/>
      <c r="G1487"/>
      <c r="H1487"/>
      <c r="I1487"/>
      <c r="J1487" s="267"/>
      <c r="K1487" s="267"/>
      <c r="L1487" s="372"/>
      <c r="O1487" s="373"/>
      <c r="P1487" s="373"/>
      <c r="Q1487" s="374"/>
      <c r="R1487" s="274"/>
      <c r="S1487"/>
      <c r="T1487"/>
      <c r="U1487"/>
      <c r="V1487"/>
      <c r="W1487"/>
      <c r="X1487"/>
      <c r="Y1487"/>
      <c r="Z1487"/>
      <c r="AA1487"/>
      <c r="AB1487"/>
      <c r="AC1487"/>
      <c r="AD1487"/>
      <c r="AE1487"/>
      <c r="AF1487"/>
      <c r="AG1487"/>
      <c r="AH1487"/>
    </row>
    <row r="1488" spans="1:34" s="282" customFormat="1" ht="12.75" customHeight="1" x14ac:dyDescent="0.25">
      <c r="A1488"/>
      <c r="B1488"/>
      <c r="C1488" s="8"/>
      <c r="D1488" s="8"/>
      <c r="E1488"/>
      <c r="F1488" s="276"/>
      <c r="G1488"/>
      <c r="H1488"/>
      <c r="I1488"/>
      <c r="J1488" s="267"/>
      <c r="K1488" s="267"/>
      <c r="L1488" s="372"/>
      <c r="O1488" s="373"/>
      <c r="P1488" s="373"/>
      <c r="Q1488" s="374"/>
      <c r="R1488" s="274"/>
      <c r="S1488"/>
      <c r="T1488"/>
      <c r="U1488"/>
      <c r="V1488"/>
      <c r="W1488"/>
      <c r="X1488"/>
      <c r="Y1488"/>
      <c r="Z1488"/>
      <c r="AA1488"/>
      <c r="AB1488"/>
      <c r="AC1488"/>
      <c r="AD1488"/>
      <c r="AE1488"/>
      <c r="AF1488"/>
      <c r="AG1488"/>
      <c r="AH1488"/>
    </row>
    <row r="1489" spans="1:34" s="282" customFormat="1" ht="12.75" customHeight="1" x14ac:dyDescent="0.25">
      <c r="A1489"/>
      <c r="B1489"/>
      <c r="C1489" s="8"/>
      <c r="D1489" s="8"/>
      <c r="E1489"/>
      <c r="F1489" s="276"/>
      <c r="G1489"/>
      <c r="H1489"/>
      <c r="I1489"/>
      <c r="J1489" s="267"/>
      <c r="K1489" s="267"/>
      <c r="L1489" s="372"/>
      <c r="O1489" s="373"/>
      <c r="P1489" s="373"/>
      <c r="Q1489" s="374"/>
      <c r="R1489" s="274"/>
      <c r="S1489"/>
      <c r="T1489"/>
      <c r="U1489"/>
      <c r="V1489"/>
      <c r="W1489"/>
      <c r="X1489"/>
      <c r="Y1489"/>
      <c r="Z1489"/>
      <c r="AA1489"/>
      <c r="AB1489"/>
      <c r="AC1489"/>
      <c r="AD1489"/>
      <c r="AE1489"/>
      <c r="AF1489"/>
      <c r="AG1489"/>
      <c r="AH1489"/>
    </row>
    <row r="1490" spans="1:34" s="282" customFormat="1" ht="12.75" customHeight="1" x14ac:dyDescent="0.25">
      <c r="A1490"/>
      <c r="B1490"/>
      <c r="C1490" s="8"/>
      <c r="D1490" s="8"/>
      <c r="E1490"/>
      <c r="F1490" s="276"/>
      <c r="G1490"/>
      <c r="H1490"/>
      <c r="I1490"/>
      <c r="J1490" s="267"/>
      <c r="K1490" s="267"/>
      <c r="L1490" s="372"/>
      <c r="O1490" s="373"/>
      <c r="P1490" s="373"/>
      <c r="Q1490" s="374"/>
      <c r="R1490" s="274"/>
      <c r="S1490"/>
      <c r="T1490"/>
      <c r="U1490"/>
      <c r="V1490"/>
      <c r="W1490"/>
      <c r="X1490"/>
      <c r="Y1490"/>
      <c r="Z1490"/>
      <c r="AA1490"/>
      <c r="AB1490"/>
      <c r="AC1490"/>
      <c r="AD1490"/>
      <c r="AE1490"/>
      <c r="AF1490"/>
      <c r="AG1490"/>
      <c r="AH1490"/>
    </row>
    <row r="1491" spans="1:34" s="282" customFormat="1" ht="12.75" customHeight="1" x14ac:dyDescent="0.25">
      <c r="A1491"/>
      <c r="B1491"/>
      <c r="C1491" s="8"/>
      <c r="D1491" s="8"/>
      <c r="E1491"/>
      <c r="F1491" s="276"/>
      <c r="G1491"/>
      <c r="H1491"/>
      <c r="I1491"/>
      <c r="J1491" s="267"/>
      <c r="K1491" s="267"/>
      <c r="L1491" s="372"/>
      <c r="O1491" s="373"/>
      <c r="P1491" s="373"/>
      <c r="Q1491" s="374"/>
      <c r="R1491" s="274"/>
      <c r="S1491"/>
      <c r="T1491"/>
      <c r="U1491"/>
      <c r="V1491"/>
      <c r="W1491"/>
      <c r="X1491"/>
      <c r="Y1491"/>
      <c r="Z1491"/>
      <c r="AA1491"/>
      <c r="AB1491"/>
      <c r="AC1491"/>
      <c r="AD1491"/>
      <c r="AE1491"/>
      <c r="AF1491"/>
      <c r="AG1491"/>
      <c r="AH1491"/>
    </row>
    <row r="1492" spans="1:34" s="282" customFormat="1" ht="12.75" customHeight="1" x14ac:dyDescent="0.25">
      <c r="A1492"/>
      <c r="B1492"/>
      <c r="C1492" s="8"/>
      <c r="D1492" s="8"/>
      <c r="E1492"/>
      <c r="F1492" s="276"/>
      <c r="G1492"/>
      <c r="H1492"/>
      <c r="I1492"/>
      <c r="J1492" s="267"/>
      <c r="K1492" s="267"/>
      <c r="L1492" s="372"/>
      <c r="O1492" s="373"/>
      <c r="P1492" s="373"/>
      <c r="Q1492" s="374"/>
      <c r="R1492" s="274"/>
      <c r="S1492"/>
      <c r="T1492"/>
      <c r="U1492"/>
      <c r="V1492"/>
      <c r="W1492"/>
      <c r="X1492"/>
      <c r="Y1492"/>
      <c r="Z1492"/>
      <c r="AA1492"/>
      <c r="AB1492"/>
      <c r="AC1492"/>
      <c r="AD1492"/>
      <c r="AE1492"/>
      <c r="AF1492"/>
      <c r="AG1492"/>
      <c r="AH1492"/>
    </row>
    <row r="1493" spans="1:34" s="282" customFormat="1" ht="12.75" customHeight="1" x14ac:dyDescent="0.25">
      <c r="A1493"/>
      <c r="B1493"/>
      <c r="C1493" s="8"/>
      <c r="D1493" s="8"/>
      <c r="E1493"/>
      <c r="F1493" s="276"/>
      <c r="G1493"/>
      <c r="H1493"/>
      <c r="I1493"/>
      <c r="J1493" s="267"/>
      <c r="K1493" s="267"/>
      <c r="L1493" s="372"/>
      <c r="O1493" s="373"/>
      <c r="P1493" s="373"/>
      <c r="Q1493" s="374"/>
      <c r="R1493" s="274"/>
      <c r="S1493"/>
      <c r="T1493"/>
      <c r="U1493"/>
      <c r="V1493"/>
      <c r="W1493"/>
      <c r="X1493"/>
      <c r="Y1493"/>
      <c r="Z1493"/>
      <c r="AA1493"/>
      <c r="AB1493"/>
      <c r="AC1493"/>
      <c r="AD1493"/>
      <c r="AE1493"/>
      <c r="AF1493"/>
      <c r="AG1493"/>
      <c r="AH1493"/>
    </row>
    <row r="1494" spans="1:34" s="282" customFormat="1" ht="12.75" customHeight="1" x14ac:dyDescent="0.25">
      <c r="A1494"/>
      <c r="B1494"/>
      <c r="C1494" s="8"/>
      <c r="D1494" s="8"/>
      <c r="E1494"/>
      <c r="F1494" s="276"/>
      <c r="G1494"/>
      <c r="H1494"/>
      <c r="I1494"/>
      <c r="J1494" s="267"/>
      <c r="K1494" s="267"/>
      <c r="L1494" s="372"/>
      <c r="O1494" s="373"/>
      <c r="P1494" s="373"/>
      <c r="Q1494" s="374"/>
      <c r="R1494" s="274"/>
      <c r="S1494"/>
      <c r="T1494"/>
      <c r="U1494"/>
      <c r="V1494"/>
      <c r="W1494"/>
      <c r="X1494"/>
      <c r="Y1494"/>
      <c r="Z1494"/>
      <c r="AA1494"/>
      <c r="AB1494"/>
      <c r="AC1494"/>
      <c r="AD1494"/>
      <c r="AE1494"/>
      <c r="AF1494"/>
      <c r="AG1494"/>
      <c r="AH1494"/>
    </row>
    <row r="1495" spans="1:34" s="282" customFormat="1" ht="12.75" customHeight="1" x14ac:dyDescent="0.25">
      <c r="A1495"/>
      <c r="B1495"/>
      <c r="C1495" s="8"/>
      <c r="D1495" s="8"/>
      <c r="E1495"/>
      <c r="F1495" s="276"/>
      <c r="G1495"/>
      <c r="H1495"/>
      <c r="I1495"/>
      <c r="J1495" s="267"/>
      <c r="K1495" s="267"/>
      <c r="L1495" s="372"/>
      <c r="O1495" s="373"/>
      <c r="P1495" s="373"/>
      <c r="Q1495" s="374"/>
      <c r="R1495" s="274"/>
      <c r="S1495"/>
      <c r="T1495"/>
      <c r="U1495"/>
      <c r="V1495"/>
      <c r="W1495"/>
      <c r="X1495"/>
      <c r="Y1495"/>
      <c r="Z1495"/>
      <c r="AA1495"/>
      <c r="AB1495"/>
      <c r="AC1495"/>
      <c r="AD1495"/>
      <c r="AE1495"/>
      <c r="AF1495"/>
      <c r="AG1495"/>
      <c r="AH1495"/>
    </row>
    <row r="1496" spans="1:34" s="282" customFormat="1" ht="12.75" customHeight="1" x14ac:dyDescent="0.25">
      <c r="A1496"/>
      <c r="B1496"/>
      <c r="C1496" s="8"/>
      <c r="D1496" s="8"/>
      <c r="E1496"/>
      <c r="F1496" s="276"/>
      <c r="G1496"/>
      <c r="H1496"/>
      <c r="I1496"/>
      <c r="J1496" s="267"/>
      <c r="K1496" s="267"/>
      <c r="L1496" s="372"/>
      <c r="O1496" s="373"/>
      <c r="P1496" s="373"/>
      <c r="Q1496" s="374"/>
      <c r="R1496" s="274"/>
      <c r="S1496"/>
      <c r="T1496"/>
      <c r="U1496"/>
      <c r="V1496"/>
      <c r="W1496"/>
      <c r="X1496"/>
      <c r="Y1496"/>
      <c r="Z1496"/>
      <c r="AA1496"/>
      <c r="AB1496"/>
      <c r="AC1496"/>
      <c r="AD1496"/>
      <c r="AE1496"/>
      <c r="AF1496"/>
      <c r="AG1496"/>
      <c r="AH1496"/>
    </row>
    <row r="1497" spans="1:34" s="282" customFormat="1" ht="12.75" customHeight="1" x14ac:dyDescent="0.25">
      <c r="A1497"/>
      <c r="B1497"/>
      <c r="C1497" s="8"/>
      <c r="D1497" s="8"/>
      <c r="E1497"/>
      <c r="F1497" s="276"/>
      <c r="G1497"/>
      <c r="H1497"/>
      <c r="I1497"/>
      <c r="J1497" s="267"/>
      <c r="K1497" s="267"/>
      <c r="L1497" s="372"/>
      <c r="O1497" s="373"/>
      <c r="P1497" s="373"/>
      <c r="Q1497" s="374"/>
      <c r="R1497" s="274"/>
      <c r="S1497"/>
      <c r="T1497"/>
      <c r="U1497"/>
      <c r="V1497"/>
      <c r="W1497"/>
      <c r="X1497"/>
      <c r="Y1497"/>
      <c r="Z1497"/>
      <c r="AA1497"/>
      <c r="AB1497"/>
      <c r="AC1497"/>
      <c r="AD1497"/>
      <c r="AE1497"/>
      <c r="AF1497"/>
      <c r="AG1497"/>
      <c r="AH1497"/>
    </row>
    <row r="1498" spans="1:34" s="282" customFormat="1" ht="12.75" customHeight="1" x14ac:dyDescent="0.25">
      <c r="A1498"/>
      <c r="B1498"/>
      <c r="C1498" s="8"/>
      <c r="D1498" s="8"/>
      <c r="E1498"/>
      <c r="F1498" s="276"/>
      <c r="G1498"/>
      <c r="H1498"/>
      <c r="I1498"/>
      <c r="J1498" s="267"/>
      <c r="K1498" s="267"/>
      <c r="L1498" s="372"/>
      <c r="O1498" s="373"/>
      <c r="P1498" s="373"/>
      <c r="Q1498" s="374"/>
      <c r="R1498" s="274"/>
      <c r="S1498"/>
      <c r="T1498"/>
      <c r="U1498"/>
      <c r="V1498"/>
      <c r="W1498"/>
      <c r="X1498"/>
      <c r="Y1498"/>
      <c r="Z1498"/>
      <c r="AA1498"/>
      <c r="AB1498"/>
      <c r="AC1498"/>
      <c r="AD1498"/>
      <c r="AE1498"/>
      <c r="AF1498"/>
      <c r="AG1498"/>
      <c r="AH1498"/>
    </row>
    <row r="1499" spans="1:34" s="282" customFormat="1" ht="12.75" customHeight="1" x14ac:dyDescent="0.25">
      <c r="A1499"/>
      <c r="B1499"/>
      <c r="C1499" s="8"/>
      <c r="D1499" s="8"/>
      <c r="E1499"/>
      <c r="F1499" s="276"/>
      <c r="G1499"/>
      <c r="H1499"/>
      <c r="I1499"/>
      <c r="J1499" s="267"/>
      <c r="K1499" s="267"/>
      <c r="L1499" s="372"/>
      <c r="O1499" s="373"/>
      <c r="P1499" s="373"/>
      <c r="Q1499" s="374"/>
      <c r="R1499" s="274"/>
      <c r="S1499"/>
      <c r="T1499"/>
      <c r="U1499"/>
      <c r="V1499"/>
      <c r="W1499"/>
      <c r="X1499"/>
      <c r="Y1499"/>
      <c r="Z1499"/>
      <c r="AA1499"/>
      <c r="AB1499"/>
      <c r="AC1499"/>
      <c r="AD1499"/>
      <c r="AE1499"/>
      <c r="AF1499"/>
      <c r="AG1499"/>
      <c r="AH1499"/>
    </row>
    <row r="1500" spans="1:34" s="282" customFormat="1" ht="12.75" customHeight="1" x14ac:dyDescent="0.25">
      <c r="A1500"/>
      <c r="B1500"/>
      <c r="C1500" s="8"/>
      <c r="D1500" s="8"/>
      <c r="E1500"/>
      <c r="F1500" s="276"/>
      <c r="G1500"/>
      <c r="H1500"/>
      <c r="I1500"/>
      <c r="J1500" s="267"/>
      <c r="K1500" s="267"/>
      <c r="L1500" s="372"/>
      <c r="O1500" s="373"/>
      <c r="P1500" s="373"/>
      <c r="Q1500" s="374"/>
      <c r="R1500" s="274"/>
      <c r="S1500"/>
      <c r="T1500"/>
      <c r="U1500"/>
      <c r="V1500"/>
      <c r="W1500"/>
      <c r="X1500"/>
      <c r="Y1500"/>
      <c r="Z1500"/>
      <c r="AA1500"/>
      <c r="AB1500"/>
      <c r="AC1500"/>
      <c r="AD1500"/>
      <c r="AE1500"/>
      <c r="AF1500"/>
      <c r="AG1500"/>
      <c r="AH1500"/>
    </row>
    <row r="1501" spans="1:34" s="282" customFormat="1" ht="12.75" customHeight="1" x14ac:dyDescent="0.25">
      <c r="A1501"/>
      <c r="B1501"/>
      <c r="C1501" s="8"/>
      <c r="D1501" s="8"/>
      <c r="E1501"/>
      <c r="F1501" s="276"/>
      <c r="G1501"/>
      <c r="H1501"/>
      <c r="I1501"/>
      <c r="J1501" s="267"/>
      <c r="K1501" s="267"/>
      <c r="L1501" s="372"/>
      <c r="O1501" s="373"/>
      <c r="P1501" s="373"/>
      <c r="Q1501" s="374"/>
      <c r="R1501" s="274"/>
      <c r="S1501"/>
      <c r="T1501"/>
      <c r="U1501"/>
      <c r="V1501"/>
      <c r="W1501"/>
      <c r="X1501"/>
      <c r="Y1501"/>
      <c r="Z1501"/>
      <c r="AA1501"/>
      <c r="AB1501"/>
      <c r="AC1501"/>
      <c r="AD1501"/>
      <c r="AE1501"/>
      <c r="AF1501"/>
      <c r="AG1501"/>
      <c r="AH1501"/>
    </row>
    <row r="1502" spans="1:34" s="282" customFormat="1" ht="12.75" customHeight="1" x14ac:dyDescent="0.25">
      <c r="A1502"/>
      <c r="B1502"/>
      <c r="C1502" s="8"/>
      <c r="D1502" s="8"/>
      <c r="E1502"/>
      <c r="F1502" s="276"/>
      <c r="G1502"/>
      <c r="H1502"/>
      <c r="I1502"/>
      <c r="J1502" s="267"/>
      <c r="K1502" s="267"/>
      <c r="L1502" s="372"/>
      <c r="O1502" s="373"/>
      <c r="P1502" s="373"/>
      <c r="Q1502" s="374"/>
      <c r="R1502" s="274"/>
      <c r="S1502"/>
      <c r="T1502"/>
      <c r="U1502"/>
      <c r="V1502"/>
      <c r="W1502"/>
      <c r="X1502"/>
      <c r="Y1502"/>
      <c r="Z1502"/>
      <c r="AA1502"/>
      <c r="AB1502"/>
      <c r="AC1502"/>
      <c r="AD1502"/>
      <c r="AE1502"/>
      <c r="AF1502"/>
      <c r="AG1502"/>
      <c r="AH1502"/>
    </row>
    <row r="1503" spans="1:34" s="282" customFormat="1" ht="12.75" customHeight="1" x14ac:dyDescent="0.25">
      <c r="A1503"/>
      <c r="B1503"/>
      <c r="C1503" s="8"/>
      <c r="D1503" s="8"/>
      <c r="E1503"/>
      <c r="F1503" s="276"/>
      <c r="G1503"/>
      <c r="H1503"/>
      <c r="I1503"/>
      <c r="J1503" s="267"/>
      <c r="K1503" s="267"/>
      <c r="L1503" s="372"/>
      <c r="O1503" s="373"/>
      <c r="P1503" s="373"/>
      <c r="Q1503" s="374"/>
      <c r="R1503" s="274"/>
      <c r="S1503"/>
      <c r="T1503"/>
      <c r="U1503"/>
      <c r="V1503"/>
      <c r="W1503"/>
      <c r="X1503"/>
      <c r="Y1503"/>
      <c r="Z1503"/>
      <c r="AA1503"/>
      <c r="AB1503"/>
      <c r="AC1503"/>
      <c r="AD1503"/>
      <c r="AE1503"/>
      <c r="AF1503"/>
      <c r="AG1503"/>
      <c r="AH1503"/>
    </row>
    <row r="1504" spans="1:34" s="282" customFormat="1" ht="12.75" customHeight="1" x14ac:dyDescent="0.25">
      <c r="A1504"/>
      <c r="B1504"/>
      <c r="C1504" s="8"/>
      <c r="D1504" s="8"/>
      <c r="E1504"/>
      <c r="F1504" s="276"/>
      <c r="G1504"/>
      <c r="H1504"/>
      <c r="I1504"/>
      <c r="J1504" s="267"/>
      <c r="K1504" s="267"/>
      <c r="L1504" s="372"/>
      <c r="O1504" s="373"/>
      <c r="P1504" s="373"/>
      <c r="Q1504" s="374"/>
      <c r="R1504" s="274"/>
      <c r="S1504"/>
      <c r="T1504"/>
      <c r="U1504"/>
      <c r="V1504"/>
      <c r="W1504"/>
      <c r="X1504"/>
      <c r="Y1504"/>
      <c r="Z1504"/>
      <c r="AA1504"/>
      <c r="AB1504"/>
      <c r="AC1504"/>
      <c r="AD1504"/>
      <c r="AE1504"/>
      <c r="AF1504"/>
      <c r="AG1504"/>
      <c r="AH1504"/>
    </row>
    <row r="1505" spans="1:34" s="282" customFormat="1" ht="12.75" customHeight="1" x14ac:dyDescent="0.25">
      <c r="A1505"/>
      <c r="B1505"/>
      <c r="C1505" s="8"/>
      <c r="D1505" s="8"/>
      <c r="E1505"/>
      <c r="F1505" s="276"/>
      <c r="G1505"/>
      <c r="H1505"/>
      <c r="I1505"/>
      <c r="J1505" s="267"/>
      <c r="K1505" s="267"/>
      <c r="L1505" s="372"/>
      <c r="O1505" s="373"/>
      <c r="P1505" s="373"/>
      <c r="Q1505" s="374"/>
      <c r="R1505" s="274"/>
      <c r="S1505"/>
      <c r="T1505"/>
      <c r="U1505"/>
      <c r="V1505"/>
      <c r="W1505"/>
      <c r="X1505"/>
      <c r="Y1505"/>
      <c r="Z1505"/>
      <c r="AA1505"/>
      <c r="AB1505"/>
      <c r="AC1505"/>
      <c r="AD1505"/>
      <c r="AE1505"/>
      <c r="AF1505"/>
      <c r="AG1505"/>
      <c r="AH1505"/>
    </row>
    <row r="1506" spans="1:34" s="282" customFormat="1" ht="12.75" customHeight="1" x14ac:dyDescent="0.25">
      <c r="A1506"/>
      <c r="B1506"/>
      <c r="C1506" s="8"/>
      <c r="D1506" s="8"/>
      <c r="E1506"/>
      <c r="F1506" s="276"/>
      <c r="G1506"/>
      <c r="H1506"/>
      <c r="I1506"/>
      <c r="J1506" s="267"/>
      <c r="K1506" s="267"/>
      <c r="L1506" s="372"/>
      <c r="O1506" s="373"/>
      <c r="P1506" s="373"/>
      <c r="Q1506" s="374"/>
      <c r="R1506" s="274"/>
      <c r="S1506"/>
      <c r="T1506"/>
      <c r="U1506"/>
      <c r="V1506"/>
      <c r="W1506"/>
      <c r="X1506"/>
      <c r="Y1506"/>
      <c r="Z1506"/>
      <c r="AA1506"/>
      <c r="AB1506"/>
      <c r="AC1506"/>
      <c r="AD1506"/>
      <c r="AE1506"/>
      <c r="AF1506"/>
      <c r="AG1506"/>
      <c r="AH1506"/>
    </row>
    <row r="1507" spans="1:34" s="282" customFormat="1" ht="12.75" customHeight="1" x14ac:dyDescent="0.25">
      <c r="A1507"/>
      <c r="B1507"/>
      <c r="C1507" s="8"/>
      <c r="D1507" s="8"/>
      <c r="E1507"/>
      <c r="F1507" s="276"/>
      <c r="G1507"/>
      <c r="H1507"/>
      <c r="I1507"/>
      <c r="J1507" s="267"/>
      <c r="K1507" s="267"/>
      <c r="L1507" s="372"/>
      <c r="O1507" s="373"/>
      <c r="P1507" s="373"/>
      <c r="Q1507" s="374"/>
      <c r="R1507" s="274"/>
      <c r="S1507"/>
      <c r="T1507"/>
      <c r="U1507"/>
      <c r="V1507"/>
      <c r="W1507"/>
      <c r="X1507"/>
      <c r="Y1507"/>
      <c r="Z1507"/>
      <c r="AA1507"/>
      <c r="AB1507"/>
      <c r="AC1507"/>
      <c r="AD1507"/>
      <c r="AE1507"/>
      <c r="AF1507"/>
      <c r="AG1507"/>
      <c r="AH1507"/>
    </row>
    <row r="1508" spans="1:34" s="282" customFormat="1" ht="12.75" customHeight="1" x14ac:dyDescent="0.25">
      <c r="A1508"/>
      <c r="B1508"/>
      <c r="C1508" s="8"/>
      <c r="D1508" s="8"/>
      <c r="E1508"/>
      <c r="F1508" s="276"/>
      <c r="G1508"/>
      <c r="H1508"/>
      <c r="I1508"/>
      <c r="J1508" s="267"/>
      <c r="K1508" s="267"/>
      <c r="L1508" s="372"/>
      <c r="O1508" s="373"/>
      <c r="P1508" s="373"/>
      <c r="Q1508" s="374"/>
      <c r="R1508" s="274"/>
      <c r="S1508"/>
      <c r="T1508"/>
      <c r="U1508"/>
      <c r="V1508"/>
      <c r="W1508"/>
      <c r="X1508"/>
      <c r="Y1508"/>
      <c r="Z1508"/>
      <c r="AA1508"/>
      <c r="AB1508"/>
      <c r="AC1508"/>
      <c r="AD1508"/>
      <c r="AE1508"/>
      <c r="AF1508"/>
      <c r="AG1508"/>
      <c r="AH1508"/>
    </row>
    <row r="1509" spans="1:34" s="282" customFormat="1" ht="12.75" customHeight="1" x14ac:dyDescent="0.25">
      <c r="A1509"/>
      <c r="B1509"/>
      <c r="C1509" s="8"/>
      <c r="D1509" s="8"/>
      <c r="E1509"/>
      <c r="F1509" s="276"/>
      <c r="G1509"/>
      <c r="H1509"/>
      <c r="I1509"/>
      <c r="J1509" s="267"/>
      <c r="K1509" s="267"/>
      <c r="L1509" s="372"/>
      <c r="O1509" s="373"/>
      <c r="P1509" s="373"/>
      <c r="Q1509" s="374"/>
      <c r="R1509" s="274"/>
      <c r="S1509"/>
      <c r="T1509"/>
      <c r="U1509"/>
      <c r="V1509"/>
      <c r="W1509"/>
      <c r="X1509"/>
      <c r="Y1509"/>
      <c r="Z1509"/>
      <c r="AA1509"/>
      <c r="AB1509"/>
      <c r="AC1509"/>
      <c r="AD1509"/>
      <c r="AE1509"/>
      <c r="AF1509"/>
      <c r="AG1509"/>
      <c r="AH1509"/>
    </row>
    <row r="1510" spans="1:34" s="282" customFormat="1" ht="12.75" customHeight="1" x14ac:dyDescent="0.25">
      <c r="A1510"/>
      <c r="B1510"/>
      <c r="C1510" s="8"/>
      <c r="D1510" s="8"/>
      <c r="E1510"/>
      <c r="F1510" s="276"/>
      <c r="G1510"/>
      <c r="H1510"/>
      <c r="I1510"/>
      <c r="J1510" s="267"/>
      <c r="K1510" s="267"/>
      <c r="L1510" s="372"/>
      <c r="O1510" s="373"/>
      <c r="P1510" s="373"/>
      <c r="Q1510" s="374"/>
      <c r="R1510" s="274"/>
      <c r="S1510"/>
      <c r="T1510"/>
      <c r="U1510"/>
      <c r="V1510"/>
      <c r="W1510"/>
      <c r="X1510"/>
      <c r="Y1510"/>
      <c r="Z1510"/>
      <c r="AA1510"/>
      <c r="AB1510"/>
      <c r="AC1510"/>
      <c r="AD1510"/>
      <c r="AE1510"/>
      <c r="AF1510"/>
      <c r="AG1510"/>
      <c r="AH1510"/>
    </row>
    <row r="1511" spans="1:34" s="282" customFormat="1" ht="12.75" customHeight="1" x14ac:dyDescent="0.25">
      <c r="A1511"/>
      <c r="B1511"/>
      <c r="C1511" s="8"/>
      <c r="D1511" s="8"/>
      <c r="E1511"/>
      <c r="F1511" s="276"/>
      <c r="G1511"/>
      <c r="H1511"/>
      <c r="I1511"/>
      <c r="J1511" s="267"/>
      <c r="K1511" s="267"/>
      <c r="L1511" s="372"/>
      <c r="O1511" s="373"/>
      <c r="P1511" s="373"/>
      <c r="Q1511" s="374"/>
      <c r="R1511" s="274"/>
      <c r="S1511"/>
      <c r="T1511"/>
      <c r="U1511"/>
      <c r="V1511"/>
      <c r="W1511"/>
      <c r="X1511"/>
      <c r="Y1511"/>
      <c r="Z1511"/>
      <c r="AA1511"/>
      <c r="AB1511"/>
      <c r="AC1511"/>
      <c r="AD1511"/>
      <c r="AE1511"/>
      <c r="AF1511"/>
      <c r="AG1511"/>
      <c r="AH1511"/>
    </row>
    <row r="1512" spans="1:34" s="282" customFormat="1" ht="12.75" customHeight="1" x14ac:dyDescent="0.25">
      <c r="A1512"/>
      <c r="B1512"/>
      <c r="C1512" s="8"/>
      <c r="D1512" s="8"/>
      <c r="E1512"/>
      <c r="F1512" s="276"/>
      <c r="G1512"/>
      <c r="H1512"/>
      <c r="I1512"/>
      <c r="J1512" s="267"/>
      <c r="K1512" s="267"/>
      <c r="L1512" s="372"/>
      <c r="O1512" s="373"/>
      <c r="P1512" s="373"/>
      <c r="Q1512" s="374"/>
      <c r="R1512" s="274"/>
      <c r="S1512"/>
      <c r="T1512"/>
      <c r="U1512"/>
      <c r="V1512"/>
      <c r="W1512"/>
      <c r="X1512"/>
      <c r="Y1512"/>
      <c r="Z1512"/>
      <c r="AA1512"/>
      <c r="AB1512"/>
      <c r="AC1512"/>
      <c r="AD1512"/>
      <c r="AE1512"/>
      <c r="AF1512"/>
      <c r="AG1512"/>
      <c r="AH1512"/>
    </row>
    <row r="1513" spans="1:34" s="282" customFormat="1" ht="12.75" customHeight="1" x14ac:dyDescent="0.25">
      <c r="A1513"/>
      <c r="B1513"/>
      <c r="C1513" s="8"/>
      <c r="D1513" s="8"/>
      <c r="E1513"/>
      <c r="F1513" s="276"/>
      <c r="G1513"/>
      <c r="H1513"/>
      <c r="I1513"/>
      <c r="J1513" s="267"/>
      <c r="K1513" s="267"/>
      <c r="L1513" s="372"/>
      <c r="O1513" s="373"/>
      <c r="P1513" s="373"/>
      <c r="Q1513" s="374"/>
      <c r="R1513" s="274"/>
      <c r="S1513"/>
      <c r="T1513"/>
      <c r="U1513"/>
      <c r="V1513"/>
      <c r="W1513"/>
      <c r="X1513"/>
      <c r="Y1513"/>
      <c r="Z1513"/>
      <c r="AA1513"/>
      <c r="AB1513"/>
      <c r="AC1513"/>
      <c r="AD1513"/>
      <c r="AE1513"/>
      <c r="AF1513"/>
      <c r="AG1513"/>
      <c r="AH1513"/>
    </row>
    <row r="1514" spans="1:34" s="282" customFormat="1" ht="12.75" customHeight="1" x14ac:dyDescent="0.25">
      <c r="A1514"/>
      <c r="B1514"/>
      <c r="C1514" s="8"/>
      <c r="D1514" s="8"/>
      <c r="E1514"/>
      <c r="F1514" s="276"/>
      <c r="G1514"/>
      <c r="H1514"/>
      <c r="I1514"/>
      <c r="J1514" s="267"/>
      <c r="K1514" s="267"/>
      <c r="L1514" s="372"/>
      <c r="O1514" s="373"/>
      <c r="P1514" s="373"/>
      <c r="Q1514" s="374"/>
      <c r="R1514" s="274"/>
      <c r="S1514"/>
      <c r="T1514"/>
      <c r="U1514"/>
      <c r="V1514"/>
      <c r="W1514"/>
      <c r="X1514"/>
      <c r="Y1514"/>
      <c r="Z1514"/>
      <c r="AA1514"/>
      <c r="AB1514"/>
      <c r="AC1514"/>
      <c r="AD1514"/>
      <c r="AE1514"/>
      <c r="AF1514"/>
      <c r="AG1514"/>
      <c r="AH1514"/>
    </row>
    <row r="1515" spans="1:34" s="282" customFormat="1" ht="12.75" customHeight="1" x14ac:dyDescent="0.25">
      <c r="A1515"/>
      <c r="B1515"/>
      <c r="C1515" s="8"/>
      <c r="D1515" s="8"/>
      <c r="E1515"/>
      <c r="F1515" s="276"/>
      <c r="G1515"/>
      <c r="H1515"/>
      <c r="I1515"/>
      <c r="J1515" s="267"/>
      <c r="K1515" s="267"/>
      <c r="L1515" s="372"/>
      <c r="O1515" s="373"/>
      <c r="P1515" s="373"/>
      <c r="Q1515" s="374"/>
      <c r="R1515" s="274"/>
      <c r="S1515"/>
      <c r="T1515"/>
      <c r="U1515"/>
      <c r="V1515"/>
      <c r="W1515"/>
      <c r="X1515"/>
      <c r="Y1515"/>
      <c r="Z1515"/>
      <c r="AA1515"/>
      <c r="AB1515"/>
      <c r="AC1515"/>
      <c r="AD1515"/>
      <c r="AE1515"/>
      <c r="AF1515"/>
      <c r="AG1515"/>
      <c r="AH1515"/>
    </row>
    <row r="1516" spans="1:34" s="282" customFormat="1" ht="12.75" customHeight="1" x14ac:dyDescent="0.25">
      <c r="A1516"/>
      <c r="B1516"/>
      <c r="C1516" s="8"/>
      <c r="D1516" s="8"/>
      <c r="E1516"/>
      <c r="F1516" s="276"/>
      <c r="G1516"/>
      <c r="H1516"/>
      <c r="I1516"/>
      <c r="J1516" s="267"/>
      <c r="K1516" s="267"/>
      <c r="L1516" s="372"/>
      <c r="O1516" s="373"/>
      <c r="P1516" s="373"/>
      <c r="Q1516" s="374"/>
      <c r="R1516" s="274"/>
      <c r="S1516"/>
      <c r="T1516"/>
      <c r="U1516"/>
      <c r="V1516"/>
      <c r="W1516"/>
      <c r="X1516"/>
      <c r="Y1516"/>
      <c r="Z1516"/>
      <c r="AA1516"/>
      <c r="AB1516"/>
      <c r="AC1516"/>
      <c r="AD1516"/>
      <c r="AE1516"/>
      <c r="AF1516"/>
      <c r="AG1516"/>
      <c r="AH1516"/>
    </row>
    <row r="1517" spans="1:34" s="282" customFormat="1" ht="12.75" customHeight="1" x14ac:dyDescent="0.25">
      <c r="A1517"/>
      <c r="B1517"/>
      <c r="C1517" s="8"/>
      <c r="D1517" s="8"/>
      <c r="E1517"/>
      <c r="F1517" s="276"/>
      <c r="G1517"/>
      <c r="H1517"/>
      <c r="I1517"/>
      <c r="J1517" s="267"/>
      <c r="K1517" s="267"/>
      <c r="L1517" s="372"/>
      <c r="O1517" s="373"/>
      <c r="P1517" s="373"/>
      <c r="Q1517" s="374"/>
      <c r="R1517" s="274"/>
      <c r="S1517"/>
      <c r="T1517"/>
      <c r="U1517"/>
      <c r="V1517"/>
      <c r="W1517"/>
      <c r="X1517"/>
      <c r="Y1517"/>
      <c r="Z1517"/>
      <c r="AA1517"/>
      <c r="AB1517"/>
      <c r="AC1517"/>
      <c r="AD1517"/>
      <c r="AE1517"/>
      <c r="AF1517"/>
      <c r="AG1517"/>
      <c r="AH1517"/>
    </row>
    <row r="1518" spans="1:34" s="282" customFormat="1" ht="12.75" customHeight="1" x14ac:dyDescent="0.25">
      <c r="A1518"/>
      <c r="B1518"/>
      <c r="C1518" s="8"/>
      <c r="D1518" s="8"/>
      <c r="E1518"/>
      <c r="F1518" s="276"/>
      <c r="G1518"/>
      <c r="H1518"/>
      <c r="I1518"/>
      <c r="J1518" s="267"/>
      <c r="K1518" s="267"/>
      <c r="L1518" s="372"/>
      <c r="O1518" s="373"/>
      <c r="P1518" s="373"/>
      <c r="Q1518" s="374"/>
      <c r="R1518" s="274"/>
      <c r="S1518"/>
      <c r="T1518"/>
      <c r="U1518"/>
      <c r="V1518"/>
      <c r="W1518"/>
      <c r="X1518"/>
      <c r="Y1518"/>
      <c r="Z1518"/>
      <c r="AA1518"/>
      <c r="AB1518"/>
      <c r="AC1518"/>
      <c r="AD1518"/>
      <c r="AE1518"/>
      <c r="AF1518"/>
      <c r="AG1518"/>
      <c r="AH1518"/>
    </row>
    <row r="1519" spans="1:34" s="282" customFormat="1" ht="12.75" customHeight="1" x14ac:dyDescent="0.25">
      <c r="A1519"/>
      <c r="B1519"/>
      <c r="C1519" s="8"/>
      <c r="D1519" s="8"/>
      <c r="E1519"/>
      <c r="F1519" s="276"/>
      <c r="G1519"/>
      <c r="H1519"/>
      <c r="I1519"/>
      <c r="J1519" s="267"/>
      <c r="K1519" s="267"/>
      <c r="L1519" s="372"/>
      <c r="O1519" s="373"/>
      <c r="P1519" s="373"/>
      <c r="Q1519" s="374"/>
      <c r="R1519" s="274"/>
      <c r="S1519"/>
      <c r="T1519"/>
      <c r="U1519"/>
      <c r="V1519"/>
      <c r="W1519"/>
      <c r="X1519"/>
      <c r="Y1519"/>
      <c r="Z1519"/>
      <c r="AA1519"/>
      <c r="AB1519"/>
      <c r="AC1519"/>
      <c r="AD1519"/>
      <c r="AE1519"/>
      <c r="AF1519"/>
      <c r="AG1519"/>
      <c r="AH1519"/>
    </row>
    <row r="1520" spans="1:34" s="282" customFormat="1" ht="12.75" customHeight="1" x14ac:dyDescent="0.25">
      <c r="A1520"/>
      <c r="B1520"/>
      <c r="C1520" s="8"/>
      <c r="D1520" s="8"/>
      <c r="E1520"/>
      <c r="F1520" s="276"/>
      <c r="G1520"/>
      <c r="H1520"/>
      <c r="I1520"/>
      <c r="J1520" s="267"/>
      <c r="K1520" s="267"/>
      <c r="L1520" s="372"/>
      <c r="O1520" s="373"/>
      <c r="P1520" s="373"/>
      <c r="Q1520" s="374"/>
      <c r="R1520" s="274"/>
      <c r="S1520"/>
      <c r="T1520"/>
      <c r="U1520"/>
      <c r="V1520"/>
      <c r="W1520"/>
      <c r="X1520"/>
      <c r="Y1520"/>
      <c r="Z1520"/>
      <c r="AA1520"/>
      <c r="AB1520"/>
      <c r="AC1520"/>
      <c r="AD1520"/>
      <c r="AE1520"/>
      <c r="AF1520"/>
      <c r="AG1520"/>
      <c r="AH1520"/>
    </row>
    <row r="1521" spans="1:34" s="282" customFormat="1" ht="12.75" customHeight="1" x14ac:dyDescent="0.25">
      <c r="A1521"/>
      <c r="B1521"/>
      <c r="C1521" s="8"/>
      <c r="D1521" s="8"/>
      <c r="E1521"/>
      <c r="F1521" s="276"/>
      <c r="G1521"/>
      <c r="H1521"/>
      <c r="I1521"/>
      <c r="J1521" s="267"/>
      <c r="K1521" s="267"/>
      <c r="L1521" s="372"/>
      <c r="O1521" s="373"/>
      <c r="P1521" s="373"/>
      <c r="Q1521" s="374"/>
      <c r="R1521" s="274"/>
      <c r="S1521"/>
      <c r="T1521"/>
      <c r="U1521"/>
      <c r="V1521"/>
      <c r="W1521"/>
      <c r="X1521"/>
      <c r="Y1521"/>
      <c r="Z1521"/>
      <c r="AA1521"/>
      <c r="AB1521"/>
      <c r="AC1521"/>
      <c r="AD1521"/>
      <c r="AE1521"/>
      <c r="AF1521"/>
      <c r="AG1521"/>
      <c r="AH1521"/>
    </row>
    <row r="1522" spans="1:34" s="282" customFormat="1" ht="12.75" customHeight="1" x14ac:dyDescent="0.25">
      <c r="A1522"/>
      <c r="B1522"/>
      <c r="C1522" s="8"/>
      <c r="D1522" s="8"/>
      <c r="E1522"/>
      <c r="F1522" s="276"/>
      <c r="G1522"/>
      <c r="H1522"/>
      <c r="I1522"/>
      <c r="J1522" s="267"/>
      <c r="K1522" s="267"/>
      <c r="L1522" s="372"/>
      <c r="O1522" s="373"/>
      <c r="P1522" s="373"/>
      <c r="Q1522" s="374"/>
      <c r="R1522" s="274"/>
      <c r="S1522"/>
      <c r="T1522"/>
      <c r="U1522"/>
      <c r="V1522"/>
      <c r="W1522"/>
      <c r="X1522"/>
      <c r="Y1522"/>
      <c r="Z1522"/>
      <c r="AA1522"/>
      <c r="AB1522"/>
      <c r="AC1522"/>
      <c r="AD1522"/>
      <c r="AE1522"/>
      <c r="AF1522"/>
      <c r="AG1522"/>
      <c r="AH1522"/>
    </row>
    <row r="1523" spans="1:34" s="282" customFormat="1" ht="12.75" customHeight="1" x14ac:dyDescent="0.25">
      <c r="A1523"/>
      <c r="B1523"/>
      <c r="C1523" s="8"/>
      <c r="D1523" s="8"/>
      <c r="E1523"/>
      <c r="F1523" s="276"/>
      <c r="G1523"/>
      <c r="H1523"/>
      <c r="I1523"/>
      <c r="J1523" s="267"/>
      <c r="K1523" s="267"/>
      <c r="L1523" s="372"/>
      <c r="O1523" s="373"/>
      <c r="P1523" s="373"/>
      <c r="Q1523" s="374"/>
      <c r="R1523" s="274"/>
      <c r="S1523"/>
      <c r="T1523"/>
      <c r="U1523"/>
      <c r="V1523"/>
      <c r="W1523"/>
      <c r="X1523"/>
      <c r="Y1523"/>
      <c r="Z1523"/>
      <c r="AA1523"/>
      <c r="AB1523"/>
      <c r="AC1523"/>
      <c r="AD1523"/>
      <c r="AE1523"/>
      <c r="AF1523"/>
      <c r="AG1523"/>
      <c r="AH1523"/>
    </row>
    <row r="1524" spans="1:34" s="282" customFormat="1" ht="12.75" customHeight="1" x14ac:dyDescent="0.25">
      <c r="A1524"/>
      <c r="B1524"/>
      <c r="C1524" s="8"/>
      <c r="D1524" s="8"/>
      <c r="E1524"/>
      <c r="F1524" s="276"/>
      <c r="G1524"/>
      <c r="H1524"/>
      <c r="I1524"/>
      <c r="J1524" s="267"/>
      <c r="K1524" s="267"/>
      <c r="L1524" s="372"/>
      <c r="O1524" s="373"/>
      <c r="P1524" s="373"/>
      <c r="Q1524" s="374"/>
      <c r="R1524" s="274"/>
      <c r="S1524"/>
      <c r="T1524"/>
      <c r="U1524"/>
      <c r="V1524"/>
      <c r="W1524"/>
      <c r="X1524"/>
      <c r="Y1524"/>
      <c r="Z1524"/>
      <c r="AA1524"/>
      <c r="AB1524"/>
      <c r="AC1524"/>
      <c r="AD1524"/>
      <c r="AE1524"/>
      <c r="AF1524"/>
      <c r="AG1524"/>
      <c r="AH1524"/>
    </row>
    <row r="1525" spans="1:34" s="282" customFormat="1" ht="12.75" customHeight="1" x14ac:dyDescent="0.25">
      <c r="A1525"/>
      <c r="B1525"/>
      <c r="C1525" s="8"/>
      <c r="D1525" s="8"/>
      <c r="E1525"/>
      <c r="F1525" s="276"/>
      <c r="G1525"/>
      <c r="H1525"/>
      <c r="I1525"/>
      <c r="J1525" s="267"/>
      <c r="K1525" s="267"/>
      <c r="L1525" s="372"/>
      <c r="O1525" s="373"/>
      <c r="P1525" s="373"/>
      <c r="Q1525" s="374"/>
      <c r="R1525" s="274"/>
      <c r="S1525"/>
      <c r="T1525"/>
      <c r="U1525"/>
      <c r="V1525"/>
      <c r="W1525"/>
      <c r="X1525"/>
      <c r="Y1525"/>
      <c r="Z1525"/>
      <c r="AA1525"/>
      <c r="AB1525"/>
      <c r="AC1525"/>
      <c r="AD1525"/>
      <c r="AE1525"/>
      <c r="AF1525"/>
      <c r="AG1525"/>
      <c r="AH1525"/>
    </row>
    <row r="1526" spans="1:34" s="282" customFormat="1" ht="12.75" customHeight="1" x14ac:dyDescent="0.25">
      <c r="A1526"/>
      <c r="B1526"/>
      <c r="C1526" s="8"/>
      <c r="D1526" s="8"/>
      <c r="E1526"/>
      <c r="F1526" s="276"/>
      <c r="G1526"/>
      <c r="H1526"/>
      <c r="I1526"/>
      <c r="J1526" s="267"/>
      <c r="K1526" s="267"/>
      <c r="L1526" s="372"/>
      <c r="O1526" s="373"/>
      <c r="P1526" s="373"/>
      <c r="Q1526" s="374"/>
      <c r="R1526" s="274"/>
      <c r="S1526"/>
      <c r="T1526"/>
      <c r="U1526"/>
      <c r="V1526"/>
      <c r="W1526"/>
      <c r="X1526"/>
      <c r="Y1526"/>
      <c r="Z1526"/>
      <c r="AA1526"/>
      <c r="AB1526"/>
      <c r="AC1526"/>
      <c r="AD1526"/>
      <c r="AE1526"/>
      <c r="AF1526"/>
      <c r="AG1526"/>
      <c r="AH1526"/>
    </row>
    <row r="1527" spans="1:34" s="282" customFormat="1" ht="12.75" customHeight="1" x14ac:dyDescent="0.25">
      <c r="A1527"/>
      <c r="B1527"/>
      <c r="C1527" s="8"/>
      <c r="D1527" s="8"/>
      <c r="E1527"/>
      <c r="F1527" s="276"/>
      <c r="G1527"/>
      <c r="H1527"/>
      <c r="I1527"/>
      <c r="J1527" s="267"/>
      <c r="K1527" s="267"/>
      <c r="L1527" s="372"/>
      <c r="O1527" s="373"/>
      <c r="P1527" s="373"/>
      <c r="Q1527" s="374"/>
      <c r="R1527" s="274"/>
      <c r="S1527"/>
      <c r="T1527"/>
      <c r="U1527"/>
      <c r="V1527"/>
      <c r="W1527"/>
      <c r="X1527"/>
      <c r="Y1527"/>
      <c r="Z1527"/>
      <c r="AA1527"/>
      <c r="AB1527"/>
      <c r="AC1527"/>
      <c r="AD1527"/>
      <c r="AE1527"/>
      <c r="AF1527"/>
      <c r="AG1527"/>
      <c r="AH1527"/>
    </row>
    <row r="1528" spans="1:34" s="282" customFormat="1" ht="12.75" customHeight="1" x14ac:dyDescent="0.25">
      <c r="A1528"/>
      <c r="B1528"/>
      <c r="C1528" s="8"/>
      <c r="D1528" s="8"/>
      <c r="E1528"/>
      <c r="F1528" s="276"/>
      <c r="G1528"/>
      <c r="H1528"/>
      <c r="I1528"/>
      <c r="J1528" s="267"/>
      <c r="K1528" s="267"/>
      <c r="L1528" s="372"/>
      <c r="O1528" s="373"/>
      <c r="P1528" s="373"/>
      <c r="Q1528" s="374"/>
      <c r="R1528" s="274"/>
      <c r="S1528"/>
      <c r="T1528"/>
      <c r="U1528"/>
      <c r="V1528"/>
      <c r="W1528"/>
      <c r="X1528"/>
      <c r="Y1528"/>
      <c r="Z1528"/>
      <c r="AA1528"/>
      <c r="AB1528"/>
      <c r="AC1528"/>
      <c r="AD1528"/>
      <c r="AE1528"/>
      <c r="AF1528"/>
      <c r="AG1528"/>
      <c r="AH1528"/>
    </row>
    <row r="1529" spans="1:34" s="282" customFormat="1" ht="12.75" customHeight="1" x14ac:dyDescent="0.25">
      <c r="A1529"/>
      <c r="B1529"/>
      <c r="C1529" s="8"/>
      <c r="D1529" s="8"/>
      <c r="E1529"/>
      <c r="F1529" s="276"/>
      <c r="G1529"/>
      <c r="H1529"/>
      <c r="I1529"/>
      <c r="J1529" s="267"/>
      <c r="K1529" s="267"/>
      <c r="L1529" s="372"/>
      <c r="O1529" s="373"/>
      <c r="P1529" s="373"/>
      <c r="Q1529" s="374"/>
      <c r="R1529" s="274"/>
      <c r="S1529"/>
      <c r="T1529"/>
      <c r="U1529"/>
      <c r="V1529"/>
      <c r="W1529"/>
      <c r="X1529"/>
      <c r="Y1529"/>
      <c r="Z1529"/>
      <c r="AA1529"/>
      <c r="AB1529"/>
      <c r="AC1529"/>
      <c r="AD1529"/>
      <c r="AE1529"/>
      <c r="AF1529"/>
      <c r="AG1529"/>
      <c r="AH1529"/>
    </row>
    <row r="1530" spans="1:34" s="282" customFormat="1" ht="12.75" customHeight="1" x14ac:dyDescent="0.25">
      <c r="A1530"/>
      <c r="B1530"/>
      <c r="C1530" s="8"/>
      <c r="D1530" s="8"/>
      <c r="E1530"/>
      <c r="F1530" s="276"/>
      <c r="G1530"/>
      <c r="H1530"/>
      <c r="I1530"/>
      <c r="J1530" s="267"/>
      <c r="K1530" s="267"/>
      <c r="L1530" s="372"/>
      <c r="O1530" s="373"/>
      <c r="P1530" s="373"/>
      <c r="Q1530" s="374"/>
      <c r="R1530" s="274"/>
      <c r="S1530"/>
      <c r="T1530"/>
      <c r="U1530"/>
      <c r="V1530"/>
      <c r="W1530"/>
      <c r="X1530"/>
      <c r="Y1530"/>
      <c r="Z1530"/>
      <c r="AA1530"/>
      <c r="AB1530"/>
      <c r="AC1530"/>
      <c r="AD1530"/>
      <c r="AE1530"/>
      <c r="AF1530"/>
      <c r="AG1530"/>
      <c r="AH1530"/>
    </row>
    <row r="1531" spans="1:34" s="282" customFormat="1" ht="12.75" customHeight="1" x14ac:dyDescent="0.25">
      <c r="A1531"/>
      <c r="B1531"/>
      <c r="C1531" s="8"/>
      <c r="D1531" s="8"/>
      <c r="E1531"/>
      <c r="F1531" s="276"/>
      <c r="G1531"/>
      <c r="H1531"/>
      <c r="I1531"/>
      <c r="J1531" s="267"/>
      <c r="K1531" s="267"/>
      <c r="L1531" s="372"/>
      <c r="O1531" s="373"/>
      <c r="P1531" s="373"/>
      <c r="Q1531" s="374"/>
      <c r="R1531" s="274"/>
      <c r="S1531"/>
      <c r="T1531"/>
      <c r="U1531"/>
      <c r="V1531"/>
      <c r="W1531"/>
      <c r="X1531"/>
      <c r="Y1531"/>
      <c r="Z1531"/>
      <c r="AA1531"/>
      <c r="AB1531"/>
      <c r="AC1531"/>
      <c r="AD1531"/>
      <c r="AE1531"/>
      <c r="AF1531"/>
      <c r="AG1531"/>
      <c r="AH1531"/>
    </row>
    <row r="1532" spans="1:34" s="282" customFormat="1" ht="12.75" customHeight="1" x14ac:dyDescent="0.25">
      <c r="A1532"/>
      <c r="B1532"/>
      <c r="C1532" s="8"/>
      <c r="D1532" s="8"/>
      <c r="E1532"/>
      <c r="F1532" s="276"/>
      <c r="G1532"/>
      <c r="H1532"/>
      <c r="I1532"/>
      <c r="J1532" s="267"/>
      <c r="K1532" s="267"/>
      <c r="L1532" s="372"/>
      <c r="O1532" s="373"/>
      <c r="P1532" s="373"/>
      <c r="Q1532" s="374"/>
      <c r="R1532" s="274"/>
      <c r="S1532"/>
      <c r="T1532"/>
      <c r="U1532"/>
      <c r="V1532"/>
      <c r="W1532"/>
      <c r="X1532"/>
      <c r="Y1532"/>
      <c r="Z1532"/>
      <c r="AA1532"/>
      <c r="AB1532"/>
      <c r="AC1532"/>
      <c r="AD1532"/>
      <c r="AE1532"/>
      <c r="AF1532"/>
      <c r="AG1532"/>
      <c r="AH1532"/>
    </row>
    <row r="1533" spans="1:34" s="282" customFormat="1" ht="12.75" customHeight="1" x14ac:dyDescent="0.25">
      <c r="A1533"/>
      <c r="B1533"/>
      <c r="C1533" s="8"/>
      <c r="D1533" s="8"/>
      <c r="E1533"/>
      <c r="F1533" s="276"/>
      <c r="G1533"/>
      <c r="H1533"/>
      <c r="I1533"/>
      <c r="J1533" s="267"/>
      <c r="K1533" s="267"/>
      <c r="L1533" s="372"/>
      <c r="O1533" s="373"/>
      <c r="P1533" s="373"/>
      <c r="Q1533" s="374"/>
      <c r="R1533" s="274"/>
      <c r="S1533"/>
      <c r="T1533"/>
      <c r="U1533"/>
      <c r="V1533"/>
      <c r="W1533"/>
      <c r="X1533"/>
      <c r="Y1533"/>
      <c r="Z1533"/>
      <c r="AA1533"/>
      <c r="AB1533"/>
      <c r="AC1533"/>
      <c r="AD1533"/>
      <c r="AE1533"/>
      <c r="AF1533"/>
      <c r="AG1533"/>
      <c r="AH1533"/>
    </row>
    <row r="1534" spans="1:34" s="282" customFormat="1" ht="12.75" customHeight="1" x14ac:dyDescent="0.25">
      <c r="A1534"/>
      <c r="B1534"/>
      <c r="C1534" s="8"/>
      <c r="D1534" s="8"/>
      <c r="E1534"/>
      <c r="F1534" s="276"/>
      <c r="G1534"/>
      <c r="H1534"/>
      <c r="I1534"/>
      <c r="J1534" s="267"/>
      <c r="K1534" s="267"/>
      <c r="L1534" s="372"/>
      <c r="O1534" s="373"/>
      <c r="P1534" s="373"/>
      <c r="Q1534" s="374"/>
      <c r="R1534" s="274"/>
      <c r="S1534"/>
      <c r="T1534"/>
      <c r="U1534"/>
      <c r="V1534"/>
      <c r="W1534"/>
      <c r="X1534"/>
      <c r="Y1534"/>
      <c r="Z1534"/>
      <c r="AA1534"/>
      <c r="AB1534"/>
      <c r="AC1534"/>
      <c r="AD1534"/>
      <c r="AE1534"/>
      <c r="AF1534"/>
      <c r="AG1534"/>
      <c r="AH1534"/>
    </row>
    <row r="1535" spans="1:34" s="282" customFormat="1" ht="12.75" customHeight="1" x14ac:dyDescent="0.25">
      <c r="A1535"/>
      <c r="B1535"/>
      <c r="C1535" s="8"/>
      <c r="D1535" s="8"/>
      <c r="E1535"/>
      <c r="F1535" s="276"/>
      <c r="G1535"/>
      <c r="H1535"/>
      <c r="I1535"/>
      <c r="J1535" s="267"/>
      <c r="K1535" s="267"/>
      <c r="L1535" s="372"/>
      <c r="O1535" s="373"/>
      <c r="P1535" s="373"/>
      <c r="Q1535" s="374"/>
      <c r="R1535" s="274"/>
      <c r="S1535"/>
      <c r="T1535"/>
      <c r="U1535"/>
      <c r="V1535"/>
      <c r="W1535"/>
      <c r="X1535"/>
      <c r="Y1535"/>
      <c r="Z1535"/>
      <c r="AA1535"/>
      <c r="AB1535"/>
      <c r="AC1535"/>
      <c r="AD1535"/>
      <c r="AE1535"/>
      <c r="AF1535"/>
      <c r="AG1535"/>
      <c r="AH1535"/>
    </row>
    <row r="1536" spans="1:34" s="282" customFormat="1" ht="12.75" customHeight="1" x14ac:dyDescent="0.25">
      <c r="A1536"/>
      <c r="B1536"/>
      <c r="C1536" s="8"/>
      <c r="D1536" s="8"/>
      <c r="E1536"/>
      <c r="F1536" s="276"/>
      <c r="G1536"/>
      <c r="H1536"/>
      <c r="I1536"/>
      <c r="J1536" s="267"/>
      <c r="K1536" s="267"/>
      <c r="L1536" s="372"/>
      <c r="O1536" s="373"/>
      <c r="P1536" s="373"/>
      <c r="Q1536" s="374"/>
      <c r="R1536" s="274"/>
      <c r="S1536"/>
      <c r="T1536"/>
      <c r="U1536"/>
      <c r="V1536"/>
      <c r="W1536"/>
      <c r="X1536"/>
      <c r="Y1536"/>
      <c r="Z1536"/>
      <c r="AA1536"/>
      <c r="AB1536"/>
      <c r="AC1536"/>
      <c r="AD1536"/>
      <c r="AE1536"/>
      <c r="AF1536"/>
      <c r="AG1536"/>
      <c r="AH1536"/>
    </row>
    <row r="1537" spans="1:34" s="282" customFormat="1" ht="12.75" customHeight="1" x14ac:dyDescent="0.25">
      <c r="A1537"/>
      <c r="B1537"/>
      <c r="C1537" s="8"/>
      <c r="D1537" s="8"/>
      <c r="E1537"/>
      <c r="F1537" s="276"/>
      <c r="G1537"/>
      <c r="H1537"/>
      <c r="I1537"/>
      <c r="J1537" s="267"/>
      <c r="K1537" s="267"/>
      <c r="L1537" s="372"/>
      <c r="O1537" s="373"/>
      <c r="P1537" s="373"/>
      <c r="Q1537" s="374"/>
      <c r="R1537" s="274"/>
      <c r="S1537"/>
      <c r="T1537"/>
      <c r="U1537"/>
      <c r="V1537"/>
      <c r="W1537"/>
      <c r="X1537"/>
      <c r="Y1537"/>
      <c r="Z1537"/>
      <c r="AA1537"/>
      <c r="AB1537"/>
      <c r="AC1537"/>
      <c r="AD1537"/>
      <c r="AE1537"/>
      <c r="AF1537"/>
      <c r="AG1537"/>
      <c r="AH1537"/>
    </row>
    <row r="1538" spans="1:34" s="282" customFormat="1" ht="12.75" customHeight="1" x14ac:dyDescent="0.25">
      <c r="A1538"/>
      <c r="B1538"/>
      <c r="C1538" s="8"/>
      <c r="D1538" s="8"/>
      <c r="E1538"/>
      <c r="F1538" s="276"/>
      <c r="G1538"/>
      <c r="H1538"/>
      <c r="I1538"/>
      <c r="J1538" s="267"/>
      <c r="K1538" s="267"/>
      <c r="L1538" s="372"/>
      <c r="O1538" s="373"/>
      <c r="P1538" s="373"/>
      <c r="Q1538" s="374"/>
      <c r="R1538" s="274"/>
      <c r="S1538"/>
      <c r="T1538"/>
      <c r="U1538"/>
      <c r="V1538"/>
      <c r="W1538"/>
      <c r="X1538"/>
      <c r="Y1538"/>
      <c r="Z1538"/>
      <c r="AA1538"/>
      <c r="AB1538"/>
      <c r="AC1538"/>
      <c r="AD1538"/>
      <c r="AE1538"/>
      <c r="AF1538"/>
      <c r="AG1538"/>
      <c r="AH1538"/>
    </row>
    <row r="1539" spans="1:34" s="282" customFormat="1" ht="12.75" customHeight="1" x14ac:dyDescent="0.25">
      <c r="A1539"/>
      <c r="B1539"/>
      <c r="C1539" s="8"/>
      <c r="D1539" s="8"/>
      <c r="E1539"/>
      <c r="F1539" s="276"/>
      <c r="G1539"/>
      <c r="H1539"/>
      <c r="I1539"/>
      <c r="J1539" s="267"/>
      <c r="K1539" s="267"/>
      <c r="L1539" s="372"/>
      <c r="O1539" s="373"/>
      <c r="P1539" s="373"/>
      <c r="Q1539" s="374"/>
      <c r="R1539" s="274"/>
      <c r="S1539"/>
      <c r="T1539"/>
      <c r="U1539"/>
      <c r="V1539"/>
      <c r="W1539"/>
      <c r="X1539"/>
      <c r="Y1539"/>
      <c r="Z1539"/>
      <c r="AA1539"/>
      <c r="AB1539"/>
      <c r="AC1539"/>
      <c r="AD1539"/>
      <c r="AE1539"/>
      <c r="AF1539"/>
      <c r="AG1539"/>
      <c r="AH1539"/>
    </row>
    <row r="1540" spans="1:34" s="282" customFormat="1" ht="12.75" customHeight="1" x14ac:dyDescent="0.25">
      <c r="A1540"/>
      <c r="B1540"/>
      <c r="C1540" s="8"/>
      <c r="D1540" s="8"/>
      <c r="E1540"/>
      <c r="F1540" s="276"/>
      <c r="G1540"/>
      <c r="H1540"/>
      <c r="I1540"/>
      <c r="J1540" s="267"/>
      <c r="K1540" s="267"/>
      <c r="L1540" s="372"/>
      <c r="O1540" s="373"/>
      <c r="P1540" s="373"/>
      <c r="Q1540" s="374"/>
      <c r="R1540" s="274"/>
      <c r="S1540"/>
      <c r="T1540"/>
      <c r="U1540"/>
      <c r="V1540"/>
      <c r="W1540"/>
      <c r="X1540"/>
      <c r="Y1540"/>
      <c r="Z1540"/>
      <c r="AA1540"/>
      <c r="AB1540"/>
      <c r="AC1540"/>
      <c r="AD1540"/>
      <c r="AE1540"/>
      <c r="AF1540"/>
      <c r="AG1540"/>
      <c r="AH1540"/>
    </row>
    <row r="1541" spans="1:34" s="282" customFormat="1" ht="12.75" customHeight="1" x14ac:dyDescent="0.25">
      <c r="A1541"/>
      <c r="B1541"/>
      <c r="C1541" s="8"/>
      <c r="D1541" s="8"/>
      <c r="E1541"/>
      <c r="F1541" s="276"/>
      <c r="G1541"/>
      <c r="H1541"/>
      <c r="I1541"/>
      <c r="J1541" s="267"/>
      <c r="K1541" s="267"/>
      <c r="L1541" s="372"/>
      <c r="O1541" s="373"/>
      <c r="P1541" s="373"/>
      <c r="Q1541" s="374"/>
      <c r="R1541" s="274"/>
      <c r="S1541"/>
      <c r="T1541"/>
      <c r="U1541"/>
      <c r="V1541"/>
      <c r="W1541"/>
      <c r="X1541"/>
      <c r="Y1541"/>
      <c r="Z1541"/>
      <c r="AA1541"/>
      <c r="AB1541"/>
      <c r="AC1541"/>
      <c r="AD1541"/>
      <c r="AE1541"/>
      <c r="AF1541"/>
      <c r="AG1541"/>
      <c r="AH1541"/>
    </row>
    <row r="1542" spans="1:34" s="282" customFormat="1" ht="12.75" customHeight="1" x14ac:dyDescent="0.25">
      <c r="A1542"/>
      <c r="B1542"/>
      <c r="C1542" s="8"/>
      <c r="D1542" s="8"/>
      <c r="E1542"/>
      <c r="F1542" s="276"/>
      <c r="G1542"/>
      <c r="H1542"/>
      <c r="I1542"/>
      <c r="J1542" s="267"/>
      <c r="K1542" s="267"/>
      <c r="L1542" s="372"/>
      <c r="O1542" s="373"/>
      <c r="P1542" s="373"/>
      <c r="Q1542" s="374"/>
      <c r="R1542" s="274"/>
      <c r="S1542"/>
      <c r="T1542"/>
      <c r="U1542"/>
      <c r="V1542"/>
      <c r="W1542"/>
      <c r="X1542"/>
      <c r="Y1542"/>
      <c r="Z1542"/>
      <c r="AA1542"/>
      <c r="AB1542"/>
      <c r="AC1542"/>
      <c r="AD1542"/>
      <c r="AE1542"/>
      <c r="AF1542"/>
      <c r="AG1542"/>
      <c r="AH1542"/>
    </row>
    <row r="1543" spans="1:34" s="282" customFormat="1" ht="12.75" customHeight="1" x14ac:dyDescent="0.25">
      <c r="A1543"/>
      <c r="B1543"/>
      <c r="C1543" s="8"/>
      <c r="D1543" s="8"/>
      <c r="E1543"/>
      <c r="F1543" s="276"/>
      <c r="G1543"/>
      <c r="H1543"/>
      <c r="I1543"/>
      <c r="J1543" s="267"/>
      <c r="K1543" s="267"/>
      <c r="L1543" s="372"/>
      <c r="O1543" s="373"/>
      <c r="P1543" s="373"/>
      <c r="Q1543" s="374"/>
      <c r="R1543" s="274"/>
      <c r="S1543"/>
      <c r="T1543"/>
      <c r="U1543"/>
      <c r="V1543"/>
      <c r="W1543"/>
      <c r="X1543"/>
      <c r="Y1543"/>
      <c r="Z1543"/>
      <c r="AA1543"/>
      <c r="AB1543"/>
      <c r="AC1543"/>
      <c r="AD1543"/>
      <c r="AE1543"/>
      <c r="AF1543"/>
      <c r="AG1543"/>
      <c r="AH1543"/>
    </row>
    <row r="1544" spans="1:34" s="282" customFormat="1" ht="12.75" customHeight="1" x14ac:dyDescent="0.25">
      <c r="A1544"/>
      <c r="B1544"/>
      <c r="C1544" s="8"/>
      <c r="D1544" s="8"/>
      <c r="E1544"/>
      <c r="F1544" s="276"/>
      <c r="G1544"/>
      <c r="H1544"/>
      <c r="I1544"/>
      <c r="J1544" s="267"/>
      <c r="K1544" s="267"/>
      <c r="L1544" s="372"/>
      <c r="O1544" s="373"/>
      <c r="P1544" s="373"/>
      <c r="Q1544" s="374"/>
      <c r="R1544" s="274"/>
      <c r="S1544"/>
      <c r="T1544"/>
      <c r="U1544"/>
      <c r="V1544"/>
      <c r="W1544"/>
      <c r="X1544"/>
      <c r="Y1544"/>
      <c r="Z1544"/>
      <c r="AA1544"/>
      <c r="AB1544"/>
      <c r="AC1544"/>
      <c r="AD1544"/>
      <c r="AE1544"/>
      <c r="AF1544"/>
      <c r="AG1544"/>
      <c r="AH1544"/>
    </row>
    <row r="1545" spans="1:34" s="282" customFormat="1" ht="12.75" customHeight="1" x14ac:dyDescent="0.25">
      <c r="A1545"/>
      <c r="B1545"/>
      <c r="C1545" s="8"/>
      <c r="D1545" s="8"/>
      <c r="E1545"/>
      <c r="F1545" s="276"/>
      <c r="G1545"/>
      <c r="H1545"/>
      <c r="I1545"/>
      <c r="J1545" s="267"/>
      <c r="K1545" s="267"/>
      <c r="L1545" s="372"/>
      <c r="O1545" s="373"/>
      <c r="P1545" s="373"/>
      <c r="Q1545" s="374"/>
      <c r="R1545" s="274"/>
      <c r="S1545"/>
      <c r="T1545"/>
      <c r="U1545"/>
      <c r="V1545"/>
      <c r="W1545"/>
      <c r="X1545"/>
      <c r="Y1545"/>
      <c r="Z1545"/>
      <c r="AA1545"/>
      <c r="AB1545"/>
      <c r="AC1545"/>
      <c r="AD1545"/>
      <c r="AE1545"/>
      <c r="AF1545"/>
      <c r="AG1545"/>
      <c r="AH1545"/>
    </row>
    <row r="1546" spans="1:34" s="282" customFormat="1" ht="12.75" customHeight="1" x14ac:dyDescent="0.25">
      <c r="A1546"/>
      <c r="B1546"/>
      <c r="C1546" s="8"/>
      <c r="D1546" s="8"/>
      <c r="E1546"/>
      <c r="F1546" s="276"/>
      <c r="G1546"/>
      <c r="H1546"/>
      <c r="I1546"/>
      <c r="J1546" s="267"/>
      <c r="K1546" s="267"/>
      <c r="L1546" s="372"/>
      <c r="O1546" s="373"/>
      <c r="P1546" s="373"/>
      <c r="Q1546" s="374"/>
      <c r="R1546" s="274"/>
      <c r="S1546"/>
      <c r="T1546"/>
      <c r="U1546"/>
      <c r="V1546"/>
      <c r="W1546"/>
      <c r="X1546"/>
      <c r="Y1546"/>
      <c r="Z1546"/>
      <c r="AA1546"/>
      <c r="AB1546"/>
      <c r="AC1546"/>
      <c r="AD1546"/>
      <c r="AE1546"/>
      <c r="AF1546"/>
      <c r="AG1546"/>
      <c r="AH1546"/>
    </row>
    <row r="1547" spans="1:34" s="282" customFormat="1" ht="12.75" customHeight="1" x14ac:dyDescent="0.25">
      <c r="A1547"/>
      <c r="B1547"/>
      <c r="C1547" s="8"/>
      <c r="D1547" s="8"/>
      <c r="E1547"/>
      <c r="F1547" s="276"/>
      <c r="G1547"/>
      <c r="H1547"/>
      <c r="I1547"/>
      <c r="J1547" s="267"/>
      <c r="K1547" s="267"/>
      <c r="L1547" s="372"/>
      <c r="O1547" s="373"/>
      <c r="P1547" s="373"/>
      <c r="Q1547" s="374"/>
      <c r="R1547" s="274"/>
      <c r="S1547"/>
      <c r="T1547"/>
      <c r="U1547"/>
      <c r="V1547"/>
      <c r="W1547"/>
      <c r="X1547"/>
      <c r="Y1547"/>
      <c r="Z1547"/>
      <c r="AA1547"/>
      <c r="AB1547"/>
      <c r="AC1547"/>
      <c r="AD1547"/>
      <c r="AE1547"/>
      <c r="AF1547"/>
      <c r="AG1547"/>
      <c r="AH1547"/>
    </row>
    <row r="1548" spans="1:34" s="282" customFormat="1" ht="12.75" customHeight="1" x14ac:dyDescent="0.25">
      <c r="A1548"/>
      <c r="B1548"/>
      <c r="C1548" s="8"/>
      <c r="D1548" s="8"/>
      <c r="E1548"/>
      <c r="F1548" s="276"/>
      <c r="G1548"/>
      <c r="H1548"/>
      <c r="I1548"/>
      <c r="J1548" s="267"/>
      <c r="K1548" s="267"/>
      <c r="L1548" s="372"/>
      <c r="O1548" s="373"/>
      <c r="P1548" s="373"/>
      <c r="Q1548" s="374"/>
      <c r="R1548" s="274"/>
      <c r="S1548"/>
      <c r="T1548"/>
      <c r="U1548"/>
      <c r="V1548"/>
      <c r="W1548"/>
      <c r="X1548"/>
      <c r="Y1548"/>
      <c r="Z1548"/>
      <c r="AA1548"/>
      <c r="AB1548"/>
      <c r="AC1548"/>
      <c r="AD1548"/>
      <c r="AE1548"/>
      <c r="AF1548"/>
      <c r="AG1548"/>
      <c r="AH1548"/>
    </row>
    <row r="1549" spans="1:34" s="282" customFormat="1" ht="12.75" customHeight="1" x14ac:dyDescent="0.25">
      <c r="A1549"/>
      <c r="B1549"/>
      <c r="C1549" s="8"/>
      <c r="D1549" s="8"/>
      <c r="E1549"/>
      <c r="F1549" s="276"/>
      <c r="G1549"/>
      <c r="H1549"/>
      <c r="I1549"/>
      <c r="J1549" s="267"/>
      <c r="K1549" s="267"/>
      <c r="L1549" s="372"/>
      <c r="O1549" s="373"/>
      <c r="P1549" s="373"/>
      <c r="Q1549" s="374"/>
      <c r="R1549" s="274"/>
      <c r="S1549"/>
      <c r="T1549"/>
      <c r="U1549"/>
      <c r="V1549"/>
      <c r="W1549"/>
      <c r="X1549"/>
      <c r="Y1549"/>
      <c r="Z1549"/>
      <c r="AA1549"/>
      <c r="AB1549"/>
      <c r="AC1549"/>
      <c r="AD1549"/>
      <c r="AE1549"/>
      <c r="AF1549"/>
      <c r="AG1549"/>
      <c r="AH1549"/>
    </row>
    <row r="1550" spans="1:34" s="282" customFormat="1" ht="12.75" customHeight="1" x14ac:dyDescent="0.25">
      <c r="A1550"/>
      <c r="B1550"/>
      <c r="C1550" s="8"/>
      <c r="D1550" s="8"/>
      <c r="E1550"/>
      <c r="F1550" s="276"/>
      <c r="G1550"/>
      <c r="H1550"/>
      <c r="I1550"/>
      <c r="J1550" s="267"/>
      <c r="K1550" s="267"/>
      <c r="L1550" s="372"/>
      <c r="O1550" s="373"/>
      <c r="P1550" s="373"/>
      <c r="Q1550" s="374"/>
      <c r="R1550" s="274"/>
      <c r="S1550"/>
      <c r="T1550"/>
      <c r="U1550"/>
      <c r="V1550"/>
      <c r="W1550"/>
      <c r="X1550"/>
      <c r="Y1550"/>
      <c r="Z1550"/>
      <c r="AA1550"/>
      <c r="AB1550"/>
      <c r="AC1550"/>
      <c r="AD1550"/>
      <c r="AE1550"/>
      <c r="AF1550"/>
      <c r="AG1550"/>
      <c r="AH1550"/>
    </row>
    <row r="1551" spans="1:34" s="282" customFormat="1" ht="12.75" customHeight="1" x14ac:dyDescent="0.25">
      <c r="A1551"/>
      <c r="B1551"/>
      <c r="C1551" s="8"/>
      <c r="D1551" s="8"/>
      <c r="E1551"/>
      <c r="F1551" s="276"/>
      <c r="G1551"/>
      <c r="H1551"/>
      <c r="I1551"/>
      <c r="J1551" s="267"/>
      <c r="K1551" s="267"/>
      <c r="L1551" s="372"/>
      <c r="O1551" s="373"/>
      <c r="P1551" s="373"/>
      <c r="Q1551" s="374"/>
      <c r="R1551" s="274"/>
      <c r="S1551"/>
      <c r="T1551"/>
      <c r="U1551"/>
      <c r="V1551"/>
      <c r="W1551"/>
      <c r="X1551"/>
      <c r="Y1551"/>
      <c r="Z1551"/>
      <c r="AA1551"/>
      <c r="AB1551"/>
      <c r="AC1551"/>
      <c r="AD1551"/>
      <c r="AE1551"/>
      <c r="AF1551"/>
      <c r="AG1551"/>
      <c r="AH1551"/>
    </row>
    <row r="1552" spans="1:34" s="282" customFormat="1" ht="12.75" customHeight="1" x14ac:dyDescent="0.25">
      <c r="A1552"/>
      <c r="B1552"/>
      <c r="C1552" s="8"/>
      <c r="D1552" s="8"/>
      <c r="E1552"/>
      <c r="F1552" s="276"/>
      <c r="G1552"/>
      <c r="H1552"/>
      <c r="I1552"/>
      <c r="J1552" s="267"/>
      <c r="K1552" s="267"/>
      <c r="L1552" s="372"/>
      <c r="O1552" s="373"/>
      <c r="P1552" s="373"/>
      <c r="Q1552" s="374"/>
      <c r="R1552" s="274"/>
      <c r="S1552"/>
      <c r="T1552"/>
      <c r="U1552"/>
      <c r="V1552"/>
      <c r="W1552"/>
      <c r="X1552"/>
      <c r="Y1552"/>
      <c r="Z1552"/>
      <c r="AA1552"/>
      <c r="AB1552"/>
      <c r="AC1552"/>
      <c r="AD1552"/>
      <c r="AE1552"/>
      <c r="AF1552"/>
      <c r="AG1552"/>
      <c r="AH1552"/>
    </row>
    <row r="1553" spans="1:34" s="282" customFormat="1" ht="12.75" customHeight="1" x14ac:dyDescent="0.25">
      <c r="A1553"/>
      <c r="B1553"/>
      <c r="C1553" s="8"/>
      <c r="D1553" s="8"/>
      <c r="E1553"/>
      <c r="F1553" s="276"/>
      <c r="G1553"/>
      <c r="H1553"/>
      <c r="I1553"/>
      <c r="J1553" s="267"/>
      <c r="K1553" s="267"/>
      <c r="L1553" s="372"/>
      <c r="O1553" s="373"/>
      <c r="P1553" s="373"/>
      <c r="Q1553" s="374"/>
      <c r="R1553" s="274"/>
      <c r="S1553"/>
      <c r="T1553"/>
      <c r="U1553"/>
      <c r="V1553"/>
      <c r="W1553"/>
      <c r="X1553"/>
      <c r="Y1553"/>
      <c r="Z1553"/>
      <c r="AA1553"/>
      <c r="AB1553"/>
      <c r="AC1553"/>
      <c r="AD1553"/>
      <c r="AE1553"/>
      <c r="AF1553"/>
      <c r="AG1553"/>
      <c r="AH1553"/>
    </row>
    <row r="1554" spans="1:34" s="282" customFormat="1" ht="12.75" customHeight="1" x14ac:dyDescent="0.25">
      <c r="A1554"/>
      <c r="B1554"/>
      <c r="C1554" s="8"/>
      <c r="D1554" s="8"/>
      <c r="E1554"/>
      <c r="F1554" s="276"/>
      <c r="G1554"/>
      <c r="H1554"/>
      <c r="I1554"/>
      <c r="J1554" s="267"/>
      <c r="K1554" s="267"/>
      <c r="L1554" s="372"/>
      <c r="O1554" s="373"/>
      <c r="P1554" s="373"/>
      <c r="Q1554" s="374"/>
      <c r="R1554" s="274"/>
      <c r="S1554"/>
      <c r="T1554"/>
      <c r="U1554"/>
      <c r="V1554"/>
      <c r="W1554"/>
      <c r="X1554"/>
      <c r="Y1554"/>
      <c r="Z1554"/>
      <c r="AA1554"/>
      <c r="AB1554"/>
      <c r="AC1554"/>
      <c r="AD1554"/>
      <c r="AE1554"/>
      <c r="AF1554"/>
      <c r="AG1554"/>
      <c r="AH1554"/>
    </row>
    <row r="1555" spans="1:34" s="282" customFormat="1" ht="12.75" customHeight="1" x14ac:dyDescent="0.25">
      <c r="A1555"/>
      <c r="B1555"/>
      <c r="C1555" s="8"/>
      <c r="D1555" s="8"/>
      <c r="E1555"/>
      <c r="F1555" s="276"/>
      <c r="G1555"/>
      <c r="H1555"/>
      <c r="I1555"/>
      <c r="J1555" s="267"/>
      <c r="K1555" s="267"/>
      <c r="L1555" s="372"/>
      <c r="O1555" s="373"/>
      <c r="P1555" s="373"/>
      <c r="Q1555" s="374"/>
      <c r="R1555" s="274"/>
      <c r="S1555"/>
      <c r="T1555"/>
      <c r="U1555"/>
      <c r="V1555"/>
      <c r="W1555"/>
      <c r="X1555"/>
      <c r="Y1555"/>
      <c r="Z1555"/>
      <c r="AA1555"/>
      <c r="AB1555"/>
      <c r="AC1555"/>
      <c r="AD1555"/>
      <c r="AE1555"/>
      <c r="AF1555"/>
      <c r="AG1555"/>
      <c r="AH1555"/>
    </row>
    <row r="1556" spans="1:34" s="282" customFormat="1" ht="12.75" customHeight="1" x14ac:dyDescent="0.25">
      <c r="A1556"/>
      <c r="B1556"/>
      <c r="C1556" s="8"/>
      <c r="D1556" s="8"/>
      <c r="E1556"/>
      <c r="F1556" s="276"/>
      <c r="G1556"/>
      <c r="H1556"/>
      <c r="I1556"/>
      <c r="J1556" s="267"/>
      <c r="K1556" s="267"/>
      <c r="L1556" s="372"/>
      <c r="O1556" s="373"/>
      <c r="P1556" s="373"/>
      <c r="Q1556" s="374"/>
      <c r="R1556" s="274"/>
      <c r="S1556"/>
      <c r="T1556"/>
      <c r="U1556"/>
      <c r="V1556"/>
      <c r="W1556"/>
      <c r="X1556"/>
      <c r="Y1556"/>
      <c r="Z1556"/>
      <c r="AA1556"/>
      <c r="AB1556"/>
      <c r="AC1556"/>
      <c r="AD1556"/>
      <c r="AE1556"/>
      <c r="AF1556"/>
      <c r="AG1556"/>
      <c r="AH1556"/>
    </row>
    <row r="1557" spans="1:34" s="282" customFormat="1" ht="12.75" customHeight="1" x14ac:dyDescent="0.25">
      <c r="A1557"/>
      <c r="B1557"/>
      <c r="C1557" s="8"/>
      <c r="D1557" s="8"/>
      <c r="E1557"/>
      <c r="F1557" s="276"/>
      <c r="G1557"/>
      <c r="H1557"/>
      <c r="I1557"/>
      <c r="J1557" s="267"/>
      <c r="K1557" s="267"/>
      <c r="L1557" s="372"/>
      <c r="O1557" s="373"/>
      <c r="P1557" s="373"/>
      <c r="Q1557" s="374"/>
      <c r="R1557" s="274"/>
      <c r="S1557"/>
      <c r="T1557"/>
      <c r="U1557"/>
      <c r="V1557"/>
      <c r="W1557"/>
      <c r="X1557"/>
      <c r="Y1557"/>
      <c r="Z1557"/>
      <c r="AA1557"/>
      <c r="AB1557"/>
      <c r="AC1557"/>
      <c r="AD1557"/>
      <c r="AE1557"/>
      <c r="AF1557"/>
      <c r="AG1557"/>
      <c r="AH1557"/>
    </row>
    <row r="1558" spans="1:34" s="282" customFormat="1" ht="12.75" customHeight="1" x14ac:dyDescent="0.25">
      <c r="A1558"/>
      <c r="B1558"/>
      <c r="C1558" s="8"/>
      <c r="D1558" s="8"/>
      <c r="E1558"/>
      <c r="F1558" s="276"/>
      <c r="G1558"/>
      <c r="H1558"/>
      <c r="I1558"/>
      <c r="J1558" s="267"/>
      <c r="K1558" s="267"/>
      <c r="L1558" s="372"/>
      <c r="O1558" s="373"/>
      <c r="P1558" s="373"/>
      <c r="Q1558" s="374"/>
      <c r="R1558" s="274"/>
      <c r="S1558"/>
      <c r="T1558"/>
      <c r="U1558"/>
      <c r="V1558"/>
      <c r="W1558"/>
      <c r="X1558"/>
      <c r="Y1558"/>
      <c r="Z1558"/>
      <c r="AA1558"/>
      <c r="AB1558"/>
      <c r="AC1558"/>
      <c r="AD1558"/>
      <c r="AE1558"/>
      <c r="AF1558"/>
      <c r="AG1558"/>
      <c r="AH1558"/>
    </row>
    <row r="1559" spans="1:34" s="282" customFormat="1" ht="12.75" customHeight="1" x14ac:dyDescent="0.25">
      <c r="A1559"/>
      <c r="B1559"/>
      <c r="C1559" s="8"/>
      <c r="D1559" s="8"/>
      <c r="E1559"/>
      <c r="F1559" s="276"/>
      <c r="G1559"/>
      <c r="H1559"/>
      <c r="I1559"/>
      <c r="J1559" s="267"/>
      <c r="K1559" s="267"/>
      <c r="L1559" s="372"/>
      <c r="O1559" s="373"/>
      <c r="P1559" s="373"/>
      <c r="Q1559" s="374"/>
      <c r="R1559" s="274"/>
      <c r="S1559"/>
      <c r="T1559"/>
      <c r="U1559"/>
      <c r="V1559"/>
      <c r="W1559"/>
      <c r="X1559"/>
      <c r="Y1559"/>
      <c r="Z1559"/>
      <c r="AA1559"/>
      <c r="AB1559"/>
      <c r="AC1559"/>
      <c r="AD1559"/>
      <c r="AE1559"/>
      <c r="AF1559"/>
      <c r="AG1559"/>
      <c r="AH1559"/>
    </row>
    <row r="1560" spans="1:34" s="282" customFormat="1" ht="12.75" customHeight="1" x14ac:dyDescent="0.25">
      <c r="A1560"/>
      <c r="B1560"/>
      <c r="C1560" s="8"/>
      <c r="D1560" s="8"/>
      <c r="E1560"/>
      <c r="F1560" s="276"/>
      <c r="G1560"/>
      <c r="H1560"/>
      <c r="I1560"/>
      <c r="J1560" s="267"/>
      <c r="K1560" s="267"/>
      <c r="L1560" s="372"/>
      <c r="O1560" s="373"/>
      <c r="P1560" s="373"/>
      <c r="Q1560" s="374"/>
      <c r="R1560" s="274"/>
      <c r="S1560"/>
      <c r="T1560"/>
      <c r="U1560"/>
      <c r="V1560"/>
      <c r="W1560"/>
      <c r="X1560"/>
      <c r="Y1560"/>
      <c r="Z1560"/>
      <c r="AA1560"/>
      <c r="AB1560"/>
      <c r="AC1560"/>
      <c r="AD1560"/>
      <c r="AE1560"/>
      <c r="AF1560"/>
      <c r="AG1560"/>
      <c r="AH1560"/>
    </row>
    <row r="1561" spans="1:34" s="282" customFormat="1" ht="12.75" customHeight="1" x14ac:dyDescent="0.25">
      <c r="A1561"/>
      <c r="B1561"/>
      <c r="C1561" s="8"/>
      <c r="D1561" s="8"/>
      <c r="E1561"/>
      <c r="F1561" s="276"/>
      <c r="G1561"/>
      <c r="H1561"/>
      <c r="I1561"/>
      <c r="J1561" s="267"/>
      <c r="K1561" s="267"/>
      <c r="L1561" s="372"/>
      <c r="O1561" s="373"/>
      <c r="P1561" s="373"/>
      <c r="Q1561" s="374"/>
      <c r="R1561" s="274"/>
      <c r="S1561"/>
      <c r="T1561"/>
      <c r="U1561"/>
      <c r="V1561"/>
      <c r="W1561"/>
      <c r="X1561"/>
      <c r="Y1561"/>
      <c r="Z1561"/>
      <c r="AA1561"/>
      <c r="AB1561"/>
      <c r="AC1561"/>
      <c r="AD1561"/>
      <c r="AE1561"/>
      <c r="AF1561"/>
      <c r="AG1561"/>
      <c r="AH1561"/>
    </row>
    <row r="1562" spans="1:34" s="282" customFormat="1" ht="12.75" customHeight="1" x14ac:dyDescent="0.25">
      <c r="A1562"/>
      <c r="B1562"/>
      <c r="C1562" s="8"/>
      <c r="D1562" s="8"/>
      <c r="E1562"/>
      <c r="F1562" s="276"/>
      <c r="G1562"/>
      <c r="H1562"/>
      <c r="I1562"/>
      <c r="J1562" s="267"/>
      <c r="K1562" s="267"/>
      <c r="L1562" s="372"/>
      <c r="O1562" s="373"/>
      <c r="P1562" s="373"/>
      <c r="Q1562" s="374"/>
      <c r="R1562" s="274"/>
      <c r="S1562"/>
      <c r="T1562"/>
      <c r="U1562"/>
      <c r="V1562"/>
      <c r="W1562"/>
      <c r="X1562"/>
      <c r="Y1562"/>
      <c r="Z1562"/>
      <c r="AA1562"/>
      <c r="AB1562"/>
      <c r="AC1562"/>
      <c r="AD1562"/>
      <c r="AE1562"/>
      <c r="AF1562"/>
      <c r="AG1562"/>
      <c r="AH1562"/>
    </row>
    <row r="1563" spans="1:34" s="282" customFormat="1" ht="12.75" customHeight="1" x14ac:dyDescent="0.25">
      <c r="A1563"/>
      <c r="B1563"/>
      <c r="C1563" s="8"/>
      <c r="D1563" s="8"/>
      <c r="E1563"/>
      <c r="F1563" s="276"/>
      <c r="G1563"/>
      <c r="H1563"/>
      <c r="I1563"/>
      <c r="J1563" s="267"/>
      <c r="K1563" s="267"/>
      <c r="L1563" s="372"/>
      <c r="O1563" s="373"/>
      <c r="P1563" s="373"/>
      <c r="Q1563" s="374"/>
      <c r="R1563" s="274"/>
      <c r="S1563"/>
      <c r="T1563"/>
      <c r="U1563"/>
      <c r="V1563"/>
      <c r="W1563"/>
      <c r="X1563"/>
      <c r="Y1563"/>
      <c r="Z1563"/>
      <c r="AA1563"/>
      <c r="AB1563"/>
      <c r="AC1563"/>
      <c r="AD1563"/>
      <c r="AE1563"/>
      <c r="AF1563"/>
      <c r="AG1563"/>
      <c r="AH1563"/>
    </row>
    <row r="1564" spans="1:34" s="282" customFormat="1" ht="12.75" customHeight="1" x14ac:dyDescent="0.25">
      <c r="A1564"/>
      <c r="B1564"/>
      <c r="C1564" s="8"/>
      <c r="D1564" s="8"/>
      <c r="E1564"/>
      <c r="F1564" s="276"/>
      <c r="G1564"/>
      <c r="H1564"/>
      <c r="I1564"/>
      <c r="J1564" s="267"/>
      <c r="K1564" s="267"/>
      <c r="L1564" s="372"/>
      <c r="O1564" s="373"/>
      <c r="P1564" s="373"/>
      <c r="Q1564" s="374"/>
      <c r="R1564" s="274"/>
      <c r="S1564"/>
      <c r="T1564"/>
      <c r="U1564"/>
      <c r="V1564"/>
      <c r="W1564"/>
      <c r="X1564"/>
      <c r="Y1564"/>
      <c r="Z1564"/>
      <c r="AA1564"/>
      <c r="AB1564"/>
      <c r="AC1564"/>
      <c r="AD1564"/>
      <c r="AE1564"/>
      <c r="AF1564"/>
      <c r="AG1564"/>
      <c r="AH1564"/>
    </row>
    <row r="1565" spans="1:34" s="282" customFormat="1" ht="12.75" customHeight="1" x14ac:dyDescent="0.25">
      <c r="A1565"/>
      <c r="B1565"/>
      <c r="C1565" s="8"/>
      <c r="D1565" s="8"/>
      <c r="E1565"/>
      <c r="F1565" s="276"/>
      <c r="G1565"/>
      <c r="H1565"/>
      <c r="I1565"/>
      <c r="J1565" s="267"/>
      <c r="K1565" s="267"/>
      <c r="L1565" s="372"/>
      <c r="O1565" s="373"/>
      <c r="P1565" s="373"/>
      <c r="Q1565" s="374"/>
      <c r="R1565" s="274"/>
      <c r="S1565"/>
      <c r="T1565"/>
      <c r="U1565"/>
      <c r="V1565"/>
      <c r="W1565"/>
      <c r="X1565"/>
      <c r="Y1565"/>
      <c r="Z1565"/>
      <c r="AA1565"/>
      <c r="AB1565"/>
      <c r="AC1565"/>
      <c r="AD1565"/>
      <c r="AE1565"/>
      <c r="AF1565"/>
      <c r="AG1565"/>
      <c r="AH1565"/>
    </row>
    <row r="1566" spans="1:34" s="282" customFormat="1" ht="12.75" customHeight="1" x14ac:dyDescent="0.25">
      <c r="A1566"/>
      <c r="B1566"/>
      <c r="C1566" s="8"/>
      <c r="D1566" s="8"/>
      <c r="E1566"/>
      <c r="F1566" s="276"/>
      <c r="G1566"/>
      <c r="H1566"/>
      <c r="I1566"/>
      <c r="J1566" s="267"/>
      <c r="K1566" s="267"/>
      <c r="L1566" s="372"/>
      <c r="O1566" s="373"/>
      <c r="P1566" s="373"/>
      <c r="Q1566" s="374"/>
      <c r="R1566" s="274"/>
      <c r="S1566"/>
      <c r="T1566"/>
      <c r="U1566"/>
      <c r="V1566"/>
      <c r="W1566"/>
      <c r="X1566"/>
      <c r="Y1566"/>
      <c r="Z1566"/>
      <c r="AA1566"/>
      <c r="AB1566"/>
      <c r="AC1566"/>
      <c r="AD1566"/>
      <c r="AE1566"/>
      <c r="AF1566"/>
      <c r="AG1566"/>
      <c r="AH1566"/>
    </row>
    <row r="1567" spans="1:34" s="282" customFormat="1" ht="12.75" customHeight="1" x14ac:dyDescent="0.25">
      <c r="A1567"/>
      <c r="B1567"/>
      <c r="C1567" s="8"/>
      <c r="D1567" s="8"/>
      <c r="E1567"/>
      <c r="F1567" s="276"/>
      <c r="G1567"/>
      <c r="H1567"/>
      <c r="I1567"/>
      <c r="J1567" s="267"/>
      <c r="K1567" s="267"/>
      <c r="L1567" s="372"/>
      <c r="O1567" s="373"/>
      <c r="P1567" s="373"/>
      <c r="Q1567" s="374"/>
      <c r="R1567" s="274"/>
      <c r="S1567"/>
      <c r="T1567"/>
      <c r="U1567"/>
      <c r="V1567"/>
      <c r="W1567"/>
      <c r="X1567"/>
      <c r="Y1567"/>
      <c r="Z1567"/>
      <c r="AA1567"/>
      <c r="AB1567"/>
      <c r="AC1567"/>
      <c r="AD1567"/>
      <c r="AE1567"/>
      <c r="AF1567"/>
      <c r="AG1567"/>
      <c r="AH1567"/>
    </row>
    <row r="1568" spans="1:34" s="282" customFormat="1" ht="12.75" customHeight="1" x14ac:dyDescent="0.25">
      <c r="A1568"/>
      <c r="B1568"/>
      <c r="C1568" s="8"/>
      <c r="D1568" s="8"/>
      <c r="E1568"/>
      <c r="F1568" s="276"/>
      <c r="G1568"/>
      <c r="H1568"/>
      <c r="I1568"/>
      <c r="J1568" s="267"/>
      <c r="K1568" s="267"/>
      <c r="L1568" s="372"/>
      <c r="O1568" s="373"/>
      <c r="P1568" s="373"/>
      <c r="Q1568" s="374"/>
      <c r="R1568" s="274"/>
      <c r="S1568"/>
      <c r="T1568"/>
      <c r="U1568"/>
      <c r="V1568"/>
      <c r="W1568"/>
      <c r="X1568"/>
      <c r="Y1568"/>
      <c r="Z1568"/>
      <c r="AA1568"/>
      <c r="AB1568"/>
      <c r="AC1568"/>
      <c r="AD1568"/>
      <c r="AE1568"/>
      <c r="AF1568"/>
      <c r="AG1568"/>
      <c r="AH1568"/>
    </row>
    <row r="1569" spans="1:34" s="282" customFormat="1" ht="12.75" customHeight="1" x14ac:dyDescent="0.25">
      <c r="A1569"/>
      <c r="B1569"/>
      <c r="C1569" s="8"/>
      <c r="D1569" s="8"/>
      <c r="E1569"/>
      <c r="F1569" s="276"/>
      <c r="G1569"/>
      <c r="H1569"/>
      <c r="I1569"/>
      <c r="J1569" s="267"/>
      <c r="K1569" s="267"/>
      <c r="L1569" s="372"/>
      <c r="O1569" s="373"/>
      <c r="P1569" s="373"/>
      <c r="Q1569" s="374"/>
      <c r="R1569" s="274"/>
      <c r="S1569"/>
      <c r="T1569"/>
      <c r="U1569"/>
      <c r="V1569"/>
      <c r="W1569"/>
      <c r="X1569"/>
      <c r="Y1569"/>
      <c r="Z1569"/>
      <c r="AA1569"/>
      <c r="AB1569"/>
      <c r="AC1569"/>
      <c r="AD1569"/>
      <c r="AE1569"/>
      <c r="AF1569"/>
      <c r="AG1569"/>
      <c r="AH1569"/>
    </row>
    <row r="1570" spans="1:34" s="282" customFormat="1" ht="12.75" customHeight="1" x14ac:dyDescent="0.25">
      <c r="A1570"/>
      <c r="B1570"/>
      <c r="C1570" s="8"/>
      <c r="D1570" s="8"/>
      <c r="E1570"/>
      <c r="F1570" s="276"/>
      <c r="G1570"/>
      <c r="H1570"/>
      <c r="I1570"/>
      <c r="J1570" s="267"/>
      <c r="K1570" s="267"/>
      <c r="L1570" s="372"/>
      <c r="O1570" s="373"/>
      <c r="P1570" s="373"/>
      <c r="Q1570" s="374"/>
      <c r="R1570" s="274"/>
      <c r="S1570"/>
      <c r="T1570"/>
      <c r="U1570"/>
      <c r="V1570"/>
      <c r="W1570"/>
      <c r="X1570"/>
      <c r="Y1570"/>
      <c r="Z1570"/>
      <c r="AA1570"/>
      <c r="AB1570"/>
      <c r="AC1570"/>
      <c r="AD1570"/>
      <c r="AE1570"/>
      <c r="AF1570"/>
      <c r="AG1570"/>
      <c r="AH1570"/>
    </row>
    <row r="1571" spans="1:34" s="282" customFormat="1" ht="12.75" customHeight="1" x14ac:dyDescent="0.25">
      <c r="A1571"/>
      <c r="B1571"/>
      <c r="C1571" s="8"/>
      <c r="D1571" s="8"/>
      <c r="E1571"/>
      <c r="F1571" s="276"/>
      <c r="G1571"/>
      <c r="H1571"/>
      <c r="I1571"/>
      <c r="J1571" s="267"/>
      <c r="K1571" s="267"/>
      <c r="L1571" s="372"/>
      <c r="O1571" s="373"/>
      <c r="P1571" s="373"/>
      <c r="Q1571" s="374"/>
      <c r="R1571" s="274"/>
      <c r="S1571"/>
      <c r="T1571"/>
      <c r="U1571"/>
      <c r="V1571"/>
      <c r="W1571"/>
      <c r="X1571"/>
      <c r="Y1571"/>
      <c r="Z1571"/>
      <c r="AA1571"/>
      <c r="AB1571"/>
      <c r="AC1571"/>
      <c r="AD1571"/>
      <c r="AE1571"/>
      <c r="AF1571"/>
      <c r="AG1571"/>
      <c r="AH1571"/>
    </row>
    <row r="1572" spans="1:34" s="282" customFormat="1" ht="12.75" customHeight="1" x14ac:dyDescent="0.25">
      <c r="A1572"/>
      <c r="B1572"/>
      <c r="C1572" s="8"/>
      <c r="D1572" s="8"/>
      <c r="E1572"/>
      <c r="F1572" s="276"/>
      <c r="G1572"/>
      <c r="H1572"/>
      <c r="I1572"/>
      <c r="J1572" s="267"/>
      <c r="K1572" s="267"/>
      <c r="L1572" s="372"/>
      <c r="O1572" s="373"/>
      <c r="P1572" s="373"/>
      <c r="Q1572" s="374"/>
      <c r="R1572" s="274"/>
      <c r="S1572"/>
      <c r="T1572"/>
      <c r="U1572"/>
      <c r="V1572"/>
      <c r="W1572"/>
      <c r="X1572"/>
      <c r="Y1572"/>
      <c r="Z1572"/>
      <c r="AA1572"/>
      <c r="AB1572"/>
      <c r="AC1572"/>
      <c r="AD1572"/>
      <c r="AE1572"/>
      <c r="AF1572"/>
      <c r="AG1572"/>
      <c r="AH1572"/>
    </row>
    <row r="1573" spans="1:34" s="282" customFormat="1" ht="12.75" customHeight="1" x14ac:dyDescent="0.25">
      <c r="A1573"/>
      <c r="B1573"/>
      <c r="C1573" s="8"/>
      <c r="D1573" s="8"/>
      <c r="E1573"/>
      <c r="F1573" s="276"/>
      <c r="G1573"/>
      <c r="H1573"/>
      <c r="I1573"/>
      <c r="J1573" s="267"/>
      <c r="K1573" s="267"/>
      <c r="L1573" s="372"/>
      <c r="O1573" s="373"/>
      <c r="P1573" s="373"/>
      <c r="Q1573" s="374"/>
      <c r="R1573" s="274"/>
      <c r="S1573"/>
      <c r="T1573"/>
      <c r="U1573"/>
      <c r="V1573"/>
      <c r="W1573"/>
      <c r="X1573"/>
      <c r="Y1573"/>
      <c r="Z1573"/>
      <c r="AA1573"/>
      <c r="AB1573"/>
      <c r="AC1573"/>
      <c r="AD1573"/>
      <c r="AE1573"/>
      <c r="AF1573"/>
      <c r="AG1573"/>
      <c r="AH1573"/>
    </row>
    <row r="1574" spans="1:34" s="282" customFormat="1" ht="12.75" customHeight="1" x14ac:dyDescent="0.25">
      <c r="A1574"/>
      <c r="B1574"/>
      <c r="C1574" s="8"/>
      <c r="D1574" s="8"/>
      <c r="E1574"/>
      <c r="F1574" s="276"/>
      <c r="G1574"/>
      <c r="H1574"/>
      <c r="I1574"/>
      <c r="J1574" s="267"/>
      <c r="K1574" s="267"/>
      <c r="L1574" s="372"/>
      <c r="O1574" s="373"/>
      <c r="P1574" s="373"/>
      <c r="Q1574" s="374"/>
      <c r="R1574" s="274"/>
      <c r="S1574"/>
      <c r="T1574"/>
      <c r="U1574"/>
      <c r="V1574"/>
      <c r="W1574"/>
      <c r="X1574"/>
      <c r="Y1574"/>
      <c r="Z1574"/>
      <c r="AA1574"/>
      <c r="AB1574"/>
      <c r="AC1574"/>
      <c r="AD1574"/>
      <c r="AE1574"/>
      <c r="AF1574"/>
      <c r="AG1574"/>
      <c r="AH1574"/>
    </row>
    <row r="1575" spans="1:34" s="282" customFormat="1" ht="12.75" customHeight="1" x14ac:dyDescent="0.25">
      <c r="A1575"/>
      <c r="B1575"/>
      <c r="C1575" s="8"/>
      <c r="D1575" s="8"/>
      <c r="E1575"/>
      <c r="F1575" s="276"/>
      <c r="G1575"/>
      <c r="H1575"/>
      <c r="I1575"/>
      <c r="J1575" s="267"/>
      <c r="K1575" s="267"/>
      <c r="L1575" s="372"/>
      <c r="O1575" s="373"/>
      <c r="P1575" s="373"/>
      <c r="Q1575" s="374"/>
      <c r="R1575" s="274"/>
      <c r="S1575"/>
      <c r="T1575"/>
      <c r="U1575"/>
      <c r="V1575"/>
      <c r="W1575"/>
      <c r="X1575"/>
      <c r="Y1575"/>
      <c r="Z1575"/>
      <c r="AA1575"/>
      <c r="AB1575"/>
      <c r="AC1575"/>
      <c r="AD1575"/>
      <c r="AE1575"/>
      <c r="AF1575"/>
      <c r="AG1575"/>
      <c r="AH1575"/>
    </row>
    <row r="1576" spans="1:34" s="282" customFormat="1" ht="12.75" customHeight="1" x14ac:dyDescent="0.25">
      <c r="A1576"/>
      <c r="B1576"/>
      <c r="C1576" s="8"/>
      <c r="D1576" s="8"/>
      <c r="E1576"/>
      <c r="F1576" s="276"/>
      <c r="G1576"/>
      <c r="H1576"/>
      <c r="I1576"/>
      <c r="J1576" s="267"/>
      <c r="K1576" s="267"/>
      <c r="L1576" s="372"/>
      <c r="O1576" s="373"/>
      <c r="P1576" s="373"/>
      <c r="Q1576" s="374"/>
      <c r="R1576" s="274"/>
      <c r="S1576"/>
      <c r="T1576"/>
      <c r="U1576"/>
      <c r="V1576"/>
      <c r="W1576"/>
      <c r="X1576"/>
      <c r="Y1576"/>
      <c r="Z1576"/>
      <c r="AA1576"/>
      <c r="AB1576"/>
      <c r="AC1576"/>
      <c r="AD1576"/>
      <c r="AE1576"/>
      <c r="AF1576"/>
      <c r="AG1576"/>
      <c r="AH1576"/>
    </row>
    <row r="1577" spans="1:34" s="282" customFormat="1" ht="12.75" customHeight="1" x14ac:dyDescent="0.25">
      <c r="A1577"/>
      <c r="B1577"/>
      <c r="C1577" s="8"/>
      <c r="D1577" s="8"/>
      <c r="E1577"/>
      <c r="F1577" s="276"/>
      <c r="G1577"/>
      <c r="H1577"/>
      <c r="I1577"/>
      <c r="J1577" s="267"/>
      <c r="K1577" s="267"/>
      <c r="L1577" s="372"/>
      <c r="O1577" s="373"/>
      <c r="P1577" s="373"/>
      <c r="Q1577" s="374"/>
      <c r="R1577" s="274"/>
      <c r="S1577"/>
      <c r="T1577"/>
      <c r="U1577"/>
      <c r="V1577"/>
      <c r="W1577"/>
      <c r="X1577"/>
      <c r="Y1577"/>
      <c r="Z1577"/>
      <c r="AA1577"/>
      <c r="AB1577"/>
      <c r="AC1577"/>
      <c r="AD1577"/>
      <c r="AE1577"/>
      <c r="AF1577"/>
      <c r="AG1577"/>
      <c r="AH1577"/>
    </row>
    <row r="1578" spans="1:34" s="282" customFormat="1" ht="12.75" customHeight="1" x14ac:dyDescent="0.25">
      <c r="A1578"/>
      <c r="B1578"/>
      <c r="C1578" s="8"/>
      <c r="D1578" s="8"/>
      <c r="E1578"/>
      <c r="F1578" s="276"/>
      <c r="G1578"/>
      <c r="H1578"/>
      <c r="I1578"/>
      <c r="J1578" s="267"/>
      <c r="K1578" s="267"/>
      <c r="L1578" s="372"/>
      <c r="O1578" s="373"/>
      <c r="P1578" s="373"/>
      <c r="Q1578" s="374"/>
      <c r="R1578" s="274"/>
      <c r="S1578"/>
      <c r="T1578"/>
      <c r="U1578"/>
      <c r="V1578"/>
      <c r="W1578"/>
      <c r="X1578"/>
      <c r="Y1578"/>
      <c r="Z1578"/>
      <c r="AA1578"/>
      <c r="AB1578"/>
      <c r="AC1578"/>
      <c r="AD1578"/>
      <c r="AE1578"/>
      <c r="AF1578"/>
      <c r="AG1578"/>
      <c r="AH1578"/>
    </row>
    <row r="1579" spans="1:34" s="282" customFormat="1" ht="12.75" customHeight="1" x14ac:dyDescent="0.25">
      <c r="A1579"/>
      <c r="B1579"/>
      <c r="C1579" s="8"/>
      <c r="D1579" s="8"/>
      <c r="E1579"/>
      <c r="F1579" s="276"/>
      <c r="G1579"/>
      <c r="H1579"/>
      <c r="I1579"/>
      <c r="J1579" s="267"/>
      <c r="K1579" s="267"/>
      <c r="L1579" s="372"/>
      <c r="O1579" s="373"/>
      <c r="P1579" s="373"/>
      <c r="Q1579" s="374"/>
      <c r="R1579" s="274"/>
      <c r="S1579"/>
      <c r="T1579"/>
      <c r="U1579"/>
      <c r="V1579"/>
      <c r="W1579"/>
      <c r="X1579"/>
      <c r="Y1579"/>
      <c r="Z1579"/>
      <c r="AA1579"/>
      <c r="AB1579"/>
      <c r="AC1579"/>
      <c r="AD1579"/>
      <c r="AE1579"/>
      <c r="AF1579"/>
      <c r="AG1579"/>
      <c r="AH1579"/>
    </row>
    <row r="1580" spans="1:34" s="282" customFormat="1" ht="12.75" customHeight="1" x14ac:dyDescent="0.25">
      <c r="A1580"/>
      <c r="B1580"/>
      <c r="C1580" s="8"/>
      <c r="D1580" s="8"/>
      <c r="E1580"/>
      <c r="F1580" s="276"/>
      <c r="G1580"/>
      <c r="H1580"/>
      <c r="I1580"/>
      <c r="J1580" s="267"/>
      <c r="K1580" s="267"/>
      <c r="L1580" s="372"/>
      <c r="O1580" s="373"/>
      <c r="P1580" s="373"/>
      <c r="Q1580" s="374"/>
      <c r="R1580" s="274"/>
      <c r="S1580"/>
      <c r="T1580"/>
      <c r="U1580"/>
      <c r="V1580"/>
      <c r="W1580"/>
      <c r="X1580"/>
      <c r="Y1580"/>
      <c r="Z1580"/>
      <c r="AA1580"/>
      <c r="AB1580"/>
      <c r="AC1580"/>
      <c r="AD1580"/>
      <c r="AE1580"/>
      <c r="AF1580"/>
      <c r="AG1580"/>
      <c r="AH1580"/>
    </row>
    <row r="1581" spans="1:34" s="282" customFormat="1" ht="12.75" customHeight="1" x14ac:dyDescent="0.25">
      <c r="A1581"/>
      <c r="B1581"/>
      <c r="C1581" s="8"/>
      <c r="D1581" s="8"/>
      <c r="E1581"/>
      <c r="F1581" s="276"/>
      <c r="G1581"/>
      <c r="H1581"/>
      <c r="I1581"/>
      <c r="J1581" s="267"/>
      <c r="K1581" s="267"/>
      <c r="L1581" s="372"/>
      <c r="O1581" s="373"/>
      <c r="P1581" s="373"/>
      <c r="Q1581" s="374"/>
      <c r="R1581" s="274"/>
      <c r="S1581"/>
      <c r="T1581"/>
      <c r="U1581"/>
      <c r="V1581"/>
      <c r="W1581"/>
      <c r="X1581"/>
      <c r="Y1581"/>
      <c r="Z1581"/>
      <c r="AA1581"/>
      <c r="AB1581"/>
      <c r="AC1581"/>
      <c r="AD1581"/>
      <c r="AE1581"/>
      <c r="AF1581"/>
      <c r="AG1581"/>
      <c r="AH1581"/>
    </row>
    <row r="1582" spans="1:34" s="282" customFormat="1" ht="12.75" customHeight="1" x14ac:dyDescent="0.25">
      <c r="A1582"/>
      <c r="B1582"/>
      <c r="C1582" s="8"/>
      <c r="D1582" s="8"/>
      <c r="E1582"/>
      <c r="F1582" s="276"/>
      <c r="G1582"/>
      <c r="H1582"/>
      <c r="I1582"/>
      <c r="J1582" s="267"/>
      <c r="K1582" s="267"/>
      <c r="L1582" s="372"/>
      <c r="O1582" s="373"/>
      <c r="P1582" s="373"/>
      <c r="Q1582" s="374"/>
      <c r="R1582" s="274"/>
      <c r="S1582"/>
      <c r="T1582"/>
      <c r="U1582"/>
      <c r="V1582"/>
      <c r="W1582"/>
      <c r="X1582"/>
      <c r="Y1582"/>
      <c r="Z1582"/>
      <c r="AA1582"/>
      <c r="AB1582"/>
      <c r="AC1582"/>
      <c r="AD1582"/>
      <c r="AE1582"/>
      <c r="AF1582"/>
      <c r="AG1582"/>
      <c r="AH1582"/>
    </row>
    <row r="1583" spans="1:34" s="282" customFormat="1" ht="12.75" customHeight="1" x14ac:dyDescent="0.25">
      <c r="A1583"/>
      <c r="B1583"/>
      <c r="C1583" s="8"/>
      <c r="D1583" s="8"/>
      <c r="E1583"/>
      <c r="F1583" s="276"/>
      <c r="G1583"/>
      <c r="H1583"/>
      <c r="I1583"/>
      <c r="J1583" s="267"/>
      <c r="K1583" s="267"/>
      <c r="L1583" s="372"/>
      <c r="O1583" s="373"/>
      <c r="P1583" s="373"/>
      <c r="Q1583" s="374"/>
      <c r="R1583" s="274"/>
      <c r="S1583"/>
      <c r="T1583"/>
      <c r="U1583"/>
      <c r="V1583"/>
      <c r="W1583"/>
      <c r="X1583"/>
      <c r="Y1583"/>
      <c r="Z1583"/>
      <c r="AA1583"/>
      <c r="AB1583"/>
      <c r="AC1583"/>
      <c r="AD1583"/>
      <c r="AE1583"/>
      <c r="AF1583"/>
      <c r="AG1583"/>
      <c r="AH1583"/>
    </row>
    <row r="1584" spans="1:34" s="282" customFormat="1" ht="12.75" customHeight="1" x14ac:dyDescent="0.25">
      <c r="A1584"/>
      <c r="B1584"/>
      <c r="C1584" s="8"/>
      <c r="D1584" s="8"/>
      <c r="E1584"/>
      <c r="F1584" s="276"/>
      <c r="G1584"/>
      <c r="H1584"/>
      <c r="I1584"/>
      <c r="J1584" s="267"/>
      <c r="K1584" s="267"/>
      <c r="L1584" s="372"/>
      <c r="O1584" s="373"/>
      <c r="P1584" s="373"/>
      <c r="Q1584" s="374"/>
      <c r="R1584" s="274"/>
      <c r="S1584"/>
      <c r="T1584"/>
      <c r="U1584"/>
      <c r="V1584"/>
      <c r="W1584"/>
      <c r="X1584"/>
      <c r="Y1584"/>
      <c r="Z1584"/>
      <c r="AA1584"/>
      <c r="AB1584"/>
      <c r="AC1584"/>
      <c r="AD1584"/>
      <c r="AE1584"/>
      <c r="AF1584"/>
      <c r="AG1584"/>
      <c r="AH1584"/>
    </row>
    <row r="1585" spans="1:34" s="282" customFormat="1" ht="12.75" customHeight="1" x14ac:dyDescent="0.25">
      <c r="A1585"/>
      <c r="B1585"/>
      <c r="C1585" s="8"/>
      <c r="D1585" s="8"/>
      <c r="E1585"/>
      <c r="F1585" s="276"/>
      <c r="G1585"/>
      <c r="H1585"/>
      <c r="I1585"/>
      <c r="J1585" s="267"/>
      <c r="K1585" s="267"/>
      <c r="L1585" s="372"/>
      <c r="O1585" s="373"/>
      <c r="P1585" s="373"/>
      <c r="Q1585" s="374"/>
      <c r="R1585" s="274"/>
      <c r="S1585"/>
      <c r="T1585"/>
      <c r="U1585"/>
      <c r="V1585"/>
      <c r="W1585"/>
      <c r="X1585"/>
      <c r="Y1585"/>
      <c r="Z1585"/>
      <c r="AA1585"/>
      <c r="AB1585"/>
      <c r="AC1585"/>
      <c r="AD1585"/>
      <c r="AE1585"/>
      <c r="AF1585"/>
      <c r="AG1585"/>
      <c r="AH1585"/>
    </row>
    <row r="1586" spans="1:34" s="282" customFormat="1" ht="12.75" customHeight="1" x14ac:dyDescent="0.25">
      <c r="A1586"/>
      <c r="B1586"/>
      <c r="C1586" s="8"/>
      <c r="D1586" s="8"/>
      <c r="E1586"/>
      <c r="F1586" s="276"/>
      <c r="G1586"/>
      <c r="H1586"/>
      <c r="I1586"/>
      <c r="J1586" s="267"/>
      <c r="K1586" s="267"/>
      <c r="L1586" s="372"/>
      <c r="O1586" s="373"/>
      <c r="P1586" s="373"/>
      <c r="Q1586" s="374"/>
      <c r="R1586" s="274"/>
      <c r="S1586"/>
      <c r="T1586"/>
      <c r="U1586"/>
      <c r="V1586"/>
      <c r="W1586"/>
      <c r="X1586"/>
      <c r="Y1586"/>
      <c r="Z1586"/>
      <c r="AA1586"/>
      <c r="AB1586"/>
      <c r="AC1586"/>
      <c r="AD1586"/>
      <c r="AE1586"/>
      <c r="AF1586"/>
      <c r="AG1586"/>
      <c r="AH1586"/>
    </row>
    <row r="1587" spans="1:34" s="282" customFormat="1" ht="12.75" customHeight="1" x14ac:dyDescent="0.25">
      <c r="A1587"/>
      <c r="B1587"/>
      <c r="C1587" s="8"/>
      <c r="D1587" s="8"/>
      <c r="E1587"/>
      <c r="F1587" s="276"/>
      <c r="G1587"/>
      <c r="H1587"/>
      <c r="I1587"/>
      <c r="J1587" s="267"/>
      <c r="K1587" s="267"/>
      <c r="L1587" s="372"/>
      <c r="O1587" s="373"/>
      <c r="P1587" s="373"/>
      <c r="Q1587" s="374"/>
      <c r="R1587" s="274"/>
      <c r="S1587"/>
      <c r="T1587"/>
      <c r="U1587"/>
      <c r="V1587"/>
      <c r="W1587"/>
      <c r="X1587"/>
      <c r="Y1587"/>
      <c r="Z1587"/>
      <c r="AA1587"/>
      <c r="AB1587"/>
      <c r="AC1587"/>
      <c r="AD1587"/>
      <c r="AE1587"/>
      <c r="AF1587"/>
      <c r="AG1587"/>
      <c r="AH1587"/>
    </row>
    <row r="1588" spans="1:34" s="282" customFormat="1" ht="12.75" customHeight="1" x14ac:dyDescent="0.25">
      <c r="A1588"/>
      <c r="B1588"/>
      <c r="C1588" s="8"/>
      <c r="D1588" s="8"/>
      <c r="E1588"/>
      <c r="F1588" s="276"/>
      <c r="G1588"/>
      <c r="H1588"/>
      <c r="I1588"/>
      <c r="J1588" s="267"/>
      <c r="K1588" s="267"/>
      <c r="L1588" s="372"/>
      <c r="O1588" s="373"/>
      <c r="P1588" s="373"/>
      <c r="Q1588" s="374"/>
      <c r="R1588" s="274"/>
      <c r="S1588"/>
      <c r="T1588"/>
      <c r="U1588"/>
      <c r="V1588"/>
      <c r="W1588"/>
      <c r="X1588"/>
      <c r="Y1588"/>
      <c r="Z1588"/>
      <c r="AA1588"/>
      <c r="AB1588"/>
      <c r="AC1588"/>
      <c r="AD1588"/>
      <c r="AE1588"/>
      <c r="AF1588"/>
      <c r="AG1588"/>
      <c r="AH1588"/>
    </row>
    <row r="1589" spans="1:34" s="282" customFormat="1" ht="12.75" customHeight="1" x14ac:dyDescent="0.25">
      <c r="A1589"/>
      <c r="B1589"/>
      <c r="C1589" s="8"/>
      <c r="D1589" s="8"/>
      <c r="E1589"/>
      <c r="F1589" s="276"/>
      <c r="G1589"/>
      <c r="H1589"/>
      <c r="I1589"/>
      <c r="J1589" s="267"/>
      <c r="K1589" s="267"/>
      <c r="L1589" s="372"/>
      <c r="O1589" s="373"/>
      <c r="P1589" s="373"/>
      <c r="Q1589" s="374"/>
      <c r="R1589" s="274"/>
      <c r="S1589"/>
      <c r="T1589"/>
      <c r="U1589"/>
      <c r="V1589"/>
      <c r="W1589"/>
      <c r="X1589"/>
      <c r="Y1589"/>
      <c r="Z1589"/>
      <c r="AA1589"/>
      <c r="AB1589"/>
      <c r="AC1589"/>
      <c r="AD1589"/>
      <c r="AE1589"/>
      <c r="AF1589"/>
      <c r="AG1589"/>
      <c r="AH1589"/>
    </row>
    <row r="1590" spans="1:34" s="282" customFormat="1" ht="12.75" customHeight="1" x14ac:dyDescent="0.25">
      <c r="A1590"/>
      <c r="B1590"/>
      <c r="C1590" s="8"/>
      <c r="D1590" s="8"/>
      <c r="E1590"/>
      <c r="F1590" s="276"/>
      <c r="G1590"/>
      <c r="H1590"/>
      <c r="I1590"/>
      <c r="J1590" s="267"/>
      <c r="K1590" s="267"/>
      <c r="L1590" s="372"/>
      <c r="O1590" s="373"/>
      <c r="P1590" s="373"/>
      <c r="Q1590" s="374"/>
      <c r="R1590" s="274"/>
      <c r="S1590"/>
      <c r="T1590"/>
      <c r="U1590"/>
      <c r="V1590"/>
      <c r="W1590"/>
      <c r="X1590"/>
      <c r="Y1590"/>
      <c r="Z1590"/>
      <c r="AA1590"/>
      <c r="AB1590"/>
      <c r="AC1590"/>
      <c r="AD1590"/>
      <c r="AE1590"/>
      <c r="AF1590"/>
      <c r="AG1590"/>
      <c r="AH1590"/>
    </row>
    <row r="1591" spans="1:34" s="282" customFormat="1" ht="12.75" customHeight="1" x14ac:dyDescent="0.25">
      <c r="A1591"/>
      <c r="B1591"/>
      <c r="C1591" s="8"/>
      <c r="D1591" s="8"/>
      <c r="E1591"/>
      <c r="F1591" s="276"/>
      <c r="G1591"/>
      <c r="H1591"/>
      <c r="I1591"/>
      <c r="J1591" s="267"/>
      <c r="K1591" s="267"/>
      <c r="L1591" s="372"/>
      <c r="O1591" s="373"/>
      <c r="P1591" s="373"/>
      <c r="Q1591" s="374"/>
      <c r="R1591" s="274"/>
      <c r="S1591"/>
      <c r="T1591"/>
      <c r="U1591"/>
      <c r="V1591"/>
      <c r="W1591"/>
      <c r="X1591"/>
      <c r="Y1591"/>
      <c r="Z1591"/>
      <c r="AA1591"/>
      <c r="AB1591"/>
      <c r="AC1591"/>
      <c r="AD1591"/>
      <c r="AE1591"/>
      <c r="AF1591"/>
      <c r="AG1591"/>
      <c r="AH1591"/>
    </row>
    <row r="1592" spans="1:34" s="282" customFormat="1" ht="12.75" customHeight="1" x14ac:dyDescent="0.25">
      <c r="A1592"/>
      <c r="B1592"/>
      <c r="C1592" s="8"/>
      <c r="D1592" s="8"/>
      <c r="E1592"/>
      <c r="F1592" s="276"/>
      <c r="G1592"/>
      <c r="H1592"/>
      <c r="I1592"/>
      <c r="J1592" s="267"/>
      <c r="K1592" s="267"/>
      <c r="L1592" s="372"/>
      <c r="O1592" s="373"/>
      <c r="P1592" s="373"/>
      <c r="Q1592" s="374"/>
      <c r="R1592" s="274"/>
      <c r="S1592"/>
      <c r="T1592"/>
      <c r="U1592"/>
      <c r="V1592"/>
      <c r="W1592"/>
      <c r="X1592"/>
      <c r="Y1592"/>
      <c r="Z1592"/>
      <c r="AA1592"/>
      <c r="AB1592"/>
      <c r="AC1592"/>
      <c r="AD1592"/>
      <c r="AE1592"/>
      <c r="AF1592"/>
      <c r="AG1592"/>
      <c r="AH1592"/>
    </row>
    <row r="1593" spans="1:34" s="282" customFormat="1" ht="12.75" customHeight="1" x14ac:dyDescent="0.25">
      <c r="A1593"/>
      <c r="B1593"/>
      <c r="C1593" s="8"/>
      <c r="D1593" s="8"/>
      <c r="E1593"/>
      <c r="F1593" s="276"/>
      <c r="G1593"/>
      <c r="H1593"/>
      <c r="I1593"/>
      <c r="J1593" s="267"/>
      <c r="K1593" s="267"/>
      <c r="L1593" s="372"/>
      <c r="O1593" s="373"/>
      <c r="P1593" s="373"/>
      <c r="Q1593" s="374"/>
      <c r="R1593" s="274"/>
      <c r="S1593"/>
      <c r="T1593"/>
      <c r="U1593"/>
      <c r="V1593"/>
      <c r="W1593"/>
      <c r="X1593"/>
      <c r="Y1593"/>
      <c r="Z1593"/>
      <c r="AA1593"/>
      <c r="AB1593"/>
      <c r="AC1593"/>
      <c r="AD1593"/>
      <c r="AE1593"/>
      <c r="AF1593"/>
      <c r="AG1593"/>
      <c r="AH1593"/>
    </row>
    <row r="1594" spans="1:34" s="282" customFormat="1" ht="12.75" customHeight="1" x14ac:dyDescent="0.25">
      <c r="A1594"/>
      <c r="B1594"/>
      <c r="C1594" s="8"/>
      <c r="D1594" s="8"/>
      <c r="E1594"/>
      <c r="F1594" s="276"/>
      <c r="G1594"/>
      <c r="H1594"/>
      <c r="I1594"/>
      <c r="J1594" s="267"/>
      <c r="K1594" s="267"/>
      <c r="L1594" s="372"/>
      <c r="O1594" s="373"/>
      <c r="P1594" s="373"/>
      <c r="Q1594" s="374"/>
      <c r="R1594" s="274"/>
      <c r="S1594"/>
      <c r="T1594"/>
      <c r="U1594"/>
      <c r="V1594"/>
      <c r="W1594"/>
      <c r="X1594"/>
      <c r="Y1594"/>
      <c r="Z1594"/>
      <c r="AA1594"/>
      <c r="AB1594"/>
      <c r="AC1594"/>
      <c r="AD1594"/>
      <c r="AE1594"/>
      <c r="AF1594"/>
      <c r="AG1594"/>
      <c r="AH1594"/>
    </row>
    <row r="1595" spans="1:34" s="282" customFormat="1" ht="12.75" customHeight="1" x14ac:dyDescent="0.25">
      <c r="A1595"/>
      <c r="B1595"/>
      <c r="C1595" s="8"/>
      <c r="D1595" s="8"/>
      <c r="E1595"/>
      <c r="F1595" s="276"/>
      <c r="G1595"/>
      <c r="H1595"/>
      <c r="I1595"/>
      <c r="J1595" s="267"/>
      <c r="K1595" s="267"/>
      <c r="L1595" s="372"/>
      <c r="O1595" s="373"/>
      <c r="P1595" s="373"/>
      <c r="Q1595" s="374"/>
      <c r="R1595" s="274"/>
      <c r="S1595"/>
      <c r="T1595"/>
      <c r="U1595"/>
      <c r="V1595"/>
      <c r="W1595"/>
      <c r="X1595"/>
      <c r="Y1595"/>
      <c r="Z1595"/>
      <c r="AA1595"/>
      <c r="AB1595"/>
      <c r="AC1595"/>
      <c r="AD1595"/>
      <c r="AE1595"/>
      <c r="AF1595"/>
      <c r="AG1595"/>
      <c r="AH1595"/>
    </row>
    <row r="1596" spans="1:34" s="282" customFormat="1" ht="12.75" customHeight="1" x14ac:dyDescent="0.25">
      <c r="A1596"/>
      <c r="B1596"/>
      <c r="C1596" s="8"/>
      <c r="D1596" s="8"/>
      <c r="E1596"/>
      <c r="F1596" s="276"/>
      <c r="G1596"/>
      <c r="H1596"/>
      <c r="I1596"/>
      <c r="J1596" s="267"/>
      <c r="K1596" s="267"/>
      <c r="L1596" s="372"/>
      <c r="O1596" s="373"/>
      <c r="P1596" s="373"/>
      <c r="Q1596" s="374"/>
      <c r="R1596" s="274"/>
      <c r="S1596"/>
      <c r="T1596"/>
      <c r="U1596"/>
      <c r="V1596"/>
      <c r="W1596"/>
      <c r="X1596"/>
      <c r="Y1596"/>
      <c r="Z1596"/>
      <c r="AA1596"/>
      <c r="AB1596"/>
      <c r="AC1596"/>
      <c r="AD1596"/>
      <c r="AE1596"/>
      <c r="AF1596"/>
      <c r="AG1596"/>
      <c r="AH1596"/>
    </row>
    <row r="1597" spans="1:34" s="282" customFormat="1" ht="12.75" customHeight="1" x14ac:dyDescent="0.25">
      <c r="A1597"/>
      <c r="B1597"/>
      <c r="C1597" s="8"/>
      <c r="D1597" s="8"/>
      <c r="E1597"/>
      <c r="F1597" s="276"/>
      <c r="G1597"/>
      <c r="H1597"/>
      <c r="I1597"/>
      <c r="J1597" s="267"/>
      <c r="K1597" s="267"/>
      <c r="L1597" s="372"/>
      <c r="O1597" s="373"/>
      <c r="P1597" s="373"/>
      <c r="Q1597" s="374"/>
      <c r="R1597" s="274"/>
      <c r="S1597"/>
      <c r="T1597"/>
      <c r="U1597"/>
      <c r="V1597"/>
      <c r="W1597"/>
      <c r="X1597"/>
      <c r="Y1597"/>
      <c r="Z1597"/>
      <c r="AA1597"/>
      <c r="AB1597"/>
      <c r="AC1597"/>
      <c r="AD1597"/>
      <c r="AE1597"/>
      <c r="AF1597"/>
      <c r="AG1597"/>
      <c r="AH1597"/>
    </row>
    <row r="1598" spans="1:34" s="282" customFormat="1" ht="12.75" customHeight="1" x14ac:dyDescent="0.25">
      <c r="A1598"/>
      <c r="B1598"/>
      <c r="C1598" s="8"/>
      <c r="D1598" s="8"/>
      <c r="E1598"/>
      <c r="F1598" s="276"/>
      <c r="G1598"/>
      <c r="H1598"/>
      <c r="I1598"/>
      <c r="J1598" s="267"/>
      <c r="K1598" s="267"/>
      <c r="L1598" s="372"/>
      <c r="O1598" s="373"/>
      <c r="P1598" s="373"/>
      <c r="Q1598" s="374"/>
      <c r="R1598" s="274"/>
      <c r="S1598"/>
      <c r="T1598"/>
      <c r="U1598"/>
      <c r="V1598"/>
      <c r="W1598"/>
      <c r="X1598"/>
      <c r="Y1598"/>
      <c r="Z1598"/>
      <c r="AA1598"/>
      <c r="AB1598"/>
      <c r="AC1598"/>
      <c r="AD1598"/>
      <c r="AE1598"/>
      <c r="AF1598"/>
      <c r="AG1598"/>
      <c r="AH1598"/>
    </row>
    <row r="1599" spans="1:34" s="282" customFormat="1" ht="12.75" customHeight="1" x14ac:dyDescent="0.25">
      <c r="A1599"/>
      <c r="B1599"/>
      <c r="C1599" s="8"/>
      <c r="D1599" s="8"/>
      <c r="E1599"/>
      <c r="F1599" s="276"/>
      <c r="G1599"/>
      <c r="H1599"/>
      <c r="I1599"/>
      <c r="J1599" s="267"/>
      <c r="K1599" s="267"/>
      <c r="L1599" s="372"/>
      <c r="O1599" s="373"/>
      <c r="P1599" s="373"/>
      <c r="Q1599" s="374"/>
      <c r="R1599" s="274"/>
      <c r="S1599"/>
      <c r="T1599"/>
      <c r="U1599"/>
      <c r="V1599"/>
      <c r="W1599"/>
      <c r="X1599"/>
      <c r="Y1599"/>
      <c r="Z1599"/>
      <c r="AA1599"/>
      <c r="AB1599"/>
      <c r="AC1599"/>
      <c r="AD1599"/>
      <c r="AE1599"/>
      <c r="AF1599"/>
      <c r="AG1599"/>
      <c r="AH1599"/>
    </row>
    <row r="1600" spans="1:34" s="282" customFormat="1" ht="12.75" customHeight="1" x14ac:dyDescent="0.25">
      <c r="A1600"/>
      <c r="B1600"/>
      <c r="C1600" s="8"/>
      <c r="D1600" s="8"/>
      <c r="E1600"/>
      <c r="F1600" s="276"/>
      <c r="G1600"/>
      <c r="H1600"/>
      <c r="I1600"/>
      <c r="J1600" s="267"/>
      <c r="K1600" s="267"/>
      <c r="L1600" s="372"/>
      <c r="O1600" s="373"/>
      <c r="P1600" s="373"/>
      <c r="Q1600" s="374"/>
      <c r="R1600" s="274"/>
      <c r="S1600"/>
      <c r="T1600"/>
      <c r="U1600"/>
      <c r="V1600"/>
      <c r="W1600"/>
      <c r="X1600"/>
      <c r="Y1600"/>
      <c r="Z1600"/>
      <c r="AA1600"/>
      <c r="AB1600"/>
      <c r="AC1600"/>
      <c r="AD1600"/>
      <c r="AE1600"/>
      <c r="AF1600"/>
      <c r="AG1600"/>
      <c r="AH1600"/>
    </row>
    <row r="1601" spans="1:34" s="282" customFormat="1" ht="12.75" customHeight="1" x14ac:dyDescent="0.25">
      <c r="A1601"/>
      <c r="B1601"/>
      <c r="C1601" s="8"/>
      <c r="D1601" s="8"/>
      <c r="E1601"/>
      <c r="F1601" s="276"/>
      <c r="G1601"/>
      <c r="H1601"/>
      <c r="I1601"/>
      <c r="J1601" s="267"/>
      <c r="K1601" s="267"/>
      <c r="L1601" s="372"/>
      <c r="O1601" s="373"/>
      <c r="P1601" s="373"/>
      <c r="Q1601" s="374"/>
      <c r="R1601" s="274"/>
      <c r="S1601"/>
      <c r="T1601"/>
      <c r="U1601"/>
      <c r="V1601"/>
      <c r="W1601"/>
      <c r="X1601"/>
      <c r="Y1601"/>
      <c r="Z1601"/>
      <c r="AA1601"/>
      <c r="AB1601"/>
      <c r="AC1601"/>
      <c r="AD1601"/>
      <c r="AE1601"/>
      <c r="AF1601"/>
      <c r="AG1601"/>
      <c r="AH1601"/>
    </row>
    <row r="1602" spans="1:34" s="282" customFormat="1" ht="12.75" customHeight="1" x14ac:dyDescent="0.25">
      <c r="A1602"/>
      <c r="B1602"/>
      <c r="C1602" s="8"/>
      <c r="D1602" s="8"/>
      <c r="E1602"/>
      <c r="F1602" s="276"/>
      <c r="G1602"/>
      <c r="H1602"/>
      <c r="I1602"/>
      <c r="J1602" s="267"/>
      <c r="K1602" s="267"/>
      <c r="L1602" s="372"/>
      <c r="O1602" s="373"/>
      <c r="P1602" s="373"/>
      <c r="Q1602" s="374"/>
      <c r="R1602" s="274"/>
      <c r="S1602"/>
      <c r="T1602"/>
      <c r="U1602"/>
      <c r="V1602"/>
      <c r="W1602"/>
      <c r="X1602"/>
      <c r="Y1602"/>
      <c r="Z1602"/>
      <c r="AA1602"/>
      <c r="AB1602"/>
      <c r="AC1602"/>
      <c r="AD1602"/>
      <c r="AE1602"/>
      <c r="AF1602"/>
      <c r="AG1602"/>
      <c r="AH1602"/>
    </row>
    <row r="1603" spans="1:34" s="282" customFormat="1" ht="12.75" customHeight="1" x14ac:dyDescent="0.25">
      <c r="A1603"/>
      <c r="B1603"/>
      <c r="C1603" s="8"/>
      <c r="D1603" s="8"/>
      <c r="E1603"/>
      <c r="F1603" s="276"/>
      <c r="G1603"/>
      <c r="H1603"/>
      <c r="I1603"/>
      <c r="J1603" s="267"/>
      <c r="K1603" s="267"/>
      <c r="L1603" s="372"/>
      <c r="O1603" s="373"/>
      <c r="P1603" s="373"/>
      <c r="Q1603" s="374"/>
      <c r="R1603" s="274"/>
      <c r="S1603"/>
      <c r="T1603"/>
      <c r="U1603"/>
      <c r="V1603"/>
      <c r="W1603"/>
      <c r="X1603"/>
      <c r="Y1603"/>
      <c r="Z1603"/>
      <c r="AA1603"/>
      <c r="AB1603"/>
      <c r="AC1603"/>
      <c r="AD1603"/>
      <c r="AE1603"/>
      <c r="AF1603"/>
      <c r="AG1603"/>
      <c r="AH1603"/>
    </row>
    <row r="1604" spans="1:34" s="282" customFormat="1" ht="12.75" customHeight="1" x14ac:dyDescent="0.25">
      <c r="A1604"/>
      <c r="B1604"/>
      <c r="C1604" s="8"/>
      <c r="D1604" s="8"/>
      <c r="E1604"/>
      <c r="F1604" s="276"/>
      <c r="G1604"/>
      <c r="H1604"/>
      <c r="I1604"/>
      <c r="J1604" s="267"/>
      <c r="K1604" s="267"/>
      <c r="L1604" s="372"/>
      <c r="O1604" s="373"/>
      <c r="P1604" s="373"/>
      <c r="Q1604" s="374"/>
      <c r="R1604" s="274"/>
      <c r="S1604"/>
      <c r="T1604"/>
      <c r="U1604"/>
      <c r="V1604"/>
      <c r="W1604"/>
      <c r="X1604"/>
      <c r="Y1604"/>
      <c r="Z1604"/>
      <c r="AA1604"/>
      <c r="AB1604"/>
      <c r="AC1604"/>
      <c r="AD1604"/>
      <c r="AE1604"/>
      <c r="AF1604"/>
      <c r="AG1604"/>
      <c r="AH1604"/>
    </row>
    <row r="1605" spans="1:34" s="282" customFormat="1" ht="12.75" customHeight="1" x14ac:dyDescent="0.25">
      <c r="A1605"/>
      <c r="B1605"/>
      <c r="C1605" s="8"/>
      <c r="D1605" s="8"/>
      <c r="E1605"/>
      <c r="F1605" s="276"/>
      <c r="G1605"/>
      <c r="H1605"/>
      <c r="I1605"/>
      <c r="J1605" s="267"/>
      <c r="K1605" s="267"/>
      <c r="L1605" s="372"/>
      <c r="O1605" s="373"/>
      <c r="P1605" s="373"/>
      <c r="Q1605" s="374"/>
      <c r="R1605" s="274"/>
      <c r="S1605"/>
      <c r="T1605"/>
      <c r="U1605"/>
      <c r="V1605"/>
      <c r="W1605"/>
      <c r="X1605"/>
      <c r="Y1605"/>
      <c r="Z1605"/>
      <c r="AA1605"/>
      <c r="AB1605"/>
      <c r="AC1605"/>
      <c r="AD1605"/>
      <c r="AE1605"/>
      <c r="AF1605"/>
      <c r="AG1605"/>
      <c r="AH1605"/>
    </row>
    <row r="1606" spans="1:34" s="282" customFormat="1" ht="12.75" customHeight="1" x14ac:dyDescent="0.25">
      <c r="A1606"/>
      <c r="B1606"/>
      <c r="C1606" s="8"/>
      <c r="D1606" s="8"/>
      <c r="E1606"/>
      <c r="F1606" s="276"/>
      <c r="G1606"/>
      <c r="H1606"/>
      <c r="I1606"/>
      <c r="J1606" s="267"/>
      <c r="K1606" s="267"/>
      <c r="L1606" s="372"/>
      <c r="O1606" s="373"/>
      <c r="P1606" s="373"/>
      <c r="Q1606" s="374"/>
      <c r="R1606" s="274"/>
      <c r="S1606"/>
      <c r="T1606"/>
      <c r="U1606"/>
      <c r="V1606"/>
      <c r="W1606"/>
      <c r="X1606"/>
      <c r="Y1606"/>
      <c r="Z1606"/>
      <c r="AA1606"/>
      <c r="AB1606"/>
      <c r="AC1606"/>
      <c r="AD1606"/>
      <c r="AE1606"/>
      <c r="AF1606"/>
      <c r="AG1606"/>
      <c r="AH1606"/>
    </row>
    <row r="1607" spans="1:34" s="282" customFormat="1" ht="12.75" customHeight="1" x14ac:dyDescent="0.25">
      <c r="A1607"/>
      <c r="B1607"/>
      <c r="C1607" s="8"/>
      <c r="D1607" s="8"/>
      <c r="E1607"/>
      <c r="F1607" s="276"/>
      <c r="G1607"/>
      <c r="H1607"/>
      <c r="I1607"/>
      <c r="J1607" s="267"/>
      <c r="K1607" s="267"/>
      <c r="L1607" s="372"/>
      <c r="O1607" s="373"/>
      <c r="P1607" s="373"/>
      <c r="Q1607" s="374"/>
      <c r="R1607" s="274"/>
      <c r="S1607"/>
      <c r="T1607"/>
      <c r="U1607"/>
      <c r="V1607"/>
      <c r="W1607"/>
      <c r="X1607"/>
      <c r="Y1607"/>
      <c r="Z1607"/>
      <c r="AA1607"/>
      <c r="AB1607"/>
      <c r="AC1607"/>
      <c r="AD1607"/>
      <c r="AE1607"/>
      <c r="AF1607"/>
      <c r="AG1607"/>
      <c r="AH1607"/>
    </row>
    <row r="1608" spans="1:34" s="282" customFormat="1" ht="12.75" customHeight="1" x14ac:dyDescent="0.25">
      <c r="A1608"/>
      <c r="B1608"/>
      <c r="C1608" s="8"/>
      <c r="D1608" s="8"/>
      <c r="E1608"/>
      <c r="F1608" s="276"/>
      <c r="G1608"/>
      <c r="H1608"/>
      <c r="I1608"/>
      <c r="J1608" s="267"/>
      <c r="K1608" s="267"/>
      <c r="L1608" s="372"/>
      <c r="O1608" s="373"/>
      <c r="P1608" s="373"/>
      <c r="Q1608" s="374"/>
      <c r="R1608" s="274"/>
      <c r="S1608"/>
      <c r="T1608"/>
      <c r="U1608"/>
      <c r="V1608"/>
      <c r="W1608"/>
      <c r="X1608"/>
      <c r="Y1608"/>
      <c r="Z1608"/>
      <c r="AA1608"/>
      <c r="AB1608"/>
      <c r="AC1608"/>
      <c r="AD1608"/>
      <c r="AE1608"/>
      <c r="AF1608"/>
      <c r="AG1608"/>
      <c r="AH1608"/>
    </row>
    <row r="1609" spans="1:34" s="282" customFormat="1" ht="12.75" customHeight="1" x14ac:dyDescent="0.25">
      <c r="A1609"/>
      <c r="B1609"/>
      <c r="C1609" s="8"/>
      <c r="D1609" s="8"/>
      <c r="E1609"/>
      <c r="F1609" s="276"/>
      <c r="G1609"/>
      <c r="H1609"/>
      <c r="I1609"/>
      <c r="J1609" s="267"/>
      <c r="K1609" s="267"/>
      <c r="L1609" s="372"/>
      <c r="O1609" s="373"/>
      <c r="P1609" s="373"/>
      <c r="Q1609" s="374"/>
      <c r="R1609" s="274"/>
      <c r="S1609"/>
      <c r="T1609"/>
      <c r="U1609"/>
      <c r="V1609"/>
      <c r="W1609"/>
      <c r="X1609"/>
      <c r="Y1609"/>
      <c r="Z1609"/>
      <c r="AA1609"/>
      <c r="AB1609"/>
      <c r="AC1609"/>
      <c r="AD1609"/>
      <c r="AE1609"/>
      <c r="AF1609"/>
      <c r="AG1609"/>
      <c r="AH1609"/>
    </row>
    <row r="1610" spans="1:34" s="282" customFormat="1" ht="12.75" customHeight="1" x14ac:dyDescent="0.25">
      <c r="A1610"/>
      <c r="B1610"/>
      <c r="C1610" s="8"/>
      <c r="D1610" s="8"/>
      <c r="E1610"/>
      <c r="F1610" s="276"/>
      <c r="G1610"/>
      <c r="H1610"/>
      <c r="I1610"/>
      <c r="J1610" s="267"/>
      <c r="K1610" s="267"/>
      <c r="L1610" s="372"/>
      <c r="O1610" s="373"/>
      <c r="P1610" s="373"/>
      <c r="Q1610" s="374"/>
      <c r="R1610" s="274"/>
      <c r="S1610"/>
      <c r="T1610"/>
      <c r="U1610"/>
      <c r="V1610"/>
      <c r="W1610"/>
      <c r="X1610"/>
      <c r="Y1610"/>
      <c r="Z1610"/>
      <c r="AA1610"/>
      <c r="AB1610"/>
      <c r="AC1610"/>
      <c r="AD1610"/>
      <c r="AE1610"/>
      <c r="AF1610"/>
      <c r="AG1610"/>
      <c r="AH1610"/>
    </row>
    <row r="1611" spans="1:34" s="282" customFormat="1" ht="12.75" customHeight="1" x14ac:dyDescent="0.25">
      <c r="A1611"/>
      <c r="B1611"/>
      <c r="C1611" s="8"/>
      <c r="D1611" s="8"/>
      <c r="E1611"/>
      <c r="F1611" s="276"/>
      <c r="G1611"/>
      <c r="H1611"/>
      <c r="I1611"/>
      <c r="J1611" s="267"/>
      <c r="K1611" s="267"/>
      <c r="L1611" s="372"/>
      <c r="O1611" s="373"/>
      <c r="P1611" s="373"/>
      <c r="Q1611" s="374"/>
      <c r="R1611" s="274"/>
      <c r="S1611"/>
      <c r="T1611"/>
      <c r="U1611"/>
      <c r="V1611"/>
      <c r="W1611"/>
      <c r="X1611"/>
      <c r="Y1611"/>
      <c r="Z1611"/>
      <c r="AA1611"/>
      <c r="AB1611"/>
      <c r="AC1611"/>
      <c r="AD1611"/>
      <c r="AE1611"/>
      <c r="AF1611"/>
      <c r="AG1611"/>
      <c r="AH1611"/>
    </row>
    <row r="1612" spans="1:34" s="282" customFormat="1" ht="12.75" customHeight="1" x14ac:dyDescent="0.25">
      <c r="A1612"/>
      <c r="B1612"/>
      <c r="C1612" s="8"/>
      <c r="D1612" s="8"/>
      <c r="E1612"/>
      <c r="F1612" s="276"/>
      <c r="G1612"/>
      <c r="H1612"/>
      <c r="I1612"/>
      <c r="J1612" s="267"/>
      <c r="K1612" s="267"/>
      <c r="L1612" s="372"/>
      <c r="O1612" s="373"/>
      <c r="P1612" s="373"/>
      <c r="Q1612" s="374"/>
      <c r="R1612" s="274"/>
      <c r="S1612"/>
      <c r="T1612"/>
      <c r="U1612"/>
      <c r="V1612"/>
      <c r="W1612"/>
      <c r="X1612"/>
      <c r="Y1612"/>
      <c r="Z1612"/>
      <c r="AA1612"/>
      <c r="AB1612"/>
      <c r="AC1612"/>
      <c r="AD1612"/>
      <c r="AE1612"/>
      <c r="AF1612"/>
      <c r="AG1612"/>
      <c r="AH1612"/>
    </row>
    <row r="1613" spans="1:34" s="282" customFormat="1" ht="12.75" customHeight="1" x14ac:dyDescent="0.25">
      <c r="A1613"/>
      <c r="B1613"/>
      <c r="C1613" s="8"/>
      <c r="D1613" s="8"/>
      <c r="E1613"/>
      <c r="F1613" s="276"/>
      <c r="G1613"/>
      <c r="H1613"/>
      <c r="I1613"/>
      <c r="J1613" s="267"/>
      <c r="K1613" s="267"/>
      <c r="L1613" s="372"/>
      <c r="O1613" s="373"/>
      <c r="P1613" s="373"/>
      <c r="Q1613" s="374"/>
      <c r="R1613" s="274"/>
      <c r="S1613"/>
      <c r="T1613"/>
      <c r="U1613"/>
      <c r="V1613"/>
      <c r="W1613"/>
      <c r="X1613"/>
      <c r="Y1613"/>
      <c r="Z1613"/>
      <c r="AA1613"/>
      <c r="AB1613"/>
      <c r="AC1613"/>
      <c r="AD1613"/>
      <c r="AE1613"/>
      <c r="AF1613"/>
      <c r="AG1613"/>
      <c r="AH1613"/>
    </row>
    <row r="1614" spans="1:34" s="282" customFormat="1" ht="12.75" customHeight="1" x14ac:dyDescent="0.25">
      <c r="A1614"/>
      <c r="B1614"/>
      <c r="C1614" s="8"/>
      <c r="D1614" s="8"/>
      <c r="E1614"/>
      <c r="F1614" s="276"/>
      <c r="G1614"/>
      <c r="H1614"/>
      <c r="I1614"/>
      <c r="J1614" s="267"/>
      <c r="K1614" s="267"/>
      <c r="L1614" s="372"/>
      <c r="O1614" s="373"/>
      <c r="P1614" s="373"/>
      <c r="Q1614" s="374"/>
      <c r="R1614" s="274"/>
      <c r="S1614"/>
      <c r="T1614"/>
      <c r="U1614"/>
      <c r="V1614"/>
      <c r="W1614"/>
      <c r="X1614"/>
      <c r="Y1614"/>
      <c r="Z1614"/>
      <c r="AA1614"/>
      <c r="AB1614"/>
      <c r="AC1614"/>
      <c r="AD1614"/>
      <c r="AE1614"/>
      <c r="AF1614"/>
      <c r="AG1614"/>
      <c r="AH1614"/>
    </row>
    <row r="1615" spans="1:34" s="282" customFormat="1" ht="12.75" customHeight="1" x14ac:dyDescent="0.25">
      <c r="A1615"/>
      <c r="B1615"/>
      <c r="C1615" s="8"/>
      <c r="D1615" s="8"/>
      <c r="E1615"/>
      <c r="F1615" s="276"/>
      <c r="G1615"/>
      <c r="H1615"/>
      <c r="I1615"/>
      <c r="J1615" s="267"/>
      <c r="K1615" s="267"/>
      <c r="L1615" s="372"/>
      <c r="O1615" s="373"/>
      <c r="P1615" s="373"/>
      <c r="Q1615" s="374"/>
      <c r="R1615" s="274"/>
      <c r="S1615"/>
      <c r="T1615"/>
      <c r="U1615"/>
      <c r="V1615"/>
      <c r="W1615"/>
      <c r="X1615"/>
      <c r="Y1615"/>
      <c r="Z1615"/>
      <c r="AA1615"/>
      <c r="AB1615"/>
      <c r="AC1615"/>
      <c r="AD1615"/>
      <c r="AE1615"/>
      <c r="AF1615"/>
      <c r="AG1615"/>
      <c r="AH1615"/>
    </row>
    <row r="1616" spans="1:34" s="282" customFormat="1" ht="12.75" customHeight="1" x14ac:dyDescent="0.25">
      <c r="A1616"/>
      <c r="B1616"/>
      <c r="C1616" s="8"/>
      <c r="D1616" s="8"/>
      <c r="E1616"/>
      <c r="F1616" s="276"/>
      <c r="G1616"/>
      <c r="H1616"/>
      <c r="I1616"/>
      <c r="J1616" s="267"/>
      <c r="K1616" s="267"/>
      <c r="L1616" s="372"/>
      <c r="O1616" s="373"/>
      <c r="P1616" s="373"/>
      <c r="Q1616" s="374"/>
      <c r="R1616" s="274"/>
      <c r="S1616"/>
      <c r="T1616"/>
      <c r="U1616"/>
      <c r="V1616"/>
      <c r="W1616"/>
      <c r="X1616"/>
      <c r="Y1616"/>
      <c r="Z1616"/>
      <c r="AA1616"/>
      <c r="AB1616"/>
      <c r="AC1616"/>
      <c r="AD1616"/>
      <c r="AE1616"/>
      <c r="AF1616"/>
      <c r="AG1616"/>
      <c r="AH1616"/>
    </row>
    <row r="1617" spans="1:34" s="282" customFormat="1" ht="12.75" customHeight="1" x14ac:dyDescent="0.25">
      <c r="A1617"/>
      <c r="B1617"/>
      <c r="C1617" s="8"/>
      <c r="D1617" s="8"/>
      <c r="E1617"/>
      <c r="F1617" s="276"/>
      <c r="G1617"/>
      <c r="H1617"/>
      <c r="I1617"/>
      <c r="J1617" s="267"/>
      <c r="K1617" s="267"/>
      <c r="L1617" s="372"/>
      <c r="O1617" s="373"/>
      <c r="P1617" s="373"/>
      <c r="Q1617" s="374"/>
      <c r="R1617" s="274"/>
      <c r="S1617"/>
      <c r="T1617"/>
      <c r="U1617"/>
      <c r="V1617"/>
      <c r="W1617"/>
      <c r="X1617"/>
      <c r="Y1617"/>
      <c r="Z1617"/>
      <c r="AA1617"/>
      <c r="AB1617"/>
      <c r="AC1617"/>
      <c r="AD1617"/>
      <c r="AE1617"/>
      <c r="AF1617"/>
      <c r="AG1617"/>
      <c r="AH1617"/>
    </row>
    <row r="1618" spans="1:34" s="282" customFormat="1" ht="12.75" customHeight="1" x14ac:dyDescent="0.25">
      <c r="A1618"/>
      <c r="B1618"/>
      <c r="C1618" s="8"/>
      <c r="D1618" s="8"/>
      <c r="E1618"/>
      <c r="F1618" s="276"/>
      <c r="G1618"/>
      <c r="H1618"/>
      <c r="I1618"/>
      <c r="J1618" s="267"/>
      <c r="K1618" s="267"/>
      <c r="L1618" s="372"/>
      <c r="O1618" s="373"/>
      <c r="P1618" s="373"/>
      <c r="Q1618" s="374"/>
      <c r="R1618" s="274"/>
      <c r="S1618"/>
      <c r="T1618"/>
      <c r="U1618"/>
      <c r="V1618"/>
      <c r="W1618"/>
      <c r="X1618"/>
      <c r="Y1618"/>
      <c r="Z1618"/>
      <c r="AA1618"/>
      <c r="AB1618"/>
      <c r="AC1618"/>
      <c r="AD1618"/>
      <c r="AE1618"/>
      <c r="AF1618"/>
      <c r="AG1618"/>
      <c r="AH1618"/>
    </row>
    <row r="1619" spans="1:34" s="282" customFormat="1" ht="12.75" customHeight="1" x14ac:dyDescent="0.25">
      <c r="A1619"/>
      <c r="B1619"/>
      <c r="C1619" s="8"/>
      <c r="D1619" s="8"/>
      <c r="E1619"/>
      <c r="F1619" s="276"/>
      <c r="G1619"/>
      <c r="H1619"/>
      <c r="I1619"/>
      <c r="J1619" s="267"/>
      <c r="K1619" s="267"/>
      <c r="L1619" s="372"/>
      <c r="O1619" s="373"/>
      <c r="P1619" s="373"/>
      <c r="Q1619" s="374"/>
      <c r="R1619" s="274"/>
      <c r="S1619"/>
      <c r="T1619"/>
      <c r="U1619"/>
      <c r="V1619"/>
      <c r="W1619"/>
      <c r="X1619"/>
      <c r="Y1619"/>
      <c r="Z1619"/>
      <c r="AA1619"/>
      <c r="AB1619"/>
      <c r="AC1619"/>
      <c r="AD1619"/>
      <c r="AE1619"/>
      <c r="AF1619"/>
      <c r="AG1619"/>
      <c r="AH1619"/>
    </row>
    <row r="1620" spans="1:34" s="282" customFormat="1" ht="12.75" customHeight="1" x14ac:dyDescent="0.25">
      <c r="A1620"/>
      <c r="B1620"/>
      <c r="C1620" s="8"/>
      <c r="D1620" s="8"/>
      <c r="E1620"/>
      <c r="F1620" s="276"/>
      <c r="G1620"/>
      <c r="H1620"/>
      <c r="I1620"/>
      <c r="J1620" s="267"/>
      <c r="K1620" s="267"/>
      <c r="L1620" s="372"/>
      <c r="O1620" s="373"/>
      <c r="P1620" s="373"/>
      <c r="Q1620" s="374"/>
      <c r="R1620" s="274"/>
      <c r="S1620"/>
      <c r="T1620"/>
      <c r="U1620"/>
      <c r="V1620"/>
      <c r="W1620"/>
      <c r="X1620"/>
      <c r="Y1620"/>
      <c r="Z1620"/>
      <c r="AA1620"/>
      <c r="AB1620"/>
      <c r="AC1620"/>
      <c r="AD1620"/>
      <c r="AE1620"/>
      <c r="AF1620"/>
      <c r="AG1620"/>
      <c r="AH1620"/>
    </row>
    <row r="1621" spans="1:34" s="282" customFormat="1" ht="12.75" customHeight="1" x14ac:dyDescent="0.25">
      <c r="A1621"/>
      <c r="B1621"/>
      <c r="C1621" s="8"/>
      <c r="D1621" s="8"/>
      <c r="E1621"/>
      <c r="F1621" s="276"/>
      <c r="G1621"/>
      <c r="H1621"/>
      <c r="I1621"/>
      <c r="J1621" s="267"/>
      <c r="K1621" s="267"/>
      <c r="L1621" s="372"/>
      <c r="O1621" s="373"/>
      <c r="P1621" s="373"/>
      <c r="Q1621" s="374"/>
      <c r="R1621" s="274"/>
      <c r="S1621"/>
      <c r="T1621"/>
      <c r="U1621"/>
      <c r="V1621"/>
      <c r="W1621"/>
      <c r="X1621"/>
      <c r="Y1621"/>
      <c r="Z1621"/>
      <c r="AA1621"/>
      <c r="AB1621"/>
      <c r="AC1621"/>
      <c r="AD1621"/>
      <c r="AE1621"/>
      <c r="AF1621"/>
      <c r="AG1621"/>
      <c r="AH1621"/>
    </row>
    <row r="1622" spans="1:34" s="282" customFormat="1" ht="12.75" customHeight="1" x14ac:dyDescent="0.25">
      <c r="A1622"/>
      <c r="B1622"/>
      <c r="C1622" s="8"/>
      <c r="D1622" s="8"/>
      <c r="E1622"/>
      <c r="F1622" s="276"/>
      <c r="G1622"/>
      <c r="H1622"/>
      <c r="I1622"/>
      <c r="J1622" s="267"/>
      <c r="K1622" s="267"/>
      <c r="L1622" s="372"/>
      <c r="O1622" s="373"/>
      <c r="P1622" s="373"/>
      <c r="Q1622" s="374"/>
      <c r="R1622" s="274"/>
      <c r="S1622"/>
      <c r="T1622"/>
      <c r="U1622"/>
      <c r="V1622"/>
      <c r="W1622"/>
      <c r="X1622"/>
      <c r="Y1622"/>
      <c r="Z1622"/>
      <c r="AA1622"/>
      <c r="AB1622"/>
      <c r="AC1622"/>
      <c r="AD1622"/>
      <c r="AE1622"/>
      <c r="AF1622"/>
      <c r="AG1622"/>
      <c r="AH1622"/>
    </row>
    <row r="1623" spans="1:34" s="282" customFormat="1" ht="12.75" customHeight="1" x14ac:dyDescent="0.25">
      <c r="A1623"/>
      <c r="B1623"/>
      <c r="C1623" s="8"/>
      <c r="D1623" s="8"/>
      <c r="E1623"/>
      <c r="F1623" s="276"/>
      <c r="G1623"/>
      <c r="H1623"/>
      <c r="I1623"/>
      <c r="J1623" s="267"/>
      <c r="K1623" s="267"/>
      <c r="L1623" s="372"/>
      <c r="O1623" s="373"/>
      <c r="P1623" s="373"/>
      <c r="Q1623" s="374"/>
      <c r="R1623" s="274"/>
      <c r="S1623"/>
      <c r="T1623"/>
      <c r="U1623"/>
      <c r="V1623"/>
      <c r="W1623"/>
      <c r="X1623"/>
      <c r="Y1623"/>
      <c r="Z1623"/>
      <c r="AA1623"/>
      <c r="AB1623"/>
      <c r="AC1623"/>
      <c r="AD1623"/>
      <c r="AE1623"/>
      <c r="AF1623"/>
      <c r="AG1623"/>
      <c r="AH1623"/>
    </row>
    <row r="1624" spans="1:34" s="282" customFormat="1" ht="12.75" customHeight="1" x14ac:dyDescent="0.25">
      <c r="A1624"/>
      <c r="B1624"/>
      <c r="C1624" s="8"/>
      <c r="D1624" s="8"/>
      <c r="E1624"/>
      <c r="F1624" s="276"/>
      <c r="G1624"/>
      <c r="H1624"/>
      <c r="I1624"/>
      <c r="J1624" s="267"/>
      <c r="K1624" s="267"/>
      <c r="L1624" s="372"/>
      <c r="O1624" s="373"/>
      <c r="P1624" s="373"/>
      <c r="Q1624" s="374"/>
      <c r="R1624" s="274"/>
      <c r="S1624"/>
      <c r="T1624"/>
      <c r="U1624"/>
      <c r="V1624"/>
      <c r="W1624"/>
      <c r="X1624"/>
      <c r="Y1624"/>
      <c r="Z1624"/>
      <c r="AA1624"/>
      <c r="AB1624"/>
      <c r="AC1624"/>
      <c r="AD1624"/>
      <c r="AE1624"/>
      <c r="AF1624"/>
      <c r="AG1624"/>
      <c r="AH1624"/>
    </row>
    <row r="1625" spans="1:34" s="282" customFormat="1" ht="12.75" customHeight="1" x14ac:dyDescent="0.25">
      <c r="A1625"/>
      <c r="B1625"/>
      <c r="C1625" s="8"/>
      <c r="D1625" s="8"/>
      <c r="E1625"/>
      <c r="F1625" s="276"/>
      <c r="G1625"/>
      <c r="H1625"/>
      <c r="I1625"/>
      <c r="J1625" s="267"/>
      <c r="K1625" s="267"/>
      <c r="L1625" s="372"/>
      <c r="O1625" s="373"/>
      <c r="P1625" s="373"/>
      <c r="Q1625" s="374"/>
      <c r="R1625" s="274"/>
      <c r="S1625"/>
      <c r="T1625"/>
      <c r="U1625"/>
      <c r="V1625"/>
      <c r="W1625"/>
      <c r="X1625"/>
      <c r="Y1625"/>
      <c r="Z1625"/>
      <c r="AA1625"/>
      <c r="AB1625"/>
      <c r="AC1625"/>
      <c r="AD1625"/>
      <c r="AE1625"/>
      <c r="AF1625"/>
      <c r="AG1625"/>
      <c r="AH1625"/>
    </row>
    <row r="1626" spans="1:34" s="282" customFormat="1" ht="12.75" customHeight="1" x14ac:dyDescent="0.25">
      <c r="A1626"/>
      <c r="B1626"/>
      <c r="C1626" s="8"/>
      <c r="D1626" s="8"/>
      <c r="E1626"/>
      <c r="F1626" s="276"/>
      <c r="G1626"/>
      <c r="H1626"/>
      <c r="I1626"/>
      <c r="J1626" s="267"/>
      <c r="K1626" s="267"/>
      <c r="L1626" s="372"/>
      <c r="O1626" s="373"/>
      <c r="P1626" s="373"/>
      <c r="Q1626" s="374"/>
      <c r="R1626" s="274"/>
      <c r="S1626"/>
      <c r="T1626"/>
      <c r="U1626"/>
      <c r="V1626"/>
      <c r="W1626"/>
      <c r="X1626"/>
      <c r="Y1626"/>
      <c r="Z1626"/>
      <c r="AA1626"/>
      <c r="AB1626"/>
      <c r="AC1626"/>
      <c r="AD1626"/>
      <c r="AE1626"/>
      <c r="AF1626"/>
      <c r="AG1626"/>
      <c r="AH1626"/>
    </row>
    <row r="1627" spans="1:34" s="282" customFormat="1" ht="12.75" customHeight="1" x14ac:dyDescent="0.25">
      <c r="A1627"/>
      <c r="B1627"/>
      <c r="C1627" s="8"/>
      <c r="D1627" s="8"/>
      <c r="E1627"/>
      <c r="F1627" s="276"/>
      <c r="G1627"/>
      <c r="H1627"/>
      <c r="I1627"/>
      <c r="J1627" s="267"/>
      <c r="K1627" s="267"/>
      <c r="L1627" s="372"/>
      <c r="O1627" s="373"/>
      <c r="P1627" s="373"/>
      <c r="Q1627" s="374"/>
      <c r="R1627" s="274"/>
      <c r="S1627"/>
      <c r="T1627"/>
      <c r="U1627"/>
      <c r="V1627"/>
      <c r="W1627"/>
      <c r="X1627"/>
      <c r="Y1627"/>
      <c r="Z1627"/>
      <c r="AA1627"/>
      <c r="AB1627"/>
      <c r="AC1627"/>
      <c r="AD1627"/>
      <c r="AE1627"/>
      <c r="AF1627"/>
      <c r="AG1627"/>
      <c r="AH1627"/>
    </row>
    <row r="1628" spans="1:34" s="282" customFormat="1" ht="12.75" customHeight="1" x14ac:dyDescent="0.25">
      <c r="A1628"/>
      <c r="B1628"/>
      <c r="C1628" s="8"/>
      <c r="D1628" s="8"/>
      <c r="E1628"/>
      <c r="F1628" s="276"/>
      <c r="G1628"/>
      <c r="H1628"/>
      <c r="I1628"/>
      <c r="J1628" s="267"/>
      <c r="K1628" s="267"/>
      <c r="L1628" s="372"/>
      <c r="O1628" s="373"/>
      <c r="P1628" s="373"/>
      <c r="Q1628" s="374"/>
      <c r="R1628" s="274"/>
      <c r="S1628"/>
      <c r="T1628"/>
      <c r="U1628"/>
      <c r="V1628"/>
      <c r="W1628"/>
      <c r="X1628"/>
      <c r="Y1628"/>
      <c r="Z1628"/>
      <c r="AA1628"/>
      <c r="AB1628"/>
      <c r="AC1628"/>
      <c r="AD1628"/>
      <c r="AE1628"/>
      <c r="AF1628"/>
      <c r="AG1628"/>
      <c r="AH1628"/>
    </row>
    <row r="1629" spans="1:34" s="282" customFormat="1" ht="12.75" customHeight="1" x14ac:dyDescent="0.25">
      <c r="A1629"/>
      <c r="B1629"/>
      <c r="C1629" s="8"/>
      <c r="D1629" s="8"/>
      <c r="E1629"/>
      <c r="F1629" s="276"/>
      <c r="G1629"/>
      <c r="H1629"/>
      <c r="I1629"/>
      <c r="J1629" s="267"/>
      <c r="K1629" s="267"/>
      <c r="L1629" s="372"/>
      <c r="O1629" s="373"/>
      <c r="P1629" s="373"/>
      <c r="Q1629" s="374"/>
      <c r="R1629" s="274"/>
      <c r="S1629"/>
      <c r="T1629"/>
      <c r="U1629"/>
      <c r="V1629"/>
      <c r="W1629"/>
      <c r="X1629"/>
      <c r="Y1629"/>
      <c r="Z1629"/>
      <c r="AA1629"/>
      <c r="AB1629"/>
      <c r="AC1629"/>
      <c r="AD1629"/>
      <c r="AE1629"/>
      <c r="AF1629"/>
      <c r="AG1629"/>
      <c r="AH1629"/>
    </row>
    <row r="1630" spans="1:34" s="282" customFormat="1" ht="12.75" customHeight="1" x14ac:dyDescent="0.25">
      <c r="A1630"/>
      <c r="B1630"/>
      <c r="C1630" s="8"/>
      <c r="D1630" s="8"/>
      <c r="E1630"/>
      <c r="F1630" s="276"/>
      <c r="G1630"/>
      <c r="H1630"/>
      <c r="I1630"/>
      <c r="J1630" s="267"/>
      <c r="K1630" s="267"/>
      <c r="L1630" s="372"/>
      <c r="O1630" s="373"/>
      <c r="P1630" s="373"/>
      <c r="Q1630" s="374"/>
      <c r="R1630" s="274"/>
      <c r="S1630"/>
      <c r="T1630"/>
      <c r="U1630"/>
      <c r="V1630"/>
      <c r="W1630"/>
      <c r="X1630"/>
      <c r="Y1630"/>
      <c r="Z1630"/>
      <c r="AA1630"/>
      <c r="AB1630"/>
      <c r="AC1630"/>
      <c r="AD1630"/>
      <c r="AE1630"/>
      <c r="AF1630"/>
      <c r="AG1630"/>
      <c r="AH1630"/>
    </row>
    <row r="1631" spans="1:34" s="282" customFormat="1" ht="12.75" customHeight="1" x14ac:dyDescent="0.25">
      <c r="A1631"/>
      <c r="B1631"/>
      <c r="C1631" s="8"/>
      <c r="D1631" s="8"/>
      <c r="E1631"/>
      <c r="F1631" s="276"/>
      <c r="G1631"/>
      <c r="H1631"/>
      <c r="I1631"/>
      <c r="J1631" s="267"/>
      <c r="K1631" s="267"/>
      <c r="L1631" s="372"/>
      <c r="O1631" s="373"/>
      <c r="P1631" s="373"/>
      <c r="Q1631" s="374"/>
      <c r="R1631" s="274"/>
      <c r="S1631"/>
      <c r="T1631"/>
      <c r="U1631"/>
      <c r="V1631"/>
      <c r="W1631"/>
      <c r="X1631"/>
      <c r="Y1631"/>
      <c r="Z1631"/>
      <c r="AA1631"/>
      <c r="AB1631"/>
      <c r="AC1631"/>
      <c r="AD1631"/>
      <c r="AE1631"/>
      <c r="AF1631"/>
      <c r="AG1631"/>
      <c r="AH1631"/>
    </row>
    <row r="1632" spans="1:34" s="282" customFormat="1" ht="12.75" customHeight="1" x14ac:dyDescent="0.25">
      <c r="A1632"/>
      <c r="B1632"/>
      <c r="C1632" s="8"/>
      <c r="D1632" s="8"/>
      <c r="E1632"/>
      <c r="F1632" s="276"/>
      <c r="G1632"/>
      <c r="H1632"/>
      <c r="I1632"/>
      <c r="J1632" s="267"/>
      <c r="K1632" s="267"/>
      <c r="L1632" s="372"/>
      <c r="O1632" s="373"/>
      <c r="P1632" s="373"/>
      <c r="Q1632" s="374"/>
      <c r="R1632" s="274"/>
      <c r="S1632"/>
      <c r="T1632"/>
      <c r="U1632"/>
      <c r="V1632"/>
      <c r="W1632"/>
      <c r="X1632"/>
      <c r="Y1632"/>
      <c r="Z1632"/>
      <c r="AA1632"/>
      <c r="AB1632"/>
      <c r="AC1632"/>
      <c r="AD1632"/>
      <c r="AE1632"/>
      <c r="AF1632"/>
      <c r="AG1632"/>
      <c r="AH1632"/>
    </row>
    <row r="1633" spans="1:34" s="282" customFormat="1" ht="12.75" customHeight="1" x14ac:dyDescent="0.25">
      <c r="A1633"/>
      <c r="B1633"/>
      <c r="C1633" s="8"/>
      <c r="D1633" s="8"/>
      <c r="E1633"/>
      <c r="F1633" s="276"/>
      <c r="G1633"/>
      <c r="H1633"/>
      <c r="I1633"/>
      <c r="J1633" s="267"/>
      <c r="K1633" s="267"/>
      <c r="L1633" s="372"/>
      <c r="O1633" s="373"/>
      <c r="P1633" s="373"/>
      <c r="Q1633" s="374"/>
      <c r="R1633" s="274"/>
      <c r="S1633"/>
      <c r="T1633"/>
      <c r="U1633"/>
      <c r="V1633"/>
      <c r="W1633"/>
      <c r="X1633"/>
      <c r="Y1633"/>
      <c r="Z1633"/>
      <c r="AA1633"/>
      <c r="AB1633"/>
      <c r="AC1633"/>
      <c r="AD1633"/>
      <c r="AE1633"/>
      <c r="AF1633"/>
      <c r="AG1633"/>
      <c r="AH1633"/>
    </row>
    <row r="1634" spans="1:34" s="282" customFormat="1" ht="12.75" customHeight="1" x14ac:dyDescent="0.25">
      <c r="A1634"/>
      <c r="B1634"/>
      <c r="C1634" s="8"/>
      <c r="D1634" s="8"/>
      <c r="E1634"/>
      <c r="F1634" s="276"/>
      <c r="G1634"/>
      <c r="H1634"/>
      <c r="I1634"/>
      <c r="J1634" s="267"/>
      <c r="K1634" s="267"/>
      <c r="L1634" s="372"/>
      <c r="O1634" s="373"/>
      <c r="P1634" s="373"/>
      <c r="Q1634" s="374"/>
      <c r="R1634" s="274"/>
      <c r="S1634"/>
      <c r="T1634"/>
      <c r="U1634"/>
      <c r="V1634"/>
      <c r="W1634"/>
      <c r="X1634"/>
      <c r="Y1634"/>
      <c r="Z1634"/>
      <c r="AA1634"/>
      <c r="AB1634"/>
      <c r="AC1634"/>
      <c r="AD1634"/>
      <c r="AE1634"/>
      <c r="AF1634"/>
      <c r="AG1634"/>
      <c r="AH1634"/>
    </row>
    <row r="1635" spans="1:34" s="282" customFormat="1" ht="12.75" customHeight="1" x14ac:dyDescent="0.25">
      <c r="A1635"/>
      <c r="B1635"/>
      <c r="C1635" s="8"/>
      <c r="D1635" s="8"/>
      <c r="E1635"/>
      <c r="F1635" s="276"/>
      <c r="G1635"/>
      <c r="H1635"/>
      <c r="I1635"/>
      <c r="J1635" s="267"/>
      <c r="K1635" s="267"/>
      <c r="L1635" s="372"/>
      <c r="O1635" s="373"/>
      <c r="P1635" s="373"/>
      <c r="Q1635" s="374"/>
      <c r="R1635" s="274"/>
      <c r="S1635"/>
      <c r="T1635"/>
      <c r="U1635"/>
      <c r="V1635"/>
      <c r="W1635"/>
      <c r="X1635"/>
      <c r="Y1635"/>
      <c r="Z1635"/>
      <c r="AA1635"/>
      <c r="AB1635"/>
      <c r="AC1635"/>
      <c r="AD1635"/>
      <c r="AE1635"/>
      <c r="AF1635"/>
      <c r="AG1635"/>
      <c r="AH1635"/>
    </row>
    <row r="1636" spans="1:34" s="282" customFormat="1" ht="12.75" customHeight="1" x14ac:dyDescent="0.25">
      <c r="A1636"/>
      <c r="B1636"/>
      <c r="C1636" s="8"/>
      <c r="D1636" s="8"/>
      <c r="E1636"/>
      <c r="F1636" s="276"/>
      <c r="G1636"/>
      <c r="H1636"/>
      <c r="I1636"/>
      <c r="J1636" s="267"/>
      <c r="K1636" s="267"/>
      <c r="L1636" s="372"/>
      <c r="O1636" s="373"/>
      <c r="P1636" s="373"/>
      <c r="Q1636" s="374"/>
      <c r="R1636" s="274"/>
      <c r="S1636"/>
      <c r="T1636"/>
      <c r="U1636"/>
      <c r="V1636"/>
      <c r="W1636"/>
      <c r="X1636"/>
      <c r="Y1636"/>
      <c r="Z1636"/>
      <c r="AA1636"/>
      <c r="AB1636"/>
      <c r="AC1636"/>
      <c r="AD1636"/>
      <c r="AE1636"/>
      <c r="AF1636"/>
      <c r="AG1636"/>
      <c r="AH1636"/>
    </row>
    <row r="1637" spans="1:34" s="282" customFormat="1" ht="12.75" customHeight="1" x14ac:dyDescent="0.25">
      <c r="A1637"/>
      <c r="B1637"/>
      <c r="C1637" s="8"/>
      <c r="D1637" s="8"/>
      <c r="E1637"/>
      <c r="F1637" s="276"/>
      <c r="G1637"/>
      <c r="H1637"/>
      <c r="I1637"/>
      <c r="J1637" s="267"/>
      <c r="K1637" s="267"/>
      <c r="L1637" s="372"/>
      <c r="O1637" s="373"/>
      <c r="P1637" s="373"/>
      <c r="Q1637" s="374"/>
      <c r="R1637" s="274"/>
      <c r="S1637"/>
      <c r="T1637"/>
      <c r="U1637"/>
      <c r="V1637"/>
      <c r="W1637"/>
      <c r="X1637"/>
      <c r="Y1637"/>
      <c r="Z1637"/>
      <c r="AA1637"/>
      <c r="AB1637"/>
      <c r="AC1637"/>
      <c r="AD1637"/>
      <c r="AE1637"/>
      <c r="AF1637"/>
      <c r="AG1637"/>
      <c r="AH1637"/>
    </row>
    <row r="1638" spans="1:34" s="282" customFormat="1" ht="12.75" customHeight="1" x14ac:dyDescent="0.25">
      <c r="A1638"/>
      <c r="B1638"/>
      <c r="C1638" s="8"/>
      <c r="D1638" s="8"/>
      <c r="E1638"/>
      <c r="F1638" s="276"/>
      <c r="G1638"/>
      <c r="H1638"/>
      <c r="I1638"/>
      <c r="J1638" s="267"/>
      <c r="K1638" s="267"/>
      <c r="L1638" s="372"/>
      <c r="O1638" s="373"/>
      <c r="P1638" s="373"/>
      <c r="Q1638" s="374"/>
      <c r="R1638" s="274"/>
      <c r="S1638"/>
      <c r="T1638"/>
      <c r="U1638"/>
      <c r="V1638"/>
      <c r="W1638"/>
      <c r="X1638"/>
      <c r="Y1638"/>
      <c r="Z1638"/>
      <c r="AA1638"/>
      <c r="AB1638"/>
      <c r="AC1638"/>
      <c r="AD1638"/>
      <c r="AE1638"/>
      <c r="AF1638"/>
      <c r="AG1638"/>
      <c r="AH1638"/>
    </row>
    <row r="1639" spans="1:34" s="282" customFormat="1" ht="12.75" customHeight="1" x14ac:dyDescent="0.25">
      <c r="A1639"/>
      <c r="B1639"/>
      <c r="C1639" s="8"/>
      <c r="D1639" s="8"/>
      <c r="E1639"/>
      <c r="F1639" s="276"/>
      <c r="G1639"/>
      <c r="H1639"/>
      <c r="I1639"/>
      <c r="J1639" s="267"/>
      <c r="K1639" s="267"/>
      <c r="L1639" s="372"/>
      <c r="O1639" s="373"/>
      <c r="P1639" s="373"/>
      <c r="Q1639" s="374"/>
      <c r="R1639" s="274"/>
      <c r="S1639"/>
      <c r="T1639"/>
      <c r="U1639"/>
      <c r="V1639"/>
      <c r="W1639"/>
      <c r="X1639"/>
      <c r="Y1639"/>
      <c r="Z1639"/>
      <c r="AA1639"/>
      <c r="AB1639"/>
      <c r="AC1639"/>
      <c r="AD1639"/>
      <c r="AE1639"/>
      <c r="AF1639"/>
      <c r="AG1639"/>
      <c r="AH1639"/>
    </row>
    <row r="1640" spans="1:34" s="282" customFormat="1" ht="12.75" customHeight="1" x14ac:dyDescent="0.25">
      <c r="A1640"/>
      <c r="B1640"/>
      <c r="C1640" s="8"/>
      <c r="D1640" s="8"/>
      <c r="E1640"/>
      <c r="F1640" s="276"/>
      <c r="G1640"/>
      <c r="H1640"/>
      <c r="I1640"/>
      <c r="J1640" s="267"/>
      <c r="K1640" s="267"/>
      <c r="L1640" s="372"/>
      <c r="O1640" s="373"/>
      <c r="P1640" s="373"/>
      <c r="Q1640" s="374"/>
      <c r="R1640" s="274"/>
      <c r="S1640"/>
      <c r="T1640"/>
      <c r="U1640"/>
      <c r="V1640"/>
      <c r="W1640"/>
      <c r="X1640"/>
      <c r="Y1640"/>
      <c r="Z1640"/>
      <c r="AA1640"/>
      <c r="AB1640"/>
      <c r="AC1640"/>
      <c r="AD1640"/>
      <c r="AE1640"/>
      <c r="AF1640"/>
      <c r="AG1640"/>
      <c r="AH1640"/>
    </row>
    <row r="1641" spans="1:34" s="282" customFormat="1" ht="12.75" customHeight="1" x14ac:dyDescent="0.25">
      <c r="A1641"/>
      <c r="B1641"/>
      <c r="C1641" s="8"/>
      <c r="D1641" s="8"/>
      <c r="E1641"/>
      <c r="F1641" s="276"/>
      <c r="G1641"/>
      <c r="H1641"/>
      <c r="I1641"/>
      <c r="J1641" s="267"/>
      <c r="K1641" s="267"/>
      <c r="L1641" s="372"/>
      <c r="O1641" s="373"/>
      <c r="P1641" s="373"/>
      <c r="Q1641" s="374"/>
      <c r="R1641" s="274"/>
      <c r="S1641"/>
      <c r="T1641"/>
      <c r="U1641"/>
      <c r="V1641"/>
      <c r="W1641"/>
      <c r="X1641"/>
      <c r="Y1641"/>
      <c r="Z1641"/>
      <c r="AA1641"/>
      <c r="AB1641"/>
      <c r="AC1641"/>
      <c r="AD1641"/>
      <c r="AE1641"/>
      <c r="AF1641"/>
      <c r="AG1641"/>
      <c r="AH1641"/>
    </row>
    <row r="1642" spans="1:34" s="282" customFormat="1" ht="12.75" customHeight="1" x14ac:dyDescent="0.25">
      <c r="A1642"/>
      <c r="B1642"/>
      <c r="C1642" s="8"/>
      <c r="D1642" s="8"/>
      <c r="E1642"/>
      <c r="F1642" s="276"/>
      <c r="G1642"/>
      <c r="H1642"/>
      <c r="I1642"/>
      <c r="J1642" s="267"/>
      <c r="K1642" s="267"/>
      <c r="L1642" s="372"/>
      <c r="O1642" s="373"/>
      <c r="P1642" s="373"/>
      <c r="Q1642" s="374"/>
      <c r="R1642" s="274"/>
      <c r="S1642"/>
      <c r="T1642"/>
      <c r="U1642"/>
      <c r="V1642"/>
      <c r="W1642"/>
      <c r="X1642"/>
      <c r="Y1642"/>
      <c r="Z1642"/>
      <c r="AA1642"/>
      <c r="AB1642"/>
      <c r="AC1642"/>
      <c r="AD1642"/>
      <c r="AE1642"/>
      <c r="AF1642"/>
      <c r="AG1642"/>
      <c r="AH1642"/>
    </row>
    <row r="1643" spans="1:34" s="282" customFormat="1" ht="12.75" customHeight="1" x14ac:dyDescent="0.25">
      <c r="A1643"/>
      <c r="B1643"/>
      <c r="C1643" s="8"/>
      <c r="D1643" s="8"/>
      <c r="E1643"/>
      <c r="F1643" s="276"/>
      <c r="G1643"/>
      <c r="H1643"/>
      <c r="I1643"/>
      <c r="J1643" s="267"/>
      <c r="K1643" s="267"/>
      <c r="L1643" s="372"/>
      <c r="O1643" s="373"/>
      <c r="P1643" s="373"/>
      <c r="Q1643" s="374"/>
      <c r="R1643" s="274"/>
      <c r="S1643"/>
      <c r="T1643"/>
      <c r="U1643"/>
      <c r="V1643"/>
      <c r="W1643"/>
      <c r="X1643"/>
      <c r="Y1643"/>
      <c r="Z1643"/>
      <c r="AA1643"/>
      <c r="AB1643"/>
      <c r="AC1643"/>
      <c r="AD1643"/>
      <c r="AE1643"/>
      <c r="AF1643"/>
      <c r="AG1643"/>
      <c r="AH1643"/>
    </row>
    <row r="1644" spans="1:34" s="282" customFormat="1" ht="12.75" customHeight="1" x14ac:dyDescent="0.25">
      <c r="A1644"/>
      <c r="B1644"/>
      <c r="C1644" s="8"/>
      <c r="D1644" s="8"/>
      <c r="E1644"/>
      <c r="F1644" s="276"/>
      <c r="G1644"/>
      <c r="H1644"/>
      <c r="I1644"/>
      <c r="J1644" s="267"/>
      <c r="K1644" s="267"/>
      <c r="L1644" s="372"/>
      <c r="O1644" s="373"/>
      <c r="P1644" s="373"/>
      <c r="Q1644" s="374"/>
      <c r="R1644" s="274"/>
      <c r="S1644"/>
      <c r="T1644"/>
      <c r="U1644"/>
      <c r="V1644"/>
      <c r="W1644"/>
      <c r="X1644"/>
      <c r="Y1644"/>
      <c r="Z1644"/>
      <c r="AA1644"/>
      <c r="AB1644"/>
      <c r="AC1644"/>
      <c r="AD1644"/>
      <c r="AE1644"/>
      <c r="AF1644"/>
      <c r="AG1644"/>
      <c r="AH1644"/>
    </row>
    <row r="1645" spans="1:34" s="282" customFormat="1" ht="12.75" customHeight="1" x14ac:dyDescent="0.25">
      <c r="A1645"/>
      <c r="B1645"/>
      <c r="C1645" s="8"/>
      <c r="D1645" s="8"/>
      <c r="E1645"/>
      <c r="F1645" s="276"/>
      <c r="G1645"/>
      <c r="H1645"/>
      <c r="I1645"/>
      <c r="J1645" s="267"/>
      <c r="K1645" s="267"/>
      <c r="L1645" s="372"/>
      <c r="O1645" s="373"/>
      <c r="P1645" s="373"/>
      <c r="Q1645" s="374"/>
      <c r="R1645" s="274"/>
      <c r="S1645"/>
      <c r="T1645"/>
      <c r="U1645"/>
      <c r="V1645"/>
      <c r="W1645"/>
      <c r="X1645"/>
      <c r="Y1645"/>
      <c r="Z1645"/>
      <c r="AA1645"/>
      <c r="AB1645"/>
      <c r="AC1645"/>
      <c r="AD1645"/>
      <c r="AE1645"/>
      <c r="AF1645"/>
      <c r="AG1645"/>
      <c r="AH1645"/>
    </row>
    <row r="1646" spans="1:34" s="282" customFormat="1" ht="12.75" customHeight="1" x14ac:dyDescent="0.25">
      <c r="A1646"/>
      <c r="B1646"/>
      <c r="C1646" s="8"/>
      <c r="D1646" s="8"/>
      <c r="E1646"/>
      <c r="F1646" s="276"/>
      <c r="G1646"/>
      <c r="H1646"/>
      <c r="I1646"/>
      <c r="J1646" s="267"/>
      <c r="K1646" s="267"/>
      <c r="L1646" s="372"/>
      <c r="O1646" s="373"/>
      <c r="P1646" s="373"/>
      <c r="Q1646" s="374"/>
      <c r="R1646" s="274"/>
      <c r="S1646"/>
      <c r="T1646"/>
      <c r="U1646"/>
      <c r="V1646"/>
      <c r="W1646"/>
      <c r="X1646"/>
      <c r="Y1646"/>
      <c r="Z1646"/>
      <c r="AA1646"/>
      <c r="AB1646"/>
      <c r="AC1646"/>
      <c r="AD1646"/>
      <c r="AE1646"/>
      <c r="AF1646"/>
      <c r="AG1646"/>
      <c r="AH1646"/>
    </row>
    <row r="1647" spans="1:34" s="282" customFormat="1" ht="12.75" customHeight="1" x14ac:dyDescent="0.25">
      <c r="A1647"/>
      <c r="B1647"/>
      <c r="C1647" s="8"/>
      <c r="D1647" s="8"/>
      <c r="E1647"/>
      <c r="F1647" s="276"/>
      <c r="G1647"/>
      <c r="H1647"/>
      <c r="I1647"/>
      <c r="J1647" s="267"/>
      <c r="K1647" s="267"/>
      <c r="L1647" s="372"/>
      <c r="O1647" s="373"/>
      <c r="P1647" s="373"/>
      <c r="Q1647" s="374"/>
      <c r="R1647" s="274"/>
      <c r="S1647"/>
      <c r="T1647"/>
      <c r="U1647"/>
      <c r="V1647"/>
      <c r="W1647"/>
      <c r="X1647"/>
      <c r="Y1647"/>
      <c r="Z1647"/>
      <c r="AA1647"/>
      <c r="AB1647"/>
      <c r="AC1647"/>
      <c r="AD1647"/>
      <c r="AE1647"/>
      <c r="AF1647"/>
      <c r="AG1647"/>
      <c r="AH1647"/>
    </row>
    <row r="1648" spans="1:34" s="282" customFormat="1" ht="12.75" customHeight="1" x14ac:dyDescent="0.25">
      <c r="A1648"/>
      <c r="B1648"/>
      <c r="C1648" s="8"/>
      <c r="D1648" s="8"/>
      <c r="E1648"/>
      <c r="F1648" s="276"/>
      <c r="G1648"/>
      <c r="H1648"/>
      <c r="I1648"/>
      <c r="J1648" s="267"/>
      <c r="K1648" s="267"/>
      <c r="L1648" s="372"/>
      <c r="O1648" s="373"/>
      <c r="P1648" s="373"/>
      <c r="Q1648" s="374"/>
      <c r="R1648" s="274"/>
      <c r="S1648"/>
      <c r="T1648"/>
      <c r="U1648"/>
      <c r="V1648"/>
      <c r="W1648"/>
      <c r="X1648"/>
      <c r="Y1648"/>
      <c r="Z1648"/>
      <c r="AA1648"/>
      <c r="AB1648"/>
      <c r="AC1648"/>
      <c r="AD1648"/>
      <c r="AE1648"/>
      <c r="AF1648"/>
      <c r="AG1648"/>
      <c r="AH1648"/>
    </row>
    <row r="1649" spans="1:34" s="282" customFormat="1" ht="12.75" customHeight="1" x14ac:dyDescent="0.25">
      <c r="A1649"/>
      <c r="B1649"/>
      <c r="C1649" s="8"/>
      <c r="D1649" s="8"/>
      <c r="E1649"/>
      <c r="F1649" s="276"/>
      <c r="G1649"/>
      <c r="H1649"/>
      <c r="I1649"/>
      <c r="J1649" s="267"/>
      <c r="K1649" s="267"/>
      <c r="L1649" s="372"/>
      <c r="O1649" s="373"/>
      <c r="P1649" s="373"/>
      <c r="Q1649" s="374"/>
      <c r="R1649" s="274"/>
      <c r="S1649"/>
      <c r="T1649"/>
      <c r="U1649"/>
      <c r="V1649"/>
      <c r="W1649"/>
      <c r="X1649"/>
      <c r="Y1649"/>
      <c r="Z1649"/>
      <c r="AA1649"/>
      <c r="AB1649"/>
      <c r="AC1649"/>
      <c r="AD1649"/>
      <c r="AE1649"/>
      <c r="AF1649"/>
      <c r="AG1649"/>
      <c r="AH1649"/>
    </row>
    <row r="1650" spans="1:34" s="282" customFormat="1" ht="12.75" customHeight="1" x14ac:dyDescent="0.25">
      <c r="A1650"/>
      <c r="B1650"/>
      <c r="C1650" s="8"/>
      <c r="D1650" s="8"/>
      <c r="E1650"/>
      <c r="F1650" s="276"/>
      <c r="G1650"/>
      <c r="H1650"/>
      <c r="I1650"/>
      <c r="J1650" s="267"/>
      <c r="K1650" s="267"/>
      <c r="L1650" s="372"/>
      <c r="O1650" s="373"/>
      <c r="P1650" s="373"/>
      <c r="Q1650" s="374"/>
      <c r="R1650" s="274"/>
      <c r="S1650"/>
      <c r="T1650"/>
      <c r="U1650"/>
      <c r="V1650"/>
      <c r="W1650"/>
      <c r="X1650"/>
      <c r="Y1650"/>
      <c r="Z1650"/>
      <c r="AA1650"/>
      <c r="AB1650"/>
      <c r="AC1650"/>
      <c r="AD1650"/>
      <c r="AE1650"/>
      <c r="AF1650"/>
      <c r="AG1650"/>
      <c r="AH1650"/>
    </row>
    <row r="1651" spans="1:34" s="282" customFormat="1" ht="12.75" customHeight="1" x14ac:dyDescent="0.25">
      <c r="A1651"/>
      <c r="B1651"/>
      <c r="C1651" s="8"/>
      <c r="D1651" s="8"/>
      <c r="E1651"/>
      <c r="F1651" s="276"/>
      <c r="G1651"/>
      <c r="H1651"/>
      <c r="I1651"/>
      <c r="J1651" s="267"/>
      <c r="K1651" s="267"/>
      <c r="L1651" s="372"/>
      <c r="O1651" s="373"/>
      <c r="P1651" s="373"/>
      <c r="Q1651" s="374"/>
      <c r="R1651" s="274"/>
      <c r="S1651"/>
      <c r="T1651"/>
      <c r="U1651"/>
      <c r="V1651"/>
      <c r="W1651"/>
      <c r="X1651"/>
      <c r="Y1651"/>
      <c r="Z1651"/>
      <c r="AA1651"/>
      <c r="AB1651"/>
      <c r="AC1651"/>
      <c r="AD1651"/>
      <c r="AE1651"/>
      <c r="AF1651"/>
      <c r="AG1651"/>
      <c r="AH1651"/>
    </row>
    <row r="1652" spans="1:34" s="282" customFormat="1" ht="12.75" customHeight="1" x14ac:dyDescent="0.25">
      <c r="A1652"/>
      <c r="B1652"/>
      <c r="C1652" s="8"/>
      <c r="D1652" s="8"/>
      <c r="E1652"/>
      <c r="F1652" s="276"/>
      <c r="G1652"/>
      <c r="H1652"/>
      <c r="I1652"/>
      <c r="J1652" s="267"/>
      <c r="K1652" s="267"/>
      <c r="L1652" s="372"/>
      <c r="O1652" s="373"/>
      <c r="P1652" s="373"/>
      <c r="Q1652" s="374"/>
      <c r="R1652" s="274"/>
      <c r="S1652"/>
      <c r="T1652"/>
      <c r="U1652"/>
      <c r="V1652"/>
      <c r="W1652"/>
      <c r="X1652"/>
      <c r="Y1652"/>
      <c r="Z1652"/>
      <c r="AA1652"/>
      <c r="AB1652"/>
      <c r="AC1652"/>
      <c r="AD1652"/>
      <c r="AE1652"/>
      <c r="AF1652"/>
      <c r="AG1652"/>
      <c r="AH1652"/>
    </row>
    <row r="1653" spans="1:34" s="282" customFormat="1" ht="12.75" customHeight="1" x14ac:dyDescent="0.25">
      <c r="A1653"/>
      <c r="B1653"/>
      <c r="C1653" s="8"/>
      <c r="D1653" s="8"/>
      <c r="E1653"/>
      <c r="F1653" s="276"/>
      <c r="G1653"/>
      <c r="H1653"/>
      <c r="I1653"/>
      <c r="J1653" s="267"/>
      <c r="K1653" s="267"/>
      <c r="L1653" s="372"/>
      <c r="O1653" s="373"/>
      <c r="P1653" s="373"/>
      <c r="Q1653" s="374"/>
      <c r="R1653" s="274"/>
      <c r="S1653"/>
      <c r="T1653"/>
      <c r="U1653"/>
      <c r="V1653"/>
      <c r="W1653"/>
      <c r="X1653"/>
      <c r="Y1653"/>
      <c r="Z1653"/>
      <c r="AA1653"/>
      <c r="AB1653"/>
      <c r="AC1653"/>
      <c r="AD1653"/>
      <c r="AE1653"/>
      <c r="AF1653"/>
      <c r="AG1653"/>
      <c r="AH1653"/>
    </row>
    <row r="1654" spans="1:34" s="282" customFormat="1" ht="12.75" customHeight="1" x14ac:dyDescent="0.25">
      <c r="A1654"/>
      <c r="B1654"/>
      <c r="C1654" s="8"/>
      <c r="D1654" s="8"/>
      <c r="E1654"/>
      <c r="F1654" s="276"/>
      <c r="G1654"/>
      <c r="H1654"/>
      <c r="I1654"/>
      <c r="J1654" s="267"/>
      <c r="K1654" s="267"/>
      <c r="L1654" s="372"/>
      <c r="O1654" s="373"/>
      <c r="P1654" s="373"/>
      <c r="Q1654" s="374"/>
      <c r="R1654" s="274"/>
      <c r="S1654"/>
      <c r="T1654"/>
      <c r="U1654"/>
      <c r="V1654"/>
      <c r="W1654"/>
      <c r="X1654"/>
      <c r="Y1654"/>
      <c r="Z1654"/>
      <c r="AA1654"/>
      <c r="AB1654"/>
      <c r="AC1654"/>
      <c r="AD1654"/>
      <c r="AE1654"/>
      <c r="AF1654"/>
      <c r="AG1654"/>
      <c r="AH1654"/>
    </row>
    <row r="1655" spans="1:34" s="282" customFormat="1" ht="12.75" customHeight="1" x14ac:dyDescent="0.25">
      <c r="A1655"/>
      <c r="B1655"/>
      <c r="C1655" s="8"/>
      <c r="D1655" s="8"/>
      <c r="E1655"/>
      <c r="F1655" s="276"/>
      <c r="G1655"/>
      <c r="H1655"/>
      <c r="I1655"/>
      <c r="J1655" s="267"/>
      <c r="K1655" s="267"/>
      <c r="L1655" s="372"/>
      <c r="O1655" s="373"/>
      <c r="P1655" s="373"/>
      <c r="Q1655" s="374"/>
      <c r="R1655" s="274"/>
      <c r="S1655"/>
      <c r="T1655"/>
      <c r="U1655"/>
      <c r="V1655"/>
      <c r="W1655"/>
      <c r="X1655"/>
      <c r="Y1655"/>
      <c r="Z1655"/>
      <c r="AA1655"/>
      <c r="AB1655"/>
      <c r="AC1655"/>
      <c r="AD1655"/>
      <c r="AE1655"/>
      <c r="AF1655"/>
      <c r="AG1655"/>
      <c r="AH1655"/>
    </row>
    <row r="1656" spans="1:34" s="282" customFormat="1" ht="12.75" customHeight="1" x14ac:dyDescent="0.25">
      <c r="A1656"/>
      <c r="B1656"/>
      <c r="C1656" s="8"/>
      <c r="D1656" s="8"/>
      <c r="E1656"/>
      <c r="F1656" s="276"/>
      <c r="G1656"/>
      <c r="H1656"/>
      <c r="I1656"/>
      <c r="J1656" s="267"/>
      <c r="K1656" s="267"/>
      <c r="L1656" s="372"/>
      <c r="O1656" s="373"/>
      <c r="P1656" s="373"/>
      <c r="Q1656" s="374"/>
      <c r="R1656" s="274"/>
      <c r="S1656"/>
      <c r="T1656"/>
      <c r="U1656"/>
      <c r="V1656"/>
      <c r="W1656"/>
      <c r="X1656"/>
      <c r="Y1656"/>
      <c r="Z1656"/>
      <c r="AA1656"/>
      <c r="AB1656"/>
      <c r="AC1656"/>
      <c r="AD1656"/>
      <c r="AE1656"/>
      <c r="AF1656"/>
      <c r="AG1656"/>
      <c r="AH1656"/>
    </row>
    <row r="1657" spans="1:34" s="282" customFormat="1" ht="12.75" customHeight="1" x14ac:dyDescent="0.25">
      <c r="A1657"/>
      <c r="B1657"/>
      <c r="C1657" s="8"/>
      <c r="D1657" s="8"/>
      <c r="E1657"/>
      <c r="F1657" s="276"/>
      <c r="G1657"/>
      <c r="H1657"/>
      <c r="I1657"/>
      <c r="J1657" s="267"/>
      <c r="K1657" s="267"/>
      <c r="L1657" s="372"/>
      <c r="O1657" s="373"/>
      <c r="P1657" s="373"/>
      <c r="Q1657" s="374"/>
      <c r="R1657" s="274"/>
      <c r="S1657"/>
      <c r="T1657"/>
      <c r="U1657"/>
      <c r="V1657"/>
      <c r="W1657"/>
      <c r="X1657"/>
      <c r="Y1657"/>
      <c r="Z1657"/>
      <c r="AA1657"/>
      <c r="AB1657"/>
      <c r="AC1657"/>
      <c r="AD1657"/>
      <c r="AE1657"/>
      <c r="AF1657"/>
      <c r="AG1657"/>
      <c r="AH1657"/>
    </row>
    <row r="1658" spans="1:34" s="282" customFormat="1" ht="12.75" customHeight="1" x14ac:dyDescent="0.25">
      <c r="A1658"/>
      <c r="B1658"/>
      <c r="C1658" s="8"/>
      <c r="D1658" s="8"/>
      <c r="E1658"/>
      <c r="F1658" s="276"/>
      <c r="G1658"/>
      <c r="H1658"/>
      <c r="I1658"/>
      <c r="J1658" s="267"/>
      <c r="K1658" s="267"/>
      <c r="L1658" s="372"/>
      <c r="O1658" s="373"/>
      <c r="P1658" s="373"/>
      <c r="Q1658" s="374"/>
      <c r="R1658" s="274"/>
      <c r="S1658"/>
      <c r="T1658"/>
      <c r="U1658"/>
      <c r="V1658"/>
      <c r="W1658"/>
      <c r="X1658"/>
      <c r="Y1658"/>
      <c r="Z1658"/>
      <c r="AA1658"/>
      <c r="AB1658"/>
      <c r="AC1658"/>
      <c r="AD1658"/>
      <c r="AE1658"/>
      <c r="AF1658"/>
      <c r="AG1658"/>
      <c r="AH1658"/>
    </row>
    <row r="1659" spans="1:34" s="282" customFormat="1" ht="12.75" customHeight="1" x14ac:dyDescent="0.25">
      <c r="A1659"/>
      <c r="B1659"/>
      <c r="C1659" s="8"/>
      <c r="D1659" s="8"/>
      <c r="E1659"/>
      <c r="F1659" s="276"/>
      <c r="G1659"/>
      <c r="H1659"/>
      <c r="I1659"/>
      <c r="J1659" s="267"/>
      <c r="K1659" s="267"/>
      <c r="L1659" s="372"/>
      <c r="O1659" s="373"/>
      <c r="P1659" s="373"/>
      <c r="Q1659" s="374"/>
      <c r="R1659" s="274"/>
      <c r="S1659"/>
      <c r="T1659"/>
      <c r="U1659"/>
      <c r="V1659"/>
      <c r="W1659"/>
      <c r="X1659"/>
      <c r="Y1659"/>
      <c r="Z1659"/>
      <c r="AA1659"/>
      <c r="AB1659"/>
      <c r="AC1659"/>
      <c r="AD1659"/>
      <c r="AE1659"/>
      <c r="AF1659"/>
      <c r="AG1659"/>
      <c r="AH1659"/>
    </row>
    <row r="1660" spans="1:34" s="282" customFormat="1" ht="12.75" customHeight="1" x14ac:dyDescent="0.25">
      <c r="A1660"/>
      <c r="B1660"/>
      <c r="C1660" s="8"/>
      <c r="D1660" s="8"/>
      <c r="E1660"/>
      <c r="F1660" s="276"/>
      <c r="G1660"/>
      <c r="H1660"/>
      <c r="I1660"/>
      <c r="J1660" s="267"/>
      <c r="K1660" s="267"/>
      <c r="L1660" s="372"/>
      <c r="O1660" s="373"/>
      <c r="P1660" s="373"/>
      <c r="Q1660" s="374"/>
      <c r="R1660" s="274"/>
      <c r="S1660"/>
      <c r="T1660"/>
      <c r="U1660"/>
      <c r="V1660"/>
      <c r="W1660"/>
      <c r="X1660"/>
      <c r="Y1660"/>
      <c r="Z1660"/>
      <c r="AA1660"/>
      <c r="AB1660"/>
      <c r="AC1660"/>
      <c r="AD1660"/>
      <c r="AE1660"/>
      <c r="AF1660"/>
      <c r="AG1660"/>
      <c r="AH1660"/>
    </row>
    <row r="1661" spans="1:34" s="282" customFormat="1" ht="12.75" customHeight="1" x14ac:dyDescent="0.25">
      <c r="A1661"/>
      <c r="B1661"/>
      <c r="C1661" s="8"/>
      <c r="D1661" s="8"/>
      <c r="E1661"/>
      <c r="F1661" s="276"/>
      <c r="G1661"/>
      <c r="H1661"/>
      <c r="I1661"/>
      <c r="J1661" s="267"/>
      <c r="K1661" s="267"/>
      <c r="L1661" s="372"/>
      <c r="O1661" s="373"/>
      <c r="P1661" s="373"/>
      <c r="Q1661" s="374"/>
      <c r="R1661" s="274"/>
      <c r="S1661"/>
      <c r="T1661"/>
      <c r="U1661"/>
      <c r="V1661"/>
      <c r="W1661"/>
      <c r="X1661"/>
      <c r="Y1661"/>
      <c r="Z1661"/>
      <c r="AA1661"/>
      <c r="AB1661"/>
      <c r="AC1661"/>
      <c r="AD1661"/>
      <c r="AE1661"/>
      <c r="AF1661"/>
      <c r="AG1661"/>
      <c r="AH1661"/>
    </row>
    <row r="1662" spans="1:34" s="282" customFormat="1" ht="12.75" customHeight="1" x14ac:dyDescent="0.25">
      <c r="A1662"/>
      <c r="B1662"/>
      <c r="C1662" s="8"/>
      <c r="D1662" s="8"/>
      <c r="E1662"/>
      <c r="F1662" s="276"/>
      <c r="G1662"/>
      <c r="H1662"/>
      <c r="I1662"/>
      <c r="J1662" s="267"/>
      <c r="K1662" s="267"/>
      <c r="L1662" s="372"/>
      <c r="O1662" s="373"/>
      <c r="P1662" s="373"/>
      <c r="Q1662" s="374"/>
      <c r="R1662" s="274"/>
      <c r="S1662"/>
      <c r="T1662"/>
      <c r="U1662"/>
      <c r="V1662"/>
      <c r="W1662"/>
      <c r="X1662"/>
      <c r="Y1662"/>
      <c r="Z1662"/>
      <c r="AA1662"/>
      <c r="AB1662"/>
      <c r="AC1662"/>
      <c r="AD1662"/>
      <c r="AE1662"/>
      <c r="AF1662"/>
      <c r="AG1662"/>
      <c r="AH1662"/>
    </row>
    <row r="1663" spans="1:34" s="282" customFormat="1" ht="12.75" customHeight="1" x14ac:dyDescent="0.25">
      <c r="A1663"/>
      <c r="B1663"/>
      <c r="C1663" s="8"/>
      <c r="D1663" s="8"/>
      <c r="E1663"/>
      <c r="F1663" s="276"/>
      <c r="G1663"/>
      <c r="H1663"/>
      <c r="I1663"/>
      <c r="J1663" s="267"/>
      <c r="K1663" s="267"/>
      <c r="L1663" s="372"/>
      <c r="O1663" s="373"/>
      <c r="P1663" s="373"/>
      <c r="Q1663" s="374"/>
      <c r="R1663" s="274"/>
      <c r="S1663"/>
      <c r="T1663"/>
      <c r="U1663"/>
      <c r="V1663"/>
      <c r="W1663"/>
      <c r="X1663"/>
      <c r="Y1663"/>
      <c r="Z1663"/>
      <c r="AA1663"/>
      <c r="AB1663"/>
      <c r="AC1663"/>
      <c r="AD1663"/>
      <c r="AE1663"/>
      <c r="AF1663"/>
      <c r="AG1663"/>
      <c r="AH1663"/>
    </row>
    <row r="1664" spans="1:34" s="282" customFormat="1" ht="12.75" customHeight="1" x14ac:dyDescent="0.25">
      <c r="A1664"/>
      <c r="B1664"/>
      <c r="C1664" s="8"/>
      <c r="D1664" s="8"/>
      <c r="E1664"/>
      <c r="F1664" s="276"/>
      <c r="G1664"/>
      <c r="H1664"/>
      <c r="I1664"/>
      <c r="J1664" s="267"/>
      <c r="K1664" s="267"/>
      <c r="L1664" s="372"/>
      <c r="O1664" s="373"/>
      <c r="P1664" s="373"/>
      <c r="Q1664" s="374"/>
      <c r="R1664" s="274"/>
      <c r="S1664"/>
      <c r="T1664"/>
      <c r="U1664"/>
      <c r="V1664"/>
      <c r="W1664"/>
      <c r="X1664"/>
      <c r="Y1664"/>
      <c r="Z1664"/>
      <c r="AA1664"/>
      <c r="AB1664"/>
      <c r="AC1664"/>
      <c r="AD1664"/>
      <c r="AE1664"/>
      <c r="AF1664"/>
      <c r="AG1664"/>
      <c r="AH1664"/>
    </row>
    <row r="1665" spans="1:34" s="282" customFormat="1" ht="12.75" customHeight="1" x14ac:dyDescent="0.25">
      <c r="A1665"/>
      <c r="B1665"/>
      <c r="C1665" s="8"/>
      <c r="D1665" s="8"/>
      <c r="E1665"/>
      <c r="F1665" s="276"/>
      <c r="G1665"/>
      <c r="H1665"/>
      <c r="I1665"/>
      <c r="J1665" s="267"/>
      <c r="K1665" s="267"/>
      <c r="L1665" s="372"/>
      <c r="O1665" s="373"/>
      <c r="P1665" s="373"/>
      <c r="Q1665" s="374"/>
      <c r="R1665" s="274"/>
      <c r="S1665"/>
      <c r="T1665"/>
      <c r="U1665"/>
      <c r="V1665"/>
      <c r="W1665"/>
      <c r="X1665"/>
      <c r="Y1665"/>
      <c r="Z1665"/>
      <c r="AA1665"/>
      <c r="AB1665"/>
      <c r="AC1665"/>
      <c r="AD1665"/>
      <c r="AE1665"/>
      <c r="AF1665"/>
      <c r="AG1665"/>
      <c r="AH1665"/>
    </row>
    <row r="1666" spans="1:34" s="282" customFormat="1" ht="12.75" customHeight="1" x14ac:dyDescent="0.25">
      <c r="A1666"/>
      <c r="B1666"/>
      <c r="C1666" s="8"/>
      <c r="D1666" s="8"/>
      <c r="E1666"/>
      <c r="F1666" s="276"/>
      <c r="G1666"/>
      <c r="H1666"/>
      <c r="I1666"/>
      <c r="J1666" s="267"/>
      <c r="K1666" s="267"/>
      <c r="L1666" s="372"/>
      <c r="O1666" s="373"/>
      <c r="P1666" s="373"/>
      <c r="Q1666" s="374"/>
      <c r="R1666" s="274"/>
      <c r="S1666"/>
      <c r="T1666"/>
      <c r="U1666"/>
      <c r="V1666"/>
      <c r="W1666"/>
      <c r="X1666"/>
      <c r="Y1666"/>
      <c r="Z1666"/>
      <c r="AA1666"/>
      <c r="AB1666"/>
      <c r="AC1666"/>
      <c r="AD1666"/>
      <c r="AE1666"/>
      <c r="AF1666"/>
      <c r="AG1666"/>
      <c r="AH1666"/>
    </row>
    <row r="1667" spans="1:34" s="282" customFormat="1" ht="12.75" customHeight="1" x14ac:dyDescent="0.25">
      <c r="A1667"/>
      <c r="B1667"/>
      <c r="C1667" s="8"/>
      <c r="D1667" s="8"/>
      <c r="E1667"/>
      <c r="F1667" s="276"/>
      <c r="G1667"/>
      <c r="H1667"/>
      <c r="I1667"/>
      <c r="J1667" s="267"/>
      <c r="K1667" s="267"/>
      <c r="L1667" s="372"/>
      <c r="O1667" s="373"/>
      <c r="P1667" s="373"/>
      <c r="Q1667" s="374"/>
      <c r="R1667" s="274"/>
      <c r="S1667"/>
      <c r="T1667"/>
      <c r="U1667"/>
      <c r="V1667"/>
      <c r="W1667"/>
      <c r="X1667"/>
      <c r="Y1667"/>
      <c r="Z1667"/>
      <c r="AA1667"/>
      <c r="AB1667"/>
      <c r="AC1667"/>
      <c r="AD1667"/>
      <c r="AE1667"/>
      <c r="AF1667"/>
      <c r="AG1667"/>
      <c r="AH1667"/>
    </row>
    <row r="1668" spans="1:34" s="282" customFormat="1" ht="12.75" customHeight="1" x14ac:dyDescent="0.25">
      <c r="A1668"/>
      <c r="B1668"/>
      <c r="C1668" s="8"/>
      <c r="D1668" s="8"/>
      <c r="E1668"/>
      <c r="F1668" s="276"/>
      <c r="G1668"/>
      <c r="H1668"/>
      <c r="I1668"/>
      <c r="J1668" s="267"/>
      <c r="K1668" s="267"/>
      <c r="L1668" s="372"/>
      <c r="O1668" s="373"/>
      <c r="P1668" s="373"/>
      <c r="Q1668" s="374"/>
      <c r="R1668" s="274"/>
      <c r="S1668"/>
      <c r="T1668"/>
      <c r="U1668"/>
      <c r="V1668"/>
      <c r="W1668"/>
      <c r="X1668"/>
      <c r="Y1668"/>
      <c r="Z1668"/>
      <c r="AA1668"/>
      <c r="AB1668"/>
      <c r="AC1668"/>
      <c r="AD1668"/>
      <c r="AE1668"/>
      <c r="AF1668"/>
      <c r="AG1668"/>
      <c r="AH1668"/>
    </row>
    <row r="1669" spans="1:34" s="282" customFormat="1" ht="12.75" customHeight="1" x14ac:dyDescent="0.25">
      <c r="A1669"/>
      <c r="B1669"/>
      <c r="C1669" s="8"/>
      <c r="D1669" s="8"/>
      <c r="E1669"/>
      <c r="F1669" s="276"/>
      <c r="G1669"/>
      <c r="H1669"/>
      <c r="I1669"/>
      <c r="J1669" s="267"/>
      <c r="K1669" s="267"/>
      <c r="L1669" s="372"/>
      <c r="O1669" s="373"/>
      <c r="P1669" s="373"/>
      <c r="Q1669" s="374"/>
      <c r="R1669" s="274"/>
      <c r="S1669"/>
      <c r="T1669"/>
      <c r="U1669"/>
      <c r="V1669"/>
      <c r="W1669"/>
      <c r="X1669"/>
      <c r="Y1669"/>
      <c r="Z1669"/>
      <c r="AA1669"/>
      <c r="AB1669"/>
      <c r="AC1669"/>
      <c r="AD1669"/>
      <c r="AE1669"/>
      <c r="AF1669"/>
      <c r="AG1669"/>
      <c r="AH1669"/>
    </row>
    <row r="1670" spans="1:34" s="282" customFormat="1" ht="12.75" customHeight="1" x14ac:dyDescent="0.25">
      <c r="A1670"/>
      <c r="B1670"/>
      <c r="C1670" s="8"/>
      <c r="D1670" s="8"/>
      <c r="E1670"/>
      <c r="F1670" s="276"/>
      <c r="G1670"/>
      <c r="H1670"/>
      <c r="I1670"/>
      <c r="J1670" s="267"/>
      <c r="K1670" s="267"/>
      <c r="L1670" s="372"/>
      <c r="O1670" s="373"/>
      <c r="P1670" s="373"/>
      <c r="Q1670" s="374"/>
      <c r="R1670" s="274"/>
      <c r="S1670"/>
      <c r="T1670"/>
      <c r="U1670"/>
      <c r="V1670"/>
      <c r="W1670"/>
      <c r="X1670"/>
      <c r="Y1670"/>
      <c r="Z1670"/>
      <c r="AA1670"/>
      <c r="AB1670"/>
      <c r="AC1670"/>
      <c r="AD1670"/>
      <c r="AE1670"/>
      <c r="AF1670"/>
      <c r="AG1670"/>
      <c r="AH1670"/>
    </row>
    <row r="1671" spans="1:34" s="282" customFormat="1" ht="12.75" customHeight="1" x14ac:dyDescent="0.25">
      <c r="A1671"/>
      <c r="B1671"/>
      <c r="C1671" s="8"/>
      <c r="D1671" s="8"/>
      <c r="E1671"/>
      <c r="F1671" s="276"/>
      <c r="G1671"/>
      <c r="H1671"/>
      <c r="I1671"/>
      <c r="J1671" s="267"/>
      <c r="K1671" s="267"/>
      <c r="L1671" s="372"/>
      <c r="O1671" s="373"/>
      <c r="P1671" s="373"/>
      <c r="Q1671" s="374"/>
      <c r="R1671" s="274"/>
      <c r="S1671"/>
      <c r="T1671"/>
      <c r="U1671"/>
      <c r="V1671"/>
      <c r="W1671"/>
      <c r="X1671"/>
      <c r="Y1671"/>
      <c r="Z1671"/>
      <c r="AA1671"/>
      <c r="AB1671"/>
      <c r="AC1671"/>
      <c r="AD1671"/>
      <c r="AE1671"/>
      <c r="AF1671"/>
      <c r="AG1671"/>
      <c r="AH1671"/>
    </row>
    <row r="1672" spans="1:34" s="282" customFormat="1" ht="12.75" customHeight="1" x14ac:dyDescent="0.25">
      <c r="A1672"/>
      <c r="B1672"/>
      <c r="C1672" s="8"/>
      <c r="D1672" s="8"/>
      <c r="E1672"/>
      <c r="F1672" s="276"/>
      <c r="G1672"/>
      <c r="H1672"/>
      <c r="I1672"/>
      <c r="J1672" s="267"/>
      <c r="K1672" s="267"/>
      <c r="L1672" s="372"/>
      <c r="O1672" s="373"/>
      <c r="P1672" s="373"/>
      <c r="Q1672" s="374"/>
      <c r="R1672" s="274"/>
      <c r="S1672"/>
      <c r="T1672"/>
      <c r="U1672"/>
      <c r="V1672"/>
      <c r="W1672"/>
      <c r="X1672"/>
      <c r="Y1672"/>
      <c r="Z1672"/>
      <c r="AA1672"/>
      <c r="AB1672"/>
      <c r="AC1672"/>
      <c r="AD1672"/>
      <c r="AE1672"/>
      <c r="AF1672"/>
      <c r="AG1672"/>
      <c r="AH1672"/>
    </row>
    <row r="1673" spans="1:34" s="282" customFormat="1" ht="12.75" customHeight="1" x14ac:dyDescent="0.25">
      <c r="A1673"/>
      <c r="B1673"/>
      <c r="C1673" s="8"/>
      <c r="D1673" s="8"/>
      <c r="E1673"/>
      <c r="F1673" s="276"/>
      <c r="G1673"/>
      <c r="H1673"/>
      <c r="I1673"/>
      <c r="J1673" s="267"/>
      <c r="K1673" s="267"/>
      <c r="L1673" s="372"/>
      <c r="O1673" s="373"/>
      <c r="P1673" s="373"/>
      <c r="Q1673" s="374"/>
      <c r="R1673" s="274"/>
      <c r="S1673"/>
      <c r="T1673"/>
      <c r="U1673"/>
      <c r="V1673"/>
      <c r="W1673"/>
      <c r="X1673"/>
      <c r="Y1673"/>
      <c r="Z1673"/>
      <c r="AA1673"/>
      <c r="AB1673"/>
      <c r="AC1673"/>
      <c r="AD1673"/>
      <c r="AE1673"/>
      <c r="AF1673"/>
      <c r="AG1673"/>
      <c r="AH1673"/>
    </row>
    <row r="1674" spans="1:34" s="282" customFormat="1" ht="12.75" customHeight="1" x14ac:dyDescent="0.25">
      <c r="A1674"/>
      <c r="B1674"/>
      <c r="C1674" s="8"/>
      <c r="D1674" s="8"/>
      <c r="E1674"/>
      <c r="F1674" s="276"/>
      <c r="G1674"/>
      <c r="H1674"/>
      <c r="I1674"/>
      <c r="J1674" s="267"/>
      <c r="K1674" s="267"/>
      <c r="L1674" s="372"/>
      <c r="O1674" s="373"/>
      <c r="P1674" s="373"/>
      <c r="Q1674" s="374"/>
      <c r="R1674" s="274"/>
      <c r="S1674"/>
      <c r="T1674"/>
      <c r="U1674"/>
      <c r="V1674"/>
      <c r="W1674"/>
      <c r="X1674"/>
      <c r="Y1674"/>
      <c r="Z1674"/>
      <c r="AA1674"/>
      <c r="AB1674"/>
      <c r="AC1674"/>
      <c r="AD1674"/>
      <c r="AE1674"/>
      <c r="AF1674"/>
      <c r="AG1674"/>
      <c r="AH1674"/>
    </row>
    <row r="1675" spans="1:34" s="282" customFormat="1" ht="12.75" customHeight="1" x14ac:dyDescent="0.25">
      <c r="A1675"/>
      <c r="B1675"/>
      <c r="C1675" s="8"/>
      <c r="D1675" s="8"/>
      <c r="E1675"/>
      <c r="F1675" s="276"/>
      <c r="G1675"/>
      <c r="H1675"/>
      <c r="I1675"/>
      <c r="J1675" s="267"/>
      <c r="K1675" s="267"/>
      <c r="L1675" s="372"/>
      <c r="O1675" s="373"/>
      <c r="P1675" s="373"/>
      <c r="Q1675" s="374"/>
      <c r="R1675" s="274"/>
      <c r="S1675"/>
      <c r="T1675"/>
      <c r="U1675"/>
      <c r="V1675"/>
      <c r="W1675"/>
      <c r="X1675"/>
      <c r="Y1675"/>
      <c r="Z1675"/>
      <c r="AA1675"/>
      <c r="AB1675"/>
      <c r="AC1675"/>
      <c r="AD1675"/>
      <c r="AE1675"/>
      <c r="AF1675"/>
      <c r="AG1675"/>
      <c r="AH1675"/>
    </row>
    <row r="1676" spans="1:34" s="282" customFormat="1" ht="12.75" customHeight="1" x14ac:dyDescent="0.25">
      <c r="A1676"/>
      <c r="B1676"/>
      <c r="C1676" s="8"/>
      <c r="D1676" s="8"/>
      <c r="E1676"/>
      <c r="F1676" s="276"/>
      <c r="G1676"/>
      <c r="H1676"/>
      <c r="I1676"/>
      <c r="J1676" s="267"/>
      <c r="K1676" s="267"/>
      <c r="L1676" s="372"/>
      <c r="O1676" s="373"/>
      <c r="P1676" s="373"/>
      <c r="Q1676" s="374"/>
      <c r="R1676" s="274"/>
      <c r="S1676"/>
      <c r="T1676"/>
      <c r="U1676"/>
      <c r="V1676"/>
      <c r="W1676"/>
      <c r="X1676"/>
      <c r="Y1676"/>
      <c r="Z1676"/>
      <c r="AA1676"/>
      <c r="AB1676"/>
      <c r="AC1676"/>
      <c r="AD1676"/>
      <c r="AE1676"/>
      <c r="AF1676"/>
      <c r="AG1676"/>
      <c r="AH1676"/>
    </row>
    <row r="1677" spans="1:34" s="282" customFormat="1" ht="12.75" customHeight="1" x14ac:dyDescent="0.25">
      <c r="A1677"/>
      <c r="B1677"/>
      <c r="C1677" s="8"/>
      <c r="D1677" s="8"/>
      <c r="E1677"/>
      <c r="F1677" s="276"/>
      <c r="G1677"/>
      <c r="H1677"/>
      <c r="I1677"/>
      <c r="J1677" s="267"/>
      <c r="K1677" s="267"/>
      <c r="L1677" s="372"/>
      <c r="O1677" s="373"/>
      <c r="P1677" s="373"/>
      <c r="Q1677" s="374"/>
      <c r="R1677" s="274"/>
      <c r="S1677"/>
      <c r="T1677"/>
      <c r="U1677"/>
      <c r="V1677"/>
      <c r="W1677"/>
      <c r="X1677"/>
      <c r="Y1677"/>
      <c r="Z1677"/>
      <c r="AA1677"/>
      <c r="AB1677"/>
      <c r="AC1677"/>
      <c r="AD1677"/>
      <c r="AE1677"/>
      <c r="AF1677"/>
      <c r="AG1677"/>
      <c r="AH1677"/>
    </row>
    <row r="1678" spans="1:34" s="282" customFormat="1" ht="12.75" customHeight="1" x14ac:dyDescent="0.25">
      <c r="A1678"/>
      <c r="B1678"/>
      <c r="C1678" s="8"/>
      <c r="D1678" s="8"/>
      <c r="E1678"/>
      <c r="F1678" s="276"/>
      <c r="G1678"/>
      <c r="H1678"/>
      <c r="I1678"/>
      <c r="J1678" s="267"/>
      <c r="K1678" s="267"/>
      <c r="L1678" s="372"/>
      <c r="O1678" s="373"/>
      <c r="P1678" s="373"/>
      <c r="Q1678" s="374"/>
      <c r="R1678" s="274"/>
      <c r="S1678"/>
      <c r="T1678"/>
      <c r="U1678"/>
      <c r="V1678"/>
      <c r="W1678"/>
      <c r="X1678"/>
      <c r="Y1678"/>
      <c r="Z1678"/>
      <c r="AA1678"/>
      <c r="AB1678"/>
      <c r="AC1678"/>
      <c r="AD1678"/>
      <c r="AE1678"/>
      <c r="AF1678"/>
      <c r="AG1678"/>
      <c r="AH1678"/>
    </row>
    <row r="1679" spans="1:34" s="282" customFormat="1" ht="12.75" customHeight="1" x14ac:dyDescent="0.25">
      <c r="A1679"/>
      <c r="B1679"/>
      <c r="C1679" s="8"/>
      <c r="D1679" s="8"/>
      <c r="E1679"/>
      <c r="F1679" s="276"/>
      <c r="G1679"/>
      <c r="H1679"/>
      <c r="I1679"/>
      <c r="J1679" s="267"/>
      <c r="K1679" s="267"/>
      <c r="L1679" s="372"/>
      <c r="O1679" s="373"/>
      <c r="P1679" s="373"/>
      <c r="Q1679" s="374"/>
      <c r="R1679" s="274"/>
      <c r="S1679"/>
      <c r="T1679"/>
      <c r="U1679"/>
      <c r="V1679"/>
      <c r="W1679"/>
      <c r="X1679"/>
      <c r="Y1679"/>
      <c r="Z1679"/>
      <c r="AA1679"/>
      <c r="AB1679"/>
      <c r="AC1679"/>
      <c r="AD1679"/>
      <c r="AE1679"/>
      <c r="AF1679"/>
      <c r="AG1679"/>
      <c r="AH1679"/>
    </row>
    <row r="1680" spans="1:34" s="282" customFormat="1" ht="12.75" customHeight="1" x14ac:dyDescent="0.25">
      <c r="A1680"/>
      <c r="B1680"/>
      <c r="C1680" s="8"/>
      <c r="D1680" s="8"/>
      <c r="E1680"/>
      <c r="F1680" s="276"/>
      <c r="G1680"/>
      <c r="H1680"/>
      <c r="I1680"/>
      <c r="J1680" s="267"/>
      <c r="K1680" s="267"/>
      <c r="L1680" s="372"/>
      <c r="O1680" s="373"/>
      <c r="P1680" s="373"/>
      <c r="Q1680" s="374"/>
      <c r="R1680" s="274"/>
      <c r="S1680"/>
      <c r="T1680"/>
      <c r="U1680"/>
      <c r="V1680"/>
      <c r="W1680"/>
      <c r="X1680"/>
      <c r="Y1680"/>
      <c r="Z1680"/>
      <c r="AA1680"/>
      <c r="AB1680"/>
      <c r="AC1680"/>
      <c r="AD1680"/>
      <c r="AE1680"/>
      <c r="AF1680"/>
      <c r="AG1680"/>
      <c r="AH1680"/>
    </row>
    <row r="1681" spans="1:34" s="282" customFormat="1" ht="12.75" customHeight="1" x14ac:dyDescent="0.25">
      <c r="A1681"/>
      <c r="B1681"/>
      <c r="C1681" s="8"/>
      <c r="D1681" s="8"/>
      <c r="E1681"/>
      <c r="F1681" s="276"/>
      <c r="G1681"/>
      <c r="H1681"/>
      <c r="I1681"/>
      <c r="J1681" s="267"/>
      <c r="K1681" s="267"/>
      <c r="L1681" s="372"/>
      <c r="O1681" s="373"/>
      <c r="P1681" s="373"/>
      <c r="Q1681" s="374"/>
      <c r="R1681" s="274"/>
      <c r="S1681"/>
      <c r="T1681"/>
      <c r="U1681"/>
      <c r="V1681"/>
      <c r="W1681"/>
      <c r="X1681"/>
      <c r="Y1681"/>
      <c r="Z1681"/>
      <c r="AA1681"/>
      <c r="AB1681"/>
      <c r="AC1681"/>
      <c r="AD1681"/>
      <c r="AE1681"/>
      <c r="AF1681"/>
      <c r="AG1681"/>
      <c r="AH1681"/>
    </row>
    <row r="1682" spans="1:34" s="282" customFormat="1" ht="12.75" customHeight="1" x14ac:dyDescent="0.25">
      <c r="A1682"/>
      <c r="B1682"/>
      <c r="C1682" s="8"/>
      <c r="D1682" s="8"/>
      <c r="E1682"/>
      <c r="F1682" s="276"/>
      <c r="G1682"/>
      <c r="H1682"/>
      <c r="I1682"/>
      <c r="J1682" s="267"/>
      <c r="K1682" s="267"/>
      <c r="L1682" s="372"/>
      <c r="O1682" s="373"/>
      <c r="P1682" s="373"/>
      <c r="Q1682" s="374"/>
      <c r="R1682" s="274"/>
      <c r="S1682"/>
      <c r="T1682"/>
      <c r="U1682"/>
      <c r="V1682"/>
      <c r="W1682"/>
      <c r="X1682"/>
      <c r="Y1682"/>
      <c r="Z1682"/>
      <c r="AA1682"/>
      <c r="AB1682"/>
      <c r="AC1682"/>
      <c r="AD1682"/>
      <c r="AE1682"/>
      <c r="AF1682"/>
      <c r="AG1682"/>
      <c r="AH1682"/>
    </row>
    <row r="1683" spans="1:34" s="282" customFormat="1" ht="12.75" customHeight="1" x14ac:dyDescent="0.25">
      <c r="A1683"/>
      <c r="B1683"/>
      <c r="C1683" s="8"/>
      <c r="D1683" s="8"/>
      <c r="E1683"/>
      <c r="F1683" s="276"/>
      <c r="G1683"/>
      <c r="H1683"/>
      <c r="I1683"/>
      <c r="J1683" s="267"/>
      <c r="K1683" s="267"/>
      <c r="L1683" s="372"/>
      <c r="O1683" s="373"/>
      <c r="P1683" s="373"/>
      <c r="Q1683" s="374"/>
      <c r="R1683" s="274"/>
      <c r="S1683"/>
      <c r="T1683"/>
      <c r="U1683"/>
      <c r="V1683"/>
      <c r="W1683"/>
      <c r="X1683"/>
      <c r="Y1683"/>
      <c r="Z1683"/>
      <c r="AA1683"/>
      <c r="AB1683"/>
      <c r="AC1683"/>
      <c r="AD1683"/>
      <c r="AE1683"/>
      <c r="AF1683"/>
      <c r="AG1683"/>
      <c r="AH1683"/>
    </row>
    <row r="1684" spans="1:34" s="282" customFormat="1" ht="12.75" customHeight="1" x14ac:dyDescent="0.25">
      <c r="A1684"/>
      <c r="B1684"/>
      <c r="C1684" s="8"/>
      <c r="D1684" s="8"/>
      <c r="E1684"/>
      <c r="F1684" s="276"/>
      <c r="G1684"/>
      <c r="H1684"/>
      <c r="I1684"/>
      <c r="J1684" s="267"/>
      <c r="K1684" s="267"/>
      <c r="L1684" s="372"/>
      <c r="O1684" s="373"/>
      <c r="P1684" s="373"/>
      <c r="Q1684" s="374"/>
      <c r="R1684" s="274"/>
      <c r="S1684"/>
      <c r="T1684"/>
      <c r="U1684"/>
      <c r="V1684"/>
      <c r="W1684"/>
      <c r="X1684"/>
      <c r="Y1684"/>
      <c r="Z1684"/>
      <c r="AA1684"/>
      <c r="AB1684"/>
      <c r="AC1684"/>
      <c r="AD1684"/>
      <c r="AE1684"/>
      <c r="AF1684"/>
      <c r="AG1684"/>
      <c r="AH1684"/>
    </row>
    <row r="1685" spans="1:34" s="282" customFormat="1" ht="12.75" customHeight="1" x14ac:dyDescent="0.25">
      <c r="A1685"/>
      <c r="B1685"/>
      <c r="C1685" s="8"/>
      <c r="D1685" s="8"/>
      <c r="E1685"/>
      <c r="F1685" s="276"/>
      <c r="G1685"/>
      <c r="H1685"/>
      <c r="I1685"/>
      <c r="J1685" s="267"/>
      <c r="K1685" s="267"/>
      <c r="L1685" s="372"/>
      <c r="O1685" s="373"/>
      <c r="P1685" s="373"/>
      <c r="Q1685" s="374"/>
      <c r="R1685" s="274"/>
      <c r="S1685"/>
      <c r="T1685"/>
      <c r="U1685"/>
      <c r="V1685"/>
      <c r="W1685"/>
      <c r="X1685"/>
      <c r="Y1685"/>
      <c r="Z1685"/>
      <c r="AA1685"/>
      <c r="AB1685"/>
      <c r="AC1685"/>
      <c r="AD1685"/>
      <c r="AE1685"/>
      <c r="AF1685"/>
      <c r="AG1685"/>
      <c r="AH1685"/>
    </row>
    <row r="1686" spans="1:34" s="282" customFormat="1" ht="12.75" customHeight="1" x14ac:dyDescent="0.25">
      <c r="A1686"/>
      <c r="B1686"/>
      <c r="C1686" s="8"/>
      <c r="D1686" s="8"/>
      <c r="E1686"/>
      <c r="F1686" s="276"/>
      <c r="G1686"/>
      <c r="H1686"/>
      <c r="I1686"/>
      <c r="J1686" s="267"/>
      <c r="K1686" s="267"/>
      <c r="L1686" s="372"/>
      <c r="O1686" s="373"/>
      <c r="P1686" s="373"/>
      <c r="Q1686" s="374"/>
      <c r="R1686" s="274"/>
      <c r="S1686"/>
      <c r="T1686"/>
      <c r="U1686"/>
      <c r="V1686"/>
      <c r="W1686"/>
      <c r="X1686"/>
      <c r="Y1686"/>
      <c r="Z1686"/>
      <c r="AA1686"/>
      <c r="AB1686"/>
      <c r="AC1686"/>
      <c r="AD1686"/>
      <c r="AE1686"/>
      <c r="AF1686"/>
      <c r="AG1686"/>
      <c r="AH1686"/>
    </row>
    <row r="1687" spans="1:34" s="282" customFormat="1" ht="12.75" customHeight="1" x14ac:dyDescent="0.25">
      <c r="A1687"/>
      <c r="B1687"/>
      <c r="C1687" s="8"/>
      <c r="D1687" s="8"/>
      <c r="E1687"/>
      <c r="F1687" s="276"/>
      <c r="G1687"/>
      <c r="H1687"/>
      <c r="I1687"/>
      <c r="J1687" s="267"/>
      <c r="K1687" s="267"/>
      <c r="L1687" s="372"/>
      <c r="O1687" s="373"/>
      <c r="P1687" s="373"/>
      <c r="Q1687" s="374"/>
      <c r="R1687" s="274"/>
      <c r="S1687"/>
      <c r="T1687"/>
      <c r="U1687"/>
      <c r="V1687"/>
      <c r="W1687"/>
      <c r="X1687"/>
      <c r="Y1687"/>
      <c r="Z1687"/>
      <c r="AA1687"/>
      <c r="AB1687"/>
      <c r="AC1687"/>
      <c r="AD1687"/>
      <c r="AE1687"/>
      <c r="AF1687"/>
      <c r="AG1687"/>
      <c r="AH1687"/>
    </row>
    <row r="1688" spans="1:34" s="282" customFormat="1" ht="12.75" customHeight="1" x14ac:dyDescent="0.25">
      <c r="A1688"/>
      <c r="B1688"/>
      <c r="C1688" s="8"/>
      <c r="D1688" s="8"/>
      <c r="E1688"/>
      <c r="F1688" s="276"/>
      <c r="G1688"/>
      <c r="H1688"/>
      <c r="I1688"/>
      <c r="J1688" s="267"/>
      <c r="K1688" s="267"/>
      <c r="L1688" s="372"/>
      <c r="O1688" s="373"/>
      <c r="P1688" s="373"/>
      <c r="Q1688" s="374"/>
      <c r="R1688" s="274"/>
      <c r="S1688"/>
      <c r="T1688"/>
      <c r="U1688"/>
      <c r="V1688"/>
      <c r="W1688"/>
      <c r="X1688"/>
      <c r="Y1688"/>
      <c r="Z1688"/>
      <c r="AA1688"/>
      <c r="AB1688"/>
      <c r="AC1688"/>
      <c r="AD1688"/>
      <c r="AE1688"/>
      <c r="AF1688"/>
      <c r="AG1688"/>
      <c r="AH1688"/>
    </row>
    <row r="1689" spans="1:34" s="282" customFormat="1" ht="12.75" customHeight="1" x14ac:dyDescent="0.25">
      <c r="A1689"/>
      <c r="B1689"/>
      <c r="C1689" s="8"/>
      <c r="D1689" s="8"/>
      <c r="E1689"/>
      <c r="F1689" s="276"/>
      <c r="G1689"/>
      <c r="H1689"/>
      <c r="I1689"/>
      <c r="J1689" s="267"/>
      <c r="K1689" s="267"/>
      <c r="L1689" s="372"/>
      <c r="O1689" s="373"/>
      <c r="P1689" s="373"/>
      <c r="Q1689" s="374"/>
      <c r="R1689" s="274"/>
      <c r="S1689"/>
      <c r="T1689"/>
      <c r="U1689"/>
      <c r="V1689"/>
      <c r="W1689"/>
      <c r="X1689"/>
      <c r="Y1689"/>
      <c r="Z1689"/>
      <c r="AA1689"/>
      <c r="AB1689"/>
      <c r="AC1689"/>
      <c r="AD1689"/>
      <c r="AE1689"/>
      <c r="AF1689"/>
      <c r="AG1689"/>
      <c r="AH1689"/>
    </row>
    <row r="1690" spans="1:34" s="282" customFormat="1" ht="12.75" customHeight="1" x14ac:dyDescent="0.25">
      <c r="A1690"/>
      <c r="B1690"/>
      <c r="C1690" s="8"/>
      <c r="D1690" s="8"/>
      <c r="E1690"/>
      <c r="F1690" s="276"/>
      <c r="G1690"/>
      <c r="H1690"/>
      <c r="I1690"/>
      <c r="J1690" s="267"/>
      <c r="K1690" s="267"/>
      <c r="L1690" s="372"/>
      <c r="O1690" s="373"/>
      <c r="P1690" s="373"/>
      <c r="Q1690" s="374"/>
      <c r="R1690" s="274"/>
      <c r="S1690"/>
      <c r="T1690"/>
      <c r="U1690"/>
      <c r="V1690"/>
      <c r="W1690"/>
      <c r="X1690"/>
      <c r="Y1690"/>
      <c r="Z1690"/>
      <c r="AA1690"/>
      <c r="AB1690"/>
      <c r="AC1690"/>
      <c r="AD1690"/>
      <c r="AE1690"/>
      <c r="AF1690"/>
      <c r="AG1690"/>
      <c r="AH1690"/>
    </row>
    <row r="1691" spans="1:34" s="282" customFormat="1" ht="12.75" customHeight="1" x14ac:dyDescent="0.25">
      <c r="A1691"/>
      <c r="B1691"/>
      <c r="C1691" s="8"/>
      <c r="D1691" s="8"/>
      <c r="E1691"/>
      <c r="F1691" s="276"/>
      <c r="G1691"/>
      <c r="H1691"/>
      <c r="I1691"/>
      <c r="J1691" s="267"/>
      <c r="K1691" s="267"/>
      <c r="L1691" s="372"/>
      <c r="O1691" s="373"/>
      <c r="P1691" s="373"/>
      <c r="Q1691" s="374"/>
      <c r="R1691" s="274"/>
      <c r="S1691"/>
      <c r="T1691"/>
      <c r="U1691"/>
      <c r="V1691"/>
      <c r="W1691"/>
      <c r="X1691"/>
      <c r="Y1691"/>
      <c r="Z1691"/>
      <c r="AA1691"/>
      <c r="AB1691"/>
      <c r="AC1691"/>
      <c r="AD1691"/>
      <c r="AE1691"/>
      <c r="AF1691"/>
      <c r="AG1691"/>
      <c r="AH1691"/>
    </row>
    <row r="1692" spans="1:34" s="282" customFormat="1" ht="12.75" customHeight="1" x14ac:dyDescent="0.25">
      <c r="A1692"/>
      <c r="B1692"/>
      <c r="C1692" s="8"/>
      <c r="D1692" s="8"/>
      <c r="E1692"/>
      <c r="F1692" s="276"/>
      <c r="G1692"/>
      <c r="H1692"/>
      <c r="I1692"/>
      <c r="J1692" s="267"/>
      <c r="K1692" s="267"/>
      <c r="L1692" s="372"/>
      <c r="O1692" s="373"/>
      <c r="P1692" s="373"/>
      <c r="Q1692" s="374"/>
      <c r="R1692" s="274"/>
      <c r="S1692"/>
      <c r="T1692"/>
      <c r="U1692"/>
      <c r="V1692"/>
      <c r="W1692"/>
      <c r="X1692"/>
      <c r="Y1692"/>
      <c r="Z1692"/>
      <c r="AA1692"/>
      <c r="AB1692"/>
      <c r="AC1692"/>
      <c r="AD1692"/>
      <c r="AE1692"/>
      <c r="AF1692"/>
      <c r="AG1692"/>
      <c r="AH1692"/>
    </row>
    <row r="1693" spans="1:34" s="282" customFormat="1" ht="12.75" customHeight="1" x14ac:dyDescent="0.25">
      <c r="A1693"/>
      <c r="B1693"/>
      <c r="C1693" s="8"/>
      <c r="D1693" s="8"/>
      <c r="E1693"/>
      <c r="F1693" s="276"/>
      <c r="G1693"/>
      <c r="H1693"/>
      <c r="I1693"/>
      <c r="J1693" s="267"/>
      <c r="K1693" s="267"/>
      <c r="L1693" s="372"/>
      <c r="O1693" s="373"/>
      <c r="P1693" s="373"/>
      <c r="Q1693" s="374"/>
      <c r="R1693" s="274"/>
      <c r="S1693"/>
      <c r="T1693"/>
      <c r="U1693"/>
      <c r="V1693"/>
      <c r="W1693"/>
      <c r="X1693"/>
      <c r="Y1693"/>
      <c r="Z1693"/>
      <c r="AA1693"/>
      <c r="AB1693"/>
      <c r="AC1693"/>
      <c r="AD1693"/>
      <c r="AE1693"/>
      <c r="AF1693"/>
      <c r="AG1693"/>
      <c r="AH1693"/>
    </row>
    <row r="1694" spans="1:34" s="282" customFormat="1" ht="12.75" customHeight="1" x14ac:dyDescent="0.25">
      <c r="A1694"/>
      <c r="B1694"/>
      <c r="C1694" s="8"/>
      <c r="D1694" s="8"/>
      <c r="E1694"/>
      <c r="F1694" s="276"/>
      <c r="G1694"/>
      <c r="H1694"/>
      <c r="I1694"/>
      <c r="J1694" s="267"/>
      <c r="K1694" s="267"/>
      <c r="L1694" s="372"/>
      <c r="O1694" s="373"/>
      <c r="P1694" s="373"/>
      <c r="Q1694" s="374"/>
      <c r="R1694" s="274"/>
      <c r="S1694"/>
      <c r="T1694"/>
      <c r="U1694"/>
      <c r="V1694"/>
      <c r="W1694"/>
      <c r="X1694"/>
      <c r="Y1694"/>
      <c r="Z1694"/>
      <c r="AA1694"/>
      <c r="AB1694"/>
      <c r="AC1694"/>
      <c r="AD1694"/>
      <c r="AE1694"/>
      <c r="AF1694"/>
      <c r="AG1694"/>
      <c r="AH1694"/>
    </row>
    <row r="1695" spans="1:34" s="282" customFormat="1" ht="12.75" customHeight="1" x14ac:dyDescent="0.25">
      <c r="A1695"/>
      <c r="B1695"/>
      <c r="C1695" s="8"/>
      <c r="D1695" s="8"/>
      <c r="E1695"/>
      <c r="F1695" s="276"/>
      <c r="G1695"/>
      <c r="H1695"/>
      <c r="I1695"/>
      <c r="J1695" s="267"/>
      <c r="K1695" s="267"/>
      <c r="L1695" s="372"/>
      <c r="O1695" s="373"/>
      <c r="P1695" s="373"/>
      <c r="Q1695" s="374"/>
      <c r="R1695" s="274"/>
      <c r="S1695"/>
      <c r="T1695"/>
      <c r="U1695"/>
      <c r="V1695"/>
      <c r="W1695"/>
      <c r="X1695"/>
      <c r="Y1695"/>
      <c r="Z1695"/>
      <c r="AA1695"/>
      <c r="AB1695"/>
      <c r="AC1695"/>
      <c r="AD1695"/>
      <c r="AE1695"/>
      <c r="AF1695"/>
      <c r="AG1695"/>
      <c r="AH1695"/>
    </row>
    <row r="1696" spans="1:34" s="282" customFormat="1" ht="12.75" customHeight="1" x14ac:dyDescent="0.25">
      <c r="A1696"/>
      <c r="B1696"/>
      <c r="C1696" s="8"/>
      <c r="D1696" s="8"/>
      <c r="E1696"/>
      <c r="F1696" s="276"/>
      <c r="G1696"/>
      <c r="H1696"/>
      <c r="I1696"/>
      <c r="J1696" s="267"/>
      <c r="K1696" s="267"/>
      <c r="L1696" s="372"/>
      <c r="O1696" s="373"/>
      <c r="P1696" s="373"/>
      <c r="Q1696" s="374"/>
      <c r="R1696" s="274"/>
      <c r="S1696"/>
      <c r="T1696"/>
      <c r="U1696"/>
      <c r="V1696"/>
      <c r="W1696"/>
      <c r="X1696"/>
      <c r="Y1696"/>
      <c r="Z1696"/>
      <c r="AA1696"/>
      <c r="AB1696"/>
      <c r="AC1696"/>
      <c r="AD1696"/>
      <c r="AE1696"/>
      <c r="AF1696"/>
      <c r="AG1696"/>
      <c r="AH1696"/>
    </row>
    <row r="1697" spans="1:34" s="282" customFormat="1" ht="12.75" customHeight="1" x14ac:dyDescent="0.25">
      <c r="A1697"/>
      <c r="B1697"/>
      <c r="C1697" s="8"/>
      <c r="D1697" s="8"/>
      <c r="E1697"/>
      <c r="F1697" s="276"/>
      <c r="G1697"/>
      <c r="H1697"/>
      <c r="I1697"/>
      <c r="J1697" s="267"/>
      <c r="K1697" s="267"/>
      <c r="L1697" s="372"/>
      <c r="O1697" s="373"/>
      <c r="P1697" s="373"/>
      <c r="Q1697" s="374"/>
      <c r="R1697" s="274"/>
      <c r="S1697"/>
      <c r="T1697"/>
      <c r="U1697"/>
      <c r="V1697"/>
      <c r="W1697"/>
      <c r="X1697"/>
      <c r="Y1697"/>
      <c r="Z1697"/>
      <c r="AA1697"/>
      <c r="AB1697"/>
      <c r="AC1697"/>
      <c r="AD1697"/>
      <c r="AE1697"/>
      <c r="AF1697"/>
      <c r="AG1697"/>
      <c r="AH1697"/>
    </row>
    <row r="1698" spans="1:34" s="282" customFormat="1" ht="12.75" customHeight="1" x14ac:dyDescent="0.25">
      <c r="A1698"/>
      <c r="B1698"/>
      <c r="C1698" s="8"/>
      <c r="D1698" s="8"/>
      <c r="E1698"/>
      <c r="F1698" s="276"/>
      <c r="G1698"/>
      <c r="H1698"/>
      <c r="I1698"/>
      <c r="J1698" s="267"/>
      <c r="K1698" s="267"/>
      <c r="L1698" s="372"/>
      <c r="O1698" s="373"/>
      <c r="P1698" s="373"/>
      <c r="Q1698" s="374"/>
      <c r="R1698" s="274"/>
      <c r="S1698"/>
      <c r="T1698"/>
      <c r="U1698"/>
      <c r="V1698"/>
      <c r="W1698"/>
      <c r="X1698"/>
      <c r="Y1698"/>
      <c r="Z1698"/>
      <c r="AA1698"/>
      <c r="AB1698"/>
      <c r="AC1698"/>
      <c r="AD1698"/>
      <c r="AE1698"/>
      <c r="AF1698"/>
      <c r="AG1698"/>
      <c r="AH1698"/>
    </row>
    <row r="1699" spans="1:34" s="282" customFormat="1" ht="12.75" customHeight="1" x14ac:dyDescent="0.25">
      <c r="A1699"/>
      <c r="B1699"/>
      <c r="C1699" s="8"/>
      <c r="D1699" s="8"/>
      <c r="E1699"/>
      <c r="F1699" s="276"/>
      <c r="G1699"/>
      <c r="H1699"/>
      <c r="I1699"/>
      <c r="J1699" s="267"/>
      <c r="K1699" s="267"/>
      <c r="L1699" s="372"/>
      <c r="O1699" s="373"/>
      <c r="P1699" s="373"/>
      <c r="Q1699" s="374"/>
      <c r="R1699" s="274"/>
      <c r="S1699"/>
      <c r="T1699"/>
      <c r="U1699"/>
      <c r="V1699"/>
      <c r="W1699"/>
      <c r="X1699"/>
      <c r="Y1699"/>
      <c r="Z1699"/>
      <c r="AA1699"/>
      <c r="AB1699"/>
      <c r="AC1699"/>
      <c r="AD1699"/>
      <c r="AE1699"/>
      <c r="AF1699"/>
      <c r="AG1699"/>
      <c r="AH1699"/>
    </row>
    <row r="1700" spans="1:34" s="282" customFormat="1" ht="12.75" customHeight="1" x14ac:dyDescent="0.25">
      <c r="A1700"/>
      <c r="B1700"/>
      <c r="C1700" s="8"/>
      <c r="D1700" s="8"/>
      <c r="E1700"/>
      <c r="F1700" s="276"/>
      <c r="G1700"/>
      <c r="H1700"/>
      <c r="I1700"/>
      <c r="J1700" s="267"/>
      <c r="K1700" s="267"/>
      <c r="L1700" s="372"/>
      <c r="O1700" s="373"/>
      <c r="P1700" s="373"/>
      <c r="Q1700" s="374"/>
      <c r="R1700" s="274"/>
      <c r="S1700"/>
      <c r="T1700"/>
      <c r="U1700"/>
      <c r="V1700"/>
      <c r="W1700"/>
      <c r="X1700"/>
      <c r="Y1700"/>
      <c r="Z1700"/>
      <c r="AA1700"/>
      <c r="AB1700"/>
      <c r="AC1700"/>
      <c r="AD1700"/>
      <c r="AE1700"/>
      <c r="AF1700"/>
      <c r="AG1700"/>
      <c r="AH1700"/>
    </row>
    <row r="1701" spans="1:34" s="282" customFormat="1" ht="12.75" customHeight="1" x14ac:dyDescent="0.25">
      <c r="A1701"/>
      <c r="B1701"/>
      <c r="C1701" s="8"/>
      <c r="D1701" s="8"/>
      <c r="E1701"/>
      <c r="F1701" s="276"/>
      <c r="G1701"/>
      <c r="H1701"/>
      <c r="I1701"/>
      <c r="J1701" s="267"/>
      <c r="K1701" s="267"/>
      <c r="L1701" s="372"/>
      <c r="O1701" s="373"/>
      <c r="P1701" s="373"/>
      <c r="Q1701" s="374"/>
      <c r="R1701" s="274"/>
      <c r="S1701"/>
      <c r="T1701"/>
      <c r="U1701"/>
      <c r="V1701"/>
      <c r="W1701"/>
      <c r="X1701"/>
      <c r="Y1701"/>
      <c r="Z1701"/>
      <c r="AA1701"/>
      <c r="AB1701"/>
      <c r="AC1701"/>
      <c r="AD1701"/>
      <c r="AE1701"/>
      <c r="AF1701"/>
      <c r="AG1701"/>
      <c r="AH1701"/>
    </row>
    <row r="1702" spans="1:34" s="282" customFormat="1" ht="12.75" customHeight="1" x14ac:dyDescent="0.25">
      <c r="A1702"/>
      <c r="B1702"/>
      <c r="C1702" s="8"/>
      <c r="D1702" s="8"/>
      <c r="E1702"/>
      <c r="F1702" s="276"/>
      <c r="G1702"/>
      <c r="H1702"/>
      <c r="I1702"/>
      <c r="J1702" s="267"/>
      <c r="K1702" s="267"/>
      <c r="L1702" s="372"/>
      <c r="O1702" s="373"/>
      <c r="P1702" s="373"/>
      <c r="Q1702" s="374"/>
      <c r="R1702" s="274"/>
      <c r="S1702"/>
      <c r="T1702"/>
      <c r="U1702"/>
      <c r="V1702"/>
      <c r="W1702"/>
      <c r="X1702"/>
      <c r="Y1702"/>
      <c r="Z1702"/>
      <c r="AA1702"/>
      <c r="AB1702"/>
      <c r="AC1702"/>
      <c r="AD1702"/>
      <c r="AE1702"/>
      <c r="AF1702"/>
      <c r="AG1702"/>
      <c r="AH1702"/>
    </row>
    <row r="1703" spans="1:34" s="282" customFormat="1" ht="12.75" customHeight="1" x14ac:dyDescent="0.25">
      <c r="A1703"/>
      <c r="B1703"/>
      <c r="C1703" s="8"/>
      <c r="D1703" s="8"/>
      <c r="E1703"/>
      <c r="F1703" s="276"/>
      <c r="G1703"/>
      <c r="H1703"/>
      <c r="I1703"/>
      <c r="J1703" s="267"/>
      <c r="K1703" s="267"/>
      <c r="L1703" s="372"/>
      <c r="O1703" s="373"/>
      <c r="P1703" s="373"/>
      <c r="Q1703" s="374"/>
      <c r="R1703" s="274"/>
      <c r="S1703"/>
      <c r="T1703"/>
      <c r="U1703"/>
      <c r="V1703"/>
      <c r="W1703"/>
      <c r="X1703"/>
      <c r="Y1703"/>
      <c r="Z1703"/>
      <c r="AA1703"/>
      <c r="AB1703"/>
      <c r="AC1703"/>
      <c r="AD1703"/>
      <c r="AE1703"/>
      <c r="AF1703"/>
      <c r="AG1703"/>
      <c r="AH1703"/>
    </row>
    <row r="1704" spans="1:34" s="282" customFormat="1" ht="12.75" customHeight="1" x14ac:dyDescent="0.25">
      <c r="A1704"/>
      <c r="B1704"/>
      <c r="C1704" s="8"/>
      <c r="D1704" s="8"/>
      <c r="E1704"/>
      <c r="F1704" s="276"/>
      <c r="G1704"/>
      <c r="H1704"/>
      <c r="I1704"/>
      <c r="J1704" s="267"/>
      <c r="K1704" s="267"/>
      <c r="L1704" s="372"/>
      <c r="O1704" s="373"/>
      <c r="P1704" s="373"/>
      <c r="Q1704" s="374"/>
      <c r="R1704" s="274"/>
      <c r="S1704"/>
      <c r="T1704"/>
      <c r="U1704"/>
      <c r="V1704"/>
      <c r="W1704"/>
      <c r="X1704"/>
      <c r="Y1704"/>
      <c r="Z1704"/>
      <c r="AA1704"/>
      <c r="AB1704"/>
      <c r="AC1704"/>
      <c r="AD1704"/>
      <c r="AE1704"/>
      <c r="AF1704"/>
      <c r="AG1704"/>
      <c r="AH1704"/>
    </row>
    <row r="1705" spans="1:34" s="282" customFormat="1" ht="12.75" customHeight="1" x14ac:dyDescent="0.25">
      <c r="A1705"/>
      <c r="B1705"/>
      <c r="C1705" s="8"/>
      <c r="D1705" s="8"/>
      <c r="E1705"/>
      <c r="F1705" s="276"/>
      <c r="G1705"/>
      <c r="H1705"/>
      <c r="I1705"/>
      <c r="J1705" s="267"/>
      <c r="K1705" s="267"/>
      <c r="L1705" s="372"/>
      <c r="O1705" s="373"/>
      <c r="P1705" s="373"/>
      <c r="Q1705" s="374"/>
      <c r="R1705" s="274"/>
      <c r="S1705"/>
      <c r="T1705"/>
      <c r="U1705"/>
      <c r="V1705"/>
      <c r="W1705"/>
      <c r="X1705"/>
      <c r="Y1705"/>
      <c r="Z1705"/>
      <c r="AA1705"/>
      <c r="AB1705"/>
      <c r="AC1705"/>
      <c r="AD1705"/>
      <c r="AE1705"/>
      <c r="AF1705"/>
      <c r="AG1705"/>
      <c r="AH1705"/>
    </row>
    <row r="1706" spans="1:34" s="282" customFormat="1" ht="12.75" customHeight="1" x14ac:dyDescent="0.25">
      <c r="A1706"/>
      <c r="B1706"/>
      <c r="C1706" s="8"/>
      <c r="D1706" s="8"/>
      <c r="E1706"/>
      <c r="F1706" s="276"/>
      <c r="G1706"/>
      <c r="H1706"/>
      <c r="I1706"/>
      <c r="J1706" s="267"/>
      <c r="K1706" s="267"/>
      <c r="L1706" s="372"/>
      <c r="O1706" s="373"/>
      <c r="P1706" s="373"/>
      <c r="Q1706" s="374"/>
      <c r="R1706" s="274"/>
      <c r="S1706"/>
      <c r="T1706"/>
      <c r="U1706"/>
      <c r="V1706"/>
      <c r="W1706"/>
      <c r="X1706"/>
      <c r="Y1706"/>
      <c r="Z1706"/>
      <c r="AA1706"/>
      <c r="AB1706"/>
      <c r="AC1706"/>
      <c r="AD1706"/>
      <c r="AE1706"/>
      <c r="AF1706"/>
      <c r="AG1706"/>
      <c r="AH1706"/>
    </row>
    <row r="1707" spans="1:34" s="282" customFormat="1" ht="12.75" customHeight="1" x14ac:dyDescent="0.25">
      <c r="A1707"/>
      <c r="B1707"/>
      <c r="C1707" s="8"/>
      <c r="D1707" s="8"/>
      <c r="E1707"/>
      <c r="F1707" s="276"/>
      <c r="G1707"/>
      <c r="H1707"/>
      <c r="I1707"/>
      <c r="J1707" s="267"/>
      <c r="K1707" s="267"/>
      <c r="L1707" s="372"/>
      <c r="O1707" s="373"/>
      <c r="P1707" s="373"/>
      <c r="Q1707" s="374"/>
      <c r="R1707" s="274"/>
      <c r="S1707"/>
      <c r="T1707"/>
      <c r="U1707"/>
      <c r="V1707"/>
      <c r="W1707"/>
      <c r="X1707"/>
      <c r="Y1707"/>
      <c r="Z1707"/>
      <c r="AA1707"/>
      <c r="AB1707"/>
      <c r="AC1707"/>
      <c r="AD1707"/>
      <c r="AE1707"/>
      <c r="AF1707"/>
      <c r="AG1707"/>
      <c r="AH1707"/>
    </row>
    <row r="1708" spans="1:34" s="282" customFormat="1" ht="12.75" customHeight="1" x14ac:dyDescent="0.25">
      <c r="A1708"/>
      <c r="B1708"/>
      <c r="C1708" s="8"/>
      <c r="D1708" s="8"/>
      <c r="E1708"/>
      <c r="F1708" s="276"/>
      <c r="G1708"/>
      <c r="H1708"/>
      <c r="I1708"/>
      <c r="J1708" s="267"/>
      <c r="K1708" s="267"/>
      <c r="L1708" s="372"/>
      <c r="O1708" s="373"/>
      <c r="P1708" s="373"/>
      <c r="Q1708" s="374"/>
      <c r="R1708" s="274"/>
      <c r="S1708"/>
      <c r="T1708"/>
      <c r="U1708"/>
      <c r="V1708"/>
      <c r="W1708"/>
      <c r="X1708"/>
      <c r="Y1708"/>
      <c r="Z1708"/>
      <c r="AA1708"/>
      <c r="AB1708"/>
      <c r="AC1708"/>
      <c r="AD1708"/>
      <c r="AE1708"/>
      <c r="AF1708"/>
      <c r="AG1708"/>
      <c r="AH1708"/>
    </row>
    <row r="1709" spans="1:34" s="282" customFormat="1" ht="12.75" customHeight="1" x14ac:dyDescent="0.25">
      <c r="A1709"/>
      <c r="B1709"/>
      <c r="C1709" s="8"/>
      <c r="D1709" s="8"/>
      <c r="E1709"/>
      <c r="F1709" s="276"/>
      <c r="G1709"/>
      <c r="H1709"/>
      <c r="I1709"/>
      <c r="J1709" s="267"/>
      <c r="K1709" s="267"/>
      <c r="L1709" s="372"/>
      <c r="O1709" s="373"/>
      <c r="P1709" s="373"/>
      <c r="Q1709" s="374"/>
      <c r="R1709" s="274"/>
      <c r="S1709"/>
      <c r="T1709"/>
      <c r="U1709"/>
      <c r="V1709"/>
      <c r="W1709"/>
      <c r="X1709"/>
      <c r="Y1709"/>
      <c r="Z1709"/>
      <c r="AA1709"/>
      <c r="AB1709"/>
      <c r="AC1709"/>
      <c r="AD1709"/>
      <c r="AE1709"/>
      <c r="AF1709"/>
      <c r="AG1709"/>
      <c r="AH1709"/>
    </row>
    <row r="1710" spans="1:34" s="282" customFormat="1" ht="12.75" customHeight="1" x14ac:dyDescent="0.25">
      <c r="A1710"/>
      <c r="B1710"/>
      <c r="C1710" s="8"/>
      <c r="D1710" s="8"/>
      <c r="E1710"/>
      <c r="F1710" s="276"/>
      <c r="G1710"/>
      <c r="H1710"/>
      <c r="I1710"/>
      <c r="J1710" s="267"/>
      <c r="K1710" s="267"/>
      <c r="L1710" s="372"/>
      <c r="O1710" s="373"/>
      <c r="P1710" s="373"/>
      <c r="Q1710" s="374"/>
      <c r="R1710" s="274"/>
      <c r="S1710"/>
      <c r="T1710"/>
      <c r="U1710"/>
      <c r="V1710"/>
      <c r="W1710"/>
      <c r="X1710"/>
      <c r="Y1710"/>
      <c r="Z1710"/>
      <c r="AA1710"/>
      <c r="AB1710"/>
      <c r="AC1710"/>
      <c r="AD1710"/>
      <c r="AE1710"/>
      <c r="AF1710"/>
      <c r="AG1710"/>
      <c r="AH1710"/>
    </row>
    <row r="1711" spans="1:34" s="282" customFormat="1" ht="12.75" customHeight="1" x14ac:dyDescent="0.25">
      <c r="A1711"/>
      <c r="B1711"/>
      <c r="C1711" s="8"/>
      <c r="D1711" s="8"/>
      <c r="E1711"/>
      <c r="F1711" s="276"/>
      <c r="G1711"/>
      <c r="H1711"/>
      <c r="I1711"/>
      <c r="J1711" s="267"/>
      <c r="K1711" s="267"/>
      <c r="L1711" s="372"/>
      <c r="O1711" s="373"/>
      <c r="P1711" s="373"/>
      <c r="Q1711" s="374"/>
      <c r="R1711" s="274"/>
      <c r="S1711"/>
      <c r="T1711"/>
      <c r="U1711"/>
      <c r="V1711"/>
      <c r="W1711"/>
      <c r="X1711"/>
      <c r="Y1711"/>
      <c r="Z1711"/>
      <c r="AA1711"/>
      <c r="AB1711"/>
      <c r="AC1711"/>
      <c r="AD1711"/>
      <c r="AE1711"/>
      <c r="AF1711"/>
      <c r="AG1711"/>
      <c r="AH1711"/>
    </row>
    <row r="1712" spans="1:34" s="282" customFormat="1" ht="12.75" customHeight="1" x14ac:dyDescent="0.25">
      <c r="A1712"/>
      <c r="B1712"/>
      <c r="C1712" s="8"/>
      <c r="D1712" s="8"/>
      <c r="E1712"/>
      <c r="F1712" s="276"/>
      <c r="G1712"/>
      <c r="H1712"/>
      <c r="I1712"/>
      <c r="J1712" s="267"/>
      <c r="K1712" s="267"/>
      <c r="L1712" s="372"/>
      <c r="O1712" s="373"/>
      <c r="P1712" s="373"/>
      <c r="Q1712" s="374"/>
      <c r="R1712" s="274"/>
      <c r="S1712"/>
      <c r="T1712"/>
      <c r="U1712"/>
      <c r="V1712"/>
      <c r="W1712"/>
      <c r="X1712"/>
      <c r="Y1712"/>
      <c r="Z1712"/>
      <c r="AA1712"/>
      <c r="AB1712"/>
      <c r="AC1712"/>
      <c r="AD1712"/>
      <c r="AE1712"/>
      <c r="AF1712"/>
      <c r="AG1712"/>
      <c r="AH1712"/>
    </row>
    <row r="1713" spans="1:34" s="282" customFormat="1" ht="12.75" customHeight="1" x14ac:dyDescent="0.25">
      <c r="A1713"/>
      <c r="B1713"/>
      <c r="C1713" s="8"/>
      <c r="D1713" s="8"/>
      <c r="E1713"/>
      <c r="F1713" s="276"/>
      <c r="G1713"/>
      <c r="H1713"/>
      <c r="I1713"/>
      <c r="J1713" s="267"/>
      <c r="K1713" s="267"/>
      <c r="L1713" s="372"/>
      <c r="O1713" s="373"/>
      <c r="P1713" s="373"/>
      <c r="Q1713" s="374"/>
      <c r="R1713" s="274"/>
      <c r="S1713"/>
      <c r="T1713"/>
      <c r="U1713"/>
      <c r="V1713"/>
      <c r="W1713"/>
      <c r="X1713"/>
      <c r="Y1713"/>
      <c r="Z1713"/>
      <c r="AA1713"/>
      <c r="AB1713"/>
      <c r="AC1713"/>
      <c r="AD1713"/>
      <c r="AE1713"/>
      <c r="AF1713"/>
      <c r="AG1713"/>
      <c r="AH1713"/>
    </row>
    <row r="1714" spans="1:34" s="282" customFormat="1" ht="12.75" customHeight="1" x14ac:dyDescent="0.25">
      <c r="A1714"/>
      <c r="B1714"/>
      <c r="C1714" s="8"/>
      <c r="D1714" s="8"/>
      <c r="E1714"/>
      <c r="F1714" s="276"/>
      <c r="G1714"/>
      <c r="H1714"/>
      <c r="I1714"/>
      <c r="J1714" s="267"/>
      <c r="K1714" s="267"/>
      <c r="L1714" s="372"/>
      <c r="O1714" s="373"/>
      <c r="P1714" s="373"/>
      <c r="Q1714" s="374"/>
      <c r="R1714" s="274"/>
      <c r="S1714"/>
      <c r="T1714"/>
      <c r="U1714"/>
      <c r="V1714"/>
      <c r="W1714"/>
      <c r="X1714"/>
      <c r="Y1714"/>
      <c r="Z1714"/>
      <c r="AA1714"/>
      <c r="AB1714"/>
      <c r="AC1714"/>
      <c r="AD1714"/>
      <c r="AE1714"/>
      <c r="AF1714"/>
      <c r="AG1714"/>
      <c r="AH1714"/>
    </row>
    <row r="1715" spans="1:34" s="282" customFormat="1" ht="12.75" customHeight="1" x14ac:dyDescent="0.25">
      <c r="A1715"/>
      <c r="B1715"/>
      <c r="C1715" s="8"/>
      <c r="D1715" s="8"/>
      <c r="E1715"/>
      <c r="F1715" s="276"/>
      <c r="G1715"/>
      <c r="H1715"/>
      <c r="I1715"/>
      <c r="J1715" s="267"/>
      <c r="K1715" s="267"/>
      <c r="L1715" s="372"/>
      <c r="O1715" s="373"/>
      <c r="P1715" s="373"/>
      <c r="Q1715" s="374"/>
      <c r="R1715" s="274"/>
      <c r="S1715"/>
      <c r="T1715"/>
      <c r="U1715"/>
      <c r="V1715"/>
      <c r="W1715"/>
      <c r="X1715"/>
      <c r="Y1715"/>
      <c r="Z1715"/>
      <c r="AA1715"/>
      <c r="AB1715"/>
      <c r="AC1715"/>
      <c r="AD1715"/>
      <c r="AE1715"/>
      <c r="AF1715"/>
      <c r="AG1715"/>
      <c r="AH1715"/>
    </row>
    <row r="1716" spans="1:34" s="282" customFormat="1" ht="12.75" customHeight="1" x14ac:dyDescent="0.25">
      <c r="A1716"/>
      <c r="B1716"/>
      <c r="C1716" s="8"/>
      <c r="D1716" s="8"/>
      <c r="E1716"/>
      <c r="F1716" s="276"/>
      <c r="G1716"/>
      <c r="H1716"/>
      <c r="I1716"/>
      <c r="J1716" s="267"/>
      <c r="K1716" s="267"/>
      <c r="L1716" s="372"/>
      <c r="O1716" s="373"/>
      <c r="P1716" s="373"/>
      <c r="Q1716" s="374"/>
      <c r="R1716" s="274"/>
      <c r="S1716"/>
      <c r="T1716"/>
      <c r="U1716"/>
      <c r="V1716"/>
      <c r="W1716"/>
      <c r="X1716"/>
      <c r="Y1716"/>
      <c r="Z1716"/>
      <c r="AA1716"/>
      <c r="AB1716"/>
      <c r="AC1716"/>
      <c r="AD1716"/>
      <c r="AE1716"/>
      <c r="AF1716"/>
      <c r="AG1716"/>
      <c r="AH1716"/>
    </row>
    <row r="1717" spans="1:34" s="282" customFormat="1" ht="12.75" customHeight="1" x14ac:dyDescent="0.25">
      <c r="A1717"/>
      <c r="B1717"/>
      <c r="C1717" s="8"/>
      <c r="D1717" s="8"/>
      <c r="E1717"/>
      <c r="F1717" s="276"/>
      <c r="G1717"/>
      <c r="H1717"/>
      <c r="I1717"/>
      <c r="J1717" s="267"/>
      <c r="K1717" s="267"/>
      <c r="L1717" s="372"/>
      <c r="O1717" s="373"/>
      <c r="P1717" s="373"/>
      <c r="Q1717" s="374"/>
      <c r="R1717" s="274"/>
      <c r="S1717"/>
      <c r="T1717"/>
      <c r="U1717"/>
      <c r="V1717"/>
      <c r="W1717"/>
      <c r="X1717"/>
      <c r="Y1717"/>
      <c r="Z1717"/>
      <c r="AA1717"/>
      <c r="AB1717"/>
      <c r="AC1717"/>
      <c r="AD1717"/>
      <c r="AE1717"/>
      <c r="AF1717"/>
      <c r="AG1717"/>
      <c r="AH1717"/>
    </row>
    <row r="1718" spans="1:34" s="282" customFormat="1" ht="12.75" customHeight="1" x14ac:dyDescent="0.25">
      <c r="A1718"/>
      <c r="B1718"/>
      <c r="C1718" s="8"/>
      <c r="D1718" s="8"/>
      <c r="E1718"/>
      <c r="F1718" s="276"/>
      <c r="G1718"/>
      <c r="H1718"/>
      <c r="I1718"/>
      <c r="J1718" s="267"/>
      <c r="K1718" s="267"/>
      <c r="L1718" s="372"/>
      <c r="O1718" s="373"/>
      <c r="P1718" s="373"/>
      <c r="Q1718" s="374"/>
      <c r="R1718" s="274"/>
      <c r="S1718"/>
      <c r="T1718"/>
      <c r="U1718"/>
      <c r="V1718"/>
      <c r="W1718"/>
      <c r="X1718"/>
      <c r="Y1718"/>
      <c r="Z1718"/>
      <c r="AA1718"/>
      <c r="AB1718"/>
      <c r="AC1718"/>
      <c r="AD1718"/>
      <c r="AE1718"/>
      <c r="AF1718"/>
      <c r="AG1718"/>
      <c r="AH1718"/>
    </row>
    <row r="1719" spans="1:34" s="282" customFormat="1" ht="12.75" customHeight="1" x14ac:dyDescent="0.25">
      <c r="A1719"/>
      <c r="B1719"/>
      <c r="C1719" s="8"/>
      <c r="D1719" s="8"/>
      <c r="E1719"/>
      <c r="F1719" s="276"/>
      <c r="G1719"/>
      <c r="H1719"/>
      <c r="I1719"/>
      <c r="J1719" s="267"/>
      <c r="K1719" s="267"/>
      <c r="L1719" s="372"/>
      <c r="O1719" s="373"/>
      <c r="P1719" s="373"/>
      <c r="Q1719" s="374"/>
      <c r="R1719" s="274"/>
      <c r="S1719"/>
      <c r="T1719"/>
      <c r="U1719"/>
      <c r="V1719"/>
      <c r="W1719"/>
      <c r="X1719"/>
      <c r="Y1719"/>
      <c r="Z1719"/>
      <c r="AA1719"/>
      <c r="AB1719"/>
      <c r="AC1719"/>
      <c r="AD1719"/>
      <c r="AE1719"/>
      <c r="AF1719"/>
      <c r="AG1719"/>
      <c r="AH1719"/>
    </row>
    <row r="1720" spans="1:34" s="282" customFormat="1" ht="12.75" customHeight="1" x14ac:dyDescent="0.25">
      <c r="A1720"/>
      <c r="B1720"/>
      <c r="C1720" s="8"/>
      <c r="D1720" s="8"/>
      <c r="E1720"/>
      <c r="F1720" s="276"/>
      <c r="G1720"/>
      <c r="H1720"/>
      <c r="I1720"/>
      <c r="J1720" s="267"/>
      <c r="K1720" s="267"/>
      <c r="L1720" s="372"/>
      <c r="O1720" s="373"/>
      <c r="P1720" s="373"/>
      <c r="Q1720" s="374"/>
      <c r="R1720" s="274"/>
      <c r="S1720"/>
      <c r="T1720"/>
      <c r="U1720"/>
      <c r="V1720"/>
      <c r="W1720"/>
      <c r="X1720"/>
      <c r="Y1720"/>
      <c r="Z1720"/>
      <c r="AA1720"/>
      <c r="AB1720"/>
      <c r="AC1720"/>
      <c r="AD1720"/>
      <c r="AE1720"/>
      <c r="AF1720"/>
      <c r="AG1720"/>
      <c r="AH1720"/>
    </row>
    <row r="1721" spans="1:34" s="282" customFormat="1" ht="12.75" customHeight="1" x14ac:dyDescent="0.25">
      <c r="A1721"/>
      <c r="B1721"/>
      <c r="C1721" s="8"/>
      <c r="D1721" s="8"/>
      <c r="E1721"/>
      <c r="F1721" s="276"/>
      <c r="G1721"/>
      <c r="H1721"/>
      <c r="I1721"/>
      <c r="J1721" s="267"/>
      <c r="K1721" s="267"/>
      <c r="L1721" s="372"/>
      <c r="O1721" s="373"/>
      <c r="P1721" s="373"/>
      <c r="Q1721" s="374"/>
      <c r="R1721" s="274"/>
      <c r="S1721"/>
      <c r="T1721"/>
      <c r="U1721"/>
      <c r="V1721"/>
      <c r="W1721"/>
      <c r="X1721"/>
      <c r="Y1721"/>
      <c r="Z1721"/>
      <c r="AA1721"/>
      <c r="AB1721"/>
      <c r="AC1721"/>
      <c r="AD1721"/>
      <c r="AE1721"/>
      <c r="AF1721"/>
      <c r="AG1721"/>
      <c r="AH1721"/>
    </row>
    <row r="1722" spans="1:34" s="282" customFormat="1" ht="12.75" customHeight="1" x14ac:dyDescent="0.25">
      <c r="A1722"/>
      <c r="B1722"/>
      <c r="C1722" s="8"/>
      <c r="D1722" s="8"/>
      <c r="E1722"/>
      <c r="F1722" s="276"/>
      <c r="G1722"/>
      <c r="H1722"/>
      <c r="I1722"/>
      <c r="J1722" s="267"/>
      <c r="K1722" s="267"/>
      <c r="L1722" s="372"/>
      <c r="O1722" s="373"/>
      <c r="P1722" s="373"/>
      <c r="Q1722" s="374"/>
      <c r="R1722" s="274"/>
      <c r="S1722"/>
      <c r="T1722"/>
      <c r="U1722"/>
      <c r="V1722"/>
      <c r="W1722"/>
      <c r="X1722"/>
      <c r="Y1722"/>
      <c r="Z1722"/>
      <c r="AA1722"/>
      <c r="AB1722"/>
      <c r="AC1722"/>
      <c r="AD1722"/>
      <c r="AE1722"/>
      <c r="AF1722"/>
      <c r="AG1722"/>
      <c r="AH1722"/>
    </row>
    <row r="1723" spans="1:34" s="282" customFormat="1" ht="12.75" customHeight="1" x14ac:dyDescent="0.25">
      <c r="A1723"/>
      <c r="B1723"/>
      <c r="C1723" s="8"/>
      <c r="D1723" s="8"/>
      <c r="E1723"/>
      <c r="F1723" s="276"/>
      <c r="G1723"/>
      <c r="H1723"/>
      <c r="I1723"/>
      <c r="J1723" s="267"/>
      <c r="K1723" s="267"/>
      <c r="L1723" s="372"/>
      <c r="O1723" s="373"/>
      <c r="P1723" s="373"/>
      <c r="Q1723" s="374"/>
      <c r="R1723" s="274"/>
      <c r="S1723"/>
      <c r="T1723"/>
      <c r="U1723"/>
      <c r="V1723"/>
      <c r="W1723"/>
      <c r="X1723"/>
      <c r="Y1723"/>
      <c r="Z1723"/>
      <c r="AA1723"/>
      <c r="AB1723"/>
      <c r="AC1723"/>
      <c r="AD1723"/>
      <c r="AE1723"/>
      <c r="AF1723"/>
      <c r="AG1723"/>
      <c r="AH1723"/>
    </row>
    <row r="1724" spans="1:34" s="282" customFormat="1" ht="12.75" customHeight="1" x14ac:dyDescent="0.25">
      <c r="A1724"/>
      <c r="B1724"/>
      <c r="C1724" s="8"/>
      <c r="D1724" s="8"/>
      <c r="E1724"/>
      <c r="F1724" s="276"/>
      <c r="G1724"/>
      <c r="H1724"/>
      <c r="I1724"/>
      <c r="J1724" s="267"/>
      <c r="K1724" s="267"/>
      <c r="L1724" s="372"/>
      <c r="O1724" s="373"/>
      <c r="P1724" s="373"/>
      <c r="Q1724" s="374"/>
      <c r="R1724" s="274"/>
      <c r="S1724"/>
      <c r="T1724"/>
      <c r="U1724"/>
      <c r="V1724"/>
      <c r="W1724"/>
      <c r="X1724"/>
      <c r="Y1724"/>
      <c r="Z1724"/>
      <c r="AA1724"/>
      <c r="AB1724"/>
      <c r="AC1724"/>
      <c r="AD1724"/>
      <c r="AE1724"/>
      <c r="AF1724"/>
      <c r="AG1724"/>
      <c r="AH1724"/>
    </row>
    <row r="1725" spans="1:34" s="282" customFormat="1" ht="12.75" customHeight="1" x14ac:dyDescent="0.25">
      <c r="A1725"/>
      <c r="B1725"/>
      <c r="C1725" s="8"/>
      <c r="D1725" s="8"/>
      <c r="E1725"/>
      <c r="F1725" s="276"/>
      <c r="G1725"/>
      <c r="H1725"/>
      <c r="I1725"/>
      <c r="J1725" s="267"/>
      <c r="K1725" s="267"/>
      <c r="L1725" s="372"/>
      <c r="O1725" s="373"/>
      <c r="P1725" s="373"/>
      <c r="Q1725" s="374"/>
      <c r="R1725" s="274"/>
      <c r="S1725"/>
      <c r="T1725"/>
      <c r="U1725"/>
      <c r="V1725"/>
      <c r="W1725"/>
      <c r="X1725"/>
      <c r="Y1725"/>
      <c r="Z1725"/>
      <c r="AA1725"/>
      <c r="AB1725"/>
      <c r="AC1725"/>
      <c r="AD1725"/>
      <c r="AE1725"/>
      <c r="AF1725"/>
      <c r="AG1725"/>
      <c r="AH1725"/>
    </row>
    <row r="1726" spans="1:34" s="282" customFormat="1" ht="12.75" customHeight="1" x14ac:dyDescent="0.25">
      <c r="A1726"/>
      <c r="B1726"/>
      <c r="C1726" s="8"/>
      <c r="D1726" s="8"/>
      <c r="E1726"/>
      <c r="F1726" s="276"/>
      <c r="G1726"/>
      <c r="H1726"/>
      <c r="I1726"/>
      <c r="J1726" s="267"/>
      <c r="K1726" s="267"/>
      <c r="L1726" s="372"/>
      <c r="O1726" s="373"/>
      <c r="P1726" s="373"/>
      <c r="Q1726" s="374"/>
      <c r="R1726" s="274"/>
      <c r="S1726"/>
      <c r="T1726"/>
      <c r="U1726"/>
      <c r="V1726"/>
      <c r="W1726"/>
      <c r="X1726"/>
      <c r="Y1726"/>
      <c r="Z1726"/>
      <c r="AA1726"/>
      <c r="AB1726"/>
      <c r="AC1726"/>
      <c r="AD1726"/>
      <c r="AE1726"/>
      <c r="AF1726"/>
      <c r="AG1726"/>
      <c r="AH1726"/>
    </row>
    <row r="1727" spans="1:34" s="282" customFormat="1" ht="12.75" customHeight="1" x14ac:dyDescent="0.25">
      <c r="A1727"/>
      <c r="B1727"/>
      <c r="C1727" s="8"/>
      <c r="D1727" s="8"/>
      <c r="E1727"/>
      <c r="F1727" s="276"/>
      <c r="G1727"/>
      <c r="H1727"/>
      <c r="I1727"/>
      <c r="J1727" s="267"/>
      <c r="K1727" s="267"/>
      <c r="L1727" s="372"/>
      <c r="O1727" s="373"/>
      <c r="P1727" s="373"/>
      <c r="Q1727" s="374"/>
      <c r="R1727" s="274"/>
      <c r="S1727"/>
      <c r="T1727"/>
      <c r="U1727"/>
      <c r="V1727"/>
      <c r="W1727"/>
      <c r="X1727"/>
      <c r="Y1727"/>
      <c r="Z1727"/>
      <c r="AA1727"/>
      <c r="AB1727"/>
      <c r="AC1727"/>
      <c r="AD1727"/>
      <c r="AE1727"/>
      <c r="AF1727"/>
      <c r="AG1727"/>
      <c r="AH1727"/>
    </row>
    <row r="1728" spans="1:34" s="282" customFormat="1" ht="12.75" customHeight="1" x14ac:dyDescent="0.25">
      <c r="A1728"/>
      <c r="B1728"/>
      <c r="C1728" s="8"/>
      <c r="D1728" s="8"/>
      <c r="E1728"/>
      <c r="F1728" s="276"/>
      <c r="G1728"/>
      <c r="H1728"/>
      <c r="I1728"/>
      <c r="J1728" s="267"/>
      <c r="K1728" s="267"/>
      <c r="L1728" s="372"/>
      <c r="O1728" s="373"/>
      <c r="P1728" s="373"/>
      <c r="Q1728" s="374"/>
      <c r="R1728" s="274"/>
      <c r="S1728"/>
      <c r="T1728"/>
      <c r="U1728"/>
      <c r="V1728"/>
      <c r="W1728"/>
      <c r="X1728"/>
      <c r="Y1728"/>
      <c r="Z1728"/>
      <c r="AA1728"/>
      <c r="AB1728"/>
      <c r="AC1728"/>
      <c r="AD1728"/>
      <c r="AE1728"/>
      <c r="AF1728"/>
      <c r="AG1728"/>
      <c r="AH1728"/>
    </row>
    <row r="1729" spans="1:34" s="282" customFormat="1" ht="12.75" customHeight="1" x14ac:dyDescent="0.25">
      <c r="A1729"/>
      <c r="B1729"/>
      <c r="C1729" s="8"/>
      <c r="D1729" s="8"/>
      <c r="E1729"/>
      <c r="F1729" s="276"/>
      <c r="G1729"/>
      <c r="H1729"/>
      <c r="I1729"/>
      <c r="J1729" s="267"/>
      <c r="K1729" s="267"/>
      <c r="L1729" s="372"/>
      <c r="O1729" s="373"/>
      <c r="P1729" s="373"/>
      <c r="Q1729" s="374"/>
      <c r="R1729" s="274"/>
      <c r="S1729"/>
      <c r="T1729"/>
      <c r="U1729"/>
      <c r="V1729"/>
      <c r="W1729"/>
      <c r="X1729"/>
      <c r="Y1729"/>
      <c r="Z1729"/>
      <c r="AA1729"/>
      <c r="AB1729"/>
      <c r="AC1729"/>
      <c r="AD1729"/>
      <c r="AE1729"/>
      <c r="AF1729"/>
      <c r="AG1729"/>
      <c r="AH1729"/>
    </row>
    <row r="1730" spans="1:34" s="282" customFormat="1" ht="12.75" customHeight="1" x14ac:dyDescent="0.25">
      <c r="A1730"/>
      <c r="B1730"/>
      <c r="C1730" s="8"/>
      <c r="D1730" s="8"/>
      <c r="E1730"/>
      <c r="F1730" s="276"/>
      <c r="G1730"/>
      <c r="H1730"/>
      <c r="I1730"/>
      <c r="J1730" s="267"/>
      <c r="K1730" s="267"/>
      <c r="L1730" s="372"/>
      <c r="O1730" s="373"/>
      <c r="P1730" s="373"/>
      <c r="Q1730" s="374"/>
      <c r="R1730" s="274"/>
      <c r="S1730"/>
      <c r="T1730"/>
      <c r="U1730"/>
      <c r="V1730"/>
      <c r="W1730"/>
      <c r="X1730"/>
      <c r="Y1730"/>
      <c r="Z1730"/>
      <c r="AA1730"/>
      <c r="AB1730"/>
      <c r="AC1730"/>
      <c r="AD1730"/>
      <c r="AE1730"/>
      <c r="AF1730"/>
      <c r="AG1730"/>
      <c r="AH1730"/>
    </row>
    <row r="1731" spans="1:34" s="282" customFormat="1" ht="12.75" customHeight="1" x14ac:dyDescent="0.25">
      <c r="A1731"/>
      <c r="B1731"/>
      <c r="C1731" s="8"/>
      <c r="D1731" s="8"/>
      <c r="E1731"/>
      <c r="F1731" s="276"/>
      <c r="G1731"/>
      <c r="H1731"/>
      <c r="I1731"/>
      <c r="J1731" s="267"/>
      <c r="K1731" s="267"/>
      <c r="L1731" s="372"/>
      <c r="O1731" s="373"/>
      <c r="P1731" s="373"/>
      <c r="Q1731" s="374"/>
      <c r="R1731" s="274"/>
      <c r="S1731"/>
      <c r="T1731"/>
      <c r="U1731"/>
      <c r="V1731"/>
      <c r="W1731"/>
      <c r="X1731"/>
      <c r="Y1731"/>
      <c r="Z1731"/>
      <c r="AA1731"/>
      <c r="AB1731"/>
      <c r="AC1731"/>
      <c r="AD1731"/>
      <c r="AE1731"/>
      <c r="AF1731"/>
      <c r="AG1731"/>
      <c r="AH1731"/>
    </row>
    <row r="1732" spans="1:34" s="282" customFormat="1" ht="12.75" customHeight="1" x14ac:dyDescent="0.25">
      <c r="A1732"/>
      <c r="B1732"/>
      <c r="C1732" s="8"/>
      <c r="D1732" s="8"/>
      <c r="E1732"/>
      <c r="F1732" s="276"/>
      <c r="G1732"/>
      <c r="H1732"/>
      <c r="I1732"/>
      <c r="J1732" s="267"/>
      <c r="K1732" s="267"/>
      <c r="L1732" s="372"/>
      <c r="O1732" s="373"/>
      <c r="P1732" s="373"/>
      <c r="Q1732" s="374"/>
      <c r="R1732" s="274"/>
      <c r="S1732"/>
      <c r="T1732"/>
      <c r="U1732"/>
      <c r="V1732"/>
      <c r="W1732"/>
      <c r="X1732"/>
      <c r="Y1732"/>
      <c r="Z1732"/>
      <c r="AA1732"/>
      <c r="AB1732"/>
      <c r="AC1732"/>
      <c r="AD1732"/>
      <c r="AE1732"/>
      <c r="AF1732"/>
      <c r="AG1732"/>
      <c r="AH1732"/>
    </row>
    <row r="1733" spans="1:34" s="282" customFormat="1" ht="12.75" customHeight="1" x14ac:dyDescent="0.25">
      <c r="A1733"/>
      <c r="B1733"/>
      <c r="C1733" s="8"/>
      <c r="D1733" s="8"/>
      <c r="E1733"/>
      <c r="F1733" s="276"/>
      <c r="G1733"/>
      <c r="H1733"/>
      <c r="I1733"/>
      <c r="J1733" s="267"/>
      <c r="K1733" s="267"/>
      <c r="L1733" s="372"/>
      <c r="O1733" s="373"/>
      <c r="P1733" s="373"/>
      <c r="Q1733" s="374"/>
      <c r="R1733" s="274"/>
      <c r="S1733"/>
      <c r="T1733"/>
      <c r="U1733"/>
      <c r="V1733"/>
      <c r="W1733"/>
      <c r="X1733"/>
      <c r="Y1733"/>
      <c r="Z1733"/>
      <c r="AA1733"/>
      <c r="AB1733"/>
      <c r="AC1733"/>
      <c r="AD1733"/>
      <c r="AE1733"/>
      <c r="AF1733"/>
      <c r="AG1733"/>
      <c r="AH1733"/>
    </row>
    <row r="1734" spans="1:34" s="282" customFormat="1" ht="12.75" customHeight="1" x14ac:dyDescent="0.25">
      <c r="A1734"/>
      <c r="B1734"/>
      <c r="C1734" s="8"/>
      <c r="D1734" s="8"/>
      <c r="E1734"/>
      <c r="F1734" s="276"/>
      <c r="G1734"/>
      <c r="H1734"/>
      <c r="I1734"/>
      <c r="J1734" s="267"/>
      <c r="K1734" s="267"/>
      <c r="L1734" s="372"/>
      <c r="O1734" s="373"/>
      <c r="P1734" s="373"/>
      <c r="Q1734" s="374"/>
      <c r="R1734" s="274"/>
      <c r="S1734"/>
      <c r="T1734"/>
      <c r="U1734"/>
      <c r="V1734"/>
      <c r="W1734"/>
      <c r="X1734"/>
      <c r="Y1734"/>
      <c r="Z1734"/>
      <c r="AA1734"/>
      <c r="AB1734"/>
      <c r="AC1734"/>
      <c r="AD1734"/>
      <c r="AE1734"/>
      <c r="AF1734"/>
      <c r="AG1734"/>
      <c r="AH1734"/>
    </row>
    <row r="1735" spans="1:34" s="282" customFormat="1" ht="12.75" customHeight="1" x14ac:dyDescent="0.25">
      <c r="A1735"/>
      <c r="B1735"/>
      <c r="C1735" s="8"/>
      <c r="D1735" s="8"/>
      <c r="E1735"/>
      <c r="F1735" s="276"/>
      <c r="G1735"/>
      <c r="H1735"/>
      <c r="I1735"/>
      <c r="J1735" s="267"/>
      <c r="K1735" s="267"/>
      <c r="L1735" s="372"/>
      <c r="O1735" s="373"/>
      <c r="P1735" s="373"/>
      <c r="Q1735" s="374"/>
      <c r="R1735" s="274"/>
      <c r="S1735"/>
      <c r="T1735"/>
      <c r="U1735"/>
      <c r="V1735"/>
      <c r="W1735"/>
      <c r="X1735"/>
      <c r="Y1735"/>
      <c r="Z1735"/>
      <c r="AA1735"/>
      <c r="AB1735"/>
      <c r="AC1735"/>
      <c r="AD1735"/>
      <c r="AE1735"/>
      <c r="AF1735"/>
      <c r="AG1735"/>
      <c r="AH1735"/>
    </row>
    <row r="1736" spans="1:34" s="282" customFormat="1" ht="12.75" customHeight="1" x14ac:dyDescent="0.25">
      <c r="A1736"/>
      <c r="B1736"/>
      <c r="C1736" s="8"/>
      <c r="D1736" s="8"/>
      <c r="E1736"/>
      <c r="F1736" s="276"/>
      <c r="G1736"/>
      <c r="H1736"/>
      <c r="I1736"/>
      <c r="J1736" s="267"/>
      <c r="K1736" s="267"/>
      <c r="L1736" s="372"/>
      <c r="O1736" s="373"/>
      <c r="P1736" s="373"/>
      <c r="Q1736" s="374"/>
      <c r="R1736" s="274"/>
      <c r="S1736"/>
      <c r="T1736"/>
      <c r="U1736"/>
      <c r="V1736"/>
      <c r="W1736"/>
      <c r="X1736"/>
      <c r="Y1736"/>
      <c r="Z1736"/>
      <c r="AA1736"/>
      <c r="AB1736"/>
      <c r="AC1736"/>
      <c r="AD1736"/>
      <c r="AE1736"/>
      <c r="AF1736"/>
      <c r="AG1736"/>
      <c r="AH1736"/>
    </row>
    <row r="1737" spans="1:34" s="282" customFormat="1" ht="12.75" customHeight="1" x14ac:dyDescent="0.25">
      <c r="A1737"/>
      <c r="B1737"/>
      <c r="C1737" s="8"/>
      <c r="D1737" s="8"/>
      <c r="E1737"/>
      <c r="F1737" s="276"/>
      <c r="G1737"/>
      <c r="H1737"/>
      <c r="I1737"/>
      <c r="J1737" s="267"/>
      <c r="K1737" s="267"/>
      <c r="L1737" s="372"/>
      <c r="O1737" s="373"/>
      <c r="P1737" s="373"/>
      <c r="Q1737" s="374"/>
      <c r="R1737" s="274"/>
      <c r="S1737"/>
      <c r="T1737"/>
      <c r="U1737"/>
      <c r="V1737"/>
      <c r="W1737"/>
      <c r="X1737"/>
      <c r="Y1737"/>
      <c r="Z1737"/>
      <c r="AA1737"/>
      <c r="AB1737"/>
      <c r="AC1737"/>
      <c r="AD1737"/>
      <c r="AE1737"/>
      <c r="AF1737"/>
      <c r="AG1737"/>
      <c r="AH1737"/>
    </row>
    <row r="1738" spans="1:34" s="282" customFormat="1" ht="12.75" customHeight="1" x14ac:dyDescent="0.25">
      <c r="A1738"/>
      <c r="B1738"/>
      <c r="C1738" s="8"/>
      <c r="D1738" s="8"/>
      <c r="E1738"/>
      <c r="F1738" s="276"/>
      <c r="G1738"/>
      <c r="H1738"/>
      <c r="I1738"/>
      <c r="J1738" s="267"/>
      <c r="K1738" s="267"/>
      <c r="L1738" s="372"/>
      <c r="O1738" s="373"/>
      <c r="P1738" s="373"/>
      <c r="Q1738" s="374"/>
      <c r="R1738" s="274"/>
      <c r="S1738"/>
      <c r="T1738"/>
      <c r="U1738"/>
      <c r="V1738"/>
      <c r="W1738"/>
      <c r="X1738"/>
      <c r="Y1738"/>
      <c r="Z1738"/>
      <c r="AA1738"/>
      <c r="AB1738"/>
      <c r="AC1738"/>
      <c r="AD1738"/>
      <c r="AE1738"/>
      <c r="AF1738"/>
      <c r="AG1738"/>
      <c r="AH1738"/>
    </row>
    <row r="1739" spans="1:34" s="282" customFormat="1" ht="12.75" customHeight="1" x14ac:dyDescent="0.25">
      <c r="A1739"/>
      <c r="B1739"/>
      <c r="C1739" s="8"/>
      <c r="D1739" s="8"/>
      <c r="E1739"/>
      <c r="F1739" s="276"/>
      <c r="G1739"/>
      <c r="H1739"/>
      <c r="I1739"/>
      <c r="J1739" s="267"/>
      <c r="K1739" s="267"/>
      <c r="L1739" s="372"/>
      <c r="O1739" s="373"/>
      <c r="P1739" s="373"/>
      <c r="Q1739" s="374"/>
      <c r="R1739" s="274"/>
      <c r="S1739"/>
      <c r="T1739"/>
      <c r="U1739"/>
      <c r="V1739"/>
      <c r="W1739"/>
      <c r="X1739"/>
      <c r="Y1739"/>
      <c r="Z1739"/>
      <c r="AA1739"/>
      <c r="AB1739"/>
      <c r="AC1739"/>
      <c r="AD1739"/>
      <c r="AE1739"/>
      <c r="AF1739"/>
      <c r="AG1739"/>
      <c r="AH1739"/>
    </row>
    <row r="1740" spans="1:34" s="282" customFormat="1" ht="12.75" customHeight="1" x14ac:dyDescent="0.25">
      <c r="A1740"/>
      <c r="B1740"/>
      <c r="C1740" s="8"/>
      <c r="D1740" s="8"/>
      <c r="E1740"/>
      <c r="F1740" s="276"/>
      <c r="G1740"/>
      <c r="H1740"/>
      <c r="I1740"/>
      <c r="J1740" s="267"/>
      <c r="K1740" s="267"/>
      <c r="L1740" s="372"/>
      <c r="O1740" s="373"/>
      <c r="P1740" s="373"/>
      <c r="Q1740" s="374"/>
      <c r="R1740" s="274"/>
      <c r="S1740"/>
      <c r="T1740"/>
      <c r="U1740"/>
      <c r="V1740"/>
      <c r="W1740"/>
      <c r="X1740"/>
      <c r="Y1740"/>
      <c r="Z1740"/>
      <c r="AA1740"/>
      <c r="AB1740"/>
      <c r="AC1740"/>
      <c r="AD1740"/>
      <c r="AE1740"/>
      <c r="AF1740"/>
      <c r="AG1740"/>
      <c r="AH1740"/>
    </row>
    <row r="1741" spans="1:34" s="282" customFormat="1" ht="12.75" customHeight="1" x14ac:dyDescent="0.25">
      <c r="A1741"/>
      <c r="B1741"/>
      <c r="C1741" s="8"/>
      <c r="D1741" s="8"/>
      <c r="E1741"/>
      <c r="F1741" s="276"/>
      <c r="G1741"/>
      <c r="H1741"/>
      <c r="I1741"/>
      <c r="J1741" s="267"/>
      <c r="K1741" s="267"/>
      <c r="L1741" s="372"/>
      <c r="O1741" s="373"/>
      <c r="P1741" s="373"/>
      <c r="Q1741" s="374"/>
      <c r="R1741" s="274"/>
      <c r="S1741"/>
      <c r="T1741"/>
      <c r="U1741"/>
      <c r="V1741"/>
      <c r="W1741"/>
      <c r="X1741"/>
      <c r="Y1741"/>
      <c r="Z1741"/>
      <c r="AA1741"/>
      <c r="AB1741"/>
      <c r="AC1741"/>
      <c r="AD1741"/>
      <c r="AE1741"/>
      <c r="AF1741"/>
      <c r="AG1741"/>
      <c r="AH1741"/>
    </row>
    <row r="1742" spans="1:34" s="282" customFormat="1" ht="12.75" customHeight="1" x14ac:dyDescent="0.25">
      <c r="A1742"/>
      <c r="B1742"/>
      <c r="C1742" s="8"/>
      <c r="D1742" s="8"/>
      <c r="E1742"/>
      <c r="F1742" s="276"/>
      <c r="G1742"/>
      <c r="H1742"/>
      <c r="I1742"/>
      <c r="J1742" s="267"/>
      <c r="K1742" s="267"/>
      <c r="L1742" s="372"/>
      <c r="O1742" s="373"/>
      <c r="P1742" s="373"/>
      <c r="Q1742" s="374"/>
      <c r="R1742" s="274"/>
      <c r="S1742"/>
      <c r="T1742"/>
      <c r="U1742"/>
      <c r="V1742"/>
      <c r="W1742"/>
      <c r="X1742"/>
      <c r="Y1742"/>
      <c r="Z1742"/>
      <c r="AA1742"/>
      <c r="AB1742"/>
      <c r="AC1742"/>
      <c r="AD1742"/>
      <c r="AE1742"/>
      <c r="AF1742"/>
      <c r="AG1742"/>
      <c r="AH1742"/>
    </row>
    <row r="1743" spans="1:34" s="282" customFormat="1" ht="12.75" customHeight="1" x14ac:dyDescent="0.25">
      <c r="A1743"/>
      <c r="B1743"/>
      <c r="C1743" s="8"/>
      <c r="D1743" s="8"/>
      <c r="E1743"/>
      <c r="F1743" s="276"/>
      <c r="G1743"/>
      <c r="H1743"/>
      <c r="I1743"/>
      <c r="J1743" s="267"/>
      <c r="K1743" s="267"/>
      <c r="L1743" s="372"/>
      <c r="O1743" s="373"/>
      <c r="P1743" s="373"/>
      <c r="Q1743" s="374"/>
      <c r="R1743" s="274"/>
      <c r="S1743"/>
      <c r="T1743"/>
      <c r="U1743"/>
      <c r="V1743"/>
      <c r="W1743"/>
      <c r="X1743"/>
      <c r="Y1743"/>
      <c r="Z1743"/>
      <c r="AA1743"/>
      <c r="AB1743"/>
      <c r="AC1743"/>
      <c r="AD1743"/>
      <c r="AE1743"/>
      <c r="AF1743"/>
      <c r="AG1743"/>
      <c r="AH1743"/>
    </row>
    <row r="1744" spans="1:34" s="282" customFormat="1" ht="12.75" customHeight="1" x14ac:dyDescent="0.25">
      <c r="A1744"/>
      <c r="B1744"/>
      <c r="C1744" s="8"/>
      <c r="D1744" s="8"/>
      <c r="E1744"/>
      <c r="F1744" s="276"/>
      <c r="G1744"/>
      <c r="H1744"/>
      <c r="I1744"/>
      <c r="J1744" s="267"/>
      <c r="K1744" s="267"/>
      <c r="L1744" s="372"/>
      <c r="O1744" s="373"/>
      <c r="P1744" s="373"/>
      <c r="Q1744" s="374"/>
      <c r="R1744" s="274"/>
      <c r="S1744"/>
      <c r="T1744"/>
      <c r="U1744"/>
      <c r="V1744"/>
      <c r="W1744"/>
      <c r="X1744"/>
      <c r="Y1744"/>
      <c r="Z1744"/>
      <c r="AA1744"/>
      <c r="AB1744"/>
      <c r="AC1744"/>
      <c r="AD1744"/>
      <c r="AE1744"/>
      <c r="AF1744"/>
      <c r="AG1744"/>
      <c r="AH1744"/>
    </row>
    <row r="1745" spans="1:34" s="282" customFormat="1" ht="12.75" customHeight="1" x14ac:dyDescent="0.25">
      <c r="A1745"/>
      <c r="B1745"/>
      <c r="C1745" s="8"/>
      <c r="D1745" s="8"/>
      <c r="E1745"/>
      <c r="F1745" s="276"/>
      <c r="G1745"/>
      <c r="H1745"/>
      <c r="I1745"/>
      <c r="J1745" s="267"/>
      <c r="K1745" s="267"/>
      <c r="L1745" s="372"/>
      <c r="O1745" s="373"/>
      <c r="P1745" s="373"/>
      <c r="Q1745" s="374"/>
      <c r="R1745" s="274"/>
      <c r="S1745"/>
      <c r="T1745"/>
      <c r="U1745"/>
      <c r="V1745"/>
      <c r="W1745"/>
      <c r="X1745"/>
      <c r="Y1745"/>
      <c r="Z1745"/>
      <c r="AA1745"/>
      <c r="AB1745"/>
      <c r="AC1745"/>
      <c r="AD1745"/>
      <c r="AE1745"/>
      <c r="AF1745"/>
      <c r="AG1745"/>
      <c r="AH1745"/>
    </row>
    <row r="1746" spans="1:34" s="282" customFormat="1" ht="12.75" customHeight="1" x14ac:dyDescent="0.25">
      <c r="A1746"/>
      <c r="B1746"/>
      <c r="C1746" s="8"/>
      <c r="D1746" s="8"/>
      <c r="E1746"/>
      <c r="F1746" s="276"/>
      <c r="G1746"/>
      <c r="H1746"/>
      <c r="I1746"/>
      <c r="J1746" s="267"/>
      <c r="K1746" s="267"/>
      <c r="L1746" s="372"/>
      <c r="O1746" s="373"/>
      <c r="P1746" s="373"/>
      <c r="Q1746" s="374"/>
      <c r="R1746" s="274"/>
      <c r="S1746"/>
      <c r="T1746"/>
      <c r="U1746"/>
      <c r="V1746"/>
      <c r="W1746"/>
      <c r="X1746"/>
      <c r="Y1746"/>
      <c r="Z1746"/>
      <c r="AA1746"/>
      <c r="AB1746"/>
      <c r="AC1746"/>
      <c r="AD1746"/>
      <c r="AE1746"/>
      <c r="AF1746"/>
      <c r="AG1746"/>
      <c r="AH1746"/>
    </row>
    <row r="1747" spans="1:34" s="282" customFormat="1" ht="12.75" customHeight="1" x14ac:dyDescent="0.25">
      <c r="A1747"/>
      <c r="B1747"/>
      <c r="C1747" s="8"/>
      <c r="D1747" s="8"/>
      <c r="E1747"/>
      <c r="F1747" s="276"/>
      <c r="G1747"/>
      <c r="H1747"/>
      <c r="I1747"/>
      <c r="J1747" s="267"/>
      <c r="K1747" s="267"/>
      <c r="L1747" s="372"/>
      <c r="O1747" s="373"/>
      <c r="P1747" s="373"/>
      <c r="Q1747" s="374"/>
      <c r="R1747" s="274"/>
      <c r="S1747"/>
      <c r="T1747"/>
      <c r="U1747"/>
      <c r="V1747"/>
      <c r="W1747"/>
      <c r="X1747"/>
      <c r="Y1747"/>
      <c r="Z1747"/>
      <c r="AA1747"/>
      <c r="AB1747"/>
      <c r="AC1747"/>
      <c r="AD1747"/>
      <c r="AE1747"/>
      <c r="AF1747"/>
      <c r="AG1747"/>
      <c r="AH1747"/>
    </row>
    <row r="1748" spans="1:34" s="282" customFormat="1" ht="12.75" customHeight="1" x14ac:dyDescent="0.25">
      <c r="A1748"/>
      <c r="B1748"/>
      <c r="C1748" s="8"/>
      <c r="D1748" s="8"/>
      <c r="E1748"/>
      <c r="F1748" s="276"/>
      <c r="G1748"/>
      <c r="H1748"/>
      <c r="I1748"/>
      <c r="J1748" s="267"/>
      <c r="K1748" s="267"/>
      <c r="L1748" s="372"/>
      <c r="O1748" s="373"/>
      <c r="P1748" s="373"/>
      <c r="Q1748" s="374"/>
      <c r="R1748" s="274"/>
      <c r="S1748"/>
      <c r="T1748"/>
      <c r="U1748"/>
      <c r="V1748"/>
      <c r="W1748"/>
      <c r="X1748"/>
      <c r="Y1748"/>
      <c r="Z1748"/>
      <c r="AA1748"/>
      <c r="AB1748"/>
      <c r="AC1748"/>
      <c r="AD1748"/>
      <c r="AE1748"/>
      <c r="AF1748"/>
      <c r="AG1748"/>
      <c r="AH1748"/>
    </row>
    <row r="1749" spans="1:34" s="282" customFormat="1" ht="12.75" customHeight="1" x14ac:dyDescent="0.25">
      <c r="A1749"/>
      <c r="B1749"/>
      <c r="C1749" s="8"/>
      <c r="D1749" s="8"/>
      <c r="E1749"/>
      <c r="F1749" s="276"/>
      <c r="G1749"/>
      <c r="H1749"/>
      <c r="I1749"/>
      <c r="J1749" s="267"/>
      <c r="K1749" s="267"/>
      <c r="L1749" s="372"/>
      <c r="O1749" s="373"/>
      <c r="P1749" s="373"/>
      <c r="Q1749" s="374"/>
      <c r="R1749" s="274"/>
      <c r="S1749"/>
      <c r="T1749"/>
      <c r="U1749"/>
      <c r="V1749"/>
      <c r="W1749"/>
      <c r="X1749"/>
      <c r="Y1749"/>
      <c r="Z1749"/>
      <c r="AA1749"/>
      <c r="AB1749"/>
      <c r="AC1749"/>
      <c r="AD1749"/>
      <c r="AE1749"/>
      <c r="AF1749"/>
      <c r="AG1749"/>
      <c r="AH1749"/>
    </row>
    <row r="1750" spans="1:34" s="282" customFormat="1" ht="12.75" customHeight="1" x14ac:dyDescent="0.25">
      <c r="A1750"/>
      <c r="B1750"/>
      <c r="C1750" s="8"/>
      <c r="D1750" s="8"/>
      <c r="E1750"/>
      <c r="F1750" s="276"/>
      <c r="G1750"/>
      <c r="H1750"/>
      <c r="I1750"/>
      <c r="J1750" s="267"/>
      <c r="K1750" s="267"/>
      <c r="L1750" s="372"/>
      <c r="O1750" s="373"/>
      <c r="P1750" s="373"/>
      <c r="Q1750" s="374"/>
      <c r="R1750" s="274"/>
      <c r="S1750"/>
      <c r="T1750"/>
      <c r="U1750"/>
      <c r="V1750"/>
      <c r="W1750"/>
      <c r="X1750"/>
      <c r="Y1750"/>
      <c r="Z1750"/>
      <c r="AA1750"/>
      <c r="AB1750"/>
      <c r="AC1750"/>
      <c r="AD1750"/>
      <c r="AE1750"/>
      <c r="AF1750"/>
      <c r="AG1750"/>
      <c r="AH1750"/>
    </row>
    <row r="1751" spans="1:34" s="282" customFormat="1" ht="12.75" customHeight="1" x14ac:dyDescent="0.25">
      <c r="A1751"/>
      <c r="B1751"/>
      <c r="C1751" s="8"/>
      <c r="D1751" s="8"/>
      <c r="E1751"/>
      <c r="F1751" s="276"/>
      <c r="G1751"/>
      <c r="H1751"/>
      <c r="I1751"/>
      <c r="J1751" s="267"/>
      <c r="K1751" s="267"/>
      <c r="L1751" s="372"/>
      <c r="O1751" s="373"/>
      <c r="P1751" s="373"/>
      <c r="Q1751" s="374"/>
      <c r="R1751" s="274"/>
      <c r="S1751"/>
      <c r="T1751"/>
      <c r="U1751"/>
      <c r="V1751"/>
      <c r="W1751"/>
      <c r="X1751"/>
      <c r="Y1751"/>
      <c r="Z1751"/>
      <c r="AA1751"/>
      <c r="AB1751"/>
      <c r="AC1751"/>
      <c r="AD1751"/>
      <c r="AE1751"/>
      <c r="AF1751"/>
      <c r="AG1751"/>
      <c r="AH1751"/>
    </row>
    <row r="1752" spans="1:34" s="282" customFormat="1" ht="12.75" customHeight="1" x14ac:dyDescent="0.25">
      <c r="A1752"/>
      <c r="B1752"/>
      <c r="C1752" s="8"/>
      <c r="D1752" s="8"/>
      <c r="E1752"/>
      <c r="F1752" s="276"/>
      <c r="G1752"/>
      <c r="H1752"/>
      <c r="I1752"/>
      <c r="J1752" s="267"/>
      <c r="K1752" s="267"/>
      <c r="L1752" s="372"/>
      <c r="O1752" s="373"/>
      <c r="P1752" s="373"/>
      <c r="Q1752" s="374"/>
      <c r="R1752" s="274"/>
      <c r="S1752"/>
      <c r="T1752"/>
      <c r="U1752"/>
      <c r="V1752"/>
      <c r="W1752"/>
      <c r="X1752"/>
      <c r="Y1752"/>
      <c r="Z1752"/>
      <c r="AA1752"/>
      <c r="AB1752"/>
      <c r="AC1752"/>
      <c r="AD1752"/>
      <c r="AE1752"/>
      <c r="AF1752"/>
      <c r="AG1752"/>
      <c r="AH1752"/>
    </row>
    <row r="1753" spans="1:34" s="282" customFormat="1" ht="12.75" customHeight="1" x14ac:dyDescent="0.25">
      <c r="A1753"/>
      <c r="B1753"/>
      <c r="C1753" s="8"/>
      <c r="D1753" s="8"/>
      <c r="E1753"/>
      <c r="F1753" s="276"/>
      <c r="G1753"/>
      <c r="H1753"/>
      <c r="I1753"/>
      <c r="J1753" s="267"/>
      <c r="K1753" s="267"/>
      <c r="L1753" s="372"/>
      <c r="O1753" s="373"/>
      <c r="P1753" s="373"/>
      <c r="Q1753" s="374"/>
      <c r="R1753" s="274"/>
      <c r="S1753"/>
      <c r="T1753"/>
      <c r="U1753"/>
      <c r="V1753"/>
      <c r="W1753"/>
      <c r="X1753"/>
      <c r="Y1753"/>
      <c r="Z1753"/>
      <c r="AA1753"/>
      <c r="AB1753"/>
      <c r="AC1753"/>
      <c r="AD1753"/>
      <c r="AE1753"/>
      <c r="AF1753"/>
      <c r="AG1753"/>
      <c r="AH1753"/>
    </row>
    <row r="1754" spans="1:34" s="282" customFormat="1" ht="12.75" customHeight="1" x14ac:dyDescent="0.25">
      <c r="A1754"/>
      <c r="B1754"/>
      <c r="C1754" s="8"/>
      <c r="D1754" s="8"/>
      <c r="E1754"/>
      <c r="F1754" s="276"/>
      <c r="G1754"/>
      <c r="H1754"/>
      <c r="I1754"/>
      <c r="J1754" s="267"/>
      <c r="K1754" s="267"/>
      <c r="L1754" s="372"/>
      <c r="O1754" s="373"/>
      <c r="P1754" s="373"/>
      <c r="Q1754" s="374"/>
      <c r="R1754" s="274"/>
      <c r="S1754"/>
      <c r="T1754"/>
      <c r="U1754"/>
      <c r="V1754"/>
      <c r="W1754"/>
      <c r="X1754"/>
      <c r="Y1754"/>
      <c r="Z1754"/>
      <c r="AA1754"/>
      <c r="AB1754"/>
      <c r="AC1754"/>
      <c r="AD1754"/>
      <c r="AE1754"/>
      <c r="AF1754"/>
      <c r="AG1754"/>
      <c r="AH1754"/>
    </row>
    <row r="1755" spans="1:34" s="282" customFormat="1" ht="12.75" customHeight="1" x14ac:dyDescent="0.25">
      <c r="A1755"/>
      <c r="B1755"/>
      <c r="C1755" s="8"/>
      <c r="D1755" s="8"/>
      <c r="E1755"/>
      <c r="F1755" s="276"/>
      <c r="G1755"/>
      <c r="H1755"/>
      <c r="I1755"/>
      <c r="J1755" s="267"/>
      <c r="K1755" s="267"/>
      <c r="L1755" s="372"/>
      <c r="O1755" s="373"/>
      <c r="P1755" s="373"/>
      <c r="Q1755" s="374"/>
      <c r="R1755" s="274"/>
      <c r="S1755"/>
      <c r="T1755"/>
      <c r="U1755"/>
      <c r="V1755"/>
      <c r="W1755"/>
      <c r="X1755"/>
      <c r="Y1755"/>
      <c r="Z1755"/>
      <c r="AA1755"/>
      <c r="AB1755"/>
      <c r="AC1755"/>
      <c r="AD1755"/>
      <c r="AE1755"/>
      <c r="AF1755"/>
      <c r="AG1755"/>
      <c r="AH1755"/>
    </row>
    <row r="1756" spans="1:34" s="282" customFormat="1" ht="12.75" customHeight="1" x14ac:dyDescent="0.25">
      <c r="A1756"/>
      <c r="B1756"/>
      <c r="C1756" s="8"/>
      <c r="D1756" s="8"/>
      <c r="E1756"/>
      <c r="F1756" s="276"/>
      <c r="G1756"/>
      <c r="H1756"/>
      <c r="I1756"/>
      <c r="J1756" s="267"/>
      <c r="K1756" s="267"/>
      <c r="L1756" s="372"/>
      <c r="O1756" s="373"/>
      <c r="P1756" s="373"/>
      <c r="Q1756" s="374"/>
      <c r="R1756" s="274"/>
      <c r="S1756"/>
      <c r="T1756"/>
      <c r="U1756"/>
      <c r="V1756"/>
      <c r="W1756"/>
      <c r="X1756"/>
      <c r="Y1756"/>
      <c r="Z1756"/>
      <c r="AA1756"/>
      <c r="AB1756"/>
      <c r="AC1756"/>
      <c r="AD1756"/>
      <c r="AE1756"/>
      <c r="AF1756"/>
      <c r="AG1756"/>
      <c r="AH1756"/>
    </row>
    <row r="1757" spans="1:34" s="282" customFormat="1" ht="12.75" customHeight="1" x14ac:dyDescent="0.25">
      <c r="A1757"/>
      <c r="B1757"/>
      <c r="C1757" s="8"/>
      <c r="D1757" s="8"/>
      <c r="E1757"/>
      <c r="F1757" s="276"/>
      <c r="G1757"/>
      <c r="H1757"/>
      <c r="I1757"/>
      <c r="J1757" s="267"/>
      <c r="K1757" s="267"/>
      <c r="L1757" s="372"/>
      <c r="O1757" s="373"/>
      <c r="P1757" s="373"/>
      <c r="Q1757" s="374"/>
      <c r="R1757" s="274"/>
      <c r="S1757"/>
      <c r="T1757"/>
      <c r="U1757"/>
      <c r="V1757"/>
      <c r="W1757"/>
      <c r="X1757"/>
      <c r="Y1757"/>
      <c r="Z1757"/>
      <c r="AA1757"/>
      <c r="AB1757"/>
      <c r="AC1757"/>
      <c r="AD1757"/>
      <c r="AE1757"/>
      <c r="AF1757"/>
      <c r="AG1757"/>
      <c r="AH1757"/>
    </row>
    <row r="1758" spans="1:34" s="282" customFormat="1" ht="12.75" customHeight="1" x14ac:dyDescent="0.25">
      <c r="A1758"/>
      <c r="B1758"/>
      <c r="C1758" s="8"/>
      <c r="D1758" s="8"/>
      <c r="E1758"/>
      <c r="F1758" s="276"/>
      <c r="G1758"/>
      <c r="H1758"/>
      <c r="I1758"/>
      <c r="J1758" s="267"/>
      <c r="K1758" s="267"/>
      <c r="L1758" s="372"/>
      <c r="O1758" s="373"/>
      <c r="P1758" s="373"/>
      <c r="Q1758" s="374"/>
      <c r="R1758" s="274"/>
      <c r="S1758"/>
      <c r="T1758"/>
      <c r="U1758"/>
      <c r="V1758"/>
      <c r="W1758"/>
      <c r="X1758"/>
      <c r="Y1758"/>
      <c r="Z1758"/>
      <c r="AA1758"/>
      <c r="AB1758"/>
      <c r="AC1758"/>
      <c r="AD1758"/>
      <c r="AE1758"/>
      <c r="AF1758"/>
      <c r="AG1758"/>
      <c r="AH1758"/>
    </row>
    <row r="1759" spans="1:34" s="282" customFormat="1" ht="12.75" customHeight="1" x14ac:dyDescent="0.25">
      <c r="A1759"/>
      <c r="B1759"/>
      <c r="C1759" s="8"/>
      <c r="D1759" s="8"/>
      <c r="E1759"/>
      <c r="F1759" s="276"/>
      <c r="G1759"/>
      <c r="H1759"/>
      <c r="I1759"/>
      <c r="J1759" s="267"/>
      <c r="K1759" s="267"/>
      <c r="L1759" s="372"/>
      <c r="O1759" s="373"/>
      <c r="P1759" s="373"/>
      <c r="Q1759" s="374"/>
      <c r="R1759" s="274"/>
      <c r="S1759"/>
      <c r="T1759"/>
      <c r="U1759"/>
      <c r="V1759"/>
      <c r="W1759"/>
      <c r="X1759"/>
      <c r="Y1759"/>
      <c r="Z1759"/>
      <c r="AA1759"/>
      <c r="AB1759"/>
      <c r="AC1759"/>
      <c r="AD1759"/>
      <c r="AE1759"/>
      <c r="AF1759"/>
      <c r="AG1759"/>
      <c r="AH1759"/>
    </row>
    <row r="1760" spans="1:34" s="282" customFormat="1" ht="12.75" customHeight="1" x14ac:dyDescent="0.25">
      <c r="A1760"/>
      <c r="B1760"/>
      <c r="C1760" s="8"/>
      <c r="D1760" s="8"/>
      <c r="E1760"/>
      <c r="F1760" s="276"/>
      <c r="G1760"/>
      <c r="H1760"/>
      <c r="I1760"/>
      <c r="J1760" s="267"/>
      <c r="K1760" s="267"/>
      <c r="L1760" s="372"/>
      <c r="O1760" s="373"/>
      <c r="P1760" s="373"/>
      <c r="Q1760" s="374"/>
      <c r="R1760" s="274"/>
      <c r="S1760"/>
      <c r="T1760"/>
      <c r="U1760"/>
      <c r="V1760"/>
      <c r="W1760"/>
      <c r="X1760"/>
      <c r="Y1760"/>
      <c r="Z1760"/>
      <c r="AA1760"/>
      <c r="AB1760"/>
      <c r="AC1760"/>
      <c r="AD1760"/>
      <c r="AE1760"/>
      <c r="AF1760"/>
      <c r="AG1760"/>
      <c r="AH1760"/>
    </row>
    <row r="1761" spans="1:34" s="282" customFormat="1" ht="12.75" customHeight="1" x14ac:dyDescent="0.25">
      <c r="A1761"/>
      <c r="B1761"/>
      <c r="C1761" s="8"/>
      <c r="D1761" s="8"/>
      <c r="E1761"/>
      <c r="F1761" s="276"/>
      <c r="G1761"/>
      <c r="H1761"/>
      <c r="I1761"/>
      <c r="J1761" s="267"/>
      <c r="K1761" s="267"/>
      <c r="L1761" s="372"/>
      <c r="O1761" s="373"/>
      <c r="P1761" s="373"/>
      <c r="Q1761" s="374"/>
      <c r="R1761" s="274"/>
      <c r="S1761"/>
      <c r="T1761"/>
      <c r="U1761"/>
      <c r="V1761"/>
      <c r="W1761"/>
      <c r="X1761"/>
      <c r="Y1761"/>
      <c r="Z1761"/>
      <c r="AA1761"/>
      <c r="AB1761"/>
      <c r="AC1761"/>
      <c r="AD1761"/>
      <c r="AE1761"/>
      <c r="AF1761"/>
      <c r="AG1761"/>
      <c r="AH1761"/>
    </row>
    <row r="1762" spans="1:34" s="282" customFormat="1" ht="12.75" customHeight="1" x14ac:dyDescent="0.25">
      <c r="A1762"/>
      <c r="B1762"/>
      <c r="C1762" s="8"/>
      <c r="D1762" s="8"/>
      <c r="E1762"/>
      <c r="F1762" s="276"/>
      <c r="G1762"/>
      <c r="H1762"/>
      <c r="I1762"/>
      <c r="J1762" s="267"/>
      <c r="K1762" s="267"/>
      <c r="L1762" s="372"/>
      <c r="O1762" s="373"/>
      <c r="P1762" s="373"/>
      <c r="Q1762" s="374"/>
      <c r="R1762" s="274"/>
      <c r="S1762"/>
      <c r="T1762"/>
      <c r="U1762"/>
      <c r="V1762"/>
      <c r="W1762"/>
      <c r="X1762"/>
      <c r="Y1762"/>
      <c r="Z1762"/>
      <c r="AA1762"/>
      <c r="AB1762"/>
      <c r="AC1762"/>
      <c r="AD1762"/>
      <c r="AE1762"/>
      <c r="AF1762"/>
      <c r="AG1762"/>
      <c r="AH1762"/>
    </row>
    <row r="1763" spans="1:34" s="282" customFormat="1" ht="12.75" customHeight="1" x14ac:dyDescent="0.25">
      <c r="A1763"/>
      <c r="B1763"/>
      <c r="C1763" s="8"/>
      <c r="D1763" s="8"/>
      <c r="E1763"/>
      <c r="F1763" s="276"/>
      <c r="G1763"/>
      <c r="H1763"/>
      <c r="I1763"/>
      <c r="J1763" s="267"/>
      <c r="K1763" s="267"/>
      <c r="L1763" s="372"/>
      <c r="O1763" s="373"/>
      <c r="P1763" s="373"/>
      <c r="Q1763" s="374"/>
      <c r="R1763" s="274"/>
      <c r="S1763"/>
      <c r="T1763"/>
      <c r="U1763"/>
      <c r="V1763"/>
      <c r="W1763"/>
      <c r="X1763"/>
      <c r="Y1763"/>
      <c r="Z1763"/>
      <c r="AA1763"/>
      <c r="AB1763"/>
      <c r="AC1763"/>
      <c r="AD1763"/>
      <c r="AE1763"/>
      <c r="AF1763"/>
      <c r="AG1763"/>
      <c r="AH1763"/>
    </row>
    <row r="1764" spans="1:34" s="282" customFormat="1" ht="12.75" customHeight="1" x14ac:dyDescent="0.25">
      <c r="A1764"/>
      <c r="B1764"/>
      <c r="C1764" s="8"/>
      <c r="D1764" s="8"/>
      <c r="E1764"/>
      <c r="F1764" s="276"/>
      <c r="G1764"/>
      <c r="H1764"/>
      <c r="I1764"/>
      <c r="J1764" s="267"/>
      <c r="K1764" s="267"/>
      <c r="L1764" s="372"/>
      <c r="O1764" s="373"/>
      <c r="P1764" s="373"/>
      <c r="Q1764" s="374"/>
      <c r="R1764" s="274"/>
      <c r="S1764"/>
      <c r="T1764"/>
      <c r="U1764"/>
      <c r="V1764"/>
      <c r="W1764"/>
      <c r="X1764"/>
      <c r="Y1764"/>
      <c r="Z1764"/>
      <c r="AA1764"/>
      <c r="AB1764"/>
      <c r="AC1764"/>
      <c r="AD1764"/>
      <c r="AE1764"/>
      <c r="AF1764"/>
      <c r="AG1764"/>
      <c r="AH1764"/>
    </row>
    <row r="1765" spans="1:34" s="282" customFormat="1" ht="12.75" customHeight="1" x14ac:dyDescent="0.25">
      <c r="A1765"/>
      <c r="B1765"/>
      <c r="C1765" s="8"/>
      <c r="D1765" s="8"/>
      <c r="E1765"/>
      <c r="F1765" s="276"/>
      <c r="G1765"/>
      <c r="H1765"/>
      <c r="I1765"/>
      <c r="J1765" s="267"/>
      <c r="K1765" s="267"/>
      <c r="L1765" s="372"/>
      <c r="O1765" s="373"/>
      <c r="P1765" s="373"/>
      <c r="Q1765" s="374"/>
      <c r="R1765" s="274"/>
      <c r="S1765"/>
      <c r="T1765"/>
      <c r="U1765"/>
      <c r="V1765"/>
      <c r="W1765"/>
      <c r="X1765"/>
      <c r="Y1765"/>
      <c r="Z1765"/>
      <c r="AA1765"/>
      <c r="AB1765"/>
      <c r="AC1765"/>
      <c r="AD1765"/>
      <c r="AE1765"/>
      <c r="AF1765"/>
      <c r="AG1765"/>
      <c r="AH1765"/>
    </row>
    <row r="1766" spans="1:34" s="282" customFormat="1" ht="12.75" customHeight="1" x14ac:dyDescent="0.25">
      <c r="A1766"/>
      <c r="B1766"/>
      <c r="C1766" s="8"/>
      <c r="D1766" s="8"/>
      <c r="E1766"/>
      <c r="F1766" s="276"/>
      <c r="G1766"/>
      <c r="H1766"/>
      <c r="I1766"/>
      <c r="J1766" s="267"/>
      <c r="K1766" s="267"/>
      <c r="L1766" s="372"/>
      <c r="O1766" s="373"/>
      <c r="P1766" s="373"/>
      <c r="Q1766" s="374"/>
      <c r="R1766" s="274"/>
      <c r="S1766"/>
      <c r="T1766"/>
      <c r="U1766"/>
      <c r="V1766"/>
      <c r="W1766"/>
      <c r="X1766"/>
      <c r="Y1766"/>
      <c r="Z1766"/>
      <c r="AA1766"/>
      <c r="AB1766"/>
      <c r="AC1766"/>
      <c r="AD1766"/>
      <c r="AE1766"/>
      <c r="AF1766"/>
      <c r="AG1766"/>
      <c r="AH1766"/>
    </row>
    <row r="1767" spans="1:34" s="282" customFormat="1" ht="12.75" customHeight="1" x14ac:dyDescent="0.25">
      <c r="A1767"/>
      <c r="B1767"/>
      <c r="C1767" s="8"/>
      <c r="D1767" s="8"/>
      <c r="E1767"/>
      <c r="F1767" s="276"/>
      <c r="G1767"/>
      <c r="H1767"/>
      <c r="I1767"/>
      <c r="J1767" s="267"/>
      <c r="K1767" s="267"/>
      <c r="L1767" s="372"/>
      <c r="O1767" s="373"/>
      <c r="P1767" s="373"/>
      <c r="Q1767" s="374"/>
      <c r="R1767" s="274"/>
      <c r="S1767"/>
      <c r="T1767"/>
      <c r="U1767"/>
      <c r="V1767"/>
      <c r="W1767"/>
      <c r="X1767"/>
      <c r="Y1767"/>
      <c r="Z1767"/>
      <c r="AA1767"/>
      <c r="AB1767"/>
      <c r="AC1767"/>
      <c r="AD1767"/>
      <c r="AE1767"/>
      <c r="AF1767"/>
      <c r="AG1767"/>
      <c r="AH1767"/>
    </row>
    <row r="1768" spans="1:34" s="282" customFormat="1" ht="12.75" customHeight="1" x14ac:dyDescent="0.25">
      <c r="A1768"/>
      <c r="B1768"/>
      <c r="C1768" s="8"/>
      <c r="D1768" s="8"/>
      <c r="E1768"/>
      <c r="F1768" s="276"/>
      <c r="G1768"/>
      <c r="H1768"/>
      <c r="I1768"/>
      <c r="J1768" s="267"/>
      <c r="K1768" s="267"/>
      <c r="L1768" s="372"/>
      <c r="O1768" s="373"/>
      <c r="P1768" s="373"/>
      <c r="Q1768" s="374"/>
      <c r="R1768" s="274"/>
      <c r="S1768"/>
      <c r="T1768"/>
      <c r="U1768"/>
      <c r="V1768"/>
      <c r="W1768"/>
      <c r="X1768"/>
      <c r="Y1768"/>
      <c r="Z1768"/>
      <c r="AA1768"/>
      <c r="AB1768"/>
      <c r="AC1768"/>
      <c r="AD1768"/>
      <c r="AE1768"/>
      <c r="AF1768"/>
      <c r="AG1768"/>
      <c r="AH1768"/>
    </row>
    <row r="1769" spans="1:34" s="282" customFormat="1" ht="12.75" customHeight="1" x14ac:dyDescent="0.25">
      <c r="A1769"/>
      <c r="B1769"/>
      <c r="C1769" s="8"/>
      <c r="D1769" s="8"/>
      <c r="E1769"/>
      <c r="F1769" s="276"/>
      <c r="G1769"/>
      <c r="H1769"/>
      <c r="I1769"/>
      <c r="J1769" s="267"/>
      <c r="K1769" s="267"/>
      <c r="L1769" s="372"/>
      <c r="O1769" s="373"/>
      <c r="P1769" s="373"/>
      <c r="Q1769" s="374"/>
      <c r="R1769" s="274"/>
      <c r="S1769"/>
      <c r="T1769"/>
      <c r="U1769"/>
      <c r="V1769"/>
      <c r="W1769"/>
      <c r="X1769"/>
      <c r="Y1769"/>
      <c r="Z1769"/>
      <c r="AA1769"/>
      <c r="AB1769"/>
      <c r="AC1769"/>
      <c r="AD1769"/>
      <c r="AE1769"/>
      <c r="AF1769"/>
      <c r="AG1769"/>
      <c r="AH1769"/>
    </row>
    <row r="1770" spans="1:34" s="282" customFormat="1" ht="12.75" customHeight="1" x14ac:dyDescent="0.25">
      <c r="A1770"/>
      <c r="B1770"/>
      <c r="C1770" s="8"/>
      <c r="D1770" s="8"/>
      <c r="E1770"/>
      <c r="F1770" s="276"/>
      <c r="G1770"/>
      <c r="H1770"/>
      <c r="I1770"/>
      <c r="J1770" s="267"/>
      <c r="K1770" s="267"/>
      <c r="L1770" s="372"/>
      <c r="O1770" s="373"/>
      <c r="P1770" s="373"/>
      <c r="Q1770" s="374"/>
      <c r="R1770" s="274"/>
      <c r="S1770"/>
      <c r="T1770"/>
      <c r="U1770"/>
      <c r="V1770"/>
      <c r="W1770"/>
      <c r="X1770"/>
      <c r="Y1770"/>
      <c r="Z1770"/>
      <c r="AA1770"/>
      <c r="AB1770"/>
      <c r="AC1770"/>
      <c r="AD1770"/>
      <c r="AE1770"/>
      <c r="AF1770"/>
      <c r="AG1770"/>
      <c r="AH1770"/>
    </row>
    <row r="1771" spans="1:34" s="282" customFormat="1" ht="12.75" customHeight="1" x14ac:dyDescent="0.25">
      <c r="A1771"/>
      <c r="B1771"/>
      <c r="C1771" s="8"/>
      <c r="D1771" s="8"/>
      <c r="E1771"/>
      <c r="F1771" s="276"/>
      <c r="G1771"/>
      <c r="H1771"/>
      <c r="I1771"/>
      <c r="J1771" s="267"/>
      <c r="K1771" s="267"/>
      <c r="L1771" s="372"/>
      <c r="O1771" s="373"/>
      <c r="P1771" s="373"/>
      <c r="Q1771" s="374"/>
      <c r="R1771" s="274"/>
      <c r="S1771"/>
      <c r="T1771"/>
      <c r="U1771"/>
      <c r="V1771"/>
      <c r="W1771"/>
      <c r="X1771"/>
      <c r="Y1771"/>
      <c r="Z1771"/>
      <c r="AA1771"/>
      <c r="AB1771"/>
      <c r="AC1771"/>
      <c r="AD1771"/>
      <c r="AE1771"/>
      <c r="AF1771"/>
      <c r="AG1771"/>
      <c r="AH1771"/>
    </row>
    <row r="1772" spans="1:34" s="282" customFormat="1" ht="12.75" customHeight="1" x14ac:dyDescent="0.25">
      <c r="A1772"/>
      <c r="B1772"/>
      <c r="C1772" s="8"/>
      <c r="D1772" s="8"/>
      <c r="E1772"/>
      <c r="F1772" s="276"/>
      <c r="G1772"/>
      <c r="H1772"/>
      <c r="I1772"/>
      <c r="J1772" s="267"/>
      <c r="K1772" s="267"/>
      <c r="L1772" s="372"/>
      <c r="O1772" s="373"/>
      <c r="P1772" s="373"/>
      <c r="Q1772" s="374"/>
      <c r="R1772" s="274"/>
      <c r="S1772"/>
      <c r="T1772"/>
      <c r="U1772"/>
      <c r="V1772"/>
      <c r="W1772"/>
      <c r="X1772"/>
      <c r="Y1772"/>
      <c r="Z1772"/>
      <c r="AA1772"/>
      <c r="AB1772"/>
      <c r="AC1772"/>
      <c r="AD1772"/>
      <c r="AE1772"/>
      <c r="AF1772"/>
      <c r="AG1772"/>
      <c r="AH1772"/>
    </row>
    <row r="1773" spans="1:34" s="282" customFormat="1" ht="12.75" customHeight="1" x14ac:dyDescent="0.25">
      <c r="A1773"/>
      <c r="B1773"/>
      <c r="C1773" s="8"/>
      <c r="D1773" s="8"/>
      <c r="E1773"/>
      <c r="F1773" s="276"/>
      <c r="G1773"/>
      <c r="H1773"/>
      <c r="I1773"/>
      <c r="J1773" s="267"/>
      <c r="K1773" s="267"/>
      <c r="L1773" s="372"/>
      <c r="O1773" s="373"/>
      <c r="P1773" s="373"/>
      <c r="Q1773" s="374"/>
      <c r="R1773" s="274"/>
      <c r="S1773"/>
      <c r="T1773"/>
      <c r="U1773"/>
      <c r="V1773"/>
      <c r="W1773"/>
      <c r="X1773"/>
      <c r="Y1773"/>
      <c r="Z1773"/>
      <c r="AA1773"/>
      <c r="AB1773"/>
      <c r="AC1773"/>
      <c r="AD1773"/>
      <c r="AE1773"/>
      <c r="AF1773"/>
      <c r="AG1773"/>
      <c r="AH1773"/>
    </row>
    <row r="1774" spans="1:34" s="282" customFormat="1" ht="12.75" customHeight="1" x14ac:dyDescent="0.25">
      <c r="A1774"/>
      <c r="B1774"/>
      <c r="C1774" s="8"/>
      <c r="D1774" s="8"/>
      <c r="E1774"/>
      <c r="F1774" s="276"/>
      <c r="G1774"/>
      <c r="H1774"/>
      <c r="I1774"/>
      <c r="J1774" s="267"/>
      <c r="K1774" s="267"/>
      <c r="L1774" s="372"/>
      <c r="O1774" s="373"/>
      <c r="P1774" s="373"/>
      <c r="Q1774" s="374"/>
      <c r="R1774" s="274"/>
      <c r="S1774"/>
      <c r="T1774"/>
      <c r="U1774"/>
      <c r="V1774"/>
      <c r="W1774"/>
      <c r="X1774"/>
      <c r="Y1774"/>
      <c r="Z1774"/>
      <c r="AA1774"/>
      <c r="AB1774"/>
      <c r="AC1774"/>
      <c r="AD1774"/>
      <c r="AE1774"/>
      <c r="AF1774"/>
      <c r="AG1774"/>
      <c r="AH1774"/>
    </row>
    <row r="1775" spans="1:34" s="282" customFormat="1" ht="12.75" customHeight="1" x14ac:dyDescent="0.25">
      <c r="A1775"/>
      <c r="B1775"/>
      <c r="C1775" s="8"/>
      <c r="D1775" s="8"/>
      <c r="E1775"/>
      <c r="F1775" s="276"/>
      <c r="G1775"/>
      <c r="H1775"/>
      <c r="I1775"/>
      <c r="J1775" s="267"/>
      <c r="K1775" s="267"/>
      <c r="L1775" s="372"/>
      <c r="O1775" s="373"/>
      <c r="P1775" s="373"/>
      <c r="Q1775" s="374"/>
      <c r="R1775" s="274"/>
      <c r="S1775"/>
      <c r="T1775"/>
      <c r="U1775"/>
      <c r="V1775"/>
      <c r="W1775"/>
      <c r="X1775"/>
      <c r="Y1775"/>
      <c r="Z1775"/>
      <c r="AA1775"/>
      <c r="AB1775"/>
      <c r="AC1775"/>
      <c r="AD1775"/>
      <c r="AE1775"/>
      <c r="AF1775"/>
      <c r="AG1775"/>
      <c r="AH1775"/>
    </row>
    <row r="1776" spans="1:34" s="282" customFormat="1" ht="12.75" customHeight="1" x14ac:dyDescent="0.25">
      <c r="A1776"/>
      <c r="B1776"/>
      <c r="C1776" s="8"/>
      <c r="D1776" s="8"/>
      <c r="E1776"/>
      <c r="F1776" s="276"/>
      <c r="G1776"/>
      <c r="H1776"/>
      <c r="I1776"/>
      <c r="J1776" s="267"/>
      <c r="K1776" s="267"/>
      <c r="L1776" s="372"/>
      <c r="O1776" s="373"/>
      <c r="P1776" s="373"/>
      <c r="Q1776" s="374"/>
      <c r="R1776" s="274"/>
      <c r="S1776"/>
      <c r="T1776"/>
      <c r="U1776"/>
      <c r="V1776"/>
      <c r="W1776"/>
      <c r="X1776"/>
      <c r="Y1776"/>
      <c r="Z1776"/>
      <c r="AA1776"/>
      <c r="AB1776"/>
      <c r="AC1776"/>
      <c r="AD1776"/>
      <c r="AE1776"/>
      <c r="AF1776"/>
      <c r="AG1776"/>
      <c r="AH1776"/>
    </row>
    <row r="1777" spans="1:34" s="282" customFormat="1" ht="12.75" customHeight="1" x14ac:dyDescent="0.25">
      <c r="A1777"/>
      <c r="B1777"/>
      <c r="C1777" s="8"/>
      <c r="D1777" s="8"/>
      <c r="E1777"/>
      <c r="F1777" s="276"/>
      <c r="G1777"/>
      <c r="H1777"/>
      <c r="I1777"/>
      <c r="J1777" s="267"/>
      <c r="K1777" s="267"/>
      <c r="L1777" s="372"/>
      <c r="O1777" s="373"/>
      <c r="P1777" s="373"/>
      <c r="Q1777" s="374"/>
      <c r="R1777" s="274"/>
      <c r="S1777"/>
      <c r="T1777"/>
      <c r="U1777"/>
      <c r="V1777"/>
      <c r="W1777"/>
      <c r="X1777"/>
      <c r="Y1777"/>
      <c r="Z1777"/>
      <c r="AA1777"/>
      <c r="AB1777"/>
      <c r="AC1777"/>
      <c r="AD1777"/>
      <c r="AE1777"/>
      <c r="AF1777"/>
      <c r="AG1777"/>
      <c r="AH1777"/>
    </row>
    <row r="1778" spans="1:34" s="282" customFormat="1" ht="12.75" customHeight="1" x14ac:dyDescent="0.25">
      <c r="A1778"/>
      <c r="B1778"/>
      <c r="C1778" s="8"/>
      <c r="D1778" s="8"/>
      <c r="E1778"/>
      <c r="F1778" s="276"/>
      <c r="G1778"/>
      <c r="H1778"/>
      <c r="I1778"/>
      <c r="J1778" s="267"/>
      <c r="K1778" s="267"/>
      <c r="L1778" s="372"/>
      <c r="O1778" s="373"/>
      <c r="P1778" s="373"/>
      <c r="Q1778" s="374"/>
      <c r="R1778" s="274"/>
      <c r="S1778"/>
      <c r="T1778"/>
      <c r="U1778"/>
      <c r="V1778"/>
      <c r="W1778"/>
      <c r="X1778"/>
      <c r="Y1778"/>
      <c r="Z1778"/>
      <c r="AA1778"/>
      <c r="AB1778"/>
      <c r="AC1778"/>
      <c r="AD1778"/>
      <c r="AE1778"/>
      <c r="AF1778"/>
      <c r="AG1778"/>
      <c r="AH1778"/>
    </row>
    <row r="1779" spans="1:34" s="282" customFormat="1" ht="12.75" customHeight="1" x14ac:dyDescent="0.25">
      <c r="A1779"/>
      <c r="B1779"/>
      <c r="C1779" s="8"/>
      <c r="D1779" s="8"/>
      <c r="E1779"/>
      <c r="F1779" s="276"/>
      <c r="G1779"/>
      <c r="H1779"/>
      <c r="I1779"/>
      <c r="J1779" s="267"/>
      <c r="K1779" s="267"/>
      <c r="L1779" s="372"/>
      <c r="O1779" s="373"/>
      <c r="P1779" s="373"/>
      <c r="Q1779" s="374"/>
      <c r="R1779" s="274"/>
      <c r="S1779"/>
      <c r="T1779"/>
      <c r="U1779"/>
      <c r="V1779"/>
      <c r="W1779"/>
      <c r="X1779"/>
      <c r="Y1779"/>
      <c r="Z1779"/>
      <c r="AA1779"/>
      <c r="AB1779"/>
      <c r="AC1779"/>
      <c r="AD1779"/>
      <c r="AE1779"/>
      <c r="AF1779"/>
      <c r="AG1779"/>
      <c r="AH1779"/>
    </row>
    <row r="1780" spans="1:34" s="282" customFormat="1" ht="12.75" customHeight="1" x14ac:dyDescent="0.25">
      <c r="A1780"/>
      <c r="B1780"/>
      <c r="C1780" s="8"/>
      <c r="D1780" s="8"/>
      <c r="E1780"/>
      <c r="F1780" s="276"/>
      <c r="G1780"/>
      <c r="H1780"/>
      <c r="I1780"/>
      <c r="J1780" s="267"/>
      <c r="K1780" s="267"/>
      <c r="L1780" s="372"/>
      <c r="O1780" s="373"/>
      <c r="P1780" s="373"/>
      <c r="Q1780" s="374"/>
      <c r="R1780" s="274"/>
      <c r="S1780"/>
      <c r="T1780"/>
      <c r="U1780"/>
      <c r="V1780"/>
      <c r="W1780"/>
      <c r="X1780"/>
      <c r="Y1780"/>
      <c r="Z1780"/>
      <c r="AA1780"/>
      <c r="AB1780"/>
      <c r="AC1780"/>
      <c r="AD1780"/>
      <c r="AE1780"/>
      <c r="AF1780"/>
      <c r="AG1780"/>
      <c r="AH1780"/>
    </row>
    <row r="1781" spans="1:34" s="282" customFormat="1" ht="12.75" customHeight="1" x14ac:dyDescent="0.25">
      <c r="A1781"/>
      <c r="B1781"/>
      <c r="C1781" s="8"/>
      <c r="D1781" s="8"/>
      <c r="E1781"/>
      <c r="F1781" s="276"/>
      <c r="G1781"/>
      <c r="H1781"/>
      <c r="I1781"/>
      <c r="J1781" s="267"/>
      <c r="K1781" s="267"/>
      <c r="L1781" s="372"/>
      <c r="O1781" s="373"/>
      <c r="P1781" s="373"/>
      <c r="Q1781" s="374"/>
      <c r="R1781" s="274"/>
      <c r="S1781"/>
      <c r="T1781"/>
      <c r="U1781"/>
      <c r="V1781"/>
      <c r="W1781"/>
      <c r="X1781"/>
      <c r="Y1781"/>
      <c r="Z1781"/>
      <c r="AA1781"/>
      <c r="AB1781"/>
      <c r="AC1781"/>
      <c r="AD1781"/>
      <c r="AE1781"/>
      <c r="AF1781"/>
      <c r="AG1781"/>
      <c r="AH1781"/>
    </row>
    <row r="1782" spans="1:34" s="282" customFormat="1" ht="12.75" customHeight="1" x14ac:dyDescent="0.25">
      <c r="A1782"/>
      <c r="B1782"/>
      <c r="C1782" s="8"/>
      <c r="D1782" s="8"/>
      <c r="E1782"/>
      <c r="F1782" s="276"/>
      <c r="G1782"/>
      <c r="H1782"/>
      <c r="I1782"/>
      <c r="J1782" s="267"/>
      <c r="K1782" s="267"/>
      <c r="L1782" s="372"/>
      <c r="O1782" s="373"/>
      <c r="P1782" s="373"/>
      <c r="Q1782" s="374"/>
      <c r="R1782" s="274"/>
      <c r="S1782"/>
      <c r="T1782"/>
      <c r="U1782"/>
      <c r="V1782"/>
      <c r="W1782"/>
      <c r="X1782"/>
      <c r="Y1782"/>
      <c r="Z1782"/>
      <c r="AA1782"/>
      <c r="AB1782"/>
      <c r="AC1782"/>
      <c r="AD1782"/>
      <c r="AE1782"/>
      <c r="AF1782"/>
      <c r="AG1782"/>
      <c r="AH1782"/>
    </row>
    <row r="1783" spans="1:34" s="282" customFormat="1" ht="12.75" customHeight="1" x14ac:dyDescent="0.25">
      <c r="A1783"/>
      <c r="B1783"/>
      <c r="C1783" s="8"/>
      <c r="D1783" s="8"/>
      <c r="E1783"/>
      <c r="F1783" s="276"/>
      <c r="G1783"/>
      <c r="H1783"/>
      <c r="I1783"/>
      <c r="J1783" s="267"/>
      <c r="K1783" s="267"/>
      <c r="L1783" s="372"/>
      <c r="O1783" s="373"/>
      <c r="P1783" s="373"/>
      <c r="Q1783" s="374"/>
      <c r="R1783" s="274"/>
      <c r="S1783"/>
      <c r="T1783"/>
      <c r="U1783"/>
      <c r="V1783"/>
      <c r="W1783"/>
      <c r="X1783"/>
      <c r="Y1783"/>
      <c r="Z1783"/>
      <c r="AA1783"/>
      <c r="AB1783"/>
      <c r="AC1783"/>
      <c r="AD1783"/>
      <c r="AE1783"/>
      <c r="AF1783"/>
      <c r="AG1783"/>
      <c r="AH1783"/>
    </row>
    <row r="1784" spans="1:34" s="282" customFormat="1" ht="12.75" customHeight="1" x14ac:dyDescent="0.25">
      <c r="A1784"/>
      <c r="B1784"/>
      <c r="C1784" s="8"/>
      <c r="D1784" s="8"/>
      <c r="E1784"/>
      <c r="F1784" s="276"/>
      <c r="G1784"/>
      <c r="H1784"/>
      <c r="I1784"/>
      <c r="J1784" s="267"/>
      <c r="K1784" s="267"/>
      <c r="L1784" s="372"/>
      <c r="O1784" s="373"/>
      <c r="P1784" s="373"/>
      <c r="Q1784" s="374"/>
      <c r="R1784" s="274"/>
      <c r="S1784"/>
      <c r="T1784"/>
      <c r="U1784"/>
      <c r="V1784"/>
      <c r="W1784"/>
      <c r="X1784"/>
      <c r="Y1784"/>
      <c r="Z1784"/>
      <c r="AA1784"/>
      <c r="AB1784"/>
      <c r="AC1784"/>
      <c r="AD1784"/>
      <c r="AE1784"/>
      <c r="AF1784"/>
      <c r="AG1784"/>
      <c r="AH1784"/>
    </row>
    <row r="1785" spans="1:34" s="282" customFormat="1" ht="12.75" customHeight="1" x14ac:dyDescent="0.25">
      <c r="A1785"/>
      <c r="B1785"/>
      <c r="C1785" s="8"/>
      <c r="D1785" s="8"/>
      <c r="E1785"/>
      <c r="F1785" s="276"/>
      <c r="G1785"/>
      <c r="H1785"/>
      <c r="I1785"/>
      <c r="J1785" s="267"/>
      <c r="K1785" s="267"/>
      <c r="L1785" s="372"/>
      <c r="O1785" s="373"/>
      <c r="P1785" s="373"/>
      <c r="Q1785" s="374"/>
      <c r="R1785" s="274"/>
      <c r="S1785"/>
      <c r="T1785"/>
      <c r="U1785"/>
      <c r="V1785"/>
      <c r="W1785"/>
      <c r="X1785"/>
      <c r="Y1785"/>
      <c r="Z1785"/>
      <c r="AA1785"/>
      <c r="AB1785"/>
      <c r="AC1785"/>
      <c r="AD1785"/>
      <c r="AE1785"/>
      <c r="AF1785"/>
      <c r="AG1785"/>
      <c r="AH1785"/>
    </row>
    <row r="1786" spans="1:34" s="282" customFormat="1" ht="12.75" customHeight="1" x14ac:dyDescent="0.25">
      <c r="A1786"/>
      <c r="B1786"/>
      <c r="C1786" s="8"/>
      <c r="D1786" s="8"/>
      <c r="E1786"/>
      <c r="F1786" s="276"/>
      <c r="G1786"/>
      <c r="H1786"/>
      <c r="I1786"/>
      <c r="J1786" s="267"/>
      <c r="K1786" s="267"/>
      <c r="L1786" s="372"/>
      <c r="O1786" s="373"/>
      <c r="P1786" s="373"/>
      <c r="Q1786" s="374"/>
      <c r="R1786" s="274"/>
      <c r="S1786"/>
      <c r="T1786"/>
      <c r="U1786"/>
      <c r="V1786"/>
      <c r="W1786"/>
      <c r="X1786"/>
      <c r="Y1786"/>
      <c r="Z1786"/>
      <c r="AA1786"/>
      <c r="AB1786"/>
      <c r="AC1786"/>
      <c r="AD1786"/>
      <c r="AE1786"/>
      <c r="AF1786"/>
      <c r="AG1786"/>
      <c r="AH1786"/>
    </row>
    <row r="1787" spans="1:34" s="282" customFormat="1" ht="12.75" customHeight="1" x14ac:dyDescent="0.25">
      <c r="A1787"/>
      <c r="B1787"/>
      <c r="C1787" s="8"/>
      <c r="D1787" s="8"/>
      <c r="E1787"/>
      <c r="F1787" s="276"/>
      <c r="G1787"/>
      <c r="H1787"/>
      <c r="I1787"/>
      <c r="J1787" s="267"/>
      <c r="K1787" s="267"/>
      <c r="L1787" s="372"/>
      <c r="O1787" s="373"/>
      <c r="P1787" s="373"/>
      <c r="Q1787" s="374"/>
      <c r="R1787" s="274"/>
      <c r="S1787"/>
      <c r="T1787"/>
      <c r="U1787"/>
      <c r="V1787"/>
      <c r="W1787"/>
      <c r="X1787"/>
      <c r="Y1787"/>
      <c r="Z1787"/>
      <c r="AA1787"/>
      <c r="AB1787"/>
      <c r="AC1787"/>
      <c r="AD1787"/>
      <c r="AE1787"/>
      <c r="AF1787"/>
      <c r="AG1787"/>
      <c r="AH1787"/>
    </row>
    <row r="1788" spans="1:34" s="282" customFormat="1" ht="12.75" customHeight="1" x14ac:dyDescent="0.25">
      <c r="A1788"/>
      <c r="B1788"/>
      <c r="C1788" s="8"/>
      <c r="D1788" s="8"/>
      <c r="E1788"/>
      <c r="F1788" s="276"/>
      <c r="G1788"/>
      <c r="H1788"/>
      <c r="I1788"/>
      <c r="J1788" s="267"/>
      <c r="K1788" s="267"/>
      <c r="L1788" s="372"/>
      <c r="O1788" s="373"/>
      <c r="P1788" s="373"/>
      <c r="Q1788" s="374"/>
      <c r="R1788" s="274"/>
      <c r="S1788"/>
      <c r="T1788"/>
      <c r="U1788"/>
      <c r="V1788"/>
      <c r="W1788"/>
      <c r="X1788"/>
      <c r="Y1788"/>
      <c r="Z1788"/>
      <c r="AA1788"/>
      <c r="AB1788"/>
      <c r="AC1788"/>
      <c r="AD1788"/>
      <c r="AE1788"/>
      <c r="AF1788"/>
      <c r="AG1788"/>
      <c r="AH1788"/>
    </row>
    <row r="1789" spans="1:34" s="282" customFormat="1" ht="12.75" customHeight="1" x14ac:dyDescent="0.25">
      <c r="A1789"/>
      <c r="B1789"/>
      <c r="C1789" s="8"/>
      <c r="D1789" s="8"/>
      <c r="E1789"/>
      <c r="F1789" s="276"/>
      <c r="G1789"/>
      <c r="H1789"/>
      <c r="I1789"/>
      <c r="J1789" s="267"/>
      <c r="K1789" s="267"/>
      <c r="L1789" s="372"/>
      <c r="O1789" s="373"/>
      <c r="P1789" s="373"/>
      <c r="Q1789" s="374"/>
      <c r="R1789" s="274"/>
      <c r="S1789"/>
      <c r="T1789"/>
      <c r="U1789"/>
      <c r="V1789"/>
      <c r="W1789"/>
      <c r="X1789"/>
      <c r="Y1789"/>
      <c r="Z1789"/>
      <c r="AA1789"/>
      <c r="AB1789"/>
      <c r="AC1789"/>
      <c r="AD1789"/>
      <c r="AE1789"/>
      <c r="AF1789"/>
      <c r="AG1789"/>
      <c r="AH1789"/>
    </row>
    <row r="1790" spans="1:34" s="282" customFormat="1" ht="12.75" customHeight="1" x14ac:dyDescent="0.25">
      <c r="A1790"/>
      <c r="B1790"/>
      <c r="C1790" s="8"/>
      <c r="D1790" s="8"/>
      <c r="E1790"/>
      <c r="F1790" s="276"/>
      <c r="G1790"/>
      <c r="H1790"/>
      <c r="I1790"/>
      <c r="J1790" s="267"/>
      <c r="K1790" s="267"/>
      <c r="L1790" s="372"/>
      <c r="O1790" s="373"/>
      <c r="P1790" s="373"/>
      <c r="Q1790" s="374"/>
      <c r="R1790" s="274"/>
      <c r="S1790"/>
      <c r="T1790"/>
      <c r="U1790"/>
      <c r="V1790"/>
      <c r="W1790"/>
      <c r="X1790"/>
      <c r="Y1790"/>
      <c r="Z1790"/>
      <c r="AA1790"/>
      <c r="AB1790"/>
      <c r="AC1790"/>
      <c r="AD1790"/>
      <c r="AE1790"/>
      <c r="AF1790"/>
      <c r="AG1790"/>
      <c r="AH1790"/>
    </row>
    <row r="1791" spans="1:34" s="282" customFormat="1" ht="12.75" customHeight="1" x14ac:dyDescent="0.25">
      <c r="A1791"/>
      <c r="B1791"/>
      <c r="C1791" s="8"/>
      <c r="D1791" s="8"/>
      <c r="E1791"/>
      <c r="F1791" s="276"/>
      <c r="G1791"/>
      <c r="H1791"/>
      <c r="I1791"/>
      <c r="J1791" s="267"/>
      <c r="K1791" s="267"/>
      <c r="L1791" s="372"/>
      <c r="O1791" s="373"/>
      <c r="P1791" s="373"/>
      <c r="Q1791" s="374"/>
      <c r="R1791" s="274"/>
      <c r="S1791"/>
      <c r="T1791"/>
      <c r="U1791"/>
      <c r="V1791"/>
      <c r="W1791"/>
      <c r="X1791"/>
      <c r="Y1791"/>
      <c r="Z1791"/>
      <c r="AA1791"/>
      <c r="AB1791"/>
      <c r="AC1791"/>
      <c r="AD1791"/>
      <c r="AE1791"/>
      <c r="AF1791"/>
      <c r="AG1791"/>
      <c r="AH1791"/>
    </row>
    <row r="1792" spans="1:34" s="282" customFormat="1" ht="12.75" customHeight="1" x14ac:dyDescent="0.25">
      <c r="A1792"/>
      <c r="B1792"/>
      <c r="C1792" s="8"/>
      <c r="D1792" s="8"/>
      <c r="E1792"/>
      <c r="F1792" s="276"/>
      <c r="G1792"/>
      <c r="H1792"/>
      <c r="I1792"/>
      <c r="J1792" s="267"/>
      <c r="K1792" s="267"/>
      <c r="L1792" s="372"/>
      <c r="O1792" s="373"/>
      <c r="P1792" s="373"/>
      <c r="Q1792" s="374"/>
      <c r="R1792" s="274"/>
      <c r="S1792"/>
      <c r="T1792"/>
      <c r="U1792"/>
      <c r="V1792"/>
      <c r="W1792"/>
      <c r="X1792"/>
      <c r="Y1792"/>
      <c r="Z1792"/>
      <c r="AA1792"/>
      <c r="AB1792"/>
      <c r="AC1792"/>
      <c r="AD1792"/>
      <c r="AE1792"/>
      <c r="AF1792"/>
      <c r="AG1792"/>
      <c r="AH1792"/>
    </row>
    <row r="1793" spans="1:34" s="282" customFormat="1" ht="12.75" customHeight="1" x14ac:dyDescent="0.25">
      <c r="A1793"/>
      <c r="B1793"/>
      <c r="C1793" s="8"/>
      <c r="D1793" s="8"/>
      <c r="E1793"/>
      <c r="F1793" s="276"/>
      <c r="G1793"/>
      <c r="H1793"/>
      <c r="I1793"/>
      <c r="J1793" s="267"/>
      <c r="K1793" s="267"/>
      <c r="L1793" s="372"/>
      <c r="O1793" s="373"/>
      <c r="P1793" s="373"/>
      <c r="Q1793" s="374"/>
      <c r="R1793" s="274"/>
      <c r="S1793"/>
      <c r="T1793"/>
      <c r="U1793"/>
      <c r="V1793"/>
      <c r="W1793"/>
      <c r="X1793"/>
      <c r="Y1793"/>
      <c r="Z1793"/>
      <c r="AA1793"/>
      <c r="AB1793"/>
      <c r="AC1793"/>
      <c r="AD1793"/>
      <c r="AE1793"/>
      <c r="AF1793"/>
      <c r="AG1793"/>
      <c r="AH1793"/>
    </row>
    <row r="1794" spans="1:34" s="282" customFormat="1" ht="12.75" customHeight="1" x14ac:dyDescent="0.25">
      <c r="A1794"/>
      <c r="B1794"/>
      <c r="C1794" s="8"/>
      <c r="D1794" s="8"/>
      <c r="E1794"/>
      <c r="F1794" s="276"/>
      <c r="G1794"/>
      <c r="H1794"/>
      <c r="I1794"/>
      <c r="J1794" s="267"/>
      <c r="K1794" s="267"/>
      <c r="L1794" s="372"/>
      <c r="O1794" s="373"/>
      <c r="P1794" s="373"/>
      <c r="Q1794" s="374"/>
      <c r="R1794" s="274"/>
      <c r="S1794"/>
      <c r="T1794"/>
      <c r="U1794"/>
      <c r="V1794"/>
      <c r="W1794"/>
      <c r="X1794"/>
      <c r="Y1794"/>
      <c r="Z1794"/>
      <c r="AA1794"/>
      <c r="AB1794"/>
      <c r="AC1794"/>
      <c r="AD1794"/>
      <c r="AE1794"/>
      <c r="AF1794"/>
      <c r="AG1794"/>
      <c r="AH1794"/>
    </row>
    <row r="1795" spans="1:34" s="282" customFormat="1" ht="12.75" customHeight="1" x14ac:dyDescent="0.25">
      <c r="A1795"/>
      <c r="B1795"/>
      <c r="C1795" s="8"/>
      <c r="D1795" s="8"/>
      <c r="E1795"/>
      <c r="F1795" s="276"/>
      <c r="G1795"/>
      <c r="H1795"/>
      <c r="I1795"/>
      <c r="J1795" s="267"/>
      <c r="K1795" s="267"/>
      <c r="L1795" s="372"/>
      <c r="O1795" s="373"/>
      <c r="P1795" s="373"/>
      <c r="Q1795" s="374"/>
      <c r="R1795" s="274"/>
      <c r="S1795"/>
      <c r="T1795"/>
      <c r="U1795"/>
      <c r="V1795"/>
      <c r="W1795"/>
      <c r="X1795"/>
      <c r="Y1795"/>
      <c r="Z1795"/>
      <c r="AA1795"/>
      <c r="AB1795"/>
      <c r="AC1795"/>
      <c r="AD1795"/>
      <c r="AE1795"/>
      <c r="AF1795"/>
      <c r="AG1795"/>
      <c r="AH1795"/>
    </row>
    <row r="1796" spans="1:34" s="282" customFormat="1" ht="12.75" customHeight="1" x14ac:dyDescent="0.25">
      <c r="A1796"/>
      <c r="B1796"/>
      <c r="C1796" s="8"/>
      <c r="D1796" s="8"/>
      <c r="E1796"/>
      <c r="F1796" s="276"/>
      <c r="G1796"/>
      <c r="H1796"/>
      <c r="I1796"/>
      <c r="J1796" s="267"/>
      <c r="K1796" s="267"/>
      <c r="L1796" s="372"/>
      <c r="O1796" s="373"/>
      <c r="P1796" s="373"/>
      <c r="Q1796" s="374"/>
      <c r="R1796" s="274"/>
      <c r="S1796"/>
      <c r="T1796"/>
      <c r="U1796"/>
      <c r="V1796"/>
      <c r="W1796"/>
      <c r="X1796"/>
      <c r="Y1796"/>
      <c r="Z1796"/>
      <c r="AA1796"/>
      <c r="AB1796"/>
      <c r="AC1796"/>
      <c r="AD1796"/>
      <c r="AE1796"/>
      <c r="AF1796"/>
      <c r="AG1796"/>
      <c r="AH1796"/>
    </row>
    <row r="1797" spans="1:34" s="282" customFormat="1" ht="12.75" customHeight="1" x14ac:dyDescent="0.25">
      <c r="A1797"/>
      <c r="B1797"/>
      <c r="C1797" s="8"/>
      <c r="D1797" s="8"/>
      <c r="E1797"/>
      <c r="F1797" s="276"/>
      <c r="G1797"/>
      <c r="H1797"/>
      <c r="I1797"/>
      <c r="J1797" s="267"/>
      <c r="K1797" s="267"/>
      <c r="L1797" s="372"/>
      <c r="O1797" s="373"/>
      <c r="P1797" s="373"/>
      <c r="Q1797" s="374"/>
      <c r="R1797" s="274"/>
      <c r="S1797"/>
      <c r="T1797"/>
      <c r="U1797"/>
      <c r="V1797"/>
      <c r="W1797"/>
      <c r="X1797"/>
      <c r="Y1797"/>
      <c r="Z1797"/>
      <c r="AA1797"/>
      <c r="AB1797"/>
      <c r="AC1797"/>
      <c r="AD1797"/>
      <c r="AE1797"/>
      <c r="AF1797"/>
      <c r="AG1797"/>
      <c r="AH1797"/>
    </row>
    <row r="1798" spans="1:34" s="282" customFormat="1" ht="12.75" customHeight="1" x14ac:dyDescent="0.25">
      <c r="A1798"/>
      <c r="B1798"/>
      <c r="C1798" s="8"/>
      <c r="D1798" s="8"/>
      <c r="E1798"/>
      <c r="F1798" s="276"/>
      <c r="G1798"/>
      <c r="H1798"/>
      <c r="I1798"/>
      <c r="J1798" s="267"/>
      <c r="K1798" s="267"/>
      <c r="L1798" s="372"/>
      <c r="O1798" s="373"/>
      <c r="P1798" s="373"/>
      <c r="Q1798" s="374"/>
      <c r="R1798" s="274"/>
      <c r="S1798"/>
      <c r="T1798"/>
      <c r="U1798"/>
      <c r="V1798"/>
      <c r="W1798"/>
      <c r="X1798"/>
      <c r="Y1798"/>
      <c r="Z1798"/>
      <c r="AA1798"/>
      <c r="AB1798"/>
      <c r="AC1798"/>
      <c r="AD1798"/>
      <c r="AE1798"/>
      <c r="AF1798"/>
      <c r="AG1798"/>
      <c r="AH1798"/>
    </row>
    <row r="1799" spans="1:34" s="282" customFormat="1" ht="12.75" customHeight="1" x14ac:dyDescent="0.25">
      <c r="A1799"/>
      <c r="B1799"/>
      <c r="C1799" s="8"/>
      <c r="D1799" s="8"/>
      <c r="E1799"/>
      <c r="F1799" s="276"/>
      <c r="G1799"/>
      <c r="H1799"/>
      <c r="I1799"/>
      <c r="J1799" s="267"/>
      <c r="K1799" s="267"/>
      <c r="L1799" s="372"/>
      <c r="O1799" s="373"/>
      <c r="P1799" s="373"/>
      <c r="Q1799" s="374"/>
      <c r="R1799" s="274"/>
      <c r="S1799"/>
      <c r="T1799"/>
      <c r="U1799"/>
      <c r="V1799"/>
      <c r="W1799"/>
      <c r="X1799"/>
      <c r="Y1799"/>
      <c r="Z1799"/>
      <c r="AA1799"/>
      <c r="AB1799"/>
      <c r="AC1799"/>
      <c r="AD1799"/>
      <c r="AE1799"/>
      <c r="AF1799"/>
      <c r="AG1799"/>
      <c r="AH1799"/>
    </row>
    <row r="1800" spans="1:34" s="282" customFormat="1" ht="12.75" customHeight="1" x14ac:dyDescent="0.25">
      <c r="A1800"/>
      <c r="B1800"/>
      <c r="C1800" s="8"/>
      <c r="D1800" s="8"/>
      <c r="E1800"/>
      <c r="F1800" s="276"/>
      <c r="G1800"/>
      <c r="H1800"/>
      <c r="I1800"/>
      <c r="J1800" s="267"/>
      <c r="K1800" s="267"/>
      <c r="L1800" s="372"/>
      <c r="O1800" s="373"/>
      <c r="P1800" s="373"/>
      <c r="Q1800" s="374"/>
      <c r="R1800" s="274"/>
      <c r="S1800"/>
      <c r="T1800"/>
      <c r="U1800"/>
      <c r="V1800"/>
      <c r="W1800"/>
      <c r="X1800"/>
      <c r="Y1800"/>
      <c r="Z1800"/>
      <c r="AA1800"/>
      <c r="AB1800"/>
      <c r="AC1800"/>
      <c r="AD1800"/>
      <c r="AE1800"/>
      <c r="AF1800"/>
      <c r="AG1800"/>
      <c r="AH1800"/>
    </row>
    <row r="1801" spans="1:34" s="282" customFormat="1" ht="12.75" customHeight="1" x14ac:dyDescent="0.25">
      <c r="A1801"/>
      <c r="B1801"/>
      <c r="C1801" s="8"/>
      <c r="D1801" s="8"/>
      <c r="E1801"/>
      <c r="F1801" s="276"/>
      <c r="G1801"/>
      <c r="H1801"/>
      <c r="I1801"/>
      <c r="J1801" s="267"/>
      <c r="K1801" s="267"/>
      <c r="L1801" s="372"/>
      <c r="O1801" s="373"/>
      <c r="P1801" s="373"/>
      <c r="Q1801" s="374"/>
      <c r="R1801" s="274"/>
      <c r="S1801"/>
      <c r="T1801"/>
      <c r="U1801"/>
      <c r="V1801"/>
      <c r="W1801"/>
      <c r="X1801"/>
      <c r="Y1801"/>
      <c r="Z1801"/>
      <c r="AA1801"/>
      <c r="AB1801"/>
      <c r="AC1801"/>
      <c r="AD1801"/>
      <c r="AE1801"/>
      <c r="AF1801"/>
      <c r="AG1801"/>
      <c r="AH1801"/>
    </row>
    <row r="1802" spans="1:34" s="282" customFormat="1" ht="12.75" customHeight="1" x14ac:dyDescent="0.25">
      <c r="A1802"/>
      <c r="B1802"/>
      <c r="C1802" s="8"/>
      <c r="D1802" s="8"/>
      <c r="E1802"/>
      <c r="F1802" s="276"/>
      <c r="G1802"/>
      <c r="H1802"/>
      <c r="I1802"/>
      <c r="J1802" s="267"/>
      <c r="K1802" s="267"/>
      <c r="L1802" s="372"/>
      <c r="O1802" s="373"/>
      <c r="P1802" s="373"/>
      <c r="Q1802" s="374"/>
      <c r="R1802" s="274"/>
      <c r="S1802"/>
      <c r="T1802"/>
      <c r="U1802"/>
      <c r="V1802"/>
      <c r="W1802"/>
      <c r="X1802"/>
      <c r="Y1802"/>
      <c r="Z1802"/>
      <c r="AA1802"/>
      <c r="AB1802"/>
      <c r="AC1802"/>
      <c r="AD1802"/>
      <c r="AE1802"/>
      <c r="AF1802"/>
      <c r="AG1802"/>
      <c r="AH1802"/>
    </row>
    <row r="1803" spans="1:34" s="282" customFormat="1" ht="12.75" customHeight="1" x14ac:dyDescent="0.25">
      <c r="A1803"/>
      <c r="B1803"/>
      <c r="C1803" s="8"/>
      <c r="D1803" s="8"/>
      <c r="E1803"/>
      <c r="F1803" s="276"/>
      <c r="G1803"/>
      <c r="H1803"/>
      <c r="I1803"/>
      <c r="J1803" s="267"/>
      <c r="K1803" s="267"/>
      <c r="L1803" s="372"/>
      <c r="O1803" s="373"/>
      <c r="P1803" s="373"/>
      <c r="Q1803" s="374"/>
      <c r="R1803" s="274"/>
      <c r="S1803"/>
      <c r="T1803"/>
      <c r="U1803"/>
      <c r="V1803"/>
      <c r="W1803"/>
      <c r="X1803"/>
      <c r="Y1803"/>
      <c r="Z1803"/>
      <c r="AA1803"/>
      <c r="AB1803"/>
      <c r="AC1803"/>
      <c r="AD1803"/>
      <c r="AE1803"/>
      <c r="AF1803"/>
      <c r="AG1803"/>
      <c r="AH1803"/>
    </row>
    <row r="1804" spans="1:34" s="282" customFormat="1" ht="12.75" customHeight="1" x14ac:dyDescent="0.25">
      <c r="A1804"/>
      <c r="B1804"/>
      <c r="C1804" s="8"/>
      <c r="D1804" s="8"/>
      <c r="E1804"/>
      <c r="F1804" s="276"/>
      <c r="G1804"/>
      <c r="H1804"/>
      <c r="I1804"/>
      <c r="J1804" s="267"/>
      <c r="K1804" s="267"/>
      <c r="L1804" s="372"/>
      <c r="O1804" s="373"/>
      <c r="P1804" s="373"/>
      <c r="Q1804" s="374"/>
      <c r="R1804" s="274"/>
      <c r="S1804"/>
      <c r="T1804"/>
      <c r="U1804"/>
      <c r="V1804"/>
      <c r="W1804"/>
      <c r="X1804"/>
      <c r="Y1804"/>
      <c r="Z1804"/>
      <c r="AA1804"/>
      <c r="AB1804"/>
      <c r="AC1804"/>
      <c r="AD1804"/>
      <c r="AE1804"/>
      <c r="AF1804"/>
      <c r="AG1804"/>
      <c r="AH1804"/>
    </row>
    <row r="1805" spans="1:34" s="282" customFormat="1" ht="12.75" customHeight="1" x14ac:dyDescent="0.25">
      <c r="A1805"/>
      <c r="B1805"/>
      <c r="C1805" s="8"/>
      <c r="D1805" s="8"/>
      <c r="E1805"/>
      <c r="F1805" s="276"/>
      <c r="G1805"/>
      <c r="H1805"/>
      <c r="I1805"/>
      <c r="J1805" s="267"/>
      <c r="K1805" s="267"/>
      <c r="L1805" s="372"/>
      <c r="O1805" s="373"/>
      <c r="P1805" s="373"/>
      <c r="Q1805" s="374"/>
      <c r="R1805" s="274"/>
      <c r="S1805"/>
      <c r="T1805"/>
      <c r="U1805"/>
      <c r="V1805"/>
      <c r="W1805"/>
      <c r="X1805"/>
      <c r="Y1805"/>
      <c r="Z1805"/>
      <c r="AA1805"/>
      <c r="AB1805"/>
      <c r="AC1805"/>
      <c r="AD1805"/>
      <c r="AE1805"/>
      <c r="AF1805"/>
      <c r="AG1805"/>
      <c r="AH1805"/>
    </row>
    <row r="1806" spans="1:34" s="282" customFormat="1" ht="12.75" customHeight="1" x14ac:dyDescent="0.25">
      <c r="A1806"/>
      <c r="B1806"/>
      <c r="C1806" s="8"/>
      <c r="D1806" s="8"/>
      <c r="E1806"/>
      <c r="F1806" s="276"/>
      <c r="G1806"/>
      <c r="H1806"/>
      <c r="I1806"/>
      <c r="J1806" s="267"/>
      <c r="K1806" s="267"/>
      <c r="L1806" s="372"/>
      <c r="O1806" s="373"/>
      <c r="P1806" s="373"/>
      <c r="Q1806" s="374"/>
      <c r="R1806" s="274"/>
      <c r="S1806"/>
      <c r="T1806"/>
      <c r="U1806"/>
      <c r="V1806"/>
      <c r="W1806"/>
      <c r="X1806"/>
      <c r="Y1806"/>
      <c r="Z1806"/>
      <c r="AA1806"/>
      <c r="AB1806"/>
      <c r="AC1806"/>
      <c r="AD1806"/>
      <c r="AE1806"/>
      <c r="AF1806"/>
      <c r="AG1806"/>
      <c r="AH1806"/>
    </row>
    <row r="1807" spans="1:34" s="282" customFormat="1" ht="12.75" customHeight="1" x14ac:dyDescent="0.25">
      <c r="A1807"/>
      <c r="B1807"/>
      <c r="C1807" s="8"/>
      <c r="D1807" s="8"/>
      <c r="E1807"/>
      <c r="F1807" s="276"/>
      <c r="G1807"/>
      <c r="H1807"/>
      <c r="I1807"/>
      <c r="J1807" s="267"/>
      <c r="K1807" s="267"/>
      <c r="L1807" s="372"/>
      <c r="O1807" s="373"/>
      <c r="P1807" s="373"/>
      <c r="Q1807" s="374"/>
      <c r="R1807" s="274"/>
      <c r="S1807"/>
      <c r="T1807"/>
      <c r="U1807"/>
      <c r="V1807"/>
      <c r="W1807"/>
      <c r="X1807"/>
      <c r="Y1807"/>
      <c r="Z1807"/>
      <c r="AA1807"/>
      <c r="AB1807"/>
      <c r="AC1807"/>
      <c r="AD1807"/>
      <c r="AE1807"/>
      <c r="AF1807"/>
      <c r="AG1807"/>
      <c r="AH1807"/>
    </row>
    <row r="1808" spans="1:34" s="282" customFormat="1" ht="12.75" customHeight="1" x14ac:dyDescent="0.25">
      <c r="A1808"/>
      <c r="B1808"/>
      <c r="C1808" s="8"/>
      <c r="D1808" s="8"/>
      <c r="E1808"/>
      <c r="F1808" s="276"/>
      <c r="G1808"/>
      <c r="H1808"/>
      <c r="I1808"/>
      <c r="J1808" s="267"/>
      <c r="K1808" s="267"/>
      <c r="L1808" s="372"/>
      <c r="O1808" s="373"/>
      <c r="P1808" s="373"/>
      <c r="Q1808" s="374"/>
      <c r="R1808" s="274"/>
      <c r="S1808"/>
      <c r="T1808"/>
      <c r="U1808"/>
      <c r="V1808"/>
      <c r="W1808"/>
      <c r="X1808"/>
      <c r="Y1808"/>
      <c r="Z1808"/>
      <c r="AA1808"/>
      <c r="AB1808"/>
      <c r="AC1808"/>
      <c r="AD1808"/>
      <c r="AE1808"/>
      <c r="AF1808"/>
      <c r="AG1808"/>
      <c r="AH1808"/>
    </row>
    <row r="1809" spans="1:34" s="282" customFormat="1" ht="12.75" customHeight="1" x14ac:dyDescent="0.25">
      <c r="A1809"/>
      <c r="B1809"/>
      <c r="C1809" s="8"/>
      <c r="D1809" s="8"/>
      <c r="E1809"/>
      <c r="F1809" s="276"/>
      <c r="G1809"/>
      <c r="H1809"/>
      <c r="I1809"/>
      <c r="J1809" s="267"/>
      <c r="K1809" s="267"/>
      <c r="L1809" s="372"/>
      <c r="O1809" s="373"/>
      <c r="P1809" s="373"/>
      <c r="Q1809" s="374"/>
      <c r="R1809" s="274"/>
      <c r="S1809"/>
      <c r="T1809"/>
      <c r="U1809"/>
      <c r="V1809"/>
      <c r="W1809"/>
      <c r="X1809"/>
      <c r="Y1809"/>
      <c r="Z1809"/>
      <c r="AA1809"/>
      <c r="AB1809"/>
      <c r="AC1809"/>
      <c r="AD1809"/>
      <c r="AE1809"/>
      <c r="AF1809"/>
      <c r="AG1809"/>
      <c r="AH1809"/>
    </row>
    <row r="1810" spans="1:34" s="282" customFormat="1" ht="12.75" customHeight="1" x14ac:dyDescent="0.25">
      <c r="A1810"/>
      <c r="B1810"/>
      <c r="C1810" s="8"/>
      <c r="D1810" s="8"/>
      <c r="E1810"/>
      <c r="F1810" s="276"/>
      <c r="G1810"/>
      <c r="H1810"/>
      <c r="I1810"/>
      <c r="J1810" s="267"/>
      <c r="K1810" s="267"/>
      <c r="L1810" s="372"/>
      <c r="O1810" s="373"/>
      <c r="P1810" s="373"/>
      <c r="Q1810" s="374"/>
      <c r="R1810" s="274"/>
      <c r="S1810"/>
      <c r="T1810"/>
      <c r="U1810"/>
      <c r="V1810"/>
      <c r="W1810"/>
      <c r="X1810"/>
      <c r="Y1810"/>
      <c r="Z1810"/>
      <c r="AA1810"/>
      <c r="AB1810"/>
      <c r="AC1810"/>
      <c r="AD1810"/>
      <c r="AE1810"/>
      <c r="AF1810"/>
      <c r="AG1810"/>
      <c r="AH1810"/>
    </row>
    <row r="1811" spans="1:34" s="282" customFormat="1" ht="12.75" customHeight="1" x14ac:dyDescent="0.25">
      <c r="A1811"/>
      <c r="B1811"/>
      <c r="C1811" s="8"/>
      <c r="D1811" s="8"/>
      <c r="E1811"/>
      <c r="F1811" s="276"/>
      <c r="G1811"/>
      <c r="H1811"/>
      <c r="I1811"/>
      <c r="J1811" s="267"/>
      <c r="K1811" s="267"/>
      <c r="L1811" s="372"/>
      <c r="O1811" s="373"/>
      <c r="P1811" s="373"/>
      <c r="Q1811" s="374"/>
      <c r="R1811" s="274"/>
      <c r="S1811"/>
      <c r="T1811"/>
      <c r="U1811"/>
      <c r="V1811"/>
      <c r="W1811"/>
      <c r="X1811"/>
      <c r="Y1811"/>
      <c r="Z1811"/>
      <c r="AA1811"/>
      <c r="AB1811"/>
      <c r="AC1811"/>
      <c r="AD1811"/>
      <c r="AE1811"/>
      <c r="AF1811"/>
      <c r="AG1811"/>
      <c r="AH1811"/>
    </row>
    <row r="1812" spans="1:34" s="282" customFormat="1" ht="12.75" customHeight="1" x14ac:dyDescent="0.25">
      <c r="A1812"/>
      <c r="B1812"/>
      <c r="C1812" s="8"/>
      <c r="D1812" s="8"/>
      <c r="E1812"/>
      <c r="F1812" s="276"/>
      <c r="G1812"/>
      <c r="H1812"/>
      <c r="I1812"/>
      <c r="J1812" s="267"/>
      <c r="K1812" s="267"/>
      <c r="L1812" s="372"/>
      <c r="O1812" s="373"/>
      <c r="P1812" s="373"/>
      <c r="Q1812" s="374"/>
      <c r="R1812" s="274"/>
      <c r="S1812"/>
      <c r="T1812"/>
      <c r="U1812"/>
      <c r="V1812"/>
      <c r="W1812"/>
      <c r="X1812"/>
      <c r="Y1812"/>
      <c r="Z1812"/>
      <c r="AA1812"/>
      <c r="AB1812"/>
      <c r="AC1812"/>
      <c r="AD1812"/>
      <c r="AE1812"/>
      <c r="AF1812"/>
      <c r="AG1812"/>
      <c r="AH1812"/>
    </row>
    <row r="1813" spans="1:34" s="282" customFormat="1" ht="12.75" customHeight="1" x14ac:dyDescent="0.25">
      <c r="A1813"/>
      <c r="B1813"/>
      <c r="C1813" s="8"/>
      <c r="D1813" s="8"/>
      <c r="E1813"/>
      <c r="F1813" s="276"/>
      <c r="G1813"/>
      <c r="H1813"/>
      <c r="I1813"/>
      <c r="J1813" s="267"/>
      <c r="K1813" s="267"/>
      <c r="L1813" s="372"/>
      <c r="O1813" s="373"/>
      <c r="P1813" s="373"/>
      <c r="Q1813" s="374"/>
      <c r="R1813" s="274"/>
      <c r="S1813"/>
      <c r="T1813"/>
      <c r="U1813"/>
      <c r="V1813"/>
      <c r="W1813"/>
      <c r="X1813"/>
      <c r="Y1813"/>
      <c r="Z1813"/>
      <c r="AA1813"/>
      <c r="AB1813"/>
      <c r="AC1813"/>
      <c r="AD1813"/>
      <c r="AE1813"/>
      <c r="AF1813"/>
      <c r="AG1813"/>
      <c r="AH1813"/>
    </row>
    <row r="1814" spans="1:34" s="282" customFormat="1" ht="12.75" customHeight="1" x14ac:dyDescent="0.25">
      <c r="A1814"/>
      <c r="B1814"/>
      <c r="C1814" s="8"/>
      <c r="D1814" s="8"/>
      <c r="E1814"/>
      <c r="F1814" s="276"/>
      <c r="G1814"/>
      <c r="H1814"/>
      <c r="I1814"/>
      <c r="J1814" s="267"/>
      <c r="K1814" s="267"/>
      <c r="L1814" s="372"/>
      <c r="O1814" s="373"/>
      <c r="P1814" s="373"/>
      <c r="Q1814" s="374"/>
      <c r="R1814" s="274"/>
      <c r="S1814"/>
      <c r="T1814"/>
      <c r="U1814"/>
      <c r="V1814"/>
      <c r="W1814"/>
      <c r="X1814"/>
      <c r="Y1814"/>
      <c r="Z1814"/>
      <c r="AA1814"/>
      <c r="AB1814"/>
      <c r="AC1814"/>
      <c r="AD1814"/>
      <c r="AE1814"/>
      <c r="AF1814"/>
      <c r="AG1814"/>
      <c r="AH1814"/>
    </row>
    <row r="1815" spans="1:34" s="282" customFormat="1" ht="12.75" customHeight="1" x14ac:dyDescent="0.25">
      <c r="A1815"/>
      <c r="B1815"/>
      <c r="C1815" s="8"/>
      <c r="D1815" s="8"/>
      <c r="E1815"/>
      <c r="F1815" s="276"/>
      <c r="G1815"/>
      <c r="H1815"/>
      <c r="I1815"/>
      <c r="J1815" s="267"/>
      <c r="K1815" s="267"/>
      <c r="L1815" s="372"/>
      <c r="O1815" s="373"/>
      <c r="P1815" s="373"/>
      <c r="Q1815" s="374"/>
      <c r="R1815" s="274"/>
      <c r="S1815"/>
      <c r="T1815"/>
      <c r="U1815"/>
      <c r="V1815"/>
      <c r="W1815"/>
      <c r="X1815"/>
      <c r="Y1815"/>
      <c r="Z1815"/>
      <c r="AA1815"/>
      <c r="AB1815"/>
      <c r="AC1815"/>
      <c r="AD1815"/>
      <c r="AE1815"/>
      <c r="AF1815"/>
      <c r="AG1815"/>
      <c r="AH1815"/>
    </row>
    <row r="1816" spans="1:34" s="282" customFormat="1" ht="12.75" customHeight="1" x14ac:dyDescent="0.25">
      <c r="A1816"/>
      <c r="B1816"/>
      <c r="C1816" s="8"/>
      <c r="D1816" s="8"/>
      <c r="E1816"/>
      <c r="F1816" s="276"/>
      <c r="G1816"/>
      <c r="H1816"/>
      <c r="I1816"/>
      <c r="J1816" s="267"/>
      <c r="K1816" s="267"/>
      <c r="L1816" s="372"/>
      <c r="O1816" s="373"/>
      <c r="P1816" s="373"/>
      <c r="Q1816" s="374"/>
      <c r="R1816" s="274"/>
      <c r="S1816"/>
      <c r="T1816"/>
      <c r="U1816"/>
      <c r="V1816"/>
      <c r="W1816"/>
      <c r="X1816"/>
      <c r="Y1816"/>
      <c r="Z1816"/>
      <c r="AA1816"/>
      <c r="AB1816"/>
      <c r="AC1816"/>
      <c r="AD1816"/>
      <c r="AE1816"/>
      <c r="AF1816"/>
      <c r="AG1816"/>
      <c r="AH1816"/>
    </row>
    <row r="1817" spans="1:34" s="282" customFormat="1" ht="12.75" customHeight="1" x14ac:dyDescent="0.25">
      <c r="A1817"/>
      <c r="B1817"/>
      <c r="C1817" s="8"/>
      <c r="D1817" s="8"/>
      <c r="E1817"/>
      <c r="F1817" s="276"/>
      <c r="G1817"/>
      <c r="H1817"/>
      <c r="I1817"/>
      <c r="J1817" s="267"/>
      <c r="K1817" s="267"/>
      <c r="L1817" s="372"/>
      <c r="O1817" s="373"/>
      <c r="P1817" s="373"/>
      <c r="Q1817" s="374"/>
      <c r="R1817" s="274"/>
      <c r="S1817"/>
      <c r="T1817"/>
      <c r="U1817"/>
      <c r="V1817"/>
      <c r="W1817"/>
      <c r="X1817"/>
      <c r="Y1817"/>
      <c r="Z1817"/>
      <c r="AA1817"/>
      <c r="AB1817"/>
      <c r="AC1817"/>
      <c r="AD1817"/>
      <c r="AE1817"/>
      <c r="AF1817"/>
      <c r="AG1817"/>
      <c r="AH1817"/>
    </row>
    <row r="1818" spans="1:34" s="282" customFormat="1" ht="12.75" customHeight="1" x14ac:dyDescent="0.25">
      <c r="A1818"/>
      <c r="B1818"/>
      <c r="C1818" s="8"/>
      <c r="D1818" s="8"/>
      <c r="E1818"/>
      <c r="F1818" s="276"/>
      <c r="G1818"/>
      <c r="H1818"/>
      <c r="I1818"/>
      <c r="J1818" s="267"/>
      <c r="K1818" s="267"/>
      <c r="L1818" s="372"/>
      <c r="O1818" s="373"/>
      <c r="P1818" s="373"/>
      <c r="Q1818" s="374"/>
      <c r="R1818" s="274"/>
      <c r="S1818"/>
      <c r="T1818"/>
      <c r="U1818"/>
      <c r="V1818"/>
      <c r="W1818"/>
      <c r="X1818"/>
      <c r="Y1818"/>
      <c r="Z1818"/>
      <c r="AA1818"/>
      <c r="AB1818"/>
      <c r="AC1818"/>
      <c r="AD1818"/>
      <c r="AE1818"/>
      <c r="AF1818"/>
      <c r="AG1818"/>
      <c r="AH1818"/>
    </row>
    <row r="1819" spans="1:34" s="282" customFormat="1" ht="12.75" customHeight="1" x14ac:dyDescent="0.25">
      <c r="A1819"/>
      <c r="B1819"/>
      <c r="C1819" s="8"/>
      <c r="D1819" s="8"/>
      <c r="E1819"/>
      <c r="F1819" s="276"/>
      <c r="G1819"/>
      <c r="H1819"/>
      <c r="I1819"/>
      <c r="J1819" s="267"/>
      <c r="K1819" s="267"/>
      <c r="L1819" s="372"/>
      <c r="O1819" s="373"/>
      <c r="P1819" s="373"/>
      <c r="Q1819" s="374"/>
      <c r="R1819" s="274"/>
      <c r="S1819"/>
      <c r="T1819"/>
      <c r="U1819"/>
      <c r="V1819"/>
      <c r="W1819"/>
      <c r="X1819"/>
      <c r="Y1819"/>
      <c r="Z1819"/>
      <c r="AA1819"/>
      <c r="AB1819"/>
      <c r="AC1819"/>
      <c r="AD1819"/>
      <c r="AE1819"/>
      <c r="AF1819"/>
      <c r="AG1819"/>
      <c r="AH1819"/>
    </row>
    <row r="1820" spans="1:34" s="282" customFormat="1" ht="12.75" customHeight="1" x14ac:dyDescent="0.25">
      <c r="A1820"/>
      <c r="B1820"/>
      <c r="C1820" s="8"/>
      <c r="D1820" s="8"/>
      <c r="E1820"/>
      <c r="F1820" s="276"/>
      <c r="G1820"/>
      <c r="H1820"/>
      <c r="I1820"/>
      <c r="J1820" s="267"/>
      <c r="K1820" s="267"/>
      <c r="L1820" s="372"/>
      <c r="O1820" s="373"/>
      <c r="P1820" s="373"/>
      <c r="Q1820" s="374"/>
      <c r="R1820" s="274"/>
      <c r="S1820"/>
      <c r="T1820"/>
      <c r="U1820"/>
      <c r="V1820"/>
      <c r="W1820"/>
      <c r="X1820"/>
      <c r="Y1820"/>
      <c r="Z1820"/>
      <c r="AA1820"/>
      <c r="AB1820"/>
      <c r="AC1820"/>
      <c r="AD1820"/>
      <c r="AE1820"/>
      <c r="AF1820"/>
      <c r="AG1820"/>
      <c r="AH1820"/>
    </row>
    <row r="1821" spans="1:34" s="282" customFormat="1" ht="12.75" customHeight="1" x14ac:dyDescent="0.25">
      <c r="A1821"/>
      <c r="B1821"/>
      <c r="C1821" s="8"/>
      <c r="D1821" s="8"/>
      <c r="E1821"/>
      <c r="F1821" s="276"/>
      <c r="G1821"/>
      <c r="H1821"/>
      <c r="I1821"/>
      <c r="J1821" s="267"/>
      <c r="K1821" s="267"/>
      <c r="L1821" s="372"/>
      <c r="O1821" s="373"/>
      <c r="P1821" s="373"/>
      <c r="Q1821" s="374"/>
      <c r="R1821" s="274"/>
      <c r="S1821"/>
      <c r="T1821"/>
      <c r="U1821"/>
      <c r="V1821"/>
      <c r="W1821"/>
      <c r="X1821"/>
      <c r="Y1821"/>
      <c r="Z1821"/>
      <c r="AA1821"/>
      <c r="AB1821"/>
      <c r="AC1821"/>
      <c r="AD1821"/>
      <c r="AE1821"/>
      <c r="AF1821"/>
      <c r="AG1821"/>
      <c r="AH1821"/>
    </row>
    <row r="1822" spans="1:34" s="282" customFormat="1" ht="12.75" customHeight="1" x14ac:dyDescent="0.25">
      <c r="A1822"/>
      <c r="B1822"/>
      <c r="C1822" s="8"/>
      <c r="D1822" s="8"/>
      <c r="E1822"/>
      <c r="F1822" s="276"/>
      <c r="G1822"/>
      <c r="H1822"/>
      <c r="I1822"/>
      <c r="J1822" s="267"/>
      <c r="K1822" s="267"/>
      <c r="L1822" s="372"/>
      <c r="O1822" s="373"/>
      <c r="P1822" s="373"/>
      <c r="Q1822" s="374"/>
      <c r="R1822" s="274"/>
      <c r="S1822"/>
      <c r="T1822"/>
      <c r="U1822"/>
      <c r="V1822"/>
      <c r="W1822"/>
      <c r="X1822"/>
      <c r="Y1822"/>
      <c r="Z1822"/>
      <c r="AA1822"/>
      <c r="AB1822"/>
      <c r="AC1822"/>
      <c r="AD1822"/>
      <c r="AE1822"/>
      <c r="AF1822"/>
      <c r="AG1822"/>
      <c r="AH1822"/>
    </row>
    <row r="1823" spans="1:34" s="282" customFormat="1" ht="12.75" customHeight="1" x14ac:dyDescent="0.25">
      <c r="A1823"/>
      <c r="B1823"/>
      <c r="C1823" s="8"/>
      <c r="D1823" s="8"/>
      <c r="E1823"/>
      <c r="F1823" s="276"/>
      <c r="G1823"/>
      <c r="H1823"/>
      <c r="I1823"/>
      <c r="J1823" s="267"/>
      <c r="K1823" s="267"/>
      <c r="L1823" s="372"/>
      <c r="O1823" s="373"/>
      <c r="P1823" s="373"/>
      <c r="Q1823" s="374"/>
      <c r="R1823" s="274"/>
      <c r="S1823"/>
      <c r="T1823"/>
      <c r="U1823"/>
      <c r="V1823"/>
      <c r="W1823"/>
      <c r="X1823"/>
      <c r="Y1823"/>
      <c r="Z1823"/>
      <c r="AA1823"/>
      <c r="AB1823"/>
      <c r="AC1823"/>
      <c r="AD1823"/>
      <c r="AE1823"/>
      <c r="AF1823"/>
      <c r="AG1823"/>
      <c r="AH1823"/>
    </row>
    <row r="1824" spans="1:34" s="282" customFormat="1" ht="12.75" customHeight="1" x14ac:dyDescent="0.25">
      <c r="A1824"/>
      <c r="B1824"/>
      <c r="C1824" s="8"/>
      <c r="D1824" s="8"/>
      <c r="E1824"/>
      <c r="F1824" s="276"/>
      <c r="G1824"/>
      <c r="H1824"/>
      <c r="I1824"/>
      <c r="J1824" s="267"/>
      <c r="K1824" s="267"/>
      <c r="L1824" s="372"/>
      <c r="O1824" s="373"/>
      <c r="P1824" s="373"/>
      <c r="Q1824" s="374"/>
      <c r="R1824" s="274"/>
      <c r="S1824"/>
      <c r="T1824"/>
      <c r="U1824"/>
      <c r="V1824"/>
      <c r="W1824"/>
      <c r="X1824"/>
      <c r="Y1824"/>
      <c r="Z1824"/>
      <c r="AA1824"/>
      <c r="AB1824"/>
      <c r="AC1824"/>
      <c r="AD1824"/>
      <c r="AE1824"/>
      <c r="AF1824"/>
      <c r="AG1824"/>
      <c r="AH1824"/>
    </row>
    <row r="1825" spans="1:34" s="282" customFormat="1" ht="12.75" customHeight="1" x14ac:dyDescent="0.25">
      <c r="A1825"/>
      <c r="B1825"/>
      <c r="C1825" s="8"/>
      <c r="D1825" s="8"/>
      <c r="E1825"/>
      <c r="F1825" s="276"/>
      <c r="G1825"/>
      <c r="H1825"/>
      <c r="I1825"/>
      <c r="J1825" s="267"/>
      <c r="K1825" s="267"/>
      <c r="L1825" s="372"/>
      <c r="O1825" s="373"/>
      <c r="P1825" s="373"/>
      <c r="Q1825" s="374"/>
      <c r="R1825" s="274"/>
      <c r="S1825"/>
      <c r="T1825"/>
      <c r="U1825"/>
      <c r="V1825"/>
      <c r="W1825"/>
      <c r="X1825"/>
      <c r="Y1825"/>
      <c r="Z1825"/>
      <c r="AA1825"/>
      <c r="AB1825"/>
      <c r="AC1825"/>
      <c r="AD1825"/>
      <c r="AE1825"/>
      <c r="AF1825"/>
      <c r="AG1825"/>
      <c r="AH1825"/>
    </row>
    <row r="1826" spans="1:34" s="282" customFormat="1" ht="12.75" customHeight="1" x14ac:dyDescent="0.25">
      <c r="A1826"/>
      <c r="B1826"/>
      <c r="C1826" s="8"/>
      <c r="D1826" s="8"/>
      <c r="E1826"/>
      <c r="F1826" s="276"/>
      <c r="G1826"/>
      <c r="H1826"/>
      <c r="I1826"/>
      <c r="J1826" s="267"/>
      <c r="K1826" s="267"/>
      <c r="L1826" s="372"/>
      <c r="O1826" s="373"/>
      <c r="P1826" s="373"/>
      <c r="Q1826" s="374"/>
      <c r="R1826" s="274"/>
      <c r="S1826"/>
      <c r="T1826"/>
      <c r="U1826"/>
      <c r="V1826"/>
      <c r="W1826"/>
      <c r="X1826"/>
      <c r="Y1826"/>
      <c r="Z1826"/>
      <c r="AA1826"/>
      <c r="AB1826"/>
      <c r="AC1826"/>
      <c r="AD1826"/>
      <c r="AE1826"/>
      <c r="AF1826"/>
      <c r="AG1826"/>
      <c r="AH1826"/>
    </row>
    <row r="1827" spans="1:34" s="282" customFormat="1" ht="12.75" customHeight="1" x14ac:dyDescent="0.25">
      <c r="A1827"/>
      <c r="B1827"/>
      <c r="C1827" s="8"/>
      <c r="D1827" s="8"/>
      <c r="E1827"/>
      <c r="F1827" s="276"/>
      <c r="G1827"/>
      <c r="H1827"/>
      <c r="I1827"/>
      <c r="J1827" s="267"/>
      <c r="K1827" s="267"/>
      <c r="L1827" s="372"/>
      <c r="O1827" s="373"/>
      <c r="P1827" s="373"/>
      <c r="Q1827" s="374"/>
      <c r="R1827" s="274"/>
      <c r="S1827"/>
      <c r="T1827"/>
      <c r="U1827"/>
      <c r="V1827"/>
      <c r="W1827"/>
      <c r="X1827"/>
      <c r="Y1827"/>
      <c r="Z1827"/>
      <c r="AA1827"/>
      <c r="AB1827"/>
      <c r="AC1827"/>
      <c r="AD1827"/>
      <c r="AE1827"/>
      <c r="AF1827"/>
      <c r="AG1827"/>
      <c r="AH1827"/>
    </row>
    <row r="1828" spans="1:34" s="282" customFormat="1" ht="12.75" customHeight="1" x14ac:dyDescent="0.25">
      <c r="A1828"/>
      <c r="B1828"/>
      <c r="C1828" s="8"/>
      <c r="D1828" s="8"/>
      <c r="E1828"/>
      <c r="F1828" s="276"/>
      <c r="G1828"/>
      <c r="H1828"/>
      <c r="I1828"/>
      <c r="J1828" s="267"/>
      <c r="K1828" s="267"/>
      <c r="L1828" s="372"/>
      <c r="O1828" s="373"/>
      <c r="P1828" s="373"/>
      <c r="Q1828" s="374"/>
      <c r="R1828" s="274"/>
      <c r="S1828"/>
      <c r="T1828"/>
      <c r="U1828"/>
      <c r="V1828"/>
      <c r="W1828"/>
      <c r="X1828"/>
      <c r="Y1828"/>
      <c r="Z1828"/>
      <c r="AA1828"/>
      <c r="AB1828"/>
      <c r="AC1828"/>
      <c r="AD1828"/>
      <c r="AE1828"/>
      <c r="AF1828"/>
      <c r="AG1828"/>
      <c r="AH1828"/>
    </row>
    <row r="1829" spans="1:34" s="282" customFormat="1" ht="12.75" customHeight="1" x14ac:dyDescent="0.25">
      <c r="A1829"/>
      <c r="B1829"/>
      <c r="C1829" s="8"/>
      <c r="D1829" s="8"/>
      <c r="E1829"/>
      <c r="F1829" s="276"/>
      <c r="G1829"/>
      <c r="H1829"/>
      <c r="I1829"/>
      <c r="J1829" s="267"/>
      <c r="K1829" s="267"/>
      <c r="L1829" s="372"/>
      <c r="O1829" s="373"/>
      <c r="P1829" s="373"/>
      <c r="Q1829" s="374"/>
      <c r="R1829" s="274"/>
      <c r="S1829"/>
      <c r="T1829"/>
      <c r="U1829"/>
      <c r="V1829"/>
      <c r="W1829"/>
      <c r="X1829"/>
      <c r="Y1829"/>
      <c r="Z1829"/>
      <c r="AA1829"/>
      <c r="AB1829"/>
      <c r="AC1829"/>
      <c r="AD1829"/>
      <c r="AE1829"/>
      <c r="AF1829"/>
      <c r="AG1829"/>
      <c r="AH1829"/>
    </row>
    <row r="1830" spans="1:34" s="282" customFormat="1" ht="12.75" customHeight="1" x14ac:dyDescent="0.25">
      <c r="A1830"/>
      <c r="B1830"/>
      <c r="C1830" s="8"/>
      <c r="D1830" s="8"/>
      <c r="E1830"/>
      <c r="F1830" s="276"/>
      <c r="G1830"/>
      <c r="H1830"/>
      <c r="I1830"/>
      <c r="J1830" s="267"/>
      <c r="K1830" s="267"/>
      <c r="L1830" s="372"/>
      <c r="O1830" s="373"/>
      <c r="P1830" s="373"/>
      <c r="Q1830" s="374"/>
      <c r="R1830" s="274"/>
      <c r="S1830"/>
      <c r="T1830"/>
      <c r="U1830"/>
      <c r="V1830"/>
      <c r="W1830"/>
      <c r="X1830"/>
      <c r="Y1830"/>
      <c r="Z1830"/>
      <c r="AA1830"/>
      <c r="AB1830"/>
      <c r="AC1830"/>
      <c r="AD1830"/>
      <c r="AE1830"/>
      <c r="AF1830"/>
      <c r="AG1830"/>
      <c r="AH1830"/>
    </row>
    <row r="1831" spans="1:34" s="282" customFormat="1" ht="12.75" customHeight="1" x14ac:dyDescent="0.25">
      <c r="A1831"/>
      <c r="B1831"/>
      <c r="C1831" s="8"/>
      <c r="D1831" s="8"/>
      <c r="E1831"/>
      <c r="F1831" s="276"/>
      <c r="G1831"/>
      <c r="H1831"/>
      <c r="I1831"/>
      <c r="J1831" s="267"/>
      <c r="K1831" s="267"/>
      <c r="L1831" s="372"/>
      <c r="O1831" s="373"/>
      <c r="P1831" s="373"/>
      <c r="Q1831" s="374"/>
      <c r="R1831" s="274"/>
      <c r="S1831"/>
      <c r="T1831"/>
      <c r="U1831"/>
      <c r="V1831"/>
      <c r="W1831"/>
      <c r="X1831"/>
      <c r="Y1831"/>
      <c r="Z1831"/>
      <c r="AA1831"/>
      <c r="AB1831"/>
      <c r="AC1831"/>
      <c r="AD1831"/>
      <c r="AE1831"/>
      <c r="AF1831"/>
      <c r="AG1831"/>
      <c r="AH1831"/>
    </row>
    <row r="1832" spans="1:34" s="282" customFormat="1" ht="12.75" customHeight="1" x14ac:dyDescent="0.25">
      <c r="A1832"/>
      <c r="B1832"/>
      <c r="C1832" s="8"/>
      <c r="D1832" s="8"/>
      <c r="E1832"/>
      <c r="F1832" s="276"/>
      <c r="G1832"/>
      <c r="H1832"/>
      <c r="I1832"/>
      <c r="J1832" s="267"/>
      <c r="K1832" s="267"/>
      <c r="L1832" s="372"/>
      <c r="O1832" s="373"/>
      <c r="P1832" s="373"/>
      <c r="Q1832" s="374"/>
      <c r="R1832" s="274"/>
      <c r="S1832"/>
      <c r="T1832"/>
      <c r="U1832"/>
      <c r="V1832"/>
      <c r="W1832"/>
      <c r="X1832"/>
      <c r="Y1832"/>
      <c r="Z1832"/>
      <c r="AA1832"/>
      <c r="AB1832"/>
      <c r="AC1832"/>
      <c r="AD1832"/>
      <c r="AE1832"/>
      <c r="AF1832"/>
      <c r="AG1832"/>
      <c r="AH1832"/>
    </row>
    <row r="1833" spans="1:34" s="282" customFormat="1" ht="12.75" customHeight="1" x14ac:dyDescent="0.25">
      <c r="A1833"/>
      <c r="B1833"/>
      <c r="C1833" s="8"/>
      <c r="D1833" s="8"/>
      <c r="E1833"/>
      <c r="F1833" s="276"/>
      <c r="G1833"/>
      <c r="H1833"/>
      <c r="I1833"/>
      <c r="J1833" s="267"/>
      <c r="K1833" s="267"/>
      <c r="L1833" s="372"/>
      <c r="O1833" s="373"/>
      <c r="P1833" s="373"/>
      <c r="Q1833" s="374"/>
      <c r="R1833" s="274"/>
      <c r="S1833"/>
      <c r="T1833"/>
      <c r="U1833"/>
      <c r="V1833"/>
      <c r="W1833"/>
      <c r="X1833"/>
      <c r="Y1833"/>
      <c r="Z1833"/>
      <c r="AA1833"/>
      <c r="AB1833"/>
      <c r="AC1833"/>
      <c r="AD1833"/>
      <c r="AE1833"/>
      <c r="AF1833"/>
      <c r="AG1833"/>
      <c r="AH1833"/>
    </row>
    <row r="1834" spans="1:34" s="282" customFormat="1" ht="12.75" customHeight="1" x14ac:dyDescent="0.25">
      <c r="A1834"/>
      <c r="B1834"/>
      <c r="C1834" s="8"/>
      <c r="D1834" s="8"/>
      <c r="E1834"/>
      <c r="F1834" s="276"/>
      <c r="G1834"/>
      <c r="H1834"/>
      <c r="I1834"/>
      <c r="J1834" s="267"/>
      <c r="K1834" s="267"/>
      <c r="L1834" s="372"/>
      <c r="O1834" s="373"/>
      <c r="P1834" s="373"/>
      <c r="Q1834" s="374"/>
      <c r="R1834" s="274"/>
      <c r="S1834"/>
      <c r="T1834"/>
      <c r="U1834"/>
      <c r="V1834"/>
      <c r="W1834"/>
      <c r="X1834"/>
      <c r="Y1834"/>
      <c r="Z1834"/>
      <c r="AA1834"/>
      <c r="AB1834"/>
      <c r="AC1834"/>
      <c r="AD1834"/>
      <c r="AE1834"/>
      <c r="AF1834"/>
      <c r="AG1834"/>
      <c r="AH1834"/>
    </row>
    <row r="1835" spans="1:34" s="282" customFormat="1" ht="12.75" customHeight="1" x14ac:dyDescent="0.25">
      <c r="A1835"/>
      <c r="B1835"/>
      <c r="C1835" s="8"/>
      <c r="D1835" s="8"/>
      <c r="E1835"/>
      <c r="F1835" s="276"/>
      <c r="G1835"/>
      <c r="H1835"/>
      <c r="I1835"/>
      <c r="J1835" s="267"/>
      <c r="K1835" s="267"/>
      <c r="L1835" s="372"/>
      <c r="O1835" s="373"/>
      <c r="P1835" s="373"/>
      <c r="Q1835" s="374"/>
      <c r="R1835" s="274"/>
      <c r="S1835"/>
      <c r="T1835"/>
      <c r="U1835"/>
      <c r="V1835"/>
      <c r="W1835"/>
      <c r="X1835"/>
      <c r="Y1835"/>
      <c r="Z1835"/>
      <c r="AA1835"/>
      <c r="AB1835"/>
      <c r="AC1835"/>
      <c r="AD1835"/>
      <c r="AE1835"/>
      <c r="AF1835"/>
      <c r="AG1835"/>
      <c r="AH1835"/>
    </row>
    <row r="1836" spans="1:34" s="282" customFormat="1" ht="12.75" customHeight="1" x14ac:dyDescent="0.25">
      <c r="A1836"/>
      <c r="B1836"/>
      <c r="C1836" s="8"/>
      <c r="D1836" s="8"/>
      <c r="E1836"/>
      <c r="F1836" s="276"/>
      <c r="G1836"/>
      <c r="H1836"/>
      <c r="I1836"/>
      <c r="J1836" s="267"/>
      <c r="K1836" s="267"/>
      <c r="L1836" s="372"/>
      <c r="O1836" s="373"/>
      <c r="P1836" s="373"/>
      <c r="Q1836" s="374"/>
      <c r="R1836" s="274"/>
      <c r="S1836"/>
      <c r="T1836"/>
      <c r="U1836"/>
      <c r="V1836"/>
      <c r="W1836"/>
      <c r="X1836"/>
      <c r="Y1836"/>
      <c r="Z1836"/>
      <c r="AA1836"/>
      <c r="AB1836"/>
      <c r="AC1836"/>
      <c r="AD1836"/>
      <c r="AE1836"/>
      <c r="AF1836"/>
      <c r="AG1836"/>
      <c r="AH1836"/>
    </row>
    <row r="1837" spans="1:34" s="282" customFormat="1" ht="12.75" customHeight="1" x14ac:dyDescent="0.25">
      <c r="A1837"/>
      <c r="B1837"/>
      <c r="C1837" s="8"/>
      <c r="D1837" s="8"/>
      <c r="E1837"/>
      <c r="F1837" s="276"/>
      <c r="G1837"/>
      <c r="H1837"/>
      <c r="I1837"/>
      <c r="J1837" s="267"/>
      <c r="K1837" s="267"/>
      <c r="L1837" s="372"/>
      <c r="O1837" s="373"/>
      <c r="P1837" s="373"/>
      <c r="Q1837" s="374"/>
      <c r="R1837" s="274"/>
      <c r="S1837"/>
      <c r="T1837"/>
      <c r="U1837"/>
      <c r="V1837"/>
      <c r="W1837"/>
      <c r="X1837"/>
      <c r="Y1837"/>
      <c r="Z1837"/>
      <c r="AA1837"/>
      <c r="AB1837"/>
      <c r="AC1837"/>
      <c r="AD1837"/>
      <c r="AE1837"/>
      <c r="AF1837"/>
      <c r="AG1837"/>
      <c r="AH1837"/>
    </row>
    <row r="1838" spans="1:34" s="282" customFormat="1" ht="12.75" customHeight="1" x14ac:dyDescent="0.25">
      <c r="A1838"/>
      <c r="B1838"/>
      <c r="C1838" s="8"/>
      <c r="D1838" s="8"/>
      <c r="E1838"/>
      <c r="F1838" s="276"/>
      <c r="G1838"/>
      <c r="H1838"/>
      <c r="I1838"/>
      <c r="J1838" s="267"/>
      <c r="K1838" s="267"/>
      <c r="L1838" s="372"/>
      <c r="O1838" s="373"/>
      <c r="P1838" s="373"/>
      <c r="Q1838" s="374"/>
      <c r="R1838" s="274"/>
      <c r="S1838"/>
      <c r="T1838"/>
      <c r="U1838"/>
      <c r="V1838"/>
      <c r="W1838"/>
      <c r="X1838"/>
      <c r="Y1838"/>
      <c r="Z1838"/>
      <c r="AA1838"/>
      <c r="AB1838"/>
      <c r="AC1838"/>
      <c r="AD1838"/>
      <c r="AE1838"/>
      <c r="AF1838"/>
      <c r="AG1838"/>
      <c r="AH1838"/>
    </row>
    <row r="1839" spans="1:34" s="282" customFormat="1" ht="12.75" customHeight="1" x14ac:dyDescent="0.25">
      <c r="A1839"/>
      <c r="B1839"/>
      <c r="C1839" s="8"/>
      <c r="D1839" s="8"/>
      <c r="E1839"/>
      <c r="F1839" s="276"/>
      <c r="G1839"/>
      <c r="H1839"/>
      <c r="I1839"/>
      <c r="J1839" s="267"/>
      <c r="K1839" s="267"/>
      <c r="L1839" s="372"/>
      <c r="O1839" s="373"/>
      <c r="P1839" s="373"/>
      <c r="Q1839" s="374"/>
      <c r="R1839" s="274"/>
      <c r="S1839"/>
      <c r="T1839"/>
      <c r="U1839"/>
      <c r="V1839"/>
      <c r="W1839"/>
      <c r="X1839"/>
      <c r="Y1839"/>
      <c r="Z1839"/>
      <c r="AA1839"/>
      <c r="AB1839"/>
      <c r="AC1839"/>
      <c r="AD1839"/>
      <c r="AE1839"/>
      <c r="AF1839"/>
      <c r="AG1839"/>
      <c r="AH1839"/>
    </row>
    <row r="1840" spans="1:34" s="282" customFormat="1" ht="12.75" customHeight="1" x14ac:dyDescent="0.25">
      <c r="A1840"/>
      <c r="B1840"/>
      <c r="C1840" s="8"/>
      <c r="D1840" s="8"/>
      <c r="E1840"/>
      <c r="F1840" s="276"/>
      <c r="G1840"/>
      <c r="H1840"/>
      <c r="I1840"/>
      <c r="J1840" s="267"/>
      <c r="K1840" s="267"/>
      <c r="L1840" s="372"/>
      <c r="O1840" s="373"/>
      <c r="P1840" s="373"/>
      <c r="Q1840" s="374"/>
      <c r="R1840" s="274"/>
      <c r="S1840"/>
      <c r="T1840"/>
      <c r="U1840"/>
      <c r="V1840"/>
      <c r="W1840"/>
      <c r="X1840"/>
      <c r="Y1840"/>
      <c r="Z1840"/>
      <c r="AA1840"/>
      <c r="AB1840"/>
      <c r="AC1840"/>
      <c r="AD1840"/>
      <c r="AE1840"/>
      <c r="AF1840"/>
      <c r="AG1840"/>
      <c r="AH1840"/>
    </row>
    <row r="1841" spans="1:34" s="282" customFormat="1" ht="12.75" customHeight="1" x14ac:dyDescent="0.25">
      <c r="A1841"/>
      <c r="B1841"/>
      <c r="C1841" s="8"/>
      <c r="D1841" s="8"/>
      <c r="E1841"/>
      <c r="F1841" s="276"/>
      <c r="G1841"/>
      <c r="H1841"/>
      <c r="I1841"/>
      <c r="J1841" s="267"/>
      <c r="K1841" s="267"/>
      <c r="L1841" s="372"/>
      <c r="O1841" s="373"/>
      <c r="P1841" s="373"/>
      <c r="Q1841" s="374"/>
      <c r="R1841" s="274"/>
      <c r="S1841"/>
      <c r="T1841"/>
      <c r="U1841"/>
      <c r="V1841"/>
      <c r="W1841"/>
      <c r="X1841"/>
      <c r="Y1841"/>
      <c r="Z1841"/>
      <c r="AA1841"/>
      <c r="AB1841"/>
      <c r="AC1841"/>
      <c r="AD1841"/>
      <c r="AE1841"/>
      <c r="AF1841"/>
      <c r="AG1841"/>
      <c r="AH1841"/>
    </row>
    <row r="1842" spans="1:34" s="282" customFormat="1" ht="12.75" customHeight="1" x14ac:dyDescent="0.25">
      <c r="A1842"/>
      <c r="B1842"/>
      <c r="C1842" s="8"/>
      <c r="D1842" s="8"/>
      <c r="E1842"/>
      <c r="F1842" s="276"/>
      <c r="G1842"/>
      <c r="H1842"/>
      <c r="I1842"/>
      <c r="J1842" s="267"/>
      <c r="K1842" s="267"/>
      <c r="L1842" s="372"/>
      <c r="O1842" s="373"/>
      <c r="P1842" s="373"/>
      <c r="Q1842" s="374"/>
      <c r="R1842" s="274"/>
      <c r="S1842"/>
      <c r="T1842"/>
      <c r="U1842"/>
      <c r="V1842"/>
      <c r="W1842"/>
      <c r="X1842"/>
      <c r="Y1842"/>
      <c r="Z1842"/>
      <c r="AA1842"/>
      <c r="AB1842"/>
      <c r="AC1842"/>
      <c r="AD1842"/>
      <c r="AE1842"/>
      <c r="AF1842"/>
      <c r="AG1842"/>
      <c r="AH1842"/>
    </row>
    <row r="1843" spans="1:34" s="282" customFormat="1" ht="12.75" customHeight="1" x14ac:dyDescent="0.25">
      <c r="A1843"/>
      <c r="B1843"/>
      <c r="C1843" s="8"/>
      <c r="D1843" s="8"/>
      <c r="E1843"/>
      <c r="F1843" s="276"/>
      <c r="G1843"/>
      <c r="H1843"/>
      <c r="I1843"/>
      <c r="J1843" s="267"/>
      <c r="K1843" s="267"/>
      <c r="L1843" s="372"/>
      <c r="O1843" s="373"/>
      <c r="P1843" s="373"/>
      <c r="Q1843" s="374"/>
      <c r="R1843" s="274"/>
      <c r="S1843"/>
      <c r="T1843"/>
      <c r="U1843"/>
      <c r="V1843"/>
      <c r="W1843"/>
      <c r="X1843"/>
      <c r="Y1843"/>
      <c r="Z1843"/>
      <c r="AA1843"/>
      <c r="AB1843"/>
      <c r="AC1843"/>
      <c r="AD1843"/>
      <c r="AE1843"/>
      <c r="AF1843"/>
      <c r="AG1843"/>
      <c r="AH1843"/>
    </row>
    <row r="1844" spans="1:34" s="282" customFormat="1" ht="12.75" customHeight="1" x14ac:dyDescent="0.25">
      <c r="A1844"/>
      <c r="B1844"/>
      <c r="C1844" s="8"/>
      <c r="D1844" s="8"/>
      <c r="E1844"/>
      <c r="F1844" s="276"/>
      <c r="G1844"/>
      <c r="H1844"/>
      <c r="I1844"/>
      <c r="J1844" s="267"/>
      <c r="K1844" s="267"/>
      <c r="L1844" s="372"/>
      <c r="O1844" s="373"/>
      <c r="P1844" s="373"/>
      <c r="Q1844" s="374"/>
      <c r="R1844" s="274"/>
      <c r="S1844"/>
      <c r="T1844"/>
      <c r="U1844"/>
      <c r="V1844"/>
      <c r="W1844"/>
      <c r="X1844"/>
      <c r="Y1844"/>
      <c r="Z1844"/>
      <c r="AA1844"/>
      <c r="AB1844"/>
      <c r="AC1844"/>
      <c r="AD1844"/>
      <c r="AE1844"/>
      <c r="AF1844"/>
      <c r="AG1844"/>
      <c r="AH1844"/>
    </row>
    <row r="1845" spans="1:34" s="282" customFormat="1" ht="12.75" customHeight="1" x14ac:dyDescent="0.25">
      <c r="A1845"/>
      <c r="B1845"/>
      <c r="C1845" s="8"/>
      <c r="D1845" s="8"/>
      <c r="E1845"/>
      <c r="F1845" s="276"/>
      <c r="G1845"/>
      <c r="H1845"/>
      <c r="I1845"/>
      <c r="J1845" s="267"/>
      <c r="K1845" s="267"/>
      <c r="L1845" s="372"/>
      <c r="O1845" s="373"/>
      <c r="P1845" s="373"/>
      <c r="Q1845" s="374"/>
      <c r="R1845" s="274"/>
      <c r="S1845"/>
      <c r="T1845"/>
      <c r="U1845"/>
      <c r="V1845"/>
      <c r="W1845"/>
      <c r="X1845"/>
      <c r="Y1845"/>
      <c r="Z1845"/>
      <c r="AA1845"/>
      <c r="AB1845"/>
      <c r="AC1845"/>
      <c r="AD1845"/>
      <c r="AE1845"/>
      <c r="AF1845"/>
      <c r="AG1845"/>
      <c r="AH1845"/>
    </row>
    <row r="1846" spans="1:34" s="282" customFormat="1" ht="12.75" customHeight="1" x14ac:dyDescent="0.25">
      <c r="A1846"/>
      <c r="B1846"/>
      <c r="C1846" s="8"/>
      <c r="D1846" s="8"/>
      <c r="E1846"/>
      <c r="F1846" s="276"/>
      <c r="G1846"/>
      <c r="H1846"/>
      <c r="I1846"/>
      <c r="J1846" s="267"/>
      <c r="K1846" s="267"/>
      <c r="L1846" s="372"/>
      <c r="O1846" s="373"/>
      <c r="P1846" s="373"/>
      <c r="Q1846" s="374"/>
      <c r="R1846" s="274"/>
      <c r="S1846"/>
      <c r="T1846"/>
      <c r="U1846"/>
      <c r="V1846"/>
      <c r="W1846"/>
      <c r="X1846"/>
      <c r="Y1846"/>
      <c r="Z1846"/>
      <c r="AA1846"/>
      <c r="AB1846"/>
      <c r="AC1846"/>
      <c r="AD1846"/>
      <c r="AE1846"/>
      <c r="AF1846"/>
      <c r="AG1846"/>
      <c r="AH1846"/>
    </row>
    <row r="1847" spans="1:34" s="282" customFormat="1" ht="12.75" customHeight="1" x14ac:dyDescent="0.25">
      <c r="A1847"/>
      <c r="B1847"/>
      <c r="C1847" s="8"/>
      <c r="D1847" s="8"/>
      <c r="E1847"/>
      <c r="F1847" s="276"/>
      <c r="G1847"/>
      <c r="H1847"/>
      <c r="I1847"/>
      <c r="J1847" s="267"/>
      <c r="K1847" s="267"/>
      <c r="L1847" s="372"/>
      <c r="O1847" s="373"/>
      <c r="P1847" s="373"/>
      <c r="Q1847" s="374"/>
      <c r="R1847" s="274"/>
      <c r="S1847"/>
      <c r="T1847"/>
      <c r="U1847"/>
      <c r="V1847"/>
      <c r="W1847"/>
      <c r="X1847"/>
      <c r="Y1847"/>
      <c r="Z1847"/>
      <c r="AA1847"/>
      <c r="AB1847"/>
      <c r="AC1847"/>
      <c r="AD1847"/>
      <c r="AE1847"/>
      <c r="AF1847"/>
      <c r="AG1847"/>
      <c r="AH1847"/>
    </row>
    <row r="1848" spans="1:34" s="282" customFormat="1" ht="12.75" customHeight="1" x14ac:dyDescent="0.25">
      <c r="A1848"/>
      <c r="B1848"/>
      <c r="C1848" s="8"/>
      <c r="D1848" s="8"/>
      <c r="E1848"/>
      <c r="F1848" s="276"/>
      <c r="G1848"/>
      <c r="H1848"/>
      <c r="I1848"/>
      <c r="J1848" s="267"/>
      <c r="K1848" s="267"/>
      <c r="L1848" s="372"/>
      <c r="O1848" s="373"/>
      <c r="P1848" s="373"/>
      <c r="Q1848" s="374"/>
      <c r="R1848" s="274"/>
      <c r="S1848"/>
      <c r="T1848"/>
      <c r="U1848"/>
      <c r="V1848"/>
      <c r="W1848"/>
      <c r="X1848"/>
      <c r="Y1848"/>
      <c r="Z1848"/>
      <c r="AA1848"/>
      <c r="AB1848"/>
      <c r="AC1848"/>
      <c r="AD1848"/>
      <c r="AE1848"/>
      <c r="AF1848"/>
      <c r="AG1848"/>
      <c r="AH1848"/>
    </row>
    <row r="1849" spans="1:34" s="282" customFormat="1" ht="12.75" customHeight="1" x14ac:dyDescent="0.25">
      <c r="A1849"/>
      <c r="B1849"/>
      <c r="C1849" s="8"/>
      <c r="D1849" s="8"/>
      <c r="E1849"/>
      <c r="F1849" s="276"/>
      <c r="G1849"/>
      <c r="H1849"/>
      <c r="I1849"/>
      <c r="J1849" s="267"/>
      <c r="K1849" s="267"/>
      <c r="L1849" s="372"/>
      <c r="O1849" s="373"/>
      <c r="P1849" s="373"/>
      <c r="Q1849" s="374"/>
      <c r="R1849" s="274"/>
      <c r="S1849"/>
      <c r="T1849"/>
      <c r="U1849"/>
      <c r="V1849"/>
      <c r="W1849"/>
      <c r="X1849"/>
      <c r="Y1849"/>
      <c r="Z1849"/>
      <c r="AA1849"/>
      <c r="AB1849"/>
      <c r="AC1849"/>
      <c r="AD1849"/>
      <c r="AE1849"/>
      <c r="AF1849"/>
      <c r="AG1849"/>
      <c r="AH1849"/>
    </row>
    <row r="1850" spans="1:34" s="282" customFormat="1" ht="12.75" customHeight="1" x14ac:dyDescent="0.25">
      <c r="A1850"/>
      <c r="B1850"/>
      <c r="C1850" s="8"/>
      <c r="D1850" s="8"/>
      <c r="E1850"/>
      <c r="F1850" s="276"/>
      <c r="G1850"/>
      <c r="H1850"/>
      <c r="I1850"/>
      <c r="J1850" s="267"/>
      <c r="K1850" s="267"/>
      <c r="L1850" s="372"/>
      <c r="O1850" s="373"/>
      <c r="P1850" s="373"/>
      <c r="Q1850" s="374"/>
      <c r="R1850" s="274"/>
      <c r="S1850"/>
      <c r="T1850"/>
      <c r="U1850"/>
      <c r="V1850"/>
      <c r="W1850"/>
      <c r="X1850"/>
      <c r="Y1850"/>
      <c r="Z1850"/>
      <c r="AA1850"/>
      <c r="AB1850"/>
      <c r="AC1850"/>
      <c r="AD1850"/>
      <c r="AE1850"/>
      <c r="AF1850"/>
      <c r="AG1850"/>
      <c r="AH1850"/>
    </row>
    <row r="1851" spans="1:34" s="282" customFormat="1" ht="12.75" customHeight="1" x14ac:dyDescent="0.25">
      <c r="A1851"/>
      <c r="B1851"/>
      <c r="C1851" s="8"/>
      <c r="D1851" s="8"/>
      <c r="E1851"/>
      <c r="F1851" s="276"/>
      <c r="G1851"/>
      <c r="H1851"/>
      <c r="I1851"/>
      <c r="J1851" s="267"/>
      <c r="K1851" s="267"/>
      <c r="L1851" s="372"/>
      <c r="O1851" s="373"/>
      <c r="P1851" s="373"/>
      <c r="Q1851" s="374"/>
      <c r="R1851" s="274"/>
      <c r="S1851"/>
      <c r="T1851"/>
      <c r="U1851"/>
      <c r="V1851"/>
      <c r="W1851"/>
      <c r="X1851"/>
      <c r="Y1851"/>
      <c r="Z1851"/>
      <c r="AA1851"/>
      <c r="AB1851"/>
      <c r="AC1851"/>
      <c r="AD1851"/>
      <c r="AE1851"/>
      <c r="AF1851"/>
      <c r="AG1851"/>
      <c r="AH1851"/>
    </row>
    <row r="1852" spans="1:34" s="282" customFormat="1" ht="12.75" customHeight="1" x14ac:dyDescent="0.25">
      <c r="A1852"/>
      <c r="B1852"/>
      <c r="C1852" s="8"/>
      <c r="D1852" s="8"/>
      <c r="E1852"/>
      <c r="F1852" s="276"/>
      <c r="G1852"/>
      <c r="H1852"/>
      <c r="I1852"/>
      <c r="J1852" s="267"/>
      <c r="K1852" s="267"/>
      <c r="L1852" s="372"/>
      <c r="O1852" s="373"/>
      <c r="P1852" s="373"/>
      <c r="Q1852" s="374"/>
      <c r="R1852" s="274"/>
      <c r="S1852"/>
      <c r="T1852"/>
      <c r="U1852"/>
      <c r="V1852"/>
      <c r="W1852"/>
      <c r="X1852"/>
      <c r="Y1852"/>
      <c r="Z1852"/>
      <c r="AA1852"/>
      <c r="AB1852"/>
      <c r="AC1852"/>
      <c r="AD1852"/>
      <c r="AE1852"/>
      <c r="AF1852"/>
      <c r="AG1852"/>
      <c r="AH1852"/>
    </row>
    <row r="1853" spans="1:34" s="282" customFormat="1" ht="12.75" customHeight="1" x14ac:dyDescent="0.25">
      <c r="A1853"/>
      <c r="B1853"/>
      <c r="C1853" s="8"/>
      <c r="D1853" s="8"/>
      <c r="E1853"/>
      <c r="F1853" s="276"/>
      <c r="G1853"/>
      <c r="H1853"/>
      <c r="I1853"/>
      <c r="J1853" s="267"/>
      <c r="K1853" s="267"/>
      <c r="L1853" s="372"/>
      <c r="O1853" s="373"/>
      <c r="P1853" s="373"/>
      <c r="Q1853" s="374"/>
      <c r="R1853" s="274"/>
      <c r="S1853"/>
      <c r="T1853"/>
      <c r="U1853"/>
      <c r="V1853"/>
      <c r="W1853"/>
      <c r="X1853"/>
      <c r="Y1853"/>
      <c r="Z1853"/>
      <c r="AA1853"/>
      <c r="AB1853"/>
      <c r="AC1853"/>
      <c r="AD1853"/>
      <c r="AE1853"/>
      <c r="AF1853"/>
      <c r="AG1853"/>
      <c r="AH1853"/>
    </row>
    <row r="1854" spans="1:34" s="282" customFormat="1" ht="12.75" customHeight="1" x14ac:dyDescent="0.25">
      <c r="A1854"/>
      <c r="B1854"/>
      <c r="C1854" s="8"/>
      <c r="D1854" s="8"/>
      <c r="E1854"/>
      <c r="F1854" s="276"/>
      <c r="G1854"/>
      <c r="H1854"/>
      <c r="I1854"/>
      <c r="J1854" s="267"/>
      <c r="K1854" s="267"/>
      <c r="L1854" s="372"/>
      <c r="O1854" s="373"/>
      <c r="P1854" s="373"/>
      <c r="Q1854" s="374"/>
      <c r="R1854" s="274"/>
      <c r="S1854"/>
      <c r="T1854"/>
      <c r="U1854"/>
      <c r="V1854"/>
      <c r="W1854"/>
      <c r="X1854"/>
      <c r="Y1854"/>
      <c r="Z1854"/>
      <c r="AA1854"/>
      <c r="AB1854"/>
      <c r="AC1854"/>
      <c r="AD1854"/>
      <c r="AE1854"/>
      <c r="AF1854"/>
      <c r="AG1854"/>
      <c r="AH1854"/>
    </row>
    <row r="1855" spans="1:34" s="282" customFormat="1" ht="12.75" customHeight="1" x14ac:dyDescent="0.25">
      <c r="A1855"/>
      <c r="B1855"/>
      <c r="C1855" s="8"/>
      <c r="D1855" s="8"/>
      <c r="E1855"/>
      <c r="F1855" s="276"/>
      <c r="G1855"/>
      <c r="H1855"/>
      <c r="I1855"/>
      <c r="J1855" s="267"/>
      <c r="K1855" s="267"/>
      <c r="L1855" s="372"/>
      <c r="O1855" s="373"/>
      <c r="P1855" s="373"/>
      <c r="Q1855" s="374"/>
      <c r="R1855" s="274"/>
      <c r="S1855"/>
      <c r="T1855"/>
      <c r="U1855"/>
      <c r="V1855"/>
      <c r="W1855"/>
      <c r="X1855"/>
      <c r="Y1855"/>
      <c r="Z1855"/>
      <c r="AA1855"/>
      <c r="AB1855"/>
      <c r="AC1855"/>
      <c r="AD1855"/>
      <c r="AE1855"/>
      <c r="AF1855"/>
      <c r="AG1855"/>
      <c r="AH1855"/>
    </row>
    <row r="1856" spans="1:34" s="282" customFormat="1" ht="12.75" customHeight="1" x14ac:dyDescent="0.25">
      <c r="A1856"/>
      <c r="B1856"/>
      <c r="C1856" s="8"/>
      <c r="D1856" s="8"/>
      <c r="E1856"/>
      <c r="F1856" s="276"/>
      <c r="G1856"/>
      <c r="H1856"/>
      <c r="I1856"/>
      <c r="J1856" s="267"/>
      <c r="K1856" s="267"/>
      <c r="L1856" s="372"/>
      <c r="O1856" s="373"/>
      <c r="P1856" s="373"/>
      <c r="Q1856" s="374"/>
      <c r="R1856" s="274"/>
      <c r="S1856"/>
      <c r="T1856"/>
      <c r="U1856"/>
      <c r="V1856"/>
      <c r="W1856"/>
      <c r="X1856"/>
      <c r="Y1856"/>
      <c r="Z1856"/>
      <c r="AA1856"/>
      <c r="AB1856"/>
      <c r="AC1856"/>
      <c r="AD1856"/>
      <c r="AE1856"/>
      <c r="AF1856"/>
      <c r="AG1856"/>
      <c r="AH1856"/>
    </row>
    <row r="1857" spans="1:34" s="282" customFormat="1" ht="12.75" customHeight="1" x14ac:dyDescent="0.25">
      <c r="A1857"/>
      <c r="B1857"/>
      <c r="C1857" s="8"/>
      <c r="D1857" s="8"/>
      <c r="E1857"/>
      <c r="F1857" s="276"/>
      <c r="G1857"/>
      <c r="H1857"/>
      <c r="I1857"/>
      <c r="J1857" s="267"/>
      <c r="K1857" s="267"/>
      <c r="L1857" s="372"/>
      <c r="O1857" s="373"/>
      <c r="P1857" s="373"/>
      <c r="Q1857" s="374"/>
      <c r="R1857" s="274"/>
      <c r="S1857"/>
      <c r="T1857"/>
      <c r="U1857"/>
      <c r="V1857"/>
      <c r="W1857"/>
      <c r="X1857"/>
      <c r="Y1857"/>
      <c r="Z1857"/>
      <c r="AA1857"/>
      <c r="AB1857"/>
      <c r="AC1857"/>
      <c r="AD1857"/>
      <c r="AE1857"/>
      <c r="AF1857"/>
      <c r="AG1857"/>
      <c r="AH1857"/>
    </row>
    <row r="1858" spans="1:34" s="282" customFormat="1" ht="12.75" customHeight="1" x14ac:dyDescent="0.25">
      <c r="A1858"/>
      <c r="B1858"/>
      <c r="C1858" s="8"/>
      <c r="D1858" s="8"/>
      <c r="E1858"/>
      <c r="F1858" s="276"/>
      <c r="G1858"/>
      <c r="H1858"/>
      <c r="I1858"/>
      <c r="J1858" s="267"/>
      <c r="K1858" s="267"/>
      <c r="L1858" s="372"/>
      <c r="O1858" s="373"/>
      <c r="P1858" s="373"/>
      <c r="Q1858" s="374"/>
      <c r="R1858" s="274"/>
      <c r="S1858"/>
      <c r="T1858"/>
      <c r="U1858"/>
      <c r="V1858"/>
      <c r="W1858"/>
      <c r="X1858"/>
      <c r="Y1858"/>
      <c r="Z1858"/>
      <c r="AA1858"/>
      <c r="AB1858"/>
      <c r="AC1858"/>
      <c r="AD1858"/>
      <c r="AE1858"/>
      <c r="AF1858"/>
      <c r="AG1858"/>
      <c r="AH1858"/>
    </row>
    <row r="1859" spans="1:34" s="282" customFormat="1" ht="12.75" customHeight="1" x14ac:dyDescent="0.25">
      <c r="A1859"/>
      <c r="B1859"/>
      <c r="C1859" s="8"/>
      <c r="D1859" s="8"/>
      <c r="E1859"/>
      <c r="F1859" s="276"/>
      <c r="G1859"/>
      <c r="H1859"/>
      <c r="I1859"/>
      <c r="J1859" s="267"/>
      <c r="K1859" s="267"/>
      <c r="L1859" s="372"/>
      <c r="O1859" s="373"/>
      <c r="P1859" s="373"/>
      <c r="Q1859" s="374"/>
      <c r="R1859" s="274"/>
      <c r="S1859"/>
      <c r="T1859"/>
      <c r="U1859"/>
      <c r="V1859"/>
      <c r="W1859"/>
      <c r="X1859"/>
      <c r="Y1859"/>
      <c r="Z1859"/>
      <c r="AA1859"/>
      <c r="AB1859"/>
      <c r="AC1859"/>
      <c r="AD1859"/>
      <c r="AE1859"/>
      <c r="AF1859"/>
      <c r="AG1859"/>
      <c r="AH1859"/>
    </row>
    <row r="1860" spans="1:34" s="282" customFormat="1" ht="12.75" customHeight="1" x14ac:dyDescent="0.25">
      <c r="A1860"/>
      <c r="B1860"/>
      <c r="C1860" s="8"/>
      <c r="D1860" s="8"/>
      <c r="E1860"/>
      <c r="F1860" s="276"/>
      <c r="G1860"/>
      <c r="H1860"/>
      <c r="I1860"/>
      <c r="J1860" s="267"/>
      <c r="K1860" s="267"/>
      <c r="L1860" s="372"/>
      <c r="O1860" s="373"/>
      <c r="P1860" s="373"/>
      <c r="Q1860" s="374"/>
      <c r="R1860" s="274"/>
      <c r="S1860"/>
      <c r="T1860"/>
      <c r="U1860"/>
      <c r="V1860"/>
      <c r="W1860"/>
      <c r="X1860"/>
      <c r="Y1860"/>
      <c r="Z1860"/>
      <c r="AA1860"/>
      <c r="AB1860"/>
      <c r="AC1860"/>
      <c r="AD1860"/>
      <c r="AE1860"/>
      <c r="AF1860"/>
      <c r="AG1860"/>
      <c r="AH1860"/>
    </row>
    <row r="1861" spans="1:34" s="282" customFormat="1" ht="12.75" customHeight="1" x14ac:dyDescent="0.25">
      <c r="A1861"/>
      <c r="B1861"/>
      <c r="C1861" s="8"/>
      <c r="D1861" s="8"/>
      <c r="E1861"/>
      <c r="F1861" s="276"/>
      <c r="G1861"/>
      <c r="H1861"/>
      <c r="I1861"/>
      <c r="J1861" s="267"/>
      <c r="K1861" s="267"/>
      <c r="L1861" s="372"/>
      <c r="O1861" s="373"/>
      <c r="P1861" s="373"/>
      <c r="Q1861" s="374"/>
      <c r="R1861" s="274"/>
      <c r="S1861"/>
      <c r="T1861"/>
      <c r="U1861"/>
      <c r="V1861"/>
      <c r="W1861"/>
      <c r="X1861"/>
      <c r="Y1861"/>
      <c r="Z1861"/>
      <c r="AA1861"/>
      <c r="AB1861"/>
      <c r="AC1861"/>
      <c r="AD1861"/>
      <c r="AE1861"/>
      <c r="AF1861"/>
      <c r="AG1861"/>
      <c r="AH1861"/>
    </row>
    <row r="1862" spans="1:34" s="282" customFormat="1" ht="12.75" customHeight="1" x14ac:dyDescent="0.25">
      <c r="A1862"/>
      <c r="B1862"/>
      <c r="C1862" s="8"/>
      <c r="D1862" s="8"/>
      <c r="E1862"/>
      <c r="F1862" s="276"/>
      <c r="G1862"/>
      <c r="H1862"/>
      <c r="I1862"/>
      <c r="J1862" s="267"/>
      <c r="K1862" s="267"/>
      <c r="L1862" s="372"/>
      <c r="O1862" s="373"/>
      <c r="P1862" s="373"/>
      <c r="Q1862" s="374"/>
      <c r="R1862" s="274"/>
      <c r="S1862"/>
      <c r="T1862"/>
      <c r="U1862"/>
      <c r="V1862"/>
      <c r="W1862"/>
      <c r="X1862"/>
      <c r="Y1862"/>
      <c r="Z1862"/>
      <c r="AA1862"/>
      <c r="AB1862"/>
      <c r="AC1862"/>
      <c r="AD1862"/>
      <c r="AE1862"/>
      <c r="AF1862"/>
      <c r="AG1862"/>
      <c r="AH1862"/>
    </row>
    <row r="1863" spans="1:34" s="282" customFormat="1" ht="12.75" customHeight="1" x14ac:dyDescent="0.25">
      <c r="A1863"/>
      <c r="B1863"/>
      <c r="C1863" s="8"/>
      <c r="D1863" s="8"/>
      <c r="E1863"/>
      <c r="F1863" s="276"/>
      <c r="G1863"/>
      <c r="H1863"/>
      <c r="I1863"/>
      <c r="J1863" s="267"/>
      <c r="K1863" s="267"/>
      <c r="L1863" s="372"/>
      <c r="O1863" s="373"/>
      <c r="P1863" s="373"/>
      <c r="Q1863" s="374"/>
      <c r="R1863" s="274"/>
      <c r="S1863"/>
      <c r="T1863"/>
      <c r="U1863"/>
      <c r="V1863"/>
      <c r="W1863"/>
      <c r="X1863"/>
      <c r="Y1863"/>
      <c r="Z1863"/>
      <c r="AA1863"/>
      <c r="AB1863"/>
      <c r="AC1863"/>
      <c r="AD1863"/>
      <c r="AE1863"/>
      <c r="AF1863"/>
      <c r="AG1863"/>
      <c r="AH1863"/>
    </row>
    <row r="1864" spans="1:34" s="282" customFormat="1" ht="12.75" customHeight="1" x14ac:dyDescent="0.25">
      <c r="A1864"/>
      <c r="B1864"/>
      <c r="C1864" s="8"/>
      <c r="D1864" s="8"/>
      <c r="E1864"/>
      <c r="F1864" s="276"/>
      <c r="G1864"/>
      <c r="H1864"/>
      <c r="I1864"/>
      <c r="J1864" s="267"/>
      <c r="K1864" s="267"/>
      <c r="L1864" s="372"/>
      <c r="O1864" s="373"/>
      <c r="P1864" s="373"/>
      <c r="Q1864" s="374"/>
      <c r="R1864" s="274"/>
      <c r="S1864"/>
      <c r="T1864"/>
      <c r="U1864"/>
      <c r="V1864"/>
      <c r="W1864"/>
      <c r="X1864"/>
      <c r="Y1864"/>
      <c r="Z1864"/>
      <c r="AA1864"/>
      <c r="AB1864"/>
      <c r="AC1864"/>
      <c r="AD1864"/>
      <c r="AE1864"/>
      <c r="AF1864"/>
      <c r="AG1864"/>
      <c r="AH1864"/>
    </row>
    <row r="1865" spans="1:34" s="282" customFormat="1" ht="12.75" customHeight="1" x14ac:dyDescent="0.25">
      <c r="A1865"/>
      <c r="B1865"/>
      <c r="C1865" s="8"/>
      <c r="D1865" s="8"/>
      <c r="E1865"/>
      <c r="F1865" s="276"/>
      <c r="G1865"/>
      <c r="H1865"/>
      <c r="I1865"/>
      <c r="J1865" s="267"/>
      <c r="K1865" s="267"/>
      <c r="L1865" s="372"/>
      <c r="O1865" s="373"/>
      <c r="P1865" s="373"/>
      <c r="Q1865" s="374"/>
      <c r="R1865" s="274"/>
      <c r="S1865"/>
      <c r="T1865"/>
      <c r="U1865"/>
      <c r="V1865"/>
      <c r="W1865"/>
      <c r="X1865"/>
      <c r="Y1865"/>
      <c r="Z1865"/>
      <c r="AA1865"/>
      <c r="AB1865"/>
      <c r="AC1865"/>
      <c r="AD1865"/>
      <c r="AE1865"/>
      <c r="AF1865"/>
      <c r="AG1865"/>
      <c r="AH1865"/>
    </row>
    <row r="1866" spans="1:34" s="282" customFormat="1" ht="12.75" customHeight="1" x14ac:dyDescent="0.25">
      <c r="A1866"/>
      <c r="B1866"/>
      <c r="C1866" s="8"/>
      <c r="D1866" s="8"/>
      <c r="E1866"/>
      <c r="F1866" s="276"/>
      <c r="G1866"/>
      <c r="H1866"/>
      <c r="I1866"/>
      <c r="J1866" s="267"/>
      <c r="K1866" s="267"/>
      <c r="L1866" s="372"/>
      <c r="O1866" s="373"/>
      <c r="P1866" s="373"/>
      <c r="Q1866" s="374"/>
      <c r="R1866" s="274"/>
      <c r="S1866"/>
      <c r="T1866"/>
      <c r="U1866"/>
      <c r="V1866"/>
      <c r="W1866"/>
      <c r="X1866"/>
      <c r="Y1866"/>
      <c r="Z1866"/>
      <c r="AA1866"/>
      <c r="AB1866"/>
      <c r="AC1866"/>
      <c r="AD1866"/>
      <c r="AE1866"/>
      <c r="AF1866"/>
      <c r="AG1866"/>
      <c r="AH1866"/>
    </row>
    <row r="1867" spans="1:34" s="282" customFormat="1" ht="12.75" customHeight="1" x14ac:dyDescent="0.25">
      <c r="A1867"/>
      <c r="B1867"/>
      <c r="C1867" s="8"/>
      <c r="D1867" s="8"/>
      <c r="E1867"/>
      <c r="F1867" s="276"/>
      <c r="G1867"/>
      <c r="H1867"/>
      <c r="I1867"/>
      <c r="J1867" s="267"/>
      <c r="K1867" s="267"/>
      <c r="L1867" s="372"/>
      <c r="O1867" s="373"/>
      <c r="P1867" s="373"/>
      <c r="Q1867" s="374"/>
      <c r="R1867" s="274"/>
      <c r="S1867"/>
      <c r="T1867"/>
      <c r="U1867"/>
      <c r="V1867"/>
      <c r="W1867"/>
      <c r="X1867"/>
      <c r="Y1867"/>
      <c r="Z1867"/>
      <c r="AA1867"/>
      <c r="AB1867"/>
      <c r="AC1867"/>
      <c r="AD1867"/>
      <c r="AE1867"/>
      <c r="AF1867"/>
      <c r="AG1867"/>
      <c r="AH1867"/>
    </row>
    <row r="1868" spans="1:34" s="282" customFormat="1" ht="12.75" customHeight="1" x14ac:dyDescent="0.25">
      <c r="A1868"/>
      <c r="B1868"/>
      <c r="C1868" s="8"/>
      <c r="D1868" s="8"/>
      <c r="E1868"/>
      <c r="F1868" s="276"/>
      <c r="G1868"/>
      <c r="H1868"/>
      <c r="I1868"/>
      <c r="J1868" s="267"/>
      <c r="K1868" s="267"/>
      <c r="L1868" s="372"/>
      <c r="O1868" s="373"/>
      <c r="P1868" s="373"/>
      <c r="Q1868" s="374"/>
      <c r="R1868" s="274"/>
      <c r="S1868"/>
      <c r="T1868"/>
      <c r="U1868"/>
      <c r="V1868"/>
      <c r="W1868"/>
      <c r="X1868"/>
      <c r="Y1868"/>
      <c r="Z1868"/>
      <c r="AA1868"/>
      <c r="AB1868"/>
      <c r="AC1868"/>
      <c r="AD1868"/>
      <c r="AE1868"/>
      <c r="AF1868"/>
      <c r="AG1868"/>
      <c r="AH1868"/>
    </row>
    <row r="1869" spans="1:34" s="282" customFormat="1" ht="12.75" customHeight="1" x14ac:dyDescent="0.25">
      <c r="A1869"/>
      <c r="B1869"/>
      <c r="C1869" s="8"/>
      <c r="D1869" s="8"/>
      <c r="E1869"/>
      <c r="F1869" s="276"/>
      <c r="G1869"/>
      <c r="H1869"/>
      <c r="I1869"/>
      <c r="J1869" s="267"/>
      <c r="K1869" s="267"/>
      <c r="L1869" s="372"/>
      <c r="O1869" s="373"/>
      <c r="P1869" s="373"/>
      <c r="Q1869" s="374"/>
      <c r="R1869" s="274"/>
      <c r="S1869"/>
      <c r="T1869"/>
      <c r="U1869"/>
      <c r="V1869"/>
      <c r="W1869"/>
      <c r="X1869"/>
      <c r="Y1869"/>
      <c r="Z1869"/>
      <c r="AA1869"/>
      <c r="AB1869"/>
      <c r="AC1869"/>
      <c r="AD1869"/>
      <c r="AE1869"/>
      <c r="AF1869"/>
      <c r="AG1869"/>
      <c r="AH1869"/>
    </row>
    <row r="1870" spans="1:34" s="282" customFormat="1" ht="12.75" customHeight="1" x14ac:dyDescent="0.25">
      <c r="A1870"/>
      <c r="B1870"/>
      <c r="C1870" s="8"/>
      <c r="D1870" s="8"/>
      <c r="E1870"/>
      <c r="F1870" s="276"/>
      <c r="G1870"/>
      <c r="H1870"/>
      <c r="I1870"/>
      <c r="J1870" s="267"/>
      <c r="K1870" s="267"/>
      <c r="L1870" s="372"/>
      <c r="O1870" s="373"/>
      <c r="P1870" s="373"/>
      <c r="Q1870" s="374"/>
      <c r="R1870" s="274"/>
      <c r="S1870"/>
      <c r="T1870"/>
      <c r="U1870"/>
      <c r="V1870"/>
      <c r="W1870"/>
      <c r="X1870"/>
      <c r="Y1870"/>
      <c r="Z1870"/>
      <c r="AA1870"/>
      <c r="AB1870"/>
      <c r="AC1870"/>
      <c r="AD1870"/>
      <c r="AE1870"/>
      <c r="AF1870"/>
      <c r="AG1870"/>
      <c r="AH1870"/>
    </row>
    <row r="1871" spans="1:34" s="282" customFormat="1" ht="12.75" customHeight="1" x14ac:dyDescent="0.25">
      <c r="A1871"/>
      <c r="B1871"/>
      <c r="C1871" s="8"/>
      <c r="D1871" s="8"/>
      <c r="E1871"/>
      <c r="F1871" s="276"/>
      <c r="G1871"/>
      <c r="H1871"/>
      <c r="I1871"/>
      <c r="J1871" s="267"/>
      <c r="K1871" s="267"/>
      <c r="L1871" s="372"/>
      <c r="O1871" s="373"/>
      <c r="P1871" s="373"/>
      <c r="Q1871" s="374"/>
      <c r="R1871" s="274"/>
      <c r="S1871"/>
      <c r="T1871"/>
      <c r="U1871"/>
      <c r="V1871"/>
      <c r="W1871"/>
      <c r="X1871"/>
      <c r="Y1871"/>
      <c r="Z1871"/>
      <c r="AA1871"/>
      <c r="AB1871"/>
      <c r="AC1871"/>
      <c r="AD1871"/>
      <c r="AE1871"/>
      <c r="AF1871"/>
      <c r="AG1871"/>
      <c r="AH1871"/>
    </row>
    <row r="1872" spans="1:34" s="282" customFormat="1" ht="12.75" customHeight="1" x14ac:dyDescent="0.25">
      <c r="A1872"/>
      <c r="B1872"/>
      <c r="C1872" s="8"/>
      <c r="D1872" s="8"/>
      <c r="E1872"/>
      <c r="F1872" s="276"/>
      <c r="G1872"/>
      <c r="H1872"/>
      <c r="I1872"/>
      <c r="J1872" s="267"/>
      <c r="K1872" s="267"/>
      <c r="L1872" s="372"/>
      <c r="O1872" s="373"/>
      <c r="P1872" s="373"/>
      <c r="Q1872" s="374"/>
      <c r="R1872" s="274"/>
      <c r="S1872"/>
      <c r="T1872"/>
      <c r="U1872"/>
      <c r="V1872"/>
      <c r="W1872"/>
      <c r="X1872"/>
      <c r="Y1872"/>
      <c r="Z1872"/>
      <c r="AA1872"/>
      <c r="AB1872"/>
      <c r="AC1872"/>
      <c r="AD1872"/>
      <c r="AE1872"/>
      <c r="AF1872"/>
      <c r="AG1872"/>
      <c r="AH1872"/>
    </row>
    <row r="1873" spans="1:34" s="282" customFormat="1" ht="12.75" customHeight="1" x14ac:dyDescent="0.25">
      <c r="A1873"/>
      <c r="B1873"/>
      <c r="C1873" s="8"/>
      <c r="D1873" s="8"/>
      <c r="E1873"/>
      <c r="F1873" s="276"/>
      <c r="G1873"/>
      <c r="H1873"/>
      <c r="I1873"/>
      <c r="J1873" s="267"/>
      <c r="K1873" s="267"/>
      <c r="L1873" s="372"/>
      <c r="O1873" s="373"/>
      <c r="P1873" s="373"/>
      <c r="Q1873" s="374"/>
      <c r="R1873" s="274"/>
      <c r="S1873"/>
      <c r="T1873"/>
      <c r="U1873"/>
      <c r="V1873"/>
      <c r="W1873"/>
      <c r="X1873"/>
      <c r="Y1873"/>
      <c r="Z1873"/>
      <c r="AA1873"/>
      <c r="AB1873"/>
      <c r="AC1873"/>
      <c r="AD1873"/>
      <c r="AE1873"/>
      <c r="AF1873"/>
      <c r="AG1873"/>
      <c r="AH1873"/>
    </row>
    <row r="1874" spans="1:34" s="282" customFormat="1" ht="12.75" customHeight="1" x14ac:dyDescent="0.25">
      <c r="A1874"/>
      <c r="B1874"/>
      <c r="C1874" s="8"/>
      <c r="D1874" s="8"/>
      <c r="E1874"/>
      <c r="F1874" s="276"/>
      <c r="G1874"/>
      <c r="H1874"/>
      <c r="I1874"/>
      <c r="J1874" s="267"/>
      <c r="K1874" s="267"/>
      <c r="L1874" s="372"/>
      <c r="O1874" s="373"/>
      <c r="P1874" s="373"/>
      <c r="Q1874" s="374"/>
      <c r="R1874" s="274"/>
      <c r="S1874"/>
      <c r="T1874"/>
      <c r="U1874"/>
      <c r="V1874"/>
      <c r="W1874"/>
      <c r="X1874"/>
      <c r="Y1874"/>
      <c r="Z1874"/>
      <c r="AA1874"/>
      <c r="AB1874"/>
      <c r="AC1874"/>
      <c r="AD1874"/>
      <c r="AE1874"/>
      <c r="AF1874"/>
      <c r="AG1874"/>
      <c r="AH1874"/>
    </row>
    <row r="1875" spans="1:34" s="282" customFormat="1" ht="12.75" customHeight="1" x14ac:dyDescent="0.25">
      <c r="A1875"/>
      <c r="B1875"/>
      <c r="C1875" s="8"/>
      <c r="D1875" s="8"/>
      <c r="E1875"/>
      <c r="F1875" s="276"/>
      <c r="G1875"/>
      <c r="H1875"/>
      <c r="I1875"/>
      <c r="J1875" s="267"/>
      <c r="K1875" s="267"/>
      <c r="L1875" s="372"/>
      <c r="O1875" s="373"/>
      <c r="P1875" s="373"/>
      <c r="Q1875" s="374"/>
      <c r="R1875" s="274"/>
      <c r="S1875"/>
      <c r="T1875"/>
      <c r="U1875"/>
      <c r="V1875"/>
      <c r="W1875"/>
      <c r="X1875"/>
      <c r="Y1875"/>
      <c r="Z1875"/>
      <c r="AA1875"/>
      <c r="AB1875"/>
      <c r="AC1875"/>
      <c r="AD1875"/>
      <c r="AE1875"/>
      <c r="AF1875"/>
      <c r="AG1875"/>
      <c r="AH1875"/>
    </row>
    <row r="1876" spans="1:34" s="282" customFormat="1" ht="12.75" customHeight="1" x14ac:dyDescent="0.25">
      <c r="A1876"/>
      <c r="B1876"/>
      <c r="C1876" s="8"/>
      <c r="D1876" s="8"/>
      <c r="E1876"/>
      <c r="F1876" s="276"/>
      <c r="G1876"/>
      <c r="H1876"/>
      <c r="I1876"/>
      <c r="J1876" s="267"/>
      <c r="K1876" s="267"/>
      <c r="L1876" s="372"/>
      <c r="O1876" s="373"/>
      <c r="P1876" s="373"/>
      <c r="Q1876" s="374"/>
      <c r="R1876" s="274"/>
      <c r="S1876"/>
      <c r="T1876"/>
      <c r="U1876"/>
      <c r="V1876"/>
      <c r="W1876"/>
      <c r="X1876"/>
      <c r="Y1876"/>
      <c r="Z1876"/>
      <c r="AA1876"/>
      <c r="AB1876"/>
      <c r="AC1876"/>
      <c r="AD1876"/>
      <c r="AE1876"/>
      <c r="AF1876"/>
      <c r="AG1876"/>
      <c r="AH1876"/>
    </row>
    <row r="1877" spans="1:34" s="282" customFormat="1" ht="12.75" customHeight="1" x14ac:dyDescent="0.25">
      <c r="A1877"/>
      <c r="B1877"/>
      <c r="C1877" s="8"/>
      <c r="D1877" s="8"/>
      <c r="E1877"/>
      <c r="F1877" s="276"/>
      <c r="G1877"/>
      <c r="H1877"/>
      <c r="I1877"/>
      <c r="J1877" s="267"/>
      <c r="K1877" s="267"/>
      <c r="L1877" s="372"/>
      <c r="O1877" s="373"/>
      <c r="P1877" s="373"/>
      <c r="Q1877" s="374"/>
      <c r="R1877" s="274"/>
      <c r="S1877"/>
      <c r="T1877"/>
      <c r="U1877"/>
      <c r="V1877"/>
      <c r="W1877"/>
      <c r="X1877"/>
      <c r="Y1877"/>
      <c r="Z1877"/>
      <c r="AA1877"/>
      <c r="AB1877"/>
      <c r="AC1877"/>
      <c r="AD1877"/>
      <c r="AE1877"/>
      <c r="AF1877"/>
      <c r="AG1877"/>
      <c r="AH1877"/>
    </row>
    <row r="1878" spans="1:34" s="282" customFormat="1" ht="12.75" customHeight="1" x14ac:dyDescent="0.25">
      <c r="A1878"/>
      <c r="B1878"/>
      <c r="C1878" s="8"/>
      <c r="D1878" s="8"/>
      <c r="E1878"/>
      <c r="F1878" s="276"/>
      <c r="G1878"/>
      <c r="H1878"/>
      <c r="I1878"/>
      <c r="J1878" s="267"/>
      <c r="K1878" s="267"/>
      <c r="L1878" s="372"/>
      <c r="O1878" s="373"/>
      <c r="P1878" s="373"/>
      <c r="Q1878" s="374"/>
      <c r="R1878" s="274"/>
      <c r="S1878"/>
      <c r="T1878"/>
      <c r="U1878"/>
      <c r="V1878"/>
      <c r="W1878"/>
      <c r="X1878"/>
      <c r="Y1878"/>
      <c r="Z1878"/>
      <c r="AA1878"/>
      <c r="AB1878"/>
      <c r="AC1878"/>
      <c r="AD1878"/>
      <c r="AE1878"/>
      <c r="AF1878"/>
      <c r="AG1878"/>
      <c r="AH1878"/>
    </row>
    <row r="1879" spans="1:34" s="282" customFormat="1" ht="12.75" customHeight="1" x14ac:dyDescent="0.25">
      <c r="A1879"/>
      <c r="B1879"/>
      <c r="C1879" s="8"/>
      <c r="D1879" s="8"/>
      <c r="E1879"/>
      <c r="F1879" s="276"/>
      <c r="G1879"/>
      <c r="H1879"/>
      <c r="I1879"/>
      <c r="J1879" s="267"/>
      <c r="K1879" s="267"/>
      <c r="L1879" s="372"/>
      <c r="O1879" s="373"/>
      <c r="P1879" s="373"/>
      <c r="Q1879" s="374"/>
      <c r="R1879" s="274"/>
      <c r="S1879"/>
      <c r="T1879"/>
      <c r="U1879"/>
      <c r="V1879"/>
      <c r="W1879"/>
      <c r="X1879"/>
      <c r="Y1879"/>
      <c r="Z1879"/>
      <c r="AA1879"/>
      <c r="AB1879"/>
      <c r="AC1879"/>
      <c r="AD1879"/>
      <c r="AE1879"/>
      <c r="AF1879"/>
      <c r="AG1879"/>
      <c r="AH1879"/>
    </row>
    <row r="1880" spans="1:34" s="282" customFormat="1" ht="12.75" customHeight="1" x14ac:dyDescent="0.25">
      <c r="A1880"/>
      <c r="B1880"/>
      <c r="C1880" s="8"/>
      <c r="D1880" s="8"/>
      <c r="E1880"/>
      <c r="F1880" s="276"/>
      <c r="G1880"/>
      <c r="H1880"/>
      <c r="I1880"/>
      <c r="J1880" s="267"/>
      <c r="K1880" s="267"/>
      <c r="L1880" s="372"/>
      <c r="O1880" s="373"/>
      <c r="P1880" s="373"/>
      <c r="Q1880" s="374"/>
      <c r="R1880" s="274"/>
      <c r="S1880"/>
      <c r="T1880"/>
      <c r="U1880"/>
      <c r="V1880"/>
      <c r="W1880"/>
      <c r="X1880"/>
      <c r="Y1880"/>
      <c r="Z1880"/>
      <c r="AA1880"/>
      <c r="AB1880"/>
      <c r="AC1880"/>
      <c r="AD1880"/>
      <c r="AE1880"/>
      <c r="AF1880"/>
      <c r="AG1880"/>
      <c r="AH1880"/>
    </row>
    <row r="1881" spans="1:34" s="282" customFormat="1" ht="12.75" customHeight="1" x14ac:dyDescent="0.25">
      <c r="A1881"/>
      <c r="B1881"/>
      <c r="C1881" s="8"/>
      <c r="D1881" s="8"/>
      <c r="E1881"/>
      <c r="F1881" s="276"/>
      <c r="G1881"/>
      <c r="H1881"/>
      <c r="I1881"/>
      <c r="J1881" s="267"/>
      <c r="K1881" s="267"/>
      <c r="L1881" s="372"/>
      <c r="O1881" s="373"/>
      <c r="P1881" s="373"/>
      <c r="Q1881" s="374"/>
      <c r="R1881" s="274"/>
      <c r="S1881"/>
      <c r="T1881"/>
      <c r="U1881"/>
      <c r="V1881"/>
      <c r="W1881"/>
      <c r="X1881"/>
      <c r="Y1881"/>
      <c r="Z1881"/>
      <c r="AA1881"/>
      <c r="AB1881"/>
      <c r="AC1881"/>
      <c r="AD1881"/>
      <c r="AE1881"/>
      <c r="AF1881"/>
      <c r="AG1881"/>
      <c r="AH1881"/>
    </row>
    <row r="1882" spans="1:34" s="282" customFormat="1" ht="12.75" customHeight="1" x14ac:dyDescent="0.25">
      <c r="A1882"/>
      <c r="B1882"/>
      <c r="C1882" s="8"/>
      <c r="D1882" s="8"/>
      <c r="E1882"/>
      <c r="F1882" s="276"/>
      <c r="G1882"/>
      <c r="H1882"/>
      <c r="I1882"/>
      <c r="J1882" s="267"/>
      <c r="K1882" s="267"/>
      <c r="L1882" s="372"/>
      <c r="O1882" s="373"/>
      <c r="P1882" s="373"/>
      <c r="Q1882" s="374"/>
      <c r="R1882" s="274"/>
      <c r="S1882"/>
      <c r="T1882"/>
      <c r="U1882"/>
      <c r="V1882"/>
      <c r="W1882"/>
      <c r="X1882"/>
      <c r="Y1882"/>
      <c r="Z1882"/>
      <c r="AA1882"/>
      <c r="AB1882"/>
      <c r="AC1882"/>
      <c r="AD1882"/>
      <c r="AE1882"/>
      <c r="AF1882"/>
      <c r="AG1882"/>
      <c r="AH1882"/>
    </row>
    <row r="1883" spans="1:34" s="282" customFormat="1" ht="12.75" customHeight="1" x14ac:dyDescent="0.25">
      <c r="A1883"/>
      <c r="B1883"/>
      <c r="C1883" s="8"/>
      <c r="D1883" s="8"/>
      <c r="E1883"/>
      <c r="F1883" s="276"/>
      <c r="G1883"/>
      <c r="H1883"/>
      <c r="I1883"/>
      <c r="J1883" s="267"/>
      <c r="K1883" s="267"/>
      <c r="L1883" s="372"/>
      <c r="O1883" s="373"/>
      <c r="P1883" s="373"/>
      <c r="Q1883" s="374"/>
      <c r="R1883" s="274"/>
      <c r="S1883"/>
      <c r="T1883"/>
      <c r="U1883"/>
      <c r="V1883"/>
      <c r="W1883"/>
      <c r="X1883"/>
      <c r="Y1883"/>
      <c r="Z1883"/>
      <c r="AA1883"/>
      <c r="AB1883"/>
      <c r="AC1883"/>
      <c r="AD1883"/>
      <c r="AE1883"/>
      <c r="AF1883"/>
      <c r="AG1883"/>
      <c r="AH1883"/>
    </row>
    <row r="1884" spans="1:34" s="282" customFormat="1" ht="12.75" customHeight="1" x14ac:dyDescent="0.25">
      <c r="A1884"/>
      <c r="B1884"/>
      <c r="C1884" s="8"/>
      <c r="D1884" s="8"/>
      <c r="E1884"/>
      <c r="F1884" s="276"/>
      <c r="G1884"/>
      <c r="H1884"/>
      <c r="I1884"/>
      <c r="J1884" s="267"/>
      <c r="K1884" s="267"/>
      <c r="L1884" s="372"/>
      <c r="O1884" s="373"/>
      <c r="P1884" s="373"/>
      <c r="Q1884" s="374"/>
      <c r="R1884" s="274"/>
      <c r="S1884"/>
      <c r="T1884"/>
      <c r="U1884"/>
      <c r="V1884"/>
      <c r="W1884"/>
      <c r="X1884"/>
      <c r="Y1884"/>
      <c r="Z1884"/>
      <c r="AA1884"/>
      <c r="AB1884"/>
      <c r="AC1884"/>
      <c r="AD1884"/>
      <c r="AE1884"/>
      <c r="AF1884"/>
      <c r="AG1884"/>
      <c r="AH1884"/>
    </row>
    <row r="1885" spans="1:34" s="282" customFormat="1" ht="12.75" customHeight="1" x14ac:dyDescent="0.25">
      <c r="A1885"/>
      <c r="B1885"/>
      <c r="C1885" s="8"/>
      <c r="D1885" s="8"/>
      <c r="E1885"/>
      <c r="F1885" s="276"/>
      <c r="G1885"/>
      <c r="H1885"/>
      <c r="I1885"/>
      <c r="J1885" s="267"/>
      <c r="K1885" s="267"/>
      <c r="L1885" s="372"/>
      <c r="O1885" s="373"/>
      <c r="P1885" s="373"/>
      <c r="Q1885" s="374"/>
      <c r="R1885" s="274"/>
      <c r="S1885"/>
      <c r="T1885"/>
      <c r="U1885"/>
      <c r="V1885"/>
      <c r="W1885"/>
      <c r="X1885"/>
      <c r="Y1885"/>
      <c r="Z1885"/>
      <c r="AA1885"/>
      <c r="AB1885"/>
      <c r="AC1885"/>
      <c r="AD1885"/>
      <c r="AE1885"/>
      <c r="AF1885"/>
      <c r="AG1885"/>
      <c r="AH1885"/>
    </row>
    <row r="1886" spans="1:34" s="282" customFormat="1" ht="12.75" customHeight="1" x14ac:dyDescent="0.25">
      <c r="A1886"/>
      <c r="B1886"/>
      <c r="C1886" s="8"/>
      <c r="D1886" s="8"/>
      <c r="E1886"/>
      <c r="F1886" s="276"/>
      <c r="G1886"/>
      <c r="H1886"/>
      <c r="I1886"/>
      <c r="J1886" s="267"/>
      <c r="K1886" s="267"/>
      <c r="L1886" s="372"/>
      <c r="O1886" s="373"/>
      <c r="P1886" s="373"/>
      <c r="Q1886" s="374"/>
      <c r="R1886" s="274"/>
      <c r="S1886"/>
      <c r="T1886"/>
      <c r="U1886"/>
      <c r="V1886"/>
      <c r="W1886"/>
      <c r="X1886"/>
      <c r="Y1886"/>
      <c r="Z1886"/>
      <c r="AA1886"/>
      <c r="AB1886"/>
      <c r="AC1886"/>
      <c r="AD1886"/>
      <c r="AE1886"/>
      <c r="AF1886"/>
      <c r="AG1886"/>
      <c r="AH1886"/>
    </row>
    <row r="1887" spans="1:34" s="282" customFormat="1" ht="12.75" customHeight="1" x14ac:dyDescent="0.25">
      <c r="A1887"/>
      <c r="B1887"/>
      <c r="C1887" s="8"/>
      <c r="D1887" s="8"/>
      <c r="E1887"/>
      <c r="F1887" s="276"/>
      <c r="G1887"/>
      <c r="H1887"/>
      <c r="I1887"/>
      <c r="J1887" s="267"/>
      <c r="K1887" s="267"/>
      <c r="L1887" s="372"/>
      <c r="O1887" s="373"/>
      <c r="P1887" s="373"/>
      <c r="Q1887" s="374"/>
      <c r="R1887" s="274"/>
      <c r="S1887"/>
      <c r="T1887"/>
      <c r="U1887"/>
      <c r="V1887"/>
      <c r="W1887"/>
      <c r="X1887"/>
      <c r="Y1887"/>
      <c r="Z1887"/>
      <c r="AA1887"/>
      <c r="AB1887"/>
      <c r="AC1887"/>
      <c r="AD1887"/>
      <c r="AE1887"/>
      <c r="AF1887"/>
      <c r="AG1887"/>
      <c r="AH1887"/>
    </row>
    <row r="1888" spans="1:34" s="282" customFormat="1" ht="12.75" customHeight="1" x14ac:dyDescent="0.25">
      <c r="A1888"/>
      <c r="B1888"/>
      <c r="C1888" s="8"/>
      <c r="D1888" s="8"/>
      <c r="E1888"/>
      <c r="F1888" s="276"/>
      <c r="G1888"/>
      <c r="H1888"/>
      <c r="I1888"/>
      <c r="J1888" s="267"/>
      <c r="K1888" s="267"/>
      <c r="L1888" s="372"/>
      <c r="O1888" s="373"/>
      <c r="P1888" s="373"/>
      <c r="Q1888" s="374"/>
      <c r="R1888" s="274"/>
      <c r="S1888"/>
      <c r="T1888"/>
      <c r="U1888"/>
      <c r="V1888"/>
      <c r="W1888"/>
      <c r="X1888"/>
      <c r="Y1888"/>
      <c r="Z1888"/>
      <c r="AA1888"/>
      <c r="AB1888"/>
      <c r="AC1888"/>
      <c r="AD1888"/>
      <c r="AE1888"/>
      <c r="AF1888"/>
      <c r="AG1888"/>
      <c r="AH1888"/>
    </row>
    <row r="1889" spans="1:34" s="282" customFormat="1" ht="12.75" customHeight="1" x14ac:dyDescent="0.25">
      <c r="A1889"/>
      <c r="B1889"/>
      <c r="C1889" s="8"/>
      <c r="D1889" s="8"/>
      <c r="E1889"/>
      <c r="F1889" s="276"/>
      <c r="G1889"/>
      <c r="H1889"/>
      <c r="I1889"/>
      <c r="J1889" s="267"/>
      <c r="K1889" s="267"/>
      <c r="L1889" s="372"/>
      <c r="O1889" s="373"/>
      <c r="P1889" s="373"/>
      <c r="Q1889" s="374"/>
      <c r="R1889" s="274"/>
      <c r="S1889"/>
      <c r="T1889"/>
      <c r="U1889"/>
      <c r="V1889"/>
      <c r="W1889"/>
      <c r="X1889"/>
      <c r="Y1889"/>
      <c r="Z1889"/>
      <c r="AA1889"/>
      <c r="AB1889"/>
      <c r="AC1889"/>
      <c r="AD1889"/>
      <c r="AE1889"/>
      <c r="AF1889"/>
      <c r="AG1889"/>
      <c r="AH1889"/>
    </row>
    <row r="1890" spans="1:34" s="282" customFormat="1" ht="12.75" customHeight="1" x14ac:dyDescent="0.25">
      <c r="A1890"/>
      <c r="B1890"/>
      <c r="C1890" s="8"/>
      <c r="D1890" s="8"/>
      <c r="E1890"/>
      <c r="F1890" s="276"/>
      <c r="G1890"/>
      <c r="H1890"/>
      <c r="I1890"/>
      <c r="J1890" s="267"/>
      <c r="K1890" s="267"/>
      <c r="L1890" s="372"/>
      <c r="O1890" s="373"/>
      <c r="P1890" s="373"/>
      <c r="Q1890" s="374"/>
      <c r="R1890" s="274"/>
      <c r="S1890"/>
      <c r="T1890"/>
      <c r="U1890"/>
      <c r="V1890"/>
      <c r="W1890"/>
      <c r="X1890"/>
      <c r="Y1890"/>
      <c r="Z1890"/>
      <c r="AA1890"/>
      <c r="AB1890"/>
      <c r="AC1890"/>
      <c r="AD1890"/>
      <c r="AE1890"/>
      <c r="AF1890"/>
      <c r="AG1890"/>
      <c r="AH1890"/>
    </row>
    <row r="1891" spans="1:34" s="282" customFormat="1" ht="12.75" customHeight="1" x14ac:dyDescent="0.25">
      <c r="A1891"/>
      <c r="B1891"/>
      <c r="C1891" s="8"/>
      <c r="D1891" s="8"/>
      <c r="E1891"/>
      <c r="F1891" s="276"/>
      <c r="G1891"/>
      <c r="H1891"/>
      <c r="I1891"/>
      <c r="J1891" s="267"/>
      <c r="K1891" s="267"/>
      <c r="L1891" s="372"/>
      <c r="O1891" s="373"/>
      <c r="P1891" s="373"/>
      <c r="Q1891" s="374"/>
      <c r="R1891" s="274"/>
      <c r="S1891"/>
      <c r="T1891"/>
      <c r="U1891"/>
      <c r="V1891"/>
      <c r="W1891"/>
      <c r="X1891"/>
      <c r="Y1891"/>
      <c r="Z1891"/>
      <c r="AA1891"/>
      <c r="AB1891"/>
      <c r="AC1891"/>
      <c r="AD1891"/>
      <c r="AE1891"/>
      <c r="AF1891"/>
      <c r="AG1891"/>
      <c r="AH1891"/>
    </row>
    <row r="1892" spans="1:34" s="282" customFormat="1" ht="12.75" customHeight="1" x14ac:dyDescent="0.25">
      <c r="A1892"/>
      <c r="B1892"/>
      <c r="C1892" s="8"/>
      <c r="D1892" s="8"/>
      <c r="E1892"/>
      <c r="F1892" s="276"/>
      <c r="G1892"/>
      <c r="H1892"/>
      <c r="I1892"/>
      <c r="J1892" s="267"/>
      <c r="K1892" s="267"/>
      <c r="L1892" s="372"/>
      <c r="O1892" s="373"/>
      <c r="P1892" s="373"/>
      <c r="Q1892" s="374"/>
      <c r="R1892" s="274"/>
      <c r="S1892"/>
      <c r="T1892"/>
      <c r="U1892"/>
      <c r="V1892"/>
      <c r="W1892"/>
      <c r="X1892"/>
      <c r="Y1892"/>
      <c r="Z1892"/>
      <c r="AA1892"/>
      <c r="AB1892"/>
      <c r="AC1892"/>
      <c r="AD1892"/>
      <c r="AE1892"/>
      <c r="AF1892"/>
      <c r="AG1892"/>
      <c r="AH1892"/>
    </row>
    <row r="1893" spans="1:34" s="282" customFormat="1" ht="12.75" customHeight="1" x14ac:dyDescent="0.25">
      <c r="A1893"/>
      <c r="B1893"/>
      <c r="C1893" s="8"/>
      <c r="D1893" s="8"/>
      <c r="E1893"/>
      <c r="F1893" s="276"/>
      <c r="G1893"/>
      <c r="H1893"/>
      <c r="I1893"/>
      <c r="J1893" s="267"/>
      <c r="K1893" s="267"/>
      <c r="L1893" s="372"/>
      <c r="O1893" s="373"/>
      <c r="P1893" s="373"/>
      <c r="Q1893" s="374"/>
      <c r="R1893" s="274"/>
      <c r="S1893"/>
      <c r="T1893"/>
      <c r="U1893"/>
      <c r="V1893"/>
      <c r="W1893"/>
      <c r="X1893"/>
      <c r="Y1893"/>
      <c r="Z1893"/>
      <c r="AA1893"/>
      <c r="AB1893"/>
      <c r="AC1893"/>
      <c r="AD1893"/>
      <c r="AE1893"/>
      <c r="AF1893"/>
      <c r="AG1893"/>
      <c r="AH1893"/>
    </row>
    <row r="1894" spans="1:34" s="282" customFormat="1" ht="12.75" customHeight="1" x14ac:dyDescent="0.25">
      <c r="A1894"/>
      <c r="B1894"/>
      <c r="C1894" s="8"/>
      <c r="D1894" s="8"/>
      <c r="E1894"/>
      <c r="F1894" s="276"/>
      <c r="G1894"/>
      <c r="H1894"/>
      <c r="I1894"/>
      <c r="J1894" s="267"/>
      <c r="K1894" s="267"/>
      <c r="L1894" s="372"/>
      <c r="O1894" s="373"/>
      <c r="P1894" s="373"/>
      <c r="Q1894" s="374"/>
      <c r="R1894" s="274"/>
      <c r="S1894"/>
      <c r="T1894"/>
      <c r="U1894"/>
      <c r="V1894"/>
      <c r="W1894"/>
      <c r="X1894"/>
      <c r="Y1894"/>
      <c r="Z1894"/>
      <c r="AA1894"/>
      <c r="AB1894"/>
      <c r="AC1894"/>
      <c r="AD1894"/>
      <c r="AE1894"/>
      <c r="AF1894"/>
      <c r="AG1894"/>
      <c r="AH1894"/>
    </row>
    <row r="1895" spans="1:34" s="282" customFormat="1" ht="12.75" customHeight="1" x14ac:dyDescent="0.25">
      <c r="A1895"/>
      <c r="B1895"/>
      <c r="C1895" s="8"/>
      <c r="D1895" s="8"/>
      <c r="E1895"/>
      <c r="F1895" s="276"/>
      <c r="G1895"/>
      <c r="H1895"/>
      <c r="I1895"/>
      <c r="J1895" s="267"/>
      <c r="K1895" s="267"/>
      <c r="L1895" s="372"/>
      <c r="O1895" s="373"/>
      <c r="P1895" s="373"/>
      <c r="Q1895" s="374"/>
      <c r="R1895" s="274"/>
      <c r="S1895"/>
      <c r="T1895"/>
      <c r="U1895"/>
      <c r="V1895"/>
      <c r="W1895"/>
      <c r="X1895"/>
      <c r="Y1895"/>
      <c r="Z1895"/>
      <c r="AA1895"/>
      <c r="AB1895"/>
      <c r="AC1895"/>
      <c r="AD1895"/>
      <c r="AE1895"/>
      <c r="AF1895"/>
      <c r="AG1895"/>
      <c r="AH1895"/>
    </row>
    <row r="1896" spans="1:34" s="282" customFormat="1" ht="12.75" customHeight="1" x14ac:dyDescent="0.25">
      <c r="A1896"/>
      <c r="B1896"/>
      <c r="C1896" s="8"/>
      <c r="D1896" s="8"/>
      <c r="E1896"/>
      <c r="F1896" s="276"/>
      <c r="G1896"/>
      <c r="H1896"/>
      <c r="I1896"/>
      <c r="J1896" s="267"/>
      <c r="K1896" s="267"/>
      <c r="L1896" s="372"/>
      <c r="O1896" s="373"/>
      <c r="P1896" s="373"/>
      <c r="Q1896" s="374"/>
      <c r="R1896" s="274"/>
      <c r="S1896"/>
      <c r="T1896"/>
      <c r="U1896"/>
      <c r="V1896"/>
      <c r="W1896"/>
      <c r="X1896"/>
      <c r="Y1896"/>
      <c r="Z1896"/>
      <c r="AA1896"/>
      <c r="AB1896"/>
      <c r="AC1896"/>
      <c r="AD1896"/>
      <c r="AE1896"/>
      <c r="AF1896"/>
      <c r="AG1896"/>
      <c r="AH1896"/>
    </row>
    <row r="1897" spans="1:34" s="282" customFormat="1" ht="12.75" customHeight="1" x14ac:dyDescent="0.25">
      <c r="A1897"/>
      <c r="B1897"/>
      <c r="C1897" s="8"/>
      <c r="D1897" s="8"/>
      <c r="E1897"/>
      <c r="F1897" s="276"/>
      <c r="G1897"/>
      <c r="H1897"/>
      <c r="I1897"/>
      <c r="J1897" s="267"/>
      <c r="K1897" s="267"/>
      <c r="L1897" s="372"/>
      <c r="O1897" s="373"/>
      <c r="P1897" s="373"/>
      <c r="Q1897" s="374"/>
      <c r="R1897" s="274"/>
      <c r="S1897"/>
      <c r="T1897"/>
      <c r="U1897"/>
      <c r="V1897"/>
      <c r="W1897"/>
      <c r="X1897"/>
      <c r="Y1897"/>
      <c r="Z1897"/>
      <c r="AA1897"/>
      <c r="AB1897"/>
      <c r="AC1897"/>
      <c r="AD1897"/>
      <c r="AE1897"/>
      <c r="AF1897"/>
      <c r="AG1897"/>
      <c r="AH1897"/>
    </row>
    <row r="1898" spans="1:34" s="282" customFormat="1" ht="12.75" customHeight="1" x14ac:dyDescent="0.25">
      <c r="A1898"/>
      <c r="B1898"/>
      <c r="C1898" s="8"/>
      <c r="D1898" s="8"/>
      <c r="E1898"/>
      <c r="F1898" s="276"/>
      <c r="G1898"/>
      <c r="H1898"/>
      <c r="I1898"/>
      <c r="J1898" s="267"/>
      <c r="K1898" s="267"/>
      <c r="L1898" s="372"/>
      <c r="O1898" s="373"/>
      <c r="P1898" s="373"/>
      <c r="Q1898" s="374"/>
      <c r="R1898" s="274"/>
      <c r="S1898"/>
      <c r="T1898"/>
      <c r="U1898"/>
      <c r="V1898"/>
      <c r="W1898"/>
      <c r="X1898"/>
      <c r="Y1898"/>
      <c r="Z1898"/>
      <c r="AA1898"/>
      <c r="AB1898"/>
      <c r="AC1898"/>
      <c r="AD1898"/>
      <c r="AE1898"/>
      <c r="AF1898"/>
      <c r="AG1898"/>
      <c r="AH1898"/>
    </row>
    <row r="1899" spans="1:34" s="282" customFormat="1" ht="12.75" customHeight="1" x14ac:dyDescent="0.25">
      <c r="A1899"/>
      <c r="B1899"/>
      <c r="C1899" s="8"/>
      <c r="D1899" s="8"/>
      <c r="E1899"/>
      <c r="F1899" s="276"/>
      <c r="G1899"/>
      <c r="H1899"/>
      <c r="I1899"/>
      <c r="J1899" s="267"/>
      <c r="K1899" s="267"/>
      <c r="L1899" s="372"/>
      <c r="O1899" s="373"/>
      <c r="P1899" s="373"/>
      <c r="Q1899" s="374"/>
      <c r="R1899" s="274"/>
      <c r="S1899"/>
      <c r="T1899"/>
      <c r="U1899"/>
      <c r="V1899"/>
      <c r="W1899"/>
      <c r="X1899"/>
      <c r="Y1899"/>
      <c r="Z1899"/>
      <c r="AA1899"/>
      <c r="AB1899"/>
      <c r="AC1899"/>
      <c r="AD1899"/>
      <c r="AE1899"/>
      <c r="AF1899"/>
      <c r="AG1899"/>
      <c r="AH1899"/>
    </row>
    <row r="1900" spans="1:34" s="282" customFormat="1" ht="12.75" customHeight="1" x14ac:dyDescent="0.25">
      <c r="A1900"/>
      <c r="B1900"/>
      <c r="C1900" s="8"/>
      <c r="D1900" s="8"/>
      <c r="E1900"/>
      <c r="F1900" s="276"/>
      <c r="G1900"/>
      <c r="H1900"/>
      <c r="I1900"/>
      <c r="J1900" s="267"/>
      <c r="K1900" s="267"/>
      <c r="L1900" s="372"/>
      <c r="O1900" s="373"/>
      <c r="P1900" s="373"/>
      <c r="Q1900" s="374"/>
      <c r="R1900" s="274"/>
      <c r="S1900"/>
      <c r="T1900"/>
      <c r="U1900"/>
      <c r="V1900"/>
      <c r="W1900"/>
      <c r="X1900"/>
      <c r="Y1900"/>
      <c r="Z1900"/>
      <c r="AA1900"/>
      <c r="AB1900"/>
      <c r="AC1900"/>
      <c r="AD1900"/>
      <c r="AE1900"/>
      <c r="AF1900"/>
      <c r="AG1900"/>
      <c r="AH1900"/>
    </row>
    <row r="1901" spans="1:34" s="282" customFormat="1" ht="12.75" customHeight="1" x14ac:dyDescent="0.25">
      <c r="A1901"/>
      <c r="B1901"/>
      <c r="C1901" s="8"/>
      <c r="D1901" s="8"/>
      <c r="E1901"/>
      <c r="F1901" s="276"/>
      <c r="G1901"/>
      <c r="H1901"/>
      <c r="I1901"/>
      <c r="J1901" s="267"/>
      <c r="K1901" s="267"/>
      <c r="L1901" s="372"/>
      <c r="O1901" s="373"/>
      <c r="P1901" s="373"/>
      <c r="Q1901" s="374"/>
      <c r="R1901" s="274"/>
      <c r="S1901"/>
      <c r="T1901"/>
      <c r="U1901"/>
      <c r="V1901"/>
      <c r="W1901"/>
      <c r="X1901"/>
      <c r="Y1901"/>
      <c r="Z1901"/>
      <c r="AA1901"/>
      <c r="AB1901"/>
      <c r="AC1901"/>
      <c r="AD1901"/>
      <c r="AE1901"/>
      <c r="AF1901"/>
      <c r="AG1901"/>
      <c r="AH1901"/>
    </row>
    <row r="1902" spans="1:34" s="282" customFormat="1" ht="12.75" customHeight="1" x14ac:dyDescent="0.25">
      <c r="A1902"/>
      <c r="B1902"/>
      <c r="C1902" s="8"/>
      <c r="D1902" s="8"/>
      <c r="E1902"/>
      <c r="F1902" s="276"/>
      <c r="G1902"/>
      <c r="H1902"/>
      <c r="I1902"/>
      <c r="J1902" s="267"/>
      <c r="K1902" s="267"/>
      <c r="L1902" s="372"/>
      <c r="O1902" s="373"/>
      <c r="P1902" s="373"/>
      <c r="Q1902" s="374"/>
      <c r="R1902" s="274"/>
      <c r="S1902"/>
      <c r="T1902"/>
      <c r="U1902"/>
      <c r="V1902"/>
      <c r="W1902"/>
      <c r="X1902"/>
      <c r="Y1902"/>
      <c r="Z1902"/>
      <c r="AA1902"/>
      <c r="AB1902"/>
      <c r="AC1902"/>
      <c r="AD1902"/>
      <c r="AE1902"/>
      <c r="AF1902"/>
      <c r="AG1902"/>
      <c r="AH1902"/>
    </row>
    <row r="1903" spans="1:34" s="282" customFormat="1" ht="12.75" customHeight="1" x14ac:dyDescent="0.25">
      <c r="A1903"/>
      <c r="B1903"/>
      <c r="C1903" s="8"/>
      <c r="D1903" s="8"/>
      <c r="E1903"/>
      <c r="F1903" s="276"/>
      <c r="G1903"/>
      <c r="H1903"/>
      <c r="I1903"/>
      <c r="J1903" s="267"/>
      <c r="K1903" s="267"/>
      <c r="L1903" s="372"/>
      <c r="O1903" s="373"/>
      <c r="P1903" s="373"/>
      <c r="Q1903" s="374"/>
      <c r="R1903" s="274"/>
      <c r="S1903"/>
      <c r="T1903"/>
      <c r="U1903"/>
      <c r="V1903"/>
      <c r="W1903"/>
      <c r="X1903"/>
      <c r="Y1903"/>
      <c r="Z1903"/>
      <c r="AA1903"/>
      <c r="AB1903"/>
      <c r="AC1903"/>
      <c r="AD1903"/>
      <c r="AE1903"/>
      <c r="AF1903"/>
      <c r="AG1903"/>
      <c r="AH1903"/>
    </row>
    <row r="1904" spans="1:34" s="282" customFormat="1" ht="12.75" customHeight="1" x14ac:dyDescent="0.25">
      <c r="A1904"/>
      <c r="B1904"/>
      <c r="C1904" s="8"/>
      <c r="D1904" s="8"/>
      <c r="E1904"/>
      <c r="F1904" s="276"/>
      <c r="G1904"/>
      <c r="H1904"/>
      <c r="I1904"/>
      <c r="J1904" s="267"/>
      <c r="K1904" s="267"/>
      <c r="L1904" s="372"/>
      <c r="O1904" s="373"/>
      <c r="P1904" s="373"/>
      <c r="Q1904" s="374"/>
      <c r="R1904" s="274"/>
      <c r="S1904"/>
      <c r="T1904"/>
      <c r="U1904"/>
      <c r="V1904"/>
      <c r="W1904"/>
      <c r="X1904"/>
      <c r="Y1904"/>
      <c r="Z1904"/>
      <c r="AA1904"/>
      <c r="AB1904"/>
      <c r="AC1904"/>
      <c r="AD1904"/>
      <c r="AE1904"/>
      <c r="AF1904"/>
      <c r="AG1904"/>
      <c r="AH1904"/>
    </row>
    <row r="1905" spans="1:34" s="282" customFormat="1" ht="12.75" customHeight="1" x14ac:dyDescent="0.25">
      <c r="A1905"/>
      <c r="B1905"/>
      <c r="C1905" s="8"/>
      <c r="D1905" s="8"/>
      <c r="E1905"/>
      <c r="F1905" s="276"/>
      <c r="G1905"/>
      <c r="H1905"/>
      <c r="I1905"/>
      <c r="J1905" s="267"/>
      <c r="K1905" s="267"/>
      <c r="L1905" s="372"/>
      <c r="O1905" s="373"/>
      <c r="P1905" s="373"/>
      <c r="Q1905" s="374"/>
      <c r="R1905" s="274"/>
      <c r="S1905"/>
      <c r="T1905"/>
      <c r="U1905"/>
      <c r="V1905"/>
      <c r="W1905"/>
      <c r="X1905"/>
      <c r="Y1905"/>
      <c r="Z1905"/>
      <c r="AA1905"/>
      <c r="AB1905"/>
      <c r="AC1905"/>
      <c r="AD1905"/>
      <c r="AE1905"/>
      <c r="AF1905"/>
      <c r="AG1905"/>
      <c r="AH1905"/>
    </row>
    <row r="1906" spans="1:34" s="282" customFormat="1" ht="12.75" customHeight="1" x14ac:dyDescent="0.25">
      <c r="A1906"/>
      <c r="B1906"/>
      <c r="C1906" s="8"/>
      <c r="D1906" s="8"/>
      <c r="E1906"/>
      <c r="F1906" s="276"/>
      <c r="G1906"/>
      <c r="H1906"/>
      <c r="I1906"/>
      <c r="J1906" s="267"/>
      <c r="K1906" s="267"/>
      <c r="L1906" s="372"/>
      <c r="O1906" s="373"/>
      <c r="P1906" s="373"/>
      <c r="Q1906" s="374"/>
      <c r="R1906" s="274"/>
      <c r="S1906"/>
      <c r="T1906"/>
      <c r="U1906"/>
      <c r="V1906"/>
      <c r="W1906"/>
      <c r="X1906"/>
      <c r="Y1906"/>
      <c r="Z1906"/>
      <c r="AA1906"/>
      <c r="AB1906"/>
      <c r="AC1906"/>
      <c r="AD1906"/>
      <c r="AE1906"/>
      <c r="AF1906"/>
      <c r="AG1906"/>
      <c r="AH1906"/>
    </row>
    <row r="1907" spans="1:34" s="282" customFormat="1" ht="12.75" customHeight="1" x14ac:dyDescent="0.25">
      <c r="A1907"/>
      <c r="B1907"/>
      <c r="C1907" s="8"/>
      <c r="D1907" s="8"/>
      <c r="E1907"/>
      <c r="F1907" s="276"/>
      <c r="G1907"/>
      <c r="H1907"/>
      <c r="I1907"/>
      <c r="J1907" s="267"/>
      <c r="K1907" s="267"/>
      <c r="L1907" s="372"/>
      <c r="O1907" s="373"/>
      <c r="P1907" s="373"/>
      <c r="Q1907" s="374"/>
      <c r="R1907" s="274"/>
      <c r="S1907"/>
      <c r="T1907"/>
      <c r="U1907"/>
      <c r="V1907"/>
      <c r="W1907"/>
      <c r="X1907"/>
      <c r="Y1907"/>
      <c r="Z1907"/>
      <c r="AA1907"/>
      <c r="AB1907"/>
      <c r="AC1907"/>
      <c r="AD1907"/>
      <c r="AE1907"/>
      <c r="AF1907"/>
      <c r="AG1907"/>
      <c r="AH1907"/>
    </row>
    <row r="1908" spans="1:34" s="282" customFormat="1" ht="12.75" customHeight="1" x14ac:dyDescent="0.25">
      <c r="A1908"/>
      <c r="B1908"/>
      <c r="C1908" s="8"/>
      <c r="D1908" s="8"/>
      <c r="E1908"/>
      <c r="F1908" s="276"/>
      <c r="G1908"/>
      <c r="H1908"/>
      <c r="I1908"/>
      <c r="J1908" s="267"/>
      <c r="K1908" s="267"/>
      <c r="L1908" s="372"/>
      <c r="O1908" s="373"/>
      <c r="P1908" s="373"/>
      <c r="Q1908" s="374"/>
      <c r="R1908" s="274"/>
      <c r="S1908"/>
      <c r="T1908"/>
      <c r="U1908"/>
      <c r="V1908"/>
      <c r="W1908"/>
      <c r="X1908"/>
      <c r="Y1908"/>
      <c r="Z1908"/>
      <c r="AA1908"/>
      <c r="AB1908"/>
      <c r="AC1908"/>
      <c r="AD1908"/>
      <c r="AE1908"/>
      <c r="AF1908"/>
      <c r="AG1908"/>
      <c r="AH1908"/>
    </row>
    <row r="1909" spans="1:34" s="282" customFormat="1" ht="12.75" customHeight="1" x14ac:dyDescent="0.25">
      <c r="A1909"/>
      <c r="B1909"/>
      <c r="C1909" s="8"/>
      <c r="D1909" s="8"/>
      <c r="E1909"/>
      <c r="F1909" s="276"/>
      <c r="G1909"/>
      <c r="H1909"/>
      <c r="I1909"/>
      <c r="J1909" s="267"/>
      <c r="K1909" s="267"/>
      <c r="L1909" s="372"/>
      <c r="O1909" s="373"/>
      <c r="P1909" s="373"/>
      <c r="Q1909" s="374"/>
      <c r="R1909" s="274"/>
      <c r="S1909"/>
      <c r="T1909"/>
      <c r="U1909"/>
      <c r="V1909"/>
      <c r="W1909"/>
      <c r="X1909"/>
      <c r="Y1909"/>
      <c r="Z1909"/>
      <c r="AA1909"/>
      <c r="AB1909"/>
      <c r="AC1909"/>
      <c r="AD1909"/>
      <c r="AE1909"/>
      <c r="AF1909"/>
      <c r="AG1909"/>
      <c r="AH1909"/>
    </row>
    <row r="1910" spans="1:34" s="282" customFormat="1" ht="12.75" customHeight="1" x14ac:dyDescent="0.25">
      <c r="A1910"/>
      <c r="B1910"/>
      <c r="C1910" s="8"/>
      <c r="D1910" s="8"/>
      <c r="E1910"/>
      <c r="F1910" s="276"/>
      <c r="G1910"/>
      <c r="H1910"/>
      <c r="I1910"/>
      <c r="J1910" s="267"/>
      <c r="K1910" s="267"/>
      <c r="L1910" s="372"/>
      <c r="O1910" s="373"/>
      <c r="P1910" s="373"/>
      <c r="Q1910" s="374"/>
      <c r="R1910" s="274"/>
      <c r="S1910"/>
      <c r="T1910"/>
      <c r="U1910"/>
      <c r="V1910"/>
      <c r="W1910"/>
      <c r="X1910"/>
      <c r="Y1910"/>
      <c r="Z1910"/>
      <c r="AA1910"/>
      <c r="AB1910"/>
      <c r="AC1910"/>
      <c r="AD1910"/>
      <c r="AE1910"/>
      <c r="AF1910"/>
      <c r="AG1910"/>
      <c r="AH1910"/>
    </row>
    <row r="1911" spans="1:34" s="282" customFormat="1" ht="12.75" customHeight="1" x14ac:dyDescent="0.25">
      <c r="A1911"/>
      <c r="B1911"/>
      <c r="C1911" s="8"/>
      <c r="D1911" s="8"/>
      <c r="E1911"/>
      <c r="F1911" s="276"/>
      <c r="G1911"/>
      <c r="H1911"/>
      <c r="I1911"/>
      <c r="J1911" s="267"/>
      <c r="K1911" s="267"/>
      <c r="L1911" s="372"/>
      <c r="O1911" s="373"/>
      <c r="P1911" s="373"/>
      <c r="Q1911" s="374"/>
      <c r="R1911" s="274"/>
      <c r="S1911"/>
      <c r="T1911"/>
      <c r="U1911"/>
      <c r="V1911"/>
      <c r="W1911"/>
      <c r="X1911"/>
      <c r="Y1911"/>
      <c r="Z1911"/>
      <c r="AA1911"/>
      <c r="AB1911"/>
      <c r="AC1911"/>
      <c r="AD1911"/>
      <c r="AE1911"/>
      <c r="AF1911"/>
      <c r="AG1911"/>
      <c r="AH1911"/>
    </row>
    <row r="1912" spans="1:34" s="282" customFormat="1" ht="12.75" customHeight="1" x14ac:dyDescent="0.25">
      <c r="A1912"/>
      <c r="B1912"/>
      <c r="C1912" s="8"/>
      <c r="D1912" s="8"/>
      <c r="E1912"/>
      <c r="F1912" s="276"/>
      <c r="G1912"/>
      <c r="H1912"/>
      <c r="I1912"/>
      <c r="J1912" s="267"/>
      <c r="K1912" s="267"/>
      <c r="L1912" s="372"/>
      <c r="O1912" s="373"/>
      <c r="P1912" s="373"/>
      <c r="Q1912" s="374"/>
      <c r="R1912" s="274"/>
      <c r="S1912"/>
      <c r="T1912"/>
      <c r="U1912"/>
      <c r="V1912"/>
      <c r="W1912"/>
      <c r="X1912"/>
      <c r="Y1912"/>
      <c r="Z1912"/>
      <c r="AA1912"/>
      <c r="AB1912"/>
      <c r="AC1912"/>
      <c r="AD1912"/>
      <c r="AE1912"/>
      <c r="AF1912"/>
      <c r="AG1912"/>
      <c r="AH1912"/>
    </row>
    <row r="1913" spans="1:34" s="282" customFormat="1" ht="12.75" customHeight="1" x14ac:dyDescent="0.25">
      <c r="A1913"/>
      <c r="B1913"/>
      <c r="C1913" s="8"/>
      <c r="D1913" s="8"/>
      <c r="E1913"/>
      <c r="F1913" s="276"/>
      <c r="G1913"/>
      <c r="H1913"/>
      <c r="I1913"/>
      <c r="J1913" s="267"/>
      <c r="K1913" s="267"/>
      <c r="L1913" s="372"/>
      <c r="O1913" s="373"/>
      <c r="P1913" s="373"/>
      <c r="Q1913" s="374"/>
      <c r="R1913" s="274"/>
      <c r="S1913"/>
      <c r="T1913"/>
      <c r="U1913"/>
      <c r="V1913"/>
      <c r="W1913"/>
      <c r="X1913"/>
      <c r="Y1913"/>
      <c r="Z1913"/>
      <c r="AA1913"/>
      <c r="AB1913"/>
      <c r="AC1913"/>
      <c r="AD1913"/>
      <c r="AE1913"/>
      <c r="AF1913"/>
      <c r="AG1913"/>
      <c r="AH1913"/>
    </row>
    <row r="1914" spans="1:34" s="282" customFormat="1" ht="12.75" customHeight="1" x14ac:dyDescent="0.25">
      <c r="A1914"/>
      <c r="B1914"/>
      <c r="C1914" s="8"/>
      <c r="D1914" s="8"/>
      <c r="E1914"/>
      <c r="F1914" s="276"/>
      <c r="G1914"/>
      <c r="H1914"/>
      <c r="I1914"/>
      <c r="J1914" s="267"/>
      <c r="K1914" s="267"/>
      <c r="L1914" s="372"/>
      <c r="O1914" s="373"/>
      <c r="P1914" s="373"/>
      <c r="Q1914" s="374"/>
      <c r="R1914" s="274"/>
      <c r="S1914"/>
      <c r="T1914"/>
      <c r="U1914"/>
      <c r="V1914"/>
      <c r="W1914"/>
      <c r="X1914"/>
      <c r="Y1914"/>
      <c r="Z1914"/>
      <c r="AA1914"/>
      <c r="AB1914"/>
      <c r="AC1914"/>
      <c r="AD1914"/>
      <c r="AE1914"/>
      <c r="AF1914"/>
      <c r="AG1914"/>
      <c r="AH1914"/>
    </row>
    <row r="1915" spans="1:34" s="282" customFormat="1" ht="12.75" customHeight="1" x14ac:dyDescent="0.25">
      <c r="A1915"/>
      <c r="B1915"/>
      <c r="C1915" s="8"/>
      <c r="D1915" s="8"/>
      <c r="E1915"/>
      <c r="F1915" s="276"/>
      <c r="G1915"/>
      <c r="H1915"/>
      <c r="I1915"/>
      <c r="J1915" s="267"/>
      <c r="K1915" s="267"/>
      <c r="L1915" s="372"/>
      <c r="O1915" s="373"/>
      <c r="P1915" s="373"/>
      <c r="Q1915" s="374"/>
      <c r="R1915" s="274"/>
      <c r="S1915"/>
      <c r="T1915"/>
      <c r="U1915"/>
      <c r="V1915"/>
      <c r="W1915"/>
      <c r="X1915"/>
      <c r="Y1915"/>
      <c r="Z1915"/>
      <c r="AA1915"/>
      <c r="AB1915"/>
      <c r="AC1915"/>
      <c r="AD1915"/>
      <c r="AE1915"/>
      <c r="AF1915"/>
      <c r="AG1915"/>
      <c r="AH1915"/>
    </row>
    <row r="1916" spans="1:34" s="282" customFormat="1" ht="12.75" customHeight="1" x14ac:dyDescent="0.25">
      <c r="A1916"/>
      <c r="B1916"/>
      <c r="C1916" s="8"/>
      <c r="D1916" s="8"/>
      <c r="E1916"/>
      <c r="F1916" s="276"/>
      <c r="G1916"/>
      <c r="H1916"/>
      <c r="I1916"/>
      <c r="J1916" s="267"/>
      <c r="K1916" s="267"/>
      <c r="L1916" s="372"/>
      <c r="O1916" s="373"/>
      <c r="P1916" s="373"/>
      <c r="Q1916" s="374"/>
      <c r="R1916" s="274"/>
      <c r="S1916"/>
      <c r="T1916"/>
      <c r="U1916"/>
      <c r="V1916"/>
      <c r="W1916"/>
      <c r="X1916"/>
      <c r="Y1916"/>
      <c r="Z1916"/>
      <c r="AA1916"/>
      <c r="AB1916"/>
      <c r="AC1916"/>
      <c r="AD1916"/>
      <c r="AE1916"/>
      <c r="AF1916"/>
      <c r="AG1916"/>
      <c r="AH1916"/>
    </row>
    <row r="1917" spans="1:34" s="282" customFormat="1" ht="12.75" customHeight="1" x14ac:dyDescent="0.25">
      <c r="A1917"/>
      <c r="B1917"/>
      <c r="C1917" s="8"/>
      <c r="D1917" s="8"/>
      <c r="E1917"/>
      <c r="F1917" s="276"/>
      <c r="G1917"/>
      <c r="H1917"/>
      <c r="I1917"/>
      <c r="J1917" s="267"/>
      <c r="K1917" s="267"/>
      <c r="L1917" s="372"/>
      <c r="O1917" s="373"/>
      <c r="P1917" s="373"/>
      <c r="Q1917" s="374"/>
      <c r="R1917" s="274"/>
      <c r="S1917"/>
      <c r="T1917"/>
      <c r="U1917"/>
      <c r="V1917"/>
      <c r="W1917"/>
      <c r="X1917"/>
      <c r="Y1917"/>
      <c r="Z1917"/>
      <c r="AA1917"/>
      <c r="AB1917"/>
      <c r="AC1917"/>
      <c r="AD1917"/>
      <c r="AE1917"/>
      <c r="AF1917"/>
      <c r="AG1917"/>
      <c r="AH1917"/>
    </row>
    <row r="1918" spans="1:34" s="282" customFormat="1" ht="12.75" customHeight="1" x14ac:dyDescent="0.25">
      <c r="A1918"/>
      <c r="B1918"/>
      <c r="C1918" s="8"/>
      <c r="D1918" s="8"/>
      <c r="E1918"/>
      <c r="F1918" s="276"/>
      <c r="G1918"/>
      <c r="H1918"/>
      <c r="I1918"/>
      <c r="J1918" s="267"/>
      <c r="K1918" s="267"/>
      <c r="L1918" s="372"/>
      <c r="O1918" s="373"/>
      <c r="P1918" s="373"/>
      <c r="Q1918" s="374"/>
      <c r="R1918" s="274"/>
      <c r="S1918"/>
      <c r="T1918"/>
      <c r="U1918"/>
      <c r="V1918"/>
      <c r="W1918"/>
      <c r="X1918"/>
      <c r="Y1918"/>
      <c r="Z1918"/>
      <c r="AA1918"/>
      <c r="AB1918"/>
      <c r="AC1918"/>
      <c r="AD1918"/>
      <c r="AE1918"/>
      <c r="AF1918"/>
      <c r="AG1918"/>
      <c r="AH1918"/>
    </row>
    <row r="1919" spans="1:34" s="282" customFormat="1" ht="12.75" customHeight="1" x14ac:dyDescent="0.25">
      <c r="A1919"/>
      <c r="B1919"/>
      <c r="C1919" s="8"/>
      <c r="D1919" s="8"/>
      <c r="E1919"/>
      <c r="F1919" s="276"/>
      <c r="G1919"/>
      <c r="H1919"/>
      <c r="I1919"/>
      <c r="J1919" s="267"/>
      <c r="K1919" s="267"/>
      <c r="L1919" s="372"/>
      <c r="O1919" s="373"/>
      <c r="P1919" s="373"/>
      <c r="Q1919" s="374"/>
      <c r="R1919" s="274"/>
      <c r="S1919"/>
      <c r="T1919"/>
      <c r="U1919"/>
      <c r="V1919"/>
      <c r="W1919"/>
      <c r="X1919"/>
      <c r="Y1919"/>
      <c r="Z1919"/>
      <c r="AA1919"/>
      <c r="AB1919"/>
      <c r="AC1919"/>
      <c r="AD1919"/>
      <c r="AE1919"/>
      <c r="AF1919"/>
      <c r="AG1919"/>
      <c r="AH1919"/>
    </row>
    <row r="1920" spans="1:34" s="282" customFormat="1" ht="12.75" customHeight="1" x14ac:dyDescent="0.25">
      <c r="A1920"/>
      <c r="B1920"/>
      <c r="C1920" s="8"/>
      <c r="D1920" s="8"/>
      <c r="E1920"/>
      <c r="F1920" s="276"/>
      <c r="G1920"/>
      <c r="H1920"/>
      <c r="I1920"/>
      <c r="J1920" s="267"/>
      <c r="K1920" s="267"/>
      <c r="L1920" s="372"/>
      <c r="O1920" s="373"/>
      <c r="P1920" s="373"/>
      <c r="Q1920" s="374"/>
      <c r="R1920" s="274"/>
      <c r="S1920"/>
      <c r="T1920"/>
      <c r="U1920"/>
      <c r="V1920"/>
      <c r="W1920"/>
      <c r="X1920"/>
      <c r="Y1920"/>
      <c r="Z1920"/>
      <c r="AA1920"/>
      <c r="AB1920"/>
      <c r="AC1920"/>
      <c r="AD1920"/>
      <c r="AE1920"/>
      <c r="AF1920"/>
      <c r="AG1920"/>
      <c r="AH1920"/>
    </row>
    <row r="1921" spans="1:34" s="282" customFormat="1" ht="12.75" customHeight="1" x14ac:dyDescent="0.25">
      <c r="A1921"/>
      <c r="B1921"/>
      <c r="C1921" s="8"/>
      <c r="D1921" s="8"/>
      <c r="E1921"/>
      <c r="F1921" s="276"/>
      <c r="G1921"/>
      <c r="H1921"/>
      <c r="I1921"/>
      <c r="J1921" s="267"/>
      <c r="K1921" s="267"/>
      <c r="L1921" s="372"/>
      <c r="O1921" s="373"/>
      <c r="P1921" s="373"/>
      <c r="Q1921" s="374"/>
      <c r="R1921" s="274"/>
      <c r="S1921"/>
      <c r="T1921"/>
      <c r="U1921"/>
      <c r="V1921"/>
      <c r="W1921"/>
      <c r="X1921"/>
      <c r="Y1921"/>
      <c r="Z1921"/>
      <c r="AA1921"/>
      <c r="AB1921"/>
      <c r="AC1921"/>
      <c r="AD1921"/>
      <c r="AE1921"/>
      <c r="AF1921"/>
      <c r="AG1921"/>
      <c r="AH1921"/>
    </row>
    <row r="1922" spans="1:34" s="282" customFormat="1" ht="12.75" customHeight="1" x14ac:dyDescent="0.25">
      <c r="A1922"/>
      <c r="B1922"/>
      <c r="C1922" s="8"/>
      <c r="D1922" s="8"/>
      <c r="E1922"/>
      <c r="F1922" s="276"/>
      <c r="G1922"/>
      <c r="H1922"/>
      <c r="I1922"/>
      <c r="J1922" s="267"/>
      <c r="K1922" s="267"/>
      <c r="L1922" s="372"/>
      <c r="O1922" s="373"/>
      <c r="P1922" s="373"/>
      <c r="Q1922" s="374"/>
      <c r="R1922" s="274"/>
      <c r="S1922"/>
      <c r="T1922"/>
      <c r="U1922"/>
      <c r="V1922"/>
      <c r="W1922"/>
      <c r="X1922"/>
      <c r="Y1922"/>
      <c r="Z1922"/>
      <c r="AA1922"/>
      <c r="AB1922"/>
      <c r="AC1922"/>
      <c r="AD1922"/>
      <c r="AE1922"/>
      <c r="AF1922"/>
      <c r="AG1922"/>
      <c r="AH1922"/>
    </row>
    <row r="1923" spans="1:34" s="282" customFormat="1" ht="12.75" customHeight="1" x14ac:dyDescent="0.25">
      <c r="A1923"/>
      <c r="B1923"/>
      <c r="C1923" s="8"/>
      <c r="D1923" s="8"/>
      <c r="E1923"/>
      <c r="F1923" s="276"/>
      <c r="G1923"/>
      <c r="H1923"/>
      <c r="I1923"/>
      <c r="J1923" s="267"/>
      <c r="K1923" s="267"/>
      <c r="L1923" s="372"/>
      <c r="O1923" s="373"/>
      <c r="P1923" s="373"/>
      <c r="Q1923" s="374"/>
      <c r="R1923" s="274"/>
      <c r="S1923"/>
      <c r="T1923"/>
      <c r="U1923"/>
      <c r="V1923"/>
      <c r="W1923"/>
      <c r="X1923"/>
      <c r="Y1923"/>
      <c r="Z1923"/>
      <c r="AA1923"/>
      <c r="AB1923"/>
      <c r="AC1923"/>
      <c r="AD1923"/>
      <c r="AE1923"/>
      <c r="AF1923"/>
      <c r="AG1923"/>
      <c r="AH1923"/>
    </row>
    <row r="1924" spans="1:34" s="282" customFormat="1" ht="12.75" customHeight="1" x14ac:dyDescent="0.25">
      <c r="A1924"/>
      <c r="B1924"/>
      <c r="C1924" s="8"/>
      <c r="D1924" s="8"/>
      <c r="E1924"/>
      <c r="F1924" s="276"/>
      <c r="G1924"/>
      <c r="H1924"/>
      <c r="I1924"/>
      <c r="J1924" s="267"/>
      <c r="K1924" s="267"/>
      <c r="L1924" s="372"/>
      <c r="O1924" s="373"/>
      <c r="P1924" s="373"/>
      <c r="Q1924" s="374"/>
      <c r="R1924" s="274"/>
      <c r="S1924"/>
      <c r="T1924"/>
      <c r="U1924"/>
      <c r="V1924"/>
      <c r="W1924"/>
      <c r="X1924"/>
      <c r="Y1924"/>
      <c r="Z1924"/>
      <c r="AA1924"/>
      <c r="AB1924"/>
      <c r="AC1924"/>
      <c r="AD1924"/>
      <c r="AE1924"/>
      <c r="AF1924"/>
      <c r="AG1924"/>
      <c r="AH1924"/>
    </row>
    <row r="1925" spans="1:34" s="282" customFormat="1" ht="12.75" customHeight="1" x14ac:dyDescent="0.25">
      <c r="A1925"/>
      <c r="B1925"/>
      <c r="C1925" s="8"/>
      <c r="D1925" s="8"/>
      <c r="E1925"/>
      <c r="F1925" s="276"/>
      <c r="G1925"/>
      <c r="H1925"/>
      <c r="I1925"/>
      <c r="J1925" s="267"/>
      <c r="K1925" s="267"/>
      <c r="L1925" s="372"/>
      <c r="O1925" s="373"/>
      <c r="P1925" s="373"/>
      <c r="Q1925" s="374"/>
      <c r="R1925" s="274"/>
      <c r="S1925"/>
      <c r="T1925"/>
      <c r="U1925"/>
      <c r="V1925"/>
      <c r="W1925"/>
      <c r="X1925"/>
      <c r="Y1925"/>
      <c r="Z1925"/>
      <c r="AA1925"/>
      <c r="AB1925"/>
      <c r="AC1925"/>
      <c r="AD1925"/>
      <c r="AE1925"/>
      <c r="AF1925"/>
      <c r="AG1925"/>
      <c r="AH1925"/>
    </row>
    <row r="1926" spans="1:34" s="282" customFormat="1" ht="12.75" customHeight="1" x14ac:dyDescent="0.25">
      <c r="A1926"/>
      <c r="B1926"/>
      <c r="C1926" s="8"/>
      <c r="D1926" s="8"/>
      <c r="E1926"/>
      <c r="F1926" s="276"/>
      <c r="G1926"/>
      <c r="H1926"/>
      <c r="I1926"/>
      <c r="J1926" s="267"/>
      <c r="K1926" s="267"/>
      <c r="L1926" s="372"/>
      <c r="O1926" s="373"/>
      <c r="P1926" s="373"/>
      <c r="Q1926" s="374"/>
      <c r="R1926" s="274"/>
      <c r="S1926"/>
      <c r="T1926"/>
      <c r="U1926"/>
      <c r="V1926"/>
      <c r="W1926"/>
      <c r="X1926"/>
      <c r="Y1926"/>
      <c r="Z1926"/>
      <c r="AA1926"/>
      <c r="AB1926"/>
      <c r="AC1926"/>
      <c r="AD1926"/>
      <c r="AE1926"/>
      <c r="AF1926"/>
      <c r="AG1926"/>
      <c r="AH1926"/>
    </row>
    <row r="1927" spans="1:34" s="282" customFormat="1" ht="12.75" customHeight="1" x14ac:dyDescent="0.25">
      <c r="A1927"/>
      <c r="B1927"/>
      <c r="C1927" s="8"/>
      <c r="D1927" s="8"/>
      <c r="E1927"/>
      <c r="F1927" s="276"/>
      <c r="G1927"/>
      <c r="H1927"/>
      <c r="I1927"/>
      <c r="J1927" s="267"/>
      <c r="K1927" s="267"/>
      <c r="L1927" s="372"/>
      <c r="O1927" s="373"/>
      <c r="P1927" s="373"/>
      <c r="Q1927" s="374"/>
      <c r="R1927" s="274"/>
      <c r="S1927"/>
      <c r="T1927"/>
      <c r="U1927"/>
      <c r="V1927"/>
      <c r="W1927"/>
      <c r="X1927"/>
      <c r="Y1927"/>
      <c r="Z1927"/>
      <c r="AA1927"/>
      <c r="AB1927"/>
      <c r="AC1927"/>
      <c r="AD1927"/>
      <c r="AE1927"/>
      <c r="AF1927"/>
      <c r="AG1927"/>
      <c r="AH1927"/>
    </row>
    <row r="1928" spans="1:34" s="282" customFormat="1" ht="12.75" customHeight="1" x14ac:dyDescent="0.25">
      <c r="A1928"/>
      <c r="B1928"/>
      <c r="C1928" s="8"/>
      <c r="D1928" s="8"/>
      <c r="E1928"/>
      <c r="F1928" s="276"/>
      <c r="G1928"/>
      <c r="H1928"/>
      <c r="I1928"/>
      <c r="J1928" s="267"/>
      <c r="K1928" s="267"/>
      <c r="L1928" s="372"/>
      <c r="O1928" s="373"/>
      <c r="P1928" s="373"/>
      <c r="Q1928" s="374"/>
      <c r="R1928" s="274"/>
      <c r="S1928"/>
      <c r="T1928"/>
      <c r="U1928"/>
      <c r="V1928"/>
      <c r="W1928"/>
      <c r="X1928"/>
      <c r="Y1928"/>
      <c r="Z1928"/>
      <c r="AA1928"/>
      <c r="AB1928"/>
      <c r="AC1928"/>
      <c r="AD1928"/>
      <c r="AE1928"/>
      <c r="AF1928"/>
      <c r="AG1928"/>
      <c r="AH1928"/>
    </row>
    <row r="1929" spans="1:34" s="282" customFormat="1" ht="12.75" customHeight="1" x14ac:dyDescent="0.25">
      <c r="A1929"/>
      <c r="B1929"/>
      <c r="C1929" s="8"/>
      <c r="D1929" s="8"/>
      <c r="E1929"/>
      <c r="F1929" s="276"/>
      <c r="G1929"/>
      <c r="H1929"/>
      <c r="I1929"/>
      <c r="J1929" s="267"/>
      <c r="K1929" s="267"/>
      <c r="L1929" s="372"/>
      <c r="O1929" s="373"/>
      <c r="P1929" s="373"/>
      <c r="Q1929" s="374"/>
      <c r="R1929" s="274"/>
      <c r="S1929"/>
      <c r="T1929"/>
      <c r="U1929"/>
      <c r="V1929"/>
      <c r="W1929"/>
      <c r="X1929"/>
      <c r="Y1929"/>
      <c r="Z1929"/>
      <c r="AA1929"/>
      <c r="AB1929"/>
      <c r="AC1929"/>
      <c r="AD1929"/>
      <c r="AE1929"/>
      <c r="AF1929"/>
      <c r="AG1929"/>
      <c r="AH1929"/>
    </row>
    <row r="1930" spans="1:34" s="282" customFormat="1" ht="12.75" customHeight="1" x14ac:dyDescent="0.25">
      <c r="A1930"/>
      <c r="B1930"/>
      <c r="C1930" s="8"/>
      <c r="D1930" s="8"/>
      <c r="E1930"/>
      <c r="F1930" s="276"/>
      <c r="G1930"/>
      <c r="H1930"/>
      <c r="I1930"/>
      <c r="J1930" s="267"/>
      <c r="K1930" s="267"/>
      <c r="L1930" s="372"/>
      <c r="O1930" s="373"/>
      <c r="P1930" s="373"/>
      <c r="Q1930" s="374"/>
      <c r="R1930" s="274"/>
      <c r="S1930"/>
      <c r="T1930"/>
      <c r="U1930"/>
      <c r="V1930"/>
      <c r="W1930"/>
      <c r="X1930"/>
      <c r="Y1930"/>
      <c r="Z1930"/>
      <c r="AA1930"/>
      <c r="AB1930"/>
      <c r="AC1930"/>
      <c r="AD1930"/>
      <c r="AE1930"/>
      <c r="AF1930"/>
      <c r="AG1930"/>
      <c r="AH1930"/>
    </row>
    <row r="1931" spans="1:34" s="282" customFormat="1" ht="12.75" customHeight="1" x14ac:dyDescent="0.25">
      <c r="A1931"/>
      <c r="B1931"/>
      <c r="C1931" s="8"/>
      <c r="D1931" s="8"/>
      <c r="E1931"/>
      <c r="F1931" s="276"/>
      <c r="G1931"/>
      <c r="H1931"/>
      <c r="I1931"/>
      <c r="J1931" s="267"/>
      <c r="K1931" s="267"/>
      <c r="L1931" s="372"/>
      <c r="O1931" s="373"/>
      <c r="P1931" s="373"/>
      <c r="Q1931" s="374"/>
      <c r="R1931" s="274"/>
      <c r="S1931"/>
      <c r="T1931"/>
      <c r="U1931"/>
      <c r="V1931"/>
      <c r="W1931"/>
      <c r="X1931"/>
      <c r="Y1931"/>
      <c r="Z1931"/>
      <c r="AA1931"/>
      <c r="AB1931"/>
      <c r="AC1931"/>
      <c r="AD1931"/>
      <c r="AE1931"/>
      <c r="AF1931"/>
      <c r="AG1931"/>
      <c r="AH1931"/>
    </row>
    <row r="1932" spans="1:34" s="282" customFormat="1" ht="12.75" customHeight="1" x14ac:dyDescent="0.25">
      <c r="A1932"/>
      <c r="B1932"/>
      <c r="C1932" s="8"/>
      <c r="D1932" s="8"/>
      <c r="E1932"/>
      <c r="F1932" s="276"/>
      <c r="G1932"/>
      <c r="H1932"/>
      <c r="I1932"/>
      <c r="J1932" s="267"/>
      <c r="K1932" s="267"/>
      <c r="L1932" s="372"/>
      <c r="O1932" s="373"/>
      <c r="P1932" s="373"/>
      <c r="Q1932" s="374"/>
      <c r="R1932" s="274"/>
      <c r="S1932"/>
      <c r="T1932"/>
      <c r="U1932"/>
      <c r="V1932"/>
      <c r="W1932"/>
      <c r="X1932"/>
      <c r="Y1932"/>
      <c r="Z1932"/>
      <c r="AA1932"/>
      <c r="AB1932"/>
      <c r="AC1932"/>
      <c r="AD1932"/>
      <c r="AE1932"/>
      <c r="AF1932"/>
      <c r="AG1932"/>
      <c r="AH1932"/>
    </row>
    <row r="1933" spans="1:34" s="282" customFormat="1" ht="12.75" customHeight="1" x14ac:dyDescent="0.25">
      <c r="A1933"/>
      <c r="B1933"/>
      <c r="C1933" s="8"/>
      <c r="D1933" s="8"/>
      <c r="E1933"/>
      <c r="F1933" s="276"/>
      <c r="G1933"/>
      <c r="H1933"/>
      <c r="I1933"/>
      <c r="J1933" s="267"/>
      <c r="K1933" s="267"/>
      <c r="L1933" s="372"/>
      <c r="O1933" s="373"/>
      <c r="P1933" s="373"/>
      <c r="Q1933" s="374"/>
      <c r="R1933" s="274"/>
      <c r="S1933"/>
      <c r="T1933"/>
      <c r="U1933"/>
      <c r="V1933"/>
      <c r="W1933"/>
      <c r="X1933"/>
      <c r="Y1933"/>
      <c r="Z1933"/>
      <c r="AA1933"/>
      <c r="AB1933"/>
      <c r="AC1933"/>
      <c r="AD1933"/>
      <c r="AE1933"/>
      <c r="AF1933"/>
      <c r="AG1933"/>
      <c r="AH1933"/>
    </row>
    <row r="1934" spans="1:34" s="282" customFormat="1" ht="12.75" customHeight="1" x14ac:dyDescent="0.25">
      <c r="A1934"/>
      <c r="B1934"/>
      <c r="C1934" s="8"/>
      <c r="D1934" s="8"/>
      <c r="E1934"/>
      <c r="F1934" s="276"/>
      <c r="G1934"/>
      <c r="H1934"/>
      <c r="I1934"/>
      <c r="J1934" s="267"/>
      <c r="K1934" s="267"/>
      <c r="L1934" s="372"/>
      <c r="O1934" s="373"/>
      <c r="P1934" s="373"/>
      <c r="Q1934" s="374"/>
      <c r="R1934" s="274"/>
      <c r="S1934"/>
      <c r="T1934"/>
      <c r="U1934"/>
      <c r="V1934"/>
      <c r="W1934"/>
      <c r="X1934"/>
      <c r="Y1934"/>
      <c r="Z1934"/>
      <c r="AA1934"/>
      <c r="AB1934"/>
      <c r="AC1934"/>
      <c r="AD1934"/>
      <c r="AE1934"/>
      <c r="AF1934"/>
      <c r="AG1934"/>
      <c r="AH1934"/>
    </row>
    <row r="1935" spans="1:34" s="282" customFormat="1" ht="12.75" customHeight="1" x14ac:dyDescent="0.25">
      <c r="A1935"/>
      <c r="B1935"/>
      <c r="C1935" s="8"/>
      <c r="D1935" s="8"/>
      <c r="E1935"/>
      <c r="F1935" s="276"/>
      <c r="G1935"/>
      <c r="H1935"/>
      <c r="I1935"/>
      <c r="J1935" s="267"/>
      <c r="K1935" s="267"/>
      <c r="L1935" s="372"/>
      <c r="O1935" s="373"/>
      <c r="P1935" s="373"/>
      <c r="Q1935" s="374"/>
      <c r="R1935" s="274"/>
      <c r="S1935"/>
      <c r="T1935"/>
      <c r="U1935"/>
      <c r="V1935"/>
      <c r="W1935"/>
      <c r="X1935"/>
      <c r="Y1935"/>
      <c r="Z1935"/>
      <c r="AA1935"/>
      <c r="AB1935"/>
      <c r="AC1935"/>
      <c r="AD1935"/>
      <c r="AE1935"/>
      <c r="AF1935"/>
      <c r="AG1935"/>
      <c r="AH1935"/>
    </row>
    <row r="1936" spans="1:34" s="282" customFormat="1" ht="12.75" customHeight="1" x14ac:dyDescent="0.25">
      <c r="A1936"/>
      <c r="B1936"/>
      <c r="C1936" s="8"/>
      <c r="D1936" s="8"/>
      <c r="E1936"/>
      <c r="F1936" s="276"/>
      <c r="G1936"/>
      <c r="H1936"/>
      <c r="I1936"/>
      <c r="J1936" s="267"/>
      <c r="K1936" s="267"/>
      <c r="L1936" s="372"/>
      <c r="O1936" s="373"/>
      <c r="P1936" s="373"/>
      <c r="Q1936" s="374"/>
      <c r="R1936" s="274"/>
      <c r="S1936"/>
      <c r="T1936"/>
      <c r="U1936"/>
      <c r="V1936"/>
      <c r="W1936"/>
      <c r="X1936"/>
      <c r="Y1936"/>
      <c r="Z1936"/>
      <c r="AA1936"/>
      <c r="AB1936"/>
      <c r="AC1936"/>
      <c r="AD1936"/>
      <c r="AE1936"/>
      <c r="AF1936"/>
      <c r="AG1936"/>
      <c r="AH1936"/>
    </row>
    <row r="1937" spans="1:34" s="282" customFormat="1" ht="12.75" customHeight="1" x14ac:dyDescent="0.25">
      <c r="A1937"/>
      <c r="B1937"/>
      <c r="C1937" s="8"/>
      <c r="D1937" s="8"/>
      <c r="E1937"/>
      <c r="F1937" s="276"/>
      <c r="G1937"/>
      <c r="H1937"/>
      <c r="I1937"/>
      <c r="J1937" s="267"/>
      <c r="K1937" s="267"/>
      <c r="L1937" s="372"/>
      <c r="O1937" s="373"/>
      <c r="P1937" s="373"/>
      <c r="Q1937" s="374"/>
      <c r="R1937" s="274"/>
      <c r="S1937"/>
      <c r="T1937"/>
      <c r="U1937"/>
      <c r="V1937"/>
      <c r="W1937"/>
      <c r="X1937"/>
      <c r="Y1937"/>
      <c r="Z1937"/>
      <c r="AA1937"/>
      <c r="AB1937"/>
      <c r="AC1937"/>
      <c r="AD1937"/>
      <c r="AE1937"/>
      <c r="AF1937"/>
      <c r="AG1937"/>
      <c r="AH1937"/>
    </row>
    <row r="1938" spans="1:34" s="282" customFormat="1" ht="12.75" customHeight="1" x14ac:dyDescent="0.25">
      <c r="A1938"/>
      <c r="B1938"/>
      <c r="C1938" s="8"/>
      <c r="D1938" s="8"/>
      <c r="E1938"/>
      <c r="F1938" s="276"/>
      <c r="G1938"/>
      <c r="H1938"/>
      <c r="I1938"/>
      <c r="J1938" s="267"/>
      <c r="K1938" s="267"/>
      <c r="L1938" s="372"/>
      <c r="O1938" s="373"/>
      <c r="P1938" s="373"/>
      <c r="Q1938" s="374"/>
      <c r="R1938" s="274"/>
      <c r="S1938"/>
      <c r="T1938"/>
      <c r="U1938"/>
      <c r="V1938"/>
      <c r="W1938"/>
      <c r="X1938"/>
      <c r="Y1938"/>
      <c r="Z1938"/>
      <c r="AA1938"/>
      <c r="AB1938"/>
      <c r="AC1938"/>
      <c r="AD1938"/>
      <c r="AE1938"/>
      <c r="AF1938"/>
      <c r="AG1938"/>
      <c r="AH1938"/>
    </row>
    <row r="1939" spans="1:34" s="282" customFormat="1" ht="12.75" customHeight="1" x14ac:dyDescent="0.25">
      <c r="A1939"/>
      <c r="B1939"/>
      <c r="C1939" s="8"/>
      <c r="D1939" s="8"/>
      <c r="E1939"/>
      <c r="F1939" s="276"/>
      <c r="G1939"/>
      <c r="H1939"/>
      <c r="I1939"/>
      <c r="J1939" s="267"/>
      <c r="K1939" s="267"/>
      <c r="L1939" s="372"/>
      <c r="O1939" s="373"/>
      <c r="P1939" s="373"/>
      <c r="Q1939" s="374"/>
      <c r="R1939" s="274"/>
      <c r="S1939"/>
      <c r="T1939"/>
      <c r="U1939"/>
      <c r="V1939"/>
      <c r="W1939"/>
      <c r="X1939"/>
      <c r="Y1939"/>
      <c r="Z1939"/>
      <c r="AA1939"/>
      <c r="AB1939"/>
      <c r="AC1939"/>
      <c r="AD1939"/>
      <c r="AE1939"/>
      <c r="AF1939"/>
      <c r="AG1939"/>
      <c r="AH1939"/>
    </row>
    <row r="1940" spans="1:34" s="282" customFormat="1" ht="12.75" customHeight="1" x14ac:dyDescent="0.25">
      <c r="A1940"/>
      <c r="B1940"/>
      <c r="C1940" s="8"/>
      <c r="D1940" s="8"/>
      <c r="E1940"/>
      <c r="F1940" s="276"/>
      <c r="G1940"/>
      <c r="H1940"/>
      <c r="I1940"/>
      <c r="J1940" s="267"/>
      <c r="K1940" s="267"/>
      <c r="L1940" s="372"/>
      <c r="O1940" s="373"/>
      <c r="P1940" s="373"/>
      <c r="Q1940" s="374"/>
      <c r="R1940" s="274"/>
      <c r="S1940"/>
      <c r="T1940"/>
      <c r="U1940"/>
      <c r="V1940"/>
      <c r="W1940"/>
      <c r="X1940"/>
      <c r="Y1940"/>
      <c r="Z1940"/>
      <c r="AA1940"/>
      <c r="AB1940"/>
      <c r="AC1940"/>
      <c r="AD1940"/>
      <c r="AE1940"/>
      <c r="AF1940"/>
      <c r="AG1940"/>
      <c r="AH1940"/>
    </row>
    <row r="1941" spans="1:34" s="282" customFormat="1" ht="12.75" customHeight="1" x14ac:dyDescent="0.25">
      <c r="A1941"/>
      <c r="B1941"/>
      <c r="C1941" s="8"/>
      <c r="D1941" s="8"/>
      <c r="E1941"/>
      <c r="F1941" s="276"/>
      <c r="G1941"/>
      <c r="H1941"/>
      <c r="I1941"/>
      <c r="J1941" s="267"/>
      <c r="K1941" s="267"/>
      <c r="L1941" s="372"/>
      <c r="O1941" s="373"/>
      <c r="P1941" s="373"/>
      <c r="Q1941" s="374"/>
      <c r="R1941" s="274"/>
      <c r="S1941"/>
      <c r="T1941"/>
      <c r="U1941"/>
      <c r="V1941"/>
      <c r="W1941"/>
      <c r="X1941"/>
      <c r="Y1941"/>
      <c r="Z1941"/>
      <c r="AA1941"/>
      <c r="AB1941"/>
      <c r="AC1941"/>
      <c r="AD1941"/>
      <c r="AE1941"/>
      <c r="AF1941"/>
      <c r="AG1941"/>
      <c r="AH1941"/>
    </row>
    <row r="1942" spans="1:34" s="282" customFormat="1" ht="12.75" customHeight="1" x14ac:dyDescent="0.25">
      <c r="A1942"/>
      <c r="B1942"/>
      <c r="C1942" s="8"/>
      <c r="D1942" s="8"/>
      <c r="E1942"/>
      <c r="F1942" s="276"/>
      <c r="G1942"/>
      <c r="H1942"/>
      <c r="I1942"/>
      <c r="J1942" s="267"/>
      <c r="K1942" s="267"/>
      <c r="L1942" s="372"/>
      <c r="O1942" s="373"/>
      <c r="P1942" s="373"/>
      <c r="Q1942" s="374"/>
      <c r="R1942" s="274"/>
      <c r="S1942"/>
      <c r="T1942"/>
      <c r="U1942"/>
      <c r="V1942"/>
      <c r="W1942"/>
      <c r="X1942"/>
      <c r="Y1942"/>
      <c r="Z1942"/>
      <c r="AA1942"/>
      <c r="AB1942"/>
      <c r="AC1942"/>
      <c r="AD1942"/>
      <c r="AE1942"/>
      <c r="AF1942"/>
      <c r="AG1942"/>
      <c r="AH1942"/>
    </row>
    <row r="1943" spans="1:34" s="282" customFormat="1" ht="12.75" customHeight="1" x14ac:dyDescent="0.25">
      <c r="A1943"/>
      <c r="B1943"/>
      <c r="C1943" s="8"/>
      <c r="D1943" s="8"/>
      <c r="E1943"/>
      <c r="F1943" s="276"/>
      <c r="G1943"/>
      <c r="H1943"/>
      <c r="I1943"/>
      <c r="J1943" s="267"/>
      <c r="K1943" s="267"/>
      <c r="L1943" s="372"/>
      <c r="O1943" s="373"/>
      <c r="P1943" s="373"/>
      <c r="Q1943" s="374"/>
      <c r="R1943" s="274"/>
      <c r="S1943"/>
      <c r="T1943"/>
      <c r="U1943"/>
      <c r="V1943"/>
      <c r="W1943"/>
      <c r="X1943"/>
      <c r="Y1943"/>
      <c r="Z1943"/>
      <c r="AA1943"/>
      <c r="AB1943"/>
      <c r="AC1943"/>
      <c r="AD1943"/>
      <c r="AE1943"/>
      <c r="AF1943"/>
      <c r="AG1943"/>
      <c r="AH1943"/>
    </row>
    <row r="1944" spans="1:34" s="282" customFormat="1" ht="12.75" customHeight="1" x14ac:dyDescent="0.25">
      <c r="A1944"/>
      <c r="B1944"/>
      <c r="C1944" s="8"/>
      <c r="D1944" s="8"/>
      <c r="E1944"/>
      <c r="F1944" s="276"/>
      <c r="G1944"/>
      <c r="H1944"/>
      <c r="I1944"/>
      <c r="J1944" s="267"/>
      <c r="K1944" s="267"/>
      <c r="L1944" s="372"/>
      <c r="O1944" s="373"/>
      <c r="P1944" s="373"/>
      <c r="Q1944" s="374"/>
      <c r="R1944" s="274"/>
      <c r="S1944"/>
      <c r="T1944"/>
      <c r="U1944"/>
      <c r="V1944"/>
      <c r="W1944"/>
      <c r="X1944"/>
      <c r="Y1944"/>
      <c r="Z1944"/>
      <c r="AA1944"/>
      <c r="AB1944"/>
      <c r="AC1944"/>
      <c r="AD1944"/>
      <c r="AE1944"/>
      <c r="AF1944"/>
      <c r="AG1944"/>
      <c r="AH1944"/>
    </row>
    <row r="1945" spans="1:34" s="282" customFormat="1" ht="12.75" customHeight="1" x14ac:dyDescent="0.25">
      <c r="A1945"/>
      <c r="B1945"/>
      <c r="C1945" s="8"/>
      <c r="D1945" s="8"/>
      <c r="E1945"/>
      <c r="F1945" s="276"/>
      <c r="G1945"/>
      <c r="H1945"/>
      <c r="I1945"/>
      <c r="J1945" s="267"/>
      <c r="K1945" s="267"/>
      <c r="L1945" s="372"/>
      <c r="O1945" s="373"/>
      <c r="P1945" s="373"/>
      <c r="Q1945" s="374"/>
      <c r="R1945" s="274"/>
      <c r="S1945"/>
      <c r="T1945"/>
      <c r="U1945"/>
      <c r="V1945"/>
      <c r="W1945"/>
      <c r="X1945"/>
      <c r="Y1945"/>
      <c r="Z1945"/>
      <c r="AA1945"/>
      <c r="AB1945"/>
      <c r="AC1945"/>
      <c r="AD1945"/>
      <c r="AE1945"/>
      <c r="AF1945"/>
      <c r="AG1945"/>
      <c r="AH1945"/>
    </row>
    <row r="1946" spans="1:34" s="282" customFormat="1" ht="12.75" customHeight="1" x14ac:dyDescent="0.25">
      <c r="A1946"/>
      <c r="B1946"/>
      <c r="C1946" s="8"/>
      <c r="D1946" s="8"/>
      <c r="E1946"/>
      <c r="F1946" s="276"/>
      <c r="G1946"/>
      <c r="H1946"/>
      <c r="I1946"/>
      <c r="J1946" s="267"/>
      <c r="K1946" s="267"/>
      <c r="L1946" s="372"/>
      <c r="O1946" s="373"/>
      <c r="P1946" s="373"/>
      <c r="Q1946" s="374"/>
      <c r="R1946" s="274"/>
      <c r="S1946"/>
      <c r="T1946"/>
      <c r="U1946"/>
      <c r="V1946"/>
      <c r="W1946"/>
      <c r="X1946"/>
      <c r="Y1946"/>
      <c r="Z1946"/>
      <c r="AA1946"/>
      <c r="AB1946"/>
      <c r="AC1946"/>
      <c r="AD1946"/>
      <c r="AE1946"/>
      <c r="AF1946"/>
      <c r="AG1946"/>
      <c r="AH1946"/>
    </row>
    <row r="1947" spans="1:34" s="282" customFormat="1" ht="12.75" customHeight="1" x14ac:dyDescent="0.25">
      <c r="A1947"/>
      <c r="B1947"/>
      <c r="C1947" s="8"/>
      <c r="D1947" s="8"/>
      <c r="E1947"/>
      <c r="F1947" s="276"/>
      <c r="G1947"/>
      <c r="H1947"/>
      <c r="I1947"/>
      <c r="J1947" s="267"/>
      <c r="K1947" s="267"/>
      <c r="L1947" s="372"/>
      <c r="O1947" s="373"/>
      <c r="P1947" s="373"/>
      <c r="Q1947" s="374"/>
      <c r="R1947" s="274"/>
      <c r="S1947"/>
      <c r="T1947"/>
      <c r="U1947"/>
      <c r="V1947"/>
      <c r="W1947"/>
      <c r="X1947"/>
      <c r="Y1947"/>
      <c r="Z1947"/>
      <c r="AA1947"/>
      <c r="AB1947"/>
      <c r="AC1947"/>
      <c r="AD1947"/>
      <c r="AE1947"/>
      <c r="AF1947"/>
      <c r="AG1947"/>
      <c r="AH1947"/>
    </row>
    <row r="1948" spans="1:34" s="282" customFormat="1" ht="12.75" customHeight="1" x14ac:dyDescent="0.25">
      <c r="A1948"/>
      <c r="B1948"/>
      <c r="C1948" s="8"/>
      <c r="D1948" s="8"/>
      <c r="E1948"/>
      <c r="F1948" s="276"/>
      <c r="G1948"/>
      <c r="H1948"/>
      <c r="I1948"/>
      <c r="J1948" s="267"/>
      <c r="K1948" s="267"/>
      <c r="L1948" s="372"/>
      <c r="O1948" s="373"/>
      <c r="P1948" s="373"/>
      <c r="Q1948" s="374"/>
      <c r="R1948" s="274"/>
      <c r="S1948"/>
      <c r="T1948"/>
      <c r="U1948"/>
      <c r="V1948"/>
      <c r="W1948"/>
      <c r="X1948"/>
      <c r="Y1948"/>
      <c r="Z1948"/>
      <c r="AA1948"/>
      <c r="AB1948"/>
      <c r="AC1948"/>
      <c r="AD1948"/>
      <c r="AE1948"/>
      <c r="AF1948"/>
      <c r="AG1948"/>
      <c r="AH1948"/>
    </row>
    <row r="1949" spans="1:34" s="282" customFormat="1" ht="12.75" customHeight="1" x14ac:dyDescent="0.25">
      <c r="A1949"/>
      <c r="B1949"/>
      <c r="C1949" s="8"/>
      <c r="D1949" s="8"/>
      <c r="E1949"/>
      <c r="F1949" s="276"/>
      <c r="G1949"/>
      <c r="H1949"/>
      <c r="I1949"/>
      <c r="J1949" s="267"/>
      <c r="K1949" s="267"/>
      <c r="L1949" s="372"/>
      <c r="O1949" s="373"/>
      <c r="P1949" s="373"/>
      <c r="Q1949" s="374"/>
      <c r="R1949" s="274"/>
      <c r="S1949"/>
      <c r="T1949"/>
      <c r="U1949"/>
      <c r="V1949"/>
      <c r="W1949"/>
      <c r="X1949"/>
      <c r="Y1949"/>
      <c r="Z1949"/>
      <c r="AA1949"/>
      <c r="AB1949"/>
      <c r="AC1949"/>
      <c r="AD1949"/>
      <c r="AE1949"/>
      <c r="AF1949"/>
      <c r="AG1949"/>
      <c r="AH1949"/>
    </row>
    <row r="1950" spans="1:34" s="282" customFormat="1" ht="12.75" customHeight="1" x14ac:dyDescent="0.25">
      <c r="A1950"/>
      <c r="B1950"/>
      <c r="C1950" s="8"/>
      <c r="D1950" s="8"/>
      <c r="E1950"/>
      <c r="F1950" s="276"/>
      <c r="G1950"/>
      <c r="H1950"/>
      <c r="I1950"/>
      <c r="J1950" s="267"/>
      <c r="K1950" s="267"/>
      <c r="L1950" s="372"/>
      <c r="O1950" s="373"/>
      <c r="P1950" s="373"/>
      <c r="Q1950" s="374"/>
      <c r="R1950" s="274"/>
      <c r="S1950"/>
      <c r="T1950"/>
      <c r="U1950"/>
      <c r="V1950"/>
      <c r="W1950"/>
      <c r="X1950"/>
      <c r="Y1950"/>
      <c r="Z1950"/>
      <c r="AA1950"/>
      <c r="AB1950"/>
      <c r="AC1950"/>
      <c r="AD1950"/>
      <c r="AE1950"/>
      <c r="AF1950"/>
      <c r="AG1950"/>
      <c r="AH1950"/>
    </row>
    <row r="1951" spans="1:34" s="282" customFormat="1" ht="12.75" customHeight="1" x14ac:dyDescent="0.25">
      <c r="A1951"/>
      <c r="B1951"/>
      <c r="C1951" s="8"/>
      <c r="D1951" s="8"/>
      <c r="E1951"/>
      <c r="F1951" s="276"/>
      <c r="G1951"/>
      <c r="H1951"/>
      <c r="I1951"/>
      <c r="J1951" s="267"/>
      <c r="K1951" s="267"/>
      <c r="L1951" s="372"/>
      <c r="O1951" s="373"/>
      <c r="P1951" s="373"/>
      <c r="Q1951" s="374"/>
      <c r="R1951" s="274"/>
      <c r="S1951"/>
      <c r="T1951"/>
      <c r="U1951"/>
      <c r="V1951"/>
      <c r="W1951"/>
      <c r="X1951"/>
      <c r="Y1951"/>
      <c r="Z1951"/>
      <c r="AA1951"/>
      <c r="AB1951"/>
      <c r="AC1951"/>
      <c r="AD1951"/>
      <c r="AE1951"/>
      <c r="AF1951"/>
      <c r="AG1951"/>
      <c r="AH1951"/>
    </row>
    <row r="1952" spans="1:34" s="282" customFormat="1" ht="12.75" customHeight="1" x14ac:dyDescent="0.25">
      <c r="A1952"/>
      <c r="B1952"/>
      <c r="C1952" s="8"/>
      <c r="D1952" s="8"/>
      <c r="E1952"/>
      <c r="F1952" s="276"/>
      <c r="G1952"/>
      <c r="H1952"/>
      <c r="I1952"/>
      <c r="J1952" s="267"/>
      <c r="K1952" s="267"/>
      <c r="L1952" s="372"/>
      <c r="O1952" s="373"/>
      <c r="P1952" s="373"/>
      <c r="Q1952" s="374"/>
      <c r="R1952" s="274"/>
      <c r="S1952"/>
      <c r="T1952"/>
      <c r="U1952"/>
      <c r="V1952"/>
      <c r="W1952"/>
      <c r="X1952"/>
      <c r="Y1952"/>
      <c r="Z1952"/>
      <c r="AA1952"/>
      <c r="AB1952"/>
      <c r="AC1952"/>
      <c r="AD1952"/>
      <c r="AE1952"/>
      <c r="AF1952"/>
      <c r="AG1952"/>
      <c r="AH1952"/>
    </row>
    <row r="1953" spans="1:34" s="282" customFormat="1" ht="12.75" customHeight="1" x14ac:dyDescent="0.25">
      <c r="A1953"/>
      <c r="B1953"/>
      <c r="C1953" s="8"/>
      <c r="D1953" s="8"/>
      <c r="E1953"/>
      <c r="F1953" s="276"/>
      <c r="G1953"/>
      <c r="H1953"/>
      <c r="I1953"/>
      <c r="J1953" s="267"/>
      <c r="K1953" s="267"/>
      <c r="L1953" s="372"/>
      <c r="O1953" s="373"/>
      <c r="P1953" s="373"/>
      <c r="Q1953" s="374"/>
      <c r="R1953" s="274"/>
      <c r="S1953"/>
      <c r="T1953"/>
      <c r="U1953"/>
      <c r="V1953"/>
      <c r="W1953"/>
      <c r="X1953"/>
      <c r="Y1953"/>
      <c r="Z1953"/>
      <c r="AA1953"/>
      <c r="AB1953"/>
      <c r="AC1953"/>
      <c r="AD1953"/>
      <c r="AE1953"/>
      <c r="AF1953"/>
      <c r="AG1953"/>
      <c r="AH1953"/>
    </row>
    <row r="1954" spans="1:34" s="282" customFormat="1" ht="12.75" customHeight="1" x14ac:dyDescent="0.25">
      <c r="A1954"/>
      <c r="B1954"/>
      <c r="C1954" s="8"/>
      <c r="D1954" s="8"/>
      <c r="E1954"/>
      <c r="F1954" s="276"/>
      <c r="G1954"/>
      <c r="H1954"/>
      <c r="I1954"/>
      <c r="J1954" s="267"/>
      <c r="K1954" s="267"/>
      <c r="L1954" s="372"/>
      <c r="O1954" s="373"/>
      <c r="P1954" s="373"/>
      <c r="Q1954" s="374"/>
      <c r="R1954" s="274"/>
      <c r="S1954"/>
      <c r="T1954"/>
      <c r="U1954"/>
      <c r="V1954"/>
      <c r="W1954"/>
      <c r="X1954"/>
      <c r="Y1954"/>
      <c r="Z1954"/>
      <c r="AA1954"/>
      <c r="AB1954"/>
      <c r="AC1954"/>
      <c r="AD1954"/>
      <c r="AE1954"/>
      <c r="AF1954"/>
      <c r="AG1954"/>
      <c r="AH1954"/>
    </row>
    <row r="1955" spans="1:34" s="282" customFormat="1" ht="12.75" customHeight="1" x14ac:dyDescent="0.25">
      <c r="A1955"/>
      <c r="B1955"/>
      <c r="C1955" s="8"/>
      <c r="D1955" s="8"/>
      <c r="E1955"/>
      <c r="F1955" s="276"/>
      <c r="G1955"/>
      <c r="H1955"/>
      <c r="I1955"/>
      <c r="J1955" s="267"/>
      <c r="K1955" s="267"/>
      <c r="L1955" s="372"/>
      <c r="O1955" s="373"/>
      <c r="P1955" s="373"/>
      <c r="Q1955" s="374"/>
      <c r="R1955" s="274"/>
      <c r="S1955"/>
      <c r="T1955"/>
      <c r="U1955"/>
      <c r="V1955"/>
      <c r="W1955"/>
      <c r="X1955"/>
      <c r="Y1955"/>
      <c r="Z1955"/>
      <c r="AA1955"/>
      <c r="AB1955"/>
      <c r="AC1955"/>
      <c r="AD1955"/>
      <c r="AE1955"/>
      <c r="AF1955"/>
      <c r="AG1955"/>
      <c r="AH1955"/>
    </row>
    <row r="1956" spans="1:34" s="282" customFormat="1" ht="12.75" customHeight="1" x14ac:dyDescent="0.25">
      <c r="A1956"/>
      <c r="B1956"/>
      <c r="C1956" s="8"/>
      <c r="D1956" s="8"/>
      <c r="E1956"/>
      <c r="F1956" s="276"/>
      <c r="G1956"/>
      <c r="H1956"/>
      <c r="I1956"/>
      <c r="J1956" s="267"/>
      <c r="K1956" s="267"/>
      <c r="L1956" s="372"/>
      <c r="O1956" s="373"/>
      <c r="P1956" s="373"/>
      <c r="Q1956" s="374"/>
      <c r="R1956" s="274"/>
      <c r="S1956"/>
      <c r="T1956"/>
      <c r="U1956"/>
      <c r="V1956"/>
      <c r="W1956"/>
      <c r="X1956"/>
      <c r="Y1956"/>
      <c r="Z1956"/>
      <c r="AA1956"/>
      <c r="AB1956"/>
      <c r="AC1956"/>
      <c r="AD1956"/>
      <c r="AE1956"/>
      <c r="AF1956"/>
      <c r="AG1956"/>
      <c r="AH1956"/>
    </row>
    <row r="1957" spans="1:34" s="282" customFormat="1" ht="12.75" customHeight="1" x14ac:dyDescent="0.25">
      <c r="A1957"/>
      <c r="B1957"/>
      <c r="C1957" s="8"/>
      <c r="D1957" s="8"/>
      <c r="E1957"/>
      <c r="F1957" s="276"/>
      <c r="G1957"/>
      <c r="H1957"/>
      <c r="I1957"/>
      <c r="J1957" s="267"/>
      <c r="K1957" s="267"/>
      <c r="L1957" s="372"/>
      <c r="O1957" s="373"/>
      <c r="P1957" s="373"/>
      <c r="Q1957" s="374"/>
      <c r="R1957" s="274"/>
      <c r="S1957"/>
      <c r="T1957"/>
      <c r="U1957"/>
      <c r="V1957"/>
      <c r="W1957"/>
      <c r="X1957"/>
      <c r="Y1957"/>
      <c r="Z1957"/>
      <c r="AA1957"/>
      <c r="AB1957"/>
      <c r="AC1957"/>
      <c r="AD1957"/>
      <c r="AE1957"/>
      <c r="AF1957"/>
      <c r="AG1957"/>
      <c r="AH1957"/>
    </row>
    <row r="1958" spans="1:34" s="282" customFormat="1" ht="12.75" customHeight="1" x14ac:dyDescent="0.25">
      <c r="A1958"/>
      <c r="B1958"/>
      <c r="C1958" s="8"/>
      <c r="D1958" s="8"/>
      <c r="E1958"/>
      <c r="F1958" s="276"/>
      <c r="G1958"/>
      <c r="H1958"/>
      <c r="I1958"/>
      <c r="J1958" s="267"/>
      <c r="K1958" s="267"/>
      <c r="L1958" s="372"/>
      <c r="O1958" s="373"/>
      <c r="P1958" s="373"/>
      <c r="Q1958" s="374"/>
      <c r="R1958" s="274"/>
      <c r="S1958"/>
      <c r="T1958"/>
      <c r="U1958"/>
      <c r="V1958"/>
      <c r="W1958"/>
      <c r="X1958"/>
      <c r="Y1958"/>
      <c r="Z1958"/>
      <c r="AA1958"/>
      <c r="AB1958"/>
      <c r="AC1958"/>
      <c r="AD1958"/>
      <c r="AE1958"/>
      <c r="AF1958"/>
      <c r="AG1958"/>
      <c r="AH1958"/>
    </row>
    <row r="1959" spans="1:34" s="282" customFormat="1" ht="12.75" customHeight="1" x14ac:dyDescent="0.25">
      <c r="A1959"/>
      <c r="B1959"/>
      <c r="C1959" s="8"/>
      <c r="D1959" s="8"/>
      <c r="E1959"/>
      <c r="F1959" s="276"/>
      <c r="G1959"/>
      <c r="H1959"/>
      <c r="I1959"/>
      <c r="J1959" s="267"/>
      <c r="K1959" s="267"/>
      <c r="L1959" s="372"/>
      <c r="O1959" s="373"/>
      <c r="P1959" s="373"/>
      <c r="Q1959" s="374"/>
      <c r="R1959" s="274"/>
      <c r="S1959"/>
      <c r="T1959"/>
      <c r="U1959"/>
      <c r="V1959"/>
      <c r="W1959"/>
      <c r="X1959"/>
      <c r="Y1959"/>
      <c r="Z1959"/>
      <c r="AA1959"/>
      <c r="AB1959"/>
      <c r="AC1959"/>
      <c r="AD1959"/>
      <c r="AE1959"/>
      <c r="AF1959"/>
      <c r="AG1959"/>
      <c r="AH1959"/>
    </row>
    <row r="1960" spans="1:34" s="282" customFormat="1" ht="12.75" customHeight="1" x14ac:dyDescent="0.25">
      <c r="A1960"/>
      <c r="B1960"/>
      <c r="C1960" s="8"/>
      <c r="D1960" s="8"/>
      <c r="E1960"/>
      <c r="F1960" s="276"/>
      <c r="G1960"/>
      <c r="H1960"/>
      <c r="I1960"/>
      <c r="J1960" s="267"/>
      <c r="K1960" s="267"/>
      <c r="L1960" s="372"/>
      <c r="O1960" s="373"/>
      <c r="P1960" s="373"/>
      <c r="Q1960" s="374"/>
      <c r="R1960" s="274"/>
      <c r="S1960"/>
      <c r="T1960"/>
      <c r="U1960"/>
      <c r="V1960"/>
      <c r="W1960"/>
      <c r="X1960"/>
      <c r="Y1960"/>
      <c r="Z1960"/>
      <c r="AA1960"/>
      <c r="AB1960"/>
      <c r="AC1960"/>
      <c r="AD1960"/>
      <c r="AE1960"/>
      <c r="AF1960"/>
      <c r="AG1960"/>
      <c r="AH1960"/>
    </row>
    <row r="1961" spans="1:34" s="282" customFormat="1" ht="12.75" customHeight="1" x14ac:dyDescent="0.25">
      <c r="A1961"/>
      <c r="B1961"/>
      <c r="C1961" s="8"/>
      <c r="D1961" s="8"/>
      <c r="E1961"/>
      <c r="F1961" s="276"/>
      <c r="G1961"/>
      <c r="H1961"/>
      <c r="I1961"/>
      <c r="J1961" s="267"/>
      <c r="K1961" s="267"/>
      <c r="L1961" s="372"/>
      <c r="O1961" s="373"/>
      <c r="P1961" s="373"/>
      <c r="Q1961" s="374"/>
      <c r="R1961" s="274"/>
      <c r="S1961"/>
      <c r="T1961"/>
      <c r="U1961"/>
      <c r="V1961"/>
      <c r="W1961"/>
      <c r="X1961"/>
      <c r="Y1961"/>
      <c r="Z1961"/>
      <c r="AA1961"/>
      <c r="AB1961"/>
      <c r="AC1961"/>
      <c r="AD1961"/>
      <c r="AE1961"/>
      <c r="AF1961"/>
      <c r="AG1961"/>
      <c r="AH1961"/>
    </row>
    <row r="1962" spans="1:34" s="282" customFormat="1" ht="12.75" customHeight="1" x14ac:dyDescent="0.25">
      <c r="A1962"/>
      <c r="B1962"/>
      <c r="C1962" s="8"/>
      <c r="D1962" s="8"/>
      <c r="E1962"/>
      <c r="F1962" s="276"/>
      <c r="G1962"/>
      <c r="H1962"/>
      <c r="I1962"/>
      <c r="J1962" s="267"/>
      <c r="K1962" s="267"/>
      <c r="L1962" s="372"/>
      <c r="O1962" s="373"/>
      <c r="P1962" s="373"/>
      <c r="Q1962" s="374"/>
      <c r="R1962" s="274"/>
      <c r="S1962"/>
      <c r="T1962"/>
      <c r="U1962"/>
      <c r="V1962"/>
      <c r="W1962"/>
      <c r="X1962"/>
      <c r="Y1962"/>
      <c r="Z1962"/>
      <c r="AA1962"/>
      <c r="AB1962"/>
      <c r="AC1962"/>
      <c r="AD1962"/>
      <c r="AE1962"/>
      <c r="AF1962"/>
      <c r="AG1962"/>
      <c r="AH1962"/>
    </row>
    <row r="1963" spans="1:34" s="282" customFormat="1" ht="12.75" customHeight="1" x14ac:dyDescent="0.25">
      <c r="A1963"/>
      <c r="B1963"/>
      <c r="C1963" s="8"/>
      <c r="D1963" s="8"/>
      <c r="E1963"/>
      <c r="F1963" s="276"/>
      <c r="G1963"/>
      <c r="H1963"/>
      <c r="I1963"/>
      <c r="J1963" s="267"/>
      <c r="K1963" s="267"/>
      <c r="L1963" s="372"/>
      <c r="O1963" s="373"/>
      <c r="P1963" s="373"/>
      <c r="Q1963" s="374"/>
      <c r="R1963" s="274"/>
      <c r="S1963"/>
      <c r="T1963"/>
      <c r="U1963"/>
      <c r="V1963"/>
      <c r="W1963"/>
      <c r="X1963"/>
      <c r="Y1963"/>
      <c r="Z1963"/>
      <c r="AA1963"/>
      <c r="AB1963"/>
      <c r="AC1963"/>
      <c r="AD1963"/>
      <c r="AE1963"/>
      <c r="AF1963"/>
      <c r="AG1963"/>
      <c r="AH1963"/>
    </row>
    <row r="1964" spans="1:34" s="282" customFormat="1" ht="12.75" customHeight="1" x14ac:dyDescent="0.25">
      <c r="A1964"/>
      <c r="B1964"/>
      <c r="C1964" s="8"/>
      <c r="D1964" s="8"/>
      <c r="E1964"/>
      <c r="F1964" s="276"/>
      <c r="G1964"/>
      <c r="H1964"/>
      <c r="I1964"/>
      <c r="J1964" s="267"/>
      <c r="K1964" s="267"/>
      <c r="L1964" s="372"/>
      <c r="O1964" s="373"/>
      <c r="P1964" s="373"/>
      <c r="Q1964" s="374"/>
      <c r="R1964" s="274"/>
      <c r="S1964"/>
      <c r="T1964"/>
      <c r="U1964"/>
      <c r="V1964"/>
      <c r="W1964"/>
      <c r="X1964"/>
      <c r="Y1964"/>
      <c r="Z1964"/>
      <c r="AA1964"/>
      <c r="AB1964"/>
      <c r="AC1964"/>
      <c r="AD1964"/>
      <c r="AE1964"/>
      <c r="AF1964"/>
      <c r="AG1964"/>
      <c r="AH1964"/>
    </row>
    <row r="1965" spans="1:34" s="282" customFormat="1" ht="12.75" customHeight="1" x14ac:dyDescent="0.25">
      <c r="A1965"/>
      <c r="B1965"/>
      <c r="C1965" s="8"/>
      <c r="D1965" s="8"/>
      <c r="E1965"/>
      <c r="F1965" s="276"/>
      <c r="G1965"/>
      <c r="H1965"/>
      <c r="I1965"/>
      <c r="J1965" s="267"/>
      <c r="K1965" s="267"/>
      <c r="L1965" s="372"/>
      <c r="O1965" s="373"/>
      <c r="P1965" s="373"/>
      <c r="Q1965" s="374"/>
      <c r="R1965" s="274"/>
      <c r="S1965"/>
      <c r="T1965"/>
      <c r="U1965"/>
      <c r="V1965"/>
      <c r="W1965"/>
      <c r="X1965"/>
      <c r="Y1965"/>
      <c r="Z1965"/>
      <c r="AA1965"/>
      <c r="AB1965"/>
      <c r="AC1965"/>
      <c r="AD1965"/>
      <c r="AE1965"/>
      <c r="AF1965"/>
      <c r="AG1965"/>
      <c r="AH1965"/>
    </row>
    <row r="1966" spans="1:34" s="282" customFormat="1" ht="12.75" customHeight="1" x14ac:dyDescent="0.25">
      <c r="A1966"/>
      <c r="B1966"/>
      <c r="C1966" s="8"/>
      <c r="D1966" s="8"/>
      <c r="E1966"/>
      <c r="F1966" s="276"/>
      <c r="G1966"/>
      <c r="H1966"/>
      <c r="I1966"/>
      <c r="J1966" s="267"/>
      <c r="K1966" s="267"/>
      <c r="L1966" s="372"/>
      <c r="O1966" s="373"/>
      <c r="P1966" s="373"/>
      <c r="Q1966" s="374"/>
      <c r="R1966" s="274"/>
      <c r="S1966"/>
      <c r="T1966"/>
      <c r="U1966"/>
      <c r="V1966"/>
      <c r="W1966"/>
      <c r="X1966"/>
      <c r="Y1966"/>
      <c r="Z1966"/>
      <c r="AA1966"/>
      <c r="AB1966"/>
      <c r="AC1966"/>
      <c r="AD1966"/>
      <c r="AE1966"/>
      <c r="AF1966"/>
      <c r="AG1966"/>
      <c r="AH1966"/>
    </row>
    <row r="1967" spans="1:34" s="282" customFormat="1" ht="12.75" customHeight="1" x14ac:dyDescent="0.25">
      <c r="A1967"/>
      <c r="B1967"/>
      <c r="C1967" s="8"/>
      <c r="D1967" s="8"/>
      <c r="E1967"/>
      <c r="F1967" s="276"/>
      <c r="G1967"/>
      <c r="H1967"/>
      <c r="I1967"/>
      <c r="J1967" s="267"/>
      <c r="K1967" s="267"/>
      <c r="L1967" s="372"/>
      <c r="O1967" s="373"/>
      <c r="P1967" s="373"/>
      <c r="Q1967" s="374"/>
      <c r="R1967" s="274"/>
      <c r="S1967"/>
      <c r="T1967"/>
      <c r="U1967"/>
      <c r="V1967"/>
      <c r="W1967"/>
      <c r="X1967"/>
      <c r="Y1967"/>
      <c r="Z1967"/>
      <c r="AA1967"/>
      <c r="AB1967"/>
      <c r="AC1967"/>
      <c r="AD1967"/>
      <c r="AE1967"/>
      <c r="AF1967"/>
      <c r="AG1967"/>
      <c r="AH1967"/>
    </row>
    <row r="1968" spans="1:34" s="282" customFormat="1" ht="12.75" customHeight="1" x14ac:dyDescent="0.25">
      <c r="A1968"/>
      <c r="B1968"/>
      <c r="C1968" s="8"/>
      <c r="D1968" s="8"/>
      <c r="E1968"/>
      <c r="F1968" s="276"/>
      <c r="G1968"/>
      <c r="H1968"/>
      <c r="I1968"/>
      <c r="J1968" s="267"/>
      <c r="K1968" s="267"/>
      <c r="L1968" s="372"/>
      <c r="O1968" s="373"/>
      <c r="P1968" s="373"/>
      <c r="Q1968" s="374"/>
      <c r="R1968" s="274"/>
      <c r="S1968"/>
      <c r="T1968"/>
      <c r="U1968"/>
      <c r="V1968"/>
      <c r="W1968"/>
      <c r="X1968"/>
      <c r="Y1968"/>
      <c r="Z1968"/>
      <c r="AA1968"/>
      <c r="AB1968"/>
      <c r="AC1968"/>
      <c r="AD1968"/>
      <c r="AE1968"/>
      <c r="AF1968"/>
      <c r="AG1968"/>
      <c r="AH1968"/>
    </row>
    <row r="1969" spans="1:34" s="282" customFormat="1" ht="12.75" customHeight="1" x14ac:dyDescent="0.25">
      <c r="A1969"/>
      <c r="B1969"/>
      <c r="C1969" s="8"/>
      <c r="D1969" s="8"/>
      <c r="E1969"/>
      <c r="F1969" s="276"/>
      <c r="G1969"/>
      <c r="H1969"/>
      <c r="I1969"/>
      <c r="J1969" s="267"/>
      <c r="K1969" s="267"/>
      <c r="L1969" s="372"/>
      <c r="O1969" s="373"/>
      <c r="P1969" s="373"/>
      <c r="Q1969" s="374"/>
      <c r="R1969" s="274"/>
      <c r="S1969"/>
      <c r="T1969"/>
      <c r="U1969"/>
      <c r="V1969"/>
      <c r="W1969"/>
      <c r="X1969"/>
      <c r="Y1969"/>
      <c r="Z1969"/>
      <c r="AA1969"/>
      <c r="AB1969"/>
      <c r="AC1969"/>
      <c r="AD1969"/>
      <c r="AE1969"/>
      <c r="AF1969"/>
      <c r="AG1969"/>
      <c r="AH1969"/>
    </row>
    <row r="1970" spans="1:34" s="282" customFormat="1" ht="12.75" customHeight="1" x14ac:dyDescent="0.25">
      <c r="A1970"/>
      <c r="B1970"/>
      <c r="C1970" s="8"/>
      <c r="D1970" s="8"/>
      <c r="E1970"/>
      <c r="F1970" s="276"/>
      <c r="G1970"/>
      <c r="H1970"/>
      <c r="I1970"/>
      <c r="J1970" s="267"/>
      <c r="K1970" s="267"/>
      <c r="L1970" s="372"/>
      <c r="O1970" s="373"/>
      <c r="P1970" s="373"/>
      <c r="Q1970" s="374"/>
      <c r="R1970" s="274"/>
      <c r="S1970"/>
      <c r="T1970"/>
      <c r="U1970"/>
      <c r="V1970"/>
      <c r="W1970"/>
      <c r="X1970"/>
      <c r="Y1970"/>
      <c r="Z1970"/>
      <c r="AA1970"/>
      <c r="AB1970"/>
      <c r="AC1970"/>
      <c r="AD1970"/>
      <c r="AE1970"/>
      <c r="AF1970"/>
      <c r="AG1970"/>
      <c r="AH1970"/>
    </row>
    <row r="1971" spans="1:34" s="282" customFormat="1" ht="12.75" customHeight="1" x14ac:dyDescent="0.25">
      <c r="A1971"/>
      <c r="B1971"/>
      <c r="C1971" s="8"/>
      <c r="D1971" s="8"/>
      <c r="E1971"/>
      <c r="F1971" s="276"/>
      <c r="G1971"/>
      <c r="H1971"/>
      <c r="I1971"/>
      <c r="J1971" s="267"/>
      <c r="K1971" s="267"/>
      <c r="L1971" s="372"/>
      <c r="O1971" s="373"/>
      <c r="P1971" s="373"/>
      <c r="Q1971" s="374"/>
      <c r="R1971" s="274"/>
      <c r="S1971"/>
      <c r="T1971"/>
      <c r="U1971"/>
      <c r="V1971"/>
      <c r="W1971"/>
      <c r="X1971"/>
      <c r="Y1971"/>
      <c r="Z1971"/>
      <c r="AA1971"/>
      <c r="AB1971"/>
      <c r="AC1971"/>
      <c r="AD1971"/>
      <c r="AE1971"/>
      <c r="AF1971"/>
      <c r="AG1971"/>
      <c r="AH1971"/>
    </row>
    <row r="1972" spans="1:34" s="282" customFormat="1" ht="12.75" customHeight="1" x14ac:dyDescent="0.25">
      <c r="A1972"/>
      <c r="B1972"/>
      <c r="C1972" s="8"/>
      <c r="D1972" s="8"/>
      <c r="E1972"/>
      <c r="F1972" s="276"/>
      <c r="G1972"/>
      <c r="H1972"/>
      <c r="I1972"/>
      <c r="J1972" s="267"/>
      <c r="K1972" s="267"/>
      <c r="L1972" s="372"/>
      <c r="O1972" s="373"/>
      <c r="P1972" s="373"/>
      <c r="Q1972" s="374"/>
      <c r="R1972" s="274"/>
      <c r="S1972"/>
      <c r="T1972"/>
      <c r="U1972"/>
      <c r="V1972"/>
      <c r="W1972"/>
      <c r="X1972"/>
      <c r="Y1972"/>
      <c r="Z1972"/>
      <c r="AA1972"/>
      <c r="AB1972"/>
      <c r="AC1972"/>
      <c r="AD1972"/>
      <c r="AE1972"/>
      <c r="AF1972"/>
      <c r="AG1972"/>
      <c r="AH1972"/>
    </row>
    <row r="1973" spans="1:34" s="282" customFormat="1" ht="12.75" customHeight="1" x14ac:dyDescent="0.25">
      <c r="A1973"/>
      <c r="B1973"/>
      <c r="C1973" s="8"/>
      <c r="D1973" s="8"/>
      <c r="E1973"/>
      <c r="F1973" s="276"/>
      <c r="G1973"/>
      <c r="H1973"/>
      <c r="I1973"/>
      <c r="J1973" s="267"/>
      <c r="K1973" s="267"/>
      <c r="L1973" s="372"/>
      <c r="O1973" s="373"/>
      <c r="P1973" s="373"/>
      <c r="Q1973" s="374"/>
      <c r="R1973" s="274"/>
      <c r="S1973"/>
      <c r="T1973"/>
      <c r="U1973"/>
      <c r="V1973"/>
      <c r="W1973"/>
      <c r="X1973"/>
      <c r="Y1973"/>
      <c r="Z1973"/>
      <c r="AA1973"/>
      <c r="AB1973"/>
      <c r="AC1973"/>
      <c r="AD1973"/>
      <c r="AE1973"/>
      <c r="AF1973"/>
      <c r="AG1973"/>
      <c r="AH1973"/>
    </row>
    <row r="1974" spans="1:34" s="282" customFormat="1" ht="12.75" customHeight="1" x14ac:dyDescent="0.25">
      <c r="A1974"/>
      <c r="B1974"/>
      <c r="C1974" s="8"/>
      <c r="D1974" s="8"/>
      <c r="E1974"/>
      <c r="F1974" s="276"/>
      <c r="G1974"/>
      <c r="H1974"/>
      <c r="I1974"/>
      <c r="J1974" s="267"/>
      <c r="K1974" s="267"/>
      <c r="L1974" s="372"/>
      <c r="O1974" s="373"/>
      <c r="P1974" s="373"/>
      <c r="Q1974" s="374"/>
      <c r="R1974" s="274"/>
      <c r="S1974"/>
      <c r="T1974"/>
      <c r="U1974"/>
      <c r="V1974"/>
      <c r="W1974"/>
      <c r="X1974"/>
      <c r="Y1974"/>
      <c r="Z1974"/>
      <c r="AA1974"/>
      <c r="AB1974"/>
      <c r="AC1974"/>
      <c r="AD1974"/>
      <c r="AE1974"/>
      <c r="AF1974"/>
      <c r="AG1974"/>
      <c r="AH1974"/>
    </row>
    <row r="1975" spans="1:34" s="282" customFormat="1" ht="12.75" customHeight="1" x14ac:dyDescent="0.25">
      <c r="A1975"/>
      <c r="B1975"/>
      <c r="C1975" s="8"/>
      <c r="D1975" s="8"/>
      <c r="E1975"/>
      <c r="F1975" s="276"/>
      <c r="G1975"/>
      <c r="H1975"/>
      <c r="I1975"/>
      <c r="J1975" s="267"/>
      <c r="K1975" s="267"/>
      <c r="L1975" s="372"/>
      <c r="O1975" s="373"/>
      <c r="P1975" s="373"/>
      <c r="Q1975" s="374"/>
      <c r="R1975" s="274"/>
      <c r="S1975"/>
      <c r="T1975"/>
      <c r="U1975"/>
      <c r="V1975"/>
      <c r="W1975"/>
      <c r="X1975"/>
      <c r="Y1975"/>
      <c r="Z1975"/>
      <c r="AA1975"/>
      <c r="AB1975"/>
      <c r="AC1975"/>
      <c r="AD1975"/>
      <c r="AE1975"/>
      <c r="AF1975"/>
      <c r="AG1975"/>
      <c r="AH1975"/>
    </row>
    <row r="1976" spans="1:34" s="282" customFormat="1" ht="12.75" customHeight="1" x14ac:dyDescent="0.25">
      <c r="A1976"/>
      <c r="B1976"/>
      <c r="C1976" s="8"/>
      <c r="D1976" s="8"/>
      <c r="E1976"/>
      <c r="F1976" s="276"/>
      <c r="G1976"/>
      <c r="H1976"/>
      <c r="I1976"/>
      <c r="J1976" s="267"/>
      <c r="K1976" s="267"/>
      <c r="L1976" s="372"/>
      <c r="O1976" s="373"/>
      <c r="P1976" s="373"/>
      <c r="Q1976" s="374"/>
      <c r="R1976" s="274"/>
      <c r="S1976"/>
      <c r="T1976"/>
      <c r="U1976"/>
      <c r="V1976"/>
      <c r="W1976"/>
      <c r="X1976"/>
      <c r="Y1976"/>
      <c r="Z1976"/>
      <c r="AA1976"/>
      <c r="AB1976"/>
      <c r="AC1976"/>
      <c r="AD1976"/>
      <c r="AE1976"/>
      <c r="AF1976"/>
      <c r="AG1976"/>
      <c r="AH1976"/>
    </row>
    <row r="1977" spans="1:34" s="282" customFormat="1" ht="12.75" customHeight="1" x14ac:dyDescent="0.25">
      <c r="A1977"/>
      <c r="B1977"/>
      <c r="C1977" s="8"/>
      <c r="D1977" s="8"/>
      <c r="E1977"/>
      <c r="F1977" s="276"/>
      <c r="G1977"/>
      <c r="H1977"/>
      <c r="I1977"/>
      <c r="J1977" s="267"/>
      <c r="K1977" s="267"/>
      <c r="L1977" s="372"/>
      <c r="O1977" s="373"/>
      <c r="P1977" s="373"/>
      <c r="Q1977" s="374"/>
      <c r="R1977" s="274"/>
      <c r="S1977"/>
      <c r="T1977"/>
      <c r="U1977"/>
      <c r="V1977"/>
      <c r="W1977"/>
      <c r="X1977"/>
      <c r="Y1977"/>
      <c r="Z1977"/>
      <c r="AA1977"/>
      <c r="AB1977"/>
      <c r="AC1977"/>
      <c r="AD1977"/>
      <c r="AE1977"/>
      <c r="AF1977"/>
      <c r="AG1977"/>
      <c r="AH1977"/>
    </row>
    <row r="1978" spans="1:34" s="282" customFormat="1" ht="12.75" customHeight="1" x14ac:dyDescent="0.25">
      <c r="A1978"/>
      <c r="B1978"/>
      <c r="C1978" s="8"/>
      <c r="D1978" s="8"/>
      <c r="E1978"/>
      <c r="F1978" s="276"/>
      <c r="G1978"/>
      <c r="H1978"/>
      <c r="I1978"/>
      <c r="J1978" s="267"/>
      <c r="K1978" s="267"/>
      <c r="L1978" s="372"/>
      <c r="O1978" s="373"/>
      <c r="P1978" s="373"/>
      <c r="Q1978" s="374"/>
      <c r="R1978" s="274"/>
      <c r="S1978"/>
      <c r="T1978"/>
      <c r="U1978"/>
      <c r="V1978"/>
      <c r="W1978"/>
      <c r="X1978"/>
      <c r="Y1978"/>
      <c r="Z1978"/>
      <c r="AA1978"/>
      <c r="AB1978"/>
      <c r="AC1978"/>
      <c r="AD1978"/>
      <c r="AE1978"/>
      <c r="AF1978"/>
      <c r="AG1978"/>
      <c r="AH1978"/>
    </row>
    <row r="1979" spans="1:34" s="282" customFormat="1" ht="12.75" customHeight="1" x14ac:dyDescent="0.25">
      <c r="A1979"/>
      <c r="B1979"/>
      <c r="C1979" s="8"/>
      <c r="D1979" s="8"/>
      <c r="E1979"/>
      <c r="F1979" s="276"/>
      <c r="G1979"/>
      <c r="H1979"/>
      <c r="I1979"/>
      <c r="J1979" s="267"/>
      <c r="K1979" s="267"/>
      <c r="L1979" s="372"/>
      <c r="O1979" s="373"/>
      <c r="P1979" s="373"/>
      <c r="Q1979" s="374"/>
      <c r="R1979" s="274"/>
      <c r="S1979"/>
      <c r="T1979"/>
      <c r="U1979"/>
      <c r="V1979"/>
      <c r="W1979"/>
      <c r="X1979"/>
      <c r="Y1979"/>
      <c r="Z1979"/>
      <c r="AA1979"/>
      <c r="AB1979"/>
      <c r="AC1979"/>
      <c r="AD1979"/>
      <c r="AE1979"/>
      <c r="AF1979"/>
      <c r="AG1979"/>
      <c r="AH1979"/>
    </row>
    <row r="1980" spans="1:34" s="282" customFormat="1" ht="12.75" customHeight="1" x14ac:dyDescent="0.25">
      <c r="A1980"/>
      <c r="B1980"/>
      <c r="C1980" s="8"/>
      <c r="D1980" s="8"/>
      <c r="E1980"/>
      <c r="F1980" s="276"/>
      <c r="G1980"/>
      <c r="H1980"/>
      <c r="I1980"/>
      <c r="J1980" s="267"/>
      <c r="K1980" s="267"/>
      <c r="L1980" s="372"/>
      <c r="O1980" s="373"/>
      <c r="P1980" s="373"/>
      <c r="Q1980" s="374"/>
      <c r="R1980" s="274"/>
      <c r="S1980"/>
      <c r="T1980"/>
      <c r="U1980"/>
      <c r="V1980"/>
      <c r="W1980"/>
      <c r="X1980"/>
      <c r="Y1980"/>
      <c r="Z1980"/>
      <c r="AA1980"/>
      <c r="AB1980"/>
      <c r="AC1980"/>
      <c r="AD1980"/>
      <c r="AE1980"/>
      <c r="AF1980"/>
      <c r="AG1980"/>
      <c r="AH1980"/>
    </row>
    <row r="1981" spans="1:34" s="282" customFormat="1" ht="12.75" customHeight="1" x14ac:dyDescent="0.25">
      <c r="A1981"/>
      <c r="B1981"/>
      <c r="C1981" s="8"/>
      <c r="D1981" s="8"/>
      <c r="E1981"/>
      <c r="F1981" s="276"/>
      <c r="G1981"/>
      <c r="H1981"/>
      <c r="I1981"/>
      <c r="J1981" s="267"/>
      <c r="K1981" s="267"/>
      <c r="L1981" s="372"/>
      <c r="O1981" s="373"/>
      <c r="P1981" s="373"/>
      <c r="Q1981" s="374"/>
      <c r="R1981" s="274"/>
      <c r="S1981"/>
      <c r="T1981"/>
      <c r="U1981"/>
      <c r="V1981"/>
      <c r="W1981"/>
      <c r="X1981"/>
      <c r="Y1981"/>
      <c r="Z1981"/>
      <c r="AA1981"/>
      <c r="AB1981"/>
      <c r="AC1981"/>
      <c r="AD1981"/>
      <c r="AE1981"/>
      <c r="AF1981"/>
      <c r="AG1981"/>
      <c r="AH1981"/>
    </row>
    <row r="1982" spans="1:34" s="282" customFormat="1" ht="12.75" customHeight="1" x14ac:dyDescent="0.25">
      <c r="A1982"/>
      <c r="B1982"/>
      <c r="C1982" s="8"/>
      <c r="D1982" s="8"/>
      <c r="E1982"/>
      <c r="F1982" s="276"/>
      <c r="G1982"/>
      <c r="H1982"/>
      <c r="I1982"/>
      <c r="J1982" s="267"/>
      <c r="K1982" s="267"/>
      <c r="L1982" s="372"/>
      <c r="O1982" s="373"/>
      <c r="P1982" s="373"/>
      <c r="Q1982" s="374"/>
      <c r="R1982" s="274"/>
      <c r="S1982"/>
      <c r="T1982"/>
      <c r="U1982"/>
      <c r="V1982"/>
      <c r="W1982"/>
      <c r="X1982"/>
      <c r="Y1982"/>
      <c r="Z1982"/>
      <c r="AA1982"/>
      <c r="AB1982"/>
      <c r="AC1982"/>
      <c r="AD1982"/>
      <c r="AE1982"/>
      <c r="AF1982"/>
      <c r="AG1982"/>
      <c r="AH1982"/>
    </row>
    <row r="1983" spans="1:34" s="282" customFormat="1" ht="12.75" customHeight="1" x14ac:dyDescent="0.25">
      <c r="A1983"/>
      <c r="B1983"/>
      <c r="C1983" s="8"/>
      <c r="D1983" s="8"/>
      <c r="E1983"/>
      <c r="F1983" s="276"/>
      <c r="G1983"/>
      <c r="H1983"/>
      <c r="I1983"/>
      <c r="J1983" s="267"/>
      <c r="K1983" s="267"/>
      <c r="L1983" s="372"/>
      <c r="O1983" s="373"/>
      <c r="P1983" s="373"/>
      <c r="Q1983" s="374"/>
      <c r="R1983" s="274"/>
      <c r="S1983"/>
      <c r="T1983"/>
      <c r="U1983"/>
      <c r="V1983"/>
      <c r="W1983"/>
      <c r="X1983"/>
      <c r="Y1983"/>
      <c r="Z1983"/>
      <c r="AA1983"/>
      <c r="AB1983"/>
      <c r="AC1983"/>
      <c r="AD1983"/>
      <c r="AE1983"/>
      <c r="AF1983"/>
      <c r="AG1983"/>
      <c r="AH1983"/>
    </row>
    <row r="1984" spans="1:34" s="282" customFormat="1" ht="12.75" customHeight="1" x14ac:dyDescent="0.25">
      <c r="A1984"/>
      <c r="B1984"/>
      <c r="C1984" s="8"/>
      <c r="D1984" s="8"/>
      <c r="E1984"/>
      <c r="F1984" s="276"/>
      <c r="G1984"/>
      <c r="H1984"/>
      <c r="I1984"/>
      <c r="J1984" s="267"/>
      <c r="K1984" s="267"/>
      <c r="L1984" s="372"/>
      <c r="O1984" s="373"/>
      <c r="P1984" s="373"/>
      <c r="Q1984" s="374"/>
      <c r="R1984" s="274"/>
      <c r="S1984"/>
      <c r="T1984"/>
      <c r="U1984"/>
      <c r="V1984"/>
      <c r="W1984"/>
      <c r="X1984"/>
      <c r="Y1984"/>
      <c r="Z1984"/>
      <c r="AA1984"/>
      <c r="AB1984"/>
      <c r="AC1984"/>
      <c r="AD1984"/>
      <c r="AE1984"/>
      <c r="AF1984"/>
      <c r="AG1984"/>
      <c r="AH1984"/>
    </row>
    <row r="1985" spans="1:34" s="282" customFormat="1" ht="12.75" customHeight="1" x14ac:dyDescent="0.25">
      <c r="A1985"/>
      <c r="B1985"/>
      <c r="C1985" s="8"/>
      <c r="D1985" s="8"/>
      <c r="E1985"/>
      <c r="F1985" s="276"/>
      <c r="G1985"/>
      <c r="H1985"/>
      <c r="I1985"/>
      <c r="J1985" s="267"/>
      <c r="K1985" s="267"/>
      <c r="L1985" s="372"/>
      <c r="O1985" s="373"/>
      <c r="P1985" s="373"/>
      <c r="Q1985" s="374"/>
      <c r="R1985" s="274"/>
      <c r="S1985"/>
      <c r="T1985"/>
      <c r="U1985"/>
      <c r="V1985"/>
      <c r="W1985"/>
      <c r="X1985"/>
      <c r="Y1985"/>
      <c r="Z1985"/>
      <c r="AA1985"/>
      <c r="AB1985"/>
      <c r="AC1985"/>
      <c r="AD1985"/>
      <c r="AE1985"/>
      <c r="AF1985"/>
      <c r="AG1985"/>
      <c r="AH1985"/>
    </row>
    <row r="1986" spans="1:34" s="282" customFormat="1" ht="12.75" customHeight="1" x14ac:dyDescent="0.25">
      <c r="A1986"/>
      <c r="B1986"/>
      <c r="C1986" s="8"/>
      <c r="D1986" s="8"/>
      <c r="E1986"/>
      <c r="F1986" s="276"/>
      <c r="G1986"/>
      <c r="H1986"/>
      <c r="I1986"/>
      <c r="J1986" s="267"/>
      <c r="K1986" s="267"/>
      <c r="L1986" s="372"/>
      <c r="O1986" s="373"/>
      <c r="P1986" s="373"/>
      <c r="Q1986" s="374"/>
      <c r="R1986" s="274"/>
      <c r="S1986"/>
      <c r="T1986"/>
      <c r="U1986"/>
      <c r="V1986"/>
      <c r="W1986"/>
      <c r="X1986"/>
      <c r="Y1986"/>
      <c r="Z1986"/>
      <c r="AA1986"/>
      <c r="AB1986"/>
      <c r="AC1986"/>
      <c r="AD1986"/>
      <c r="AE1986"/>
      <c r="AF1986"/>
      <c r="AG1986"/>
      <c r="AH1986"/>
    </row>
    <row r="1987" spans="1:34" s="282" customFormat="1" ht="12.75" customHeight="1" x14ac:dyDescent="0.25">
      <c r="A1987"/>
      <c r="B1987"/>
      <c r="C1987" s="8"/>
      <c r="D1987" s="8"/>
      <c r="E1987"/>
      <c r="F1987" s="276"/>
      <c r="G1987"/>
      <c r="H1987"/>
      <c r="I1987"/>
      <c r="J1987" s="267"/>
      <c r="K1987" s="267"/>
      <c r="L1987" s="372"/>
      <c r="O1987" s="373"/>
      <c r="P1987" s="373"/>
      <c r="Q1987" s="374"/>
      <c r="R1987" s="274"/>
      <c r="S1987"/>
      <c r="T1987"/>
      <c r="U1987"/>
      <c r="V1987"/>
      <c r="W1987"/>
      <c r="X1987"/>
      <c r="Y1987"/>
      <c r="Z1987"/>
      <c r="AA1987"/>
      <c r="AB1987"/>
      <c r="AC1987"/>
      <c r="AD1987"/>
      <c r="AE1987"/>
      <c r="AF1987"/>
      <c r="AG1987"/>
      <c r="AH1987"/>
    </row>
    <row r="1988" spans="1:34" s="282" customFormat="1" ht="12.75" customHeight="1" x14ac:dyDescent="0.25">
      <c r="A1988"/>
      <c r="B1988"/>
      <c r="C1988" s="8"/>
      <c r="D1988" s="8"/>
      <c r="E1988"/>
      <c r="F1988" s="276"/>
      <c r="G1988"/>
      <c r="H1988"/>
      <c r="I1988"/>
      <c r="J1988" s="267"/>
      <c r="K1988" s="267"/>
      <c r="L1988" s="372"/>
      <c r="O1988" s="373"/>
      <c r="P1988" s="373"/>
      <c r="Q1988" s="374"/>
      <c r="R1988" s="274"/>
      <c r="S1988"/>
      <c r="T1988"/>
      <c r="U1988"/>
      <c r="V1988"/>
      <c r="W1988"/>
      <c r="X1988"/>
      <c r="Y1988"/>
      <c r="Z1988"/>
      <c r="AA1988"/>
      <c r="AB1988"/>
      <c r="AC1988"/>
      <c r="AD1988"/>
      <c r="AE1988"/>
      <c r="AF1988"/>
      <c r="AG1988"/>
      <c r="AH1988"/>
    </row>
    <row r="1989" spans="1:34" s="282" customFormat="1" ht="12.75" customHeight="1" x14ac:dyDescent="0.25">
      <c r="A1989"/>
      <c r="B1989"/>
      <c r="C1989" s="8"/>
      <c r="D1989" s="8"/>
      <c r="E1989"/>
      <c r="F1989" s="276"/>
      <c r="G1989"/>
      <c r="H1989"/>
      <c r="I1989"/>
      <c r="J1989" s="267"/>
      <c r="K1989" s="267"/>
      <c r="L1989" s="372"/>
      <c r="O1989" s="373"/>
      <c r="P1989" s="373"/>
      <c r="Q1989" s="374"/>
      <c r="R1989" s="274"/>
      <c r="S1989"/>
      <c r="T1989"/>
      <c r="U1989"/>
      <c r="V1989"/>
      <c r="W1989"/>
      <c r="X1989"/>
      <c r="Y1989"/>
      <c r="Z1989"/>
      <c r="AA1989"/>
      <c r="AB1989"/>
      <c r="AC1989"/>
      <c r="AD1989"/>
      <c r="AE1989"/>
      <c r="AF1989"/>
      <c r="AG1989"/>
      <c r="AH1989"/>
    </row>
    <row r="1990" spans="1:34" s="282" customFormat="1" ht="12.75" customHeight="1" x14ac:dyDescent="0.25">
      <c r="A1990"/>
      <c r="B1990"/>
      <c r="C1990" s="8"/>
      <c r="D1990" s="8"/>
      <c r="E1990"/>
      <c r="F1990" s="276"/>
      <c r="G1990"/>
      <c r="H1990"/>
      <c r="I1990"/>
      <c r="J1990" s="267"/>
      <c r="K1990" s="267"/>
      <c r="L1990" s="372"/>
      <c r="O1990" s="373"/>
      <c r="P1990" s="373"/>
      <c r="Q1990" s="374"/>
      <c r="R1990" s="274"/>
      <c r="S1990"/>
      <c r="T1990"/>
      <c r="U1990"/>
      <c r="V1990"/>
      <c r="W1990"/>
      <c r="X1990"/>
      <c r="Y1990"/>
      <c r="Z1990"/>
      <c r="AA1990"/>
      <c r="AB1990"/>
      <c r="AC1990"/>
      <c r="AD1990"/>
      <c r="AE1990"/>
      <c r="AF1990"/>
      <c r="AG1990"/>
      <c r="AH1990"/>
    </row>
    <row r="1991" spans="1:34" s="282" customFormat="1" ht="12.75" customHeight="1" x14ac:dyDescent="0.25">
      <c r="A1991"/>
      <c r="B1991"/>
      <c r="C1991" s="8"/>
      <c r="D1991" s="8"/>
      <c r="E1991"/>
      <c r="F1991" s="276"/>
      <c r="G1991"/>
      <c r="H1991"/>
      <c r="I1991"/>
      <c r="J1991" s="267"/>
      <c r="K1991" s="267"/>
      <c r="L1991" s="372"/>
      <c r="O1991" s="373"/>
      <c r="P1991" s="373"/>
      <c r="Q1991" s="374"/>
      <c r="R1991" s="274"/>
      <c r="S1991"/>
      <c r="T1991"/>
      <c r="U1991"/>
      <c r="V1991"/>
      <c r="W1991"/>
      <c r="X1991"/>
      <c r="Y1991"/>
      <c r="Z1991"/>
      <c r="AA1991"/>
      <c r="AB1991"/>
      <c r="AC1991"/>
      <c r="AD1991"/>
      <c r="AE1991"/>
      <c r="AF1991"/>
      <c r="AG1991"/>
      <c r="AH1991"/>
    </row>
    <row r="1992" spans="1:34" s="282" customFormat="1" ht="12.75" customHeight="1" x14ac:dyDescent="0.25">
      <c r="A1992"/>
      <c r="B1992"/>
      <c r="C1992" s="8"/>
      <c r="D1992" s="8"/>
      <c r="E1992"/>
      <c r="F1992" s="276"/>
      <c r="G1992"/>
      <c r="H1992"/>
      <c r="I1992"/>
      <c r="J1992" s="267"/>
      <c r="K1992" s="267"/>
      <c r="L1992" s="372"/>
      <c r="O1992" s="373"/>
      <c r="P1992" s="373"/>
      <c r="Q1992" s="374"/>
      <c r="R1992" s="274"/>
      <c r="S1992"/>
      <c r="T1992"/>
      <c r="U1992"/>
      <c r="V1992"/>
      <c r="W1992"/>
      <c r="X1992"/>
      <c r="Y1992"/>
      <c r="Z1992"/>
      <c r="AA1992"/>
      <c r="AB1992"/>
      <c r="AC1992"/>
      <c r="AD1992"/>
      <c r="AE1992"/>
      <c r="AF1992"/>
      <c r="AG1992"/>
      <c r="AH1992"/>
    </row>
    <row r="1993" spans="1:34" s="282" customFormat="1" ht="12.75" customHeight="1" x14ac:dyDescent="0.25">
      <c r="A1993"/>
      <c r="B1993"/>
      <c r="C1993" s="8"/>
      <c r="D1993" s="8"/>
      <c r="E1993"/>
      <c r="F1993" s="276"/>
      <c r="G1993"/>
      <c r="H1993"/>
      <c r="I1993"/>
      <c r="J1993" s="267"/>
      <c r="K1993" s="267"/>
      <c r="L1993" s="372"/>
      <c r="O1993" s="373"/>
      <c r="P1993" s="373"/>
      <c r="Q1993" s="374"/>
      <c r="R1993" s="274"/>
      <c r="S1993"/>
      <c r="T1993"/>
      <c r="U1993"/>
      <c r="V1993"/>
      <c r="W1993"/>
      <c r="X1993"/>
      <c r="Y1993"/>
      <c r="Z1993"/>
      <c r="AA1993"/>
      <c r="AB1993"/>
      <c r="AC1993"/>
      <c r="AD1993"/>
      <c r="AE1993"/>
      <c r="AF1993"/>
      <c r="AG1993"/>
      <c r="AH1993"/>
    </row>
    <row r="1994" spans="1:34" s="282" customFormat="1" ht="12.75" customHeight="1" x14ac:dyDescent="0.25">
      <c r="A1994"/>
      <c r="B1994"/>
      <c r="C1994" s="8"/>
      <c r="D1994" s="8"/>
      <c r="E1994"/>
      <c r="F1994" s="276"/>
      <c r="G1994"/>
      <c r="H1994"/>
      <c r="I1994"/>
      <c r="J1994" s="267"/>
      <c r="K1994" s="267"/>
      <c r="L1994" s="372"/>
      <c r="O1994" s="373"/>
      <c r="P1994" s="373"/>
      <c r="Q1994" s="374"/>
      <c r="R1994" s="274"/>
      <c r="S1994"/>
      <c r="T1994"/>
      <c r="U1994"/>
      <c r="V1994"/>
      <c r="W1994"/>
      <c r="X1994"/>
      <c r="Y1994"/>
      <c r="Z1994"/>
      <c r="AA1994"/>
      <c r="AB1994"/>
      <c r="AC1994"/>
      <c r="AD1994"/>
      <c r="AE1994"/>
      <c r="AF1994"/>
      <c r="AG1994"/>
      <c r="AH1994"/>
    </row>
    <row r="1995" spans="1:34" s="282" customFormat="1" ht="12.75" customHeight="1" x14ac:dyDescent="0.25">
      <c r="A1995"/>
      <c r="B1995"/>
      <c r="C1995" s="8"/>
      <c r="D1995" s="8"/>
      <c r="E1995"/>
      <c r="F1995" s="276"/>
      <c r="G1995"/>
      <c r="H1995"/>
      <c r="I1995"/>
      <c r="J1995" s="267"/>
      <c r="K1995" s="267"/>
      <c r="L1995" s="372"/>
      <c r="O1995" s="373"/>
      <c r="P1995" s="373"/>
      <c r="Q1995" s="374"/>
      <c r="R1995" s="274"/>
      <c r="S1995"/>
      <c r="T1995"/>
      <c r="U1995"/>
      <c r="V1995"/>
      <c r="W1995"/>
      <c r="X1995"/>
      <c r="Y1995"/>
      <c r="Z1995"/>
      <c r="AA1995"/>
      <c r="AB1995"/>
      <c r="AC1995"/>
      <c r="AD1995"/>
      <c r="AE1995"/>
      <c r="AF1995"/>
      <c r="AG1995"/>
      <c r="AH1995"/>
    </row>
    <row r="1996" spans="1:34" s="282" customFormat="1" ht="12.75" customHeight="1" x14ac:dyDescent="0.25">
      <c r="A1996"/>
      <c r="B1996"/>
      <c r="C1996" s="8"/>
      <c r="D1996" s="8"/>
      <c r="E1996"/>
      <c r="F1996" s="276"/>
      <c r="G1996"/>
      <c r="H1996"/>
      <c r="I1996"/>
      <c r="J1996" s="267"/>
      <c r="K1996" s="267"/>
      <c r="L1996" s="372"/>
      <c r="O1996" s="373"/>
      <c r="P1996" s="373"/>
      <c r="Q1996" s="374"/>
      <c r="R1996" s="274"/>
      <c r="S1996"/>
      <c r="T1996"/>
      <c r="U1996"/>
      <c r="V1996"/>
      <c r="W1996"/>
      <c r="X1996"/>
      <c r="Y1996"/>
      <c r="Z1996"/>
      <c r="AA1996"/>
      <c r="AB1996"/>
      <c r="AC1996"/>
      <c r="AD1996"/>
      <c r="AE1996"/>
      <c r="AF1996"/>
      <c r="AG1996"/>
      <c r="AH1996"/>
    </row>
    <row r="1997" spans="1:34" s="282" customFormat="1" ht="12.75" customHeight="1" x14ac:dyDescent="0.25">
      <c r="A1997"/>
      <c r="B1997"/>
      <c r="C1997" s="8"/>
      <c r="D1997" s="8"/>
      <c r="E1997"/>
      <c r="F1997" s="276"/>
      <c r="G1997"/>
      <c r="H1997"/>
      <c r="I1997"/>
      <c r="J1997" s="267"/>
      <c r="K1997" s="267"/>
      <c r="L1997" s="372"/>
      <c r="O1997" s="373"/>
      <c r="P1997" s="373"/>
      <c r="Q1997" s="374"/>
      <c r="R1997" s="274"/>
      <c r="S1997"/>
      <c r="T1997"/>
      <c r="U1997"/>
      <c r="V1997"/>
      <c r="W1997"/>
      <c r="X1997"/>
      <c r="Y1997"/>
      <c r="Z1997"/>
      <c r="AA1997"/>
      <c r="AB1997"/>
      <c r="AC1997"/>
      <c r="AD1997"/>
      <c r="AE1997"/>
      <c r="AF1997"/>
      <c r="AG1997"/>
      <c r="AH1997"/>
    </row>
    <row r="1998" spans="1:34" s="282" customFormat="1" ht="12.75" customHeight="1" x14ac:dyDescent="0.25">
      <c r="A1998"/>
      <c r="B1998"/>
      <c r="C1998" s="8"/>
      <c r="D1998" s="8"/>
      <c r="E1998"/>
      <c r="F1998" s="276"/>
      <c r="G1998"/>
      <c r="H1998"/>
      <c r="I1998"/>
      <c r="J1998" s="267"/>
      <c r="K1998" s="267"/>
      <c r="L1998" s="372"/>
      <c r="O1998" s="373"/>
      <c r="P1998" s="373"/>
      <c r="Q1998" s="374"/>
      <c r="R1998" s="274"/>
      <c r="S1998"/>
      <c r="T1998"/>
      <c r="U1998"/>
      <c r="V1998"/>
      <c r="W1998"/>
      <c r="X1998"/>
      <c r="Y1998"/>
      <c r="Z1998"/>
      <c r="AA1998"/>
      <c r="AB1998"/>
      <c r="AC1998"/>
      <c r="AD1998"/>
      <c r="AE1998"/>
      <c r="AF1998"/>
      <c r="AG1998"/>
      <c r="AH1998"/>
    </row>
    <row r="1999" spans="1:34" s="282" customFormat="1" ht="12.75" customHeight="1" x14ac:dyDescent="0.25">
      <c r="A1999"/>
      <c r="B1999"/>
      <c r="C1999" s="8"/>
      <c r="D1999" s="8"/>
      <c r="E1999"/>
      <c r="F1999" s="276"/>
      <c r="G1999"/>
      <c r="H1999"/>
      <c r="I1999"/>
      <c r="J1999" s="267"/>
      <c r="K1999" s="267"/>
      <c r="L1999" s="372"/>
      <c r="O1999" s="373"/>
      <c r="P1999" s="373"/>
      <c r="Q1999" s="374"/>
      <c r="R1999" s="274"/>
      <c r="S1999"/>
      <c r="T1999"/>
      <c r="U1999"/>
      <c r="V1999"/>
      <c r="W1999"/>
      <c r="X1999"/>
      <c r="Y1999"/>
      <c r="Z1999"/>
      <c r="AA1999"/>
      <c r="AB1999"/>
      <c r="AC1999"/>
      <c r="AD1999"/>
      <c r="AE1999"/>
      <c r="AF1999"/>
      <c r="AG1999"/>
      <c r="AH1999"/>
    </row>
    <row r="2000" spans="1:34" s="282" customFormat="1" ht="12.75" customHeight="1" x14ac:dyDescent="0.25">
      <c r="A2000"/>
      <c r="B2000"/>
      <c r="C2000" s="8"/>
      <c r="D2000" s="8"/>
      <c r="E2000"/>
      <c r="F2000" s="276"/>
      <c r="G2000"/>
      <c r="H2000"/>
      <c r="I2000"/>
      <c r="J2000" s="267"/>
      <c r="K2000" s="267"/>
      <c r="L2000" s="372"/>
      <c r="O2000" s="373"/>
      <c r="P2000" s="373"/>
      <c r="Q2000" s="374"/>
      <c r="R2000" s="274"/>
      <c r="S2000"/>
      <c r="T2000"/>
      <c r="U2000"/>
      <c r="V2000"/>
      <c r="W2000"/>
      <c r="X2000"/>
      <c r="Y2000"/>
      <c r="Z2000"/>
      <c r="AA2000"/>
      <c r="AB2000"/>
      <c r="AC2000"/>
      <c r="AD2000"/>
      <c r="AE2000"/>
      <c r="AF2000"/>
      <c r="AG2000"/>
      <c r="AH2000"/>
    </row>
    <row r="2001" spans="1:34" s="282" customFormat="1" ht="12.75" customHeight="1" x14ac:dyDescent="0.25">
      <c r="A2001"/>
      <c r="B2001"/>
      <c r="C2001" s="8"/>
      <c r="D2001" s="8"/>
      <c r="E2001"/>
      <c r="F2001" s="276"/>
      <c r="G2001"/>
      <c r="H2001"/>
      <c r="I2001"/>
      <c r="J2001" s="267"/>
      <c r="K2001" s="267"/>
      <c r="L2001" s="372"/>
      <c r="O2001" s="373"/>
      <c r="P2001" s="373"/>
      <c r="Q2001" s="374"/>
      <c r="R2001" s="274"/>
      <c r="S2001"/>
      <c r="T2001"/>
      <c r="U2001"/>
      <c r="V2001"/>
      <c r="W2001"/>
      <c r="X2001"/>
      <c r="Y2001"/>
      <c r="Z2001"/>
      <c r="AA2001"/>
      <c r="AB2001"/>
      <c r="AC2001"/>
      <c r="AD2001"/>
      <c r="AE2001"/>
      <c r="AF2001"/>
      <c r="AG2001"/>
      <c r="AH2001"/>
    </row>
    <row r="2002" spans="1:34" s="282" customFormat="1" ht="12.75" customHeight="1" x14ac:dyDescent="0.25">
      <c r="A2002"/>
      <c r="B2002"/>
      <c r="C2002" s="8"/>
      <c r="D2002" s="8"/>
      <c r="E2002"/>
      <c r="F2002" s="276"/>
      <c r="G2002"/>
      <c r="H2002"/>
      <c r="I2002"/>
      <c r="J2002" s="267"/>
      <c r="K2002" s="267"/>
      <c r="L2002" s="372"/>
      <c r="O2002" s="373"/>
      <c r="P2002" s="373"/>
      <c r="Q2002" s="374"/>
      <c r="R2002" s="274"/>
      <c r="S2002"/>
      <c r="T2002"/>
      <c r="U2002"/>
      <c r="V2002"/>
      <c r="W2002"/>
      <c r="X2002"/>
      <c r="Y2002"/>
      <c r="Z2002"/>
      <c r="AA2002"/>
      <c r="AB2002"/>
      <c r="AC2002"/>
      <c r="AD2002"/>
      <c r="AE2002"/>
      <c r="AF2002"/>
      <c r="AG2002"/>
      <c r="AH2002"/>
    </row>
    <row r="2003" spans="1:34" s="282" customFormat="1" ht="12.75" customHeight="1" x14ac:dyDescent="0.25">
      <c r="A2003"/>
      <c r="B2003"/>
      <c r="C2003" s="8"/>
      <c r="D2003" s="8"/>
      <c r="E2003"/>
      <c r="F2003" s="276"/>
      <c r="G2003"/>
      <c r="H2003"/>
      <c r="I2003"/>
      <c r="J2003" s="267"/>
      <c r="K2003" s="267"/>
      <c r="L2003" s="372"/>
      <c r="O2003" s="373"/>
      <c r="P2003" s="373"/>
      <c r="Q2003" s="374"/>
      <c r="R2003" s="274"/>
      <c r="S2003"/>
      <c r="T2003"/>
      <c r="U2003"/>
      <c r="V2003"/>
      <c r="W2003"/>
      <c r="X2003"/>
      <c r="Y2003"/>
      <c r="Z2003"/>
      <c r="AA2003"/>
      <c r="AB2003"/>
      <c r="AC2003"/>
      <c r="AD2003"/>
      <c r="AE2003"/>
      <c r="AF2003"/>
      <c r="AG2003"/>
      <c r="AH2003"/>
    </row>
    <row r="2004" spans="1:34" s="282" customFormat="1" ht="12.75" customHeight="1" x14ac:dyDescent="0.25">
      <c r="A2004"/>
      <c r="B2004"/>
      <c r="C2004" s="8"/>
      <c r="D2004" s="8"/>
      <c r="E2004"/>
      <c r="F2004" s="276"/>
      <c r="G2004"/>
      <c r="H2004"/>
      <c r="I2004"/>
      <c r="J2004" s="267"/>
      <c r="K2004" s="267"/>
      <c r="L2004" s="372"/>
      <c r="O2004" s="373"/>
      <c r="P2004" s="373"/>
      <c r="Q2004" s="374"/>
      <c r="R2004" s="274"/>
      <c r="S2004"/>
      <c r="T2004"/>
      <c r="U2004"/>
      <c r="V2004"/>
      <c r="W2004"/>
      <c r="X2004"/>
      <c r="Y2004"/>
      <c r="Z2004"/>
      <c r="AA2004"/>
      <c r="AB2004"/>
      <c r="AC2004"/>
      <c r="AD2004"/>
      <c r="AE2004"/>
      <c r="AF2004"/>
      <c r="AG2004"/>
      <c r="AH2004"/>
    </row>
    <row r="2005" spans="1:34" s="282" customFormat="1" ht="12.75" customHeight="1" x14ac:dyDescent="0.25">
      <c r="A2005"/>
      <c r="B2005"/>
      <c r="C2005" s="8"/>
      <c r="D2005" s="8"/>
      <c r="E2005"/>
      <c r="F2005" s="276"/>
      <c r="G2005"/>
      <c r="H2005"/>
      <c r="I2005"/>
      <c r="J2005" s="267"/>
      <c r="K2005" s="267"/>
      <c r="L2005" s="372"/>
      <c r="O2005" s="373"/>
      <c r="P2005" s="373"/>
      <c r="Q2005" s="374"/>
      <c r="R2005" s="274"/>
      <c r="S2005"/>
      <c r="T2005"/>
      <c r="U2005"/>
      <c r="V2005"/>
      <c r="W2005"/>
      <c r="X2005"/>
      <c r="Y2005"/>
      <c r="Z2005"/>
      <c r="AA2005"/>
      <c r="AB2005"/>
      <c r="AC2005"/>
      <c r="AD2005"/>
      <c r="AE2005"/>
      <c r="AF2005"/>
      <c r="AG2005"/>
      <c r="AH2005"/>
    </row>
    <row r="2006" spans="1:34" s="282" customFormat="1" ht="12.75" customHeight="1" x14ac:dyDescent="0.25">
      <c r="A2006"/>
      <c r="B2006"/>
      <c r="C2006" s="8"/>
      <c r="D2006" s="8"/>
      <c r="E2006"/>
      <c r="F2006" s="276"/>
      <c r="G2006"/>
      <c r="H2006"/>
      <c r="I2006"/>
      <c r="J2006" s="267"/>
      <c r="K2006" s="267"/>
      <c r="L2006" s="372"/>
      <c r="O2006" s="373"/>
      <c r="P2006" s="373"/>
      <c r="Q2006" s="374"/>
      <c r="R2006" s="274"/>
      <c r="S2006"/>
      <c r="T2006"/>
      <c r="U2006"/>
      <c r="V2006"/>
      <c r="W2006"/>
      <c r="X2006"/>
      <c r="Y2006"/>
      <c r="Z2006"/>
      <c r="AA2006"/>
      <c r="AB2006"/>
      <c r="AC2006"/>
      <c r="AD2006"/>
      <c r="AE2006"/>
      <c r="AF2006"/>
      <c r="AG2006"/>
      <c r="AH2006"/>
    </row>
    <row r="2007" spans="1:34" s="282" customFormat="1" ht="12.75" customHeight="1" x14ac:dyDescent="0.25">
      <c r="A2007"/>
      <c r="B2007"/>
      <c r="C2007" s="8"/>
      <c r="D2007" s="8"/>
      <c r="E2007"/>
      <c r="F2007" s="276"/>
      <c r="G2007"/>
      <c r="H2007"/>
      <c r="I2007"/>
      <c r="J2007" s="267"/>
      <c r="K2007" s="267"/>
      <c r="L2007" s="372"/>
      <c r="O2007" s="373"/>
      <c r="P2007" s="373"/>
      <c r="Q2007" s="374"/>
      <c r="R2007" s="274"/>
      <c r="S2007"/>
      <c r="T2007"/>
      <c r="U2007"/>
      <c r="V2007"/>
      <c r="W2007"/>
      <c r="X2007"/>
      <c r="Y2007"/>
      <c r="Z2007"/>
      <c r="AA2007"/>
      <c r="AB2007"/>
      <c r="AC2007"/>
      <c r="AD2007"/>
      <c r="AE2007"/>
      <c r="AF2007"/>
      <c r="AG2007"/>
      <c r="AH2007"/>
    </row>
    <row r="2008" spans="1:34" s="282" customFormat="1" ht="12.75" customHeight="1" x14ac:dyDescent="0.25">
      <c r="A2008"/>
      <c r="B2008"/>
      <c r="C2008" s="8"/>
      <c r="D2008" s="8"/>
      <c r="E2008"/>
      <c r="F2008" s="276"/>
      <c r="G2008"/>
      <c r="H2008"/>
      <c r="I2008"/>
      <c r="J2008" s="267"/>
      <c r="K2008" s="267"/>
      <c r="L2008" s="372"/>
      <c r="O2008" s="373"/>
      <c r="P2008" s="373"/>
      <c r="Q2008" s="374"/>
      <c r="R2008" s="274"/>
      <c r="S2008"/>
      <c r="T2008"/>
      <c r="U2008"/>
      <c r="V2008"/>
      <c r="W2008"/>
      <c r="X2008"/>
      <c r="Y2008"/>
      <c r="Z2008"/>
      <c r="AA2008"/>
      <c r="AB2008"/>
      <c r="AC2008"/>
      <c r="AD2008"/>
      <c r="AE2008"/>
      <c r="AF2008"/>
      <c r="AG2008"/>
      <c r="AH2008"/>
    </row>
    <row r="2009" spans="1:34" s="282" customFormat="1" ht="12.75" customHeight="1" x14ac:dyDescent="0.25">
      <c r="A2009"/>
      <c r="B2009"/>
      <c r="C2009" s="8"/>
      <c r="D2009" s="8"/>
      <c r="E2009"/>
      <c r="F2009" s="276"/>
      <c r="G2009"/>
      <c r="H2009"/>
      <c r="I2009"/>
      <c r="J2009" s="267"/>
      <c r="K2009" s="267"/>
      <c r="L2009" s="372"/>
      <c r="O2009" s="373"/>
      <c r="P2009" s="373"/>
      <c r="Q2009" s="374"/>
      <c r="R2009" s="274"/>
      <c r="S2009"/>
      <c r="T2009"/>
      <c r="U2009"/>
      <c r="V2009"/>
      <c r="W2009"/>
      <c r="X2009"/>
      <c r="Y2009"/>
      <c r="Z2009"/>
      <c r="AA2009"/>
      <c r="AB2009"/>
      <c r="AC2009"/>
      <c r="AD2009"/>
      <c r="AE2009"/>
      <c r="AF2009"/>
      <c r="AG2009"/>
      <c r="AH2009"/>
    </row>
    <row r="2010" spans="1:34" s="282" customFormat="1" ht="12.75" customHeight="1" x14ac:dyDescent="0.25">
      <c r="A2010"/>
      <c r="B2010"/>
      <c r="C2010" s="8"/>
      <c r="D2010" s="8"/>
      <c r="E2010"/>
      <c r="F2010" s="276"/>
      <c r="G2010"/>
      <c r="H2010"/>
      <c r="I2010"/>
      <c r="J2010" s="267"/>
      <c r="K2010" s="267"/>
      <c r="L2010" s="372"/>
      <c r="O2010" s="373"/>
      <c r="P2010" s="373"/>
      <c r="Q2010" s="374"/>
      <c r="R2010" s="274"/>
      <c r="S2010"/>
      <c r="T2010"/>
      <c r="U2010"/>
      <c r="V2010"/>
      <c r="W2010"/>
      <c r="X2010"/>
      <c r="Y2010"/>
      <c r="Z2010"/>
      <c r="AA2010"/>
      <c r="AB2010"/>
      <c r="AC2010"/>
      <c r="AD2010"/>
      <c r="AE2010"/>
      <c r="AF2010"/>
      <c r="AG2010"/>
      <c r="AH2010"/>
    </row>
    <row r="2011" spans="1:34" s="282" customFormat="1" ht="12.75" customHeight="1" x14ac:dyDescent="0.25">
      <c r="A2011"/>
      <c r="B2011"/>
      <c r="C2011" s="8"/>
      <c r="D2011" s="8"/>
      <c r="E2011"/>
      <c r="F2011" s="276"/>
      <c r="G2011"/>
      <c r="H2011"/>
      <c r="I2011"/>
      <c r="J2011" s="267"/>
      <c r="K2011" s="267"/>
      <c r="L2011" s="372"/>
      <c r="O2011" s="373"/>
      <c r="P2011" s="373"/>
      <c r="Q2011" s="374"/>
      <c r="R2011" s="274"/>
      <c r="S2011"/>
      <c r="T2011"/>
      <c r="U2011"/>
      <c r="V2011"/>
      <c r="W2011"/>
      <c r="X2011"/>
      <c r="Y2011"/>
      <c r="Z2011"/>
      <c r="AA2011"/>
      <c r="AB2011"/>
      <c r="AC2011"/>
      <c r="AD2011"/>
      <c r="AE2011"/>
      <c r="AF2011"/>
      <c r="AG2011"/>
      <c r="AH2011"/>
    </row>
    <row r="2012" spans="1:34" s="282" customFormat="1" ht="12.75" customHeight="1" x14ac:dyDescent="0.25">
      <c r="A2012"/>
      <c r="B2012"/>
      <c r="C2012" s="8"/>
      <c r="D2012" s="8"/>
      <c r="E2012"/>
      <c r="F2012" s="276"/>
      <c r="G2012"/>
      <c r="H2012"/>
      <c r="I2012"/>
      <c r="J2012" s="267"/>
      <c r="K2012" s="267"/>
      <c r="L2012" s="372"/>
      <c r="O2012" s="373"/>
      <c r="P2012" s="373"/>
      <c r="Q2012" s="374"/>
      <c r="R2012" s="274"/>
      <c r="S2012"/>
      <c r="T2012"/>
      <c r="U2012"/>
      <c r="V2012"/>
      <c r="W2012"/>
      <c r="X2012"/>
      <c r="Y2012"/>
      <c r="Z2012"/>
      <c r="AA2012"/>
      <c r="AB2012"/>
      <c r="AC2012"/>
      <c r="AD2012"/>
      <c r="AE2012"/>
      <c r="AF2012"/>
      <c r="AG2012"/>
      <c r="AH2012"/>
    </row>
    <row r="2013" spans="1:34" s="282" customFormat="1" ht="12.75" customHeight="1" x14ac:dyDescent="0.25">
      <c r="A2013"/>
      <c r="B2013"/>
      <c r="C2013" s="8"/>
      <c r="D2013" s="8"/>
      <c r="E2013"/>
      <c r="F2013" s="276"/>
      <c r="G2013"/>
      <c r="H2013"/>
      <c r="I2013"/>
      <c r="J2013" s="267"/>
      <c r="K2013" s="267"/>
      <c r="L2013" s="372"/>
      <c r="O2013" s="373"/>
      <c r="P2013" s="373"/>
      <c r="Q2013" s="374"/>
      <c r="R2013" s="274"/>
      <c r="S2013"/>
      <c r="T2013"/>
      <c r="U2013"/>
      <c r="V2013"/>
      <c r="W2013"/>
      <c r="X2013"/>
      <c r="Y2013"/>
      <c r="Z2013"/>
      <c r="AA2013"/>
      <c r="AB2013"/>
      <c r="AC2013"/>
      <c r="AD2013"/>
      <c r="AE2013"/>
      <c r="AF2013"/>
      <c r="AG2013"/>
      <c r="AH2013"/>
    </row>
    <row r="2014" spans="1:34" s="282" customFormat="1" ht="12.75" customHeight="1" x14ac:dyDescent="0.25">
      <c r="A2014"/>
      <c r="B2014"/>
      <c r="C2014" s="8"/>
      <c r="D2014" s="8"/>
      <c r="E2014"/>
      <c r="F2014" s="276"/>
      <c r="G2014"/>
      <c r="H2014"/>
      <c r="I2014"/>
      <c r="J2014" s="267"/>
      <c r="K2014" s="267"/>
      <c r="L2014" s="372"/>
      <c r="O2014" s="373"/>
      <c r="P2014" s="373"/>
      <c r="Q2014" s="374"/>
      <c r="R2014" s="274"/>
      <c r="S2014"/>
      <c r="T2014"/>
      <c r="U2014"/>
      <c r="V2014"/>
      <c r="W2014"/>
      <c r="X2014"/>
      <c r="Y2014"/>
      <c r="Z2014"/>
      <c r="AA2014"/>
      <c r="AB2014"/>
      <c r="AC2014"/>
      <c r="AD2014"/>
      <c r="AE2014"/>
      <c r="AF2014"/>
      <c r="AG2014"/>
      <c r="AH2014"/>
    </row>
    <row r="2015" spans="1:34" s="282" customFormat="1" ht="12.75" customHeight="1" x14ac:dyDescent="0.25">
      <c r="A2015"/>
      <c r="B2015"/>
      <c r="C2015" s="8"/>
      <c r="D2015" s="8"/>
      <c r="E2015"/>
      <c r="F2015" s="276"/>
      <c r="G2015"/>
      <c r="H2015"/>
      <c r="I2015"/>
      <c r="J2015" s="267"/>
      <c r="K2015" s="267"/>
      <c r="L2015" s="372"/>
      <c r="O2015" s="373"/>
      <c r="P2015" s="373"/>
      <c r="Q2015" s="374"/>
      <c r="R2015" s="274"/>
      <c r="S2015"/>
      <c r="T2015"/>
      <c r="U2015"/>
      <c r="V2015"/>
      <c r="W2015"/>
      <c r="X2015"/>
      <c r="Y2015"/>
      <c r="Z2015"/>
      <c r="AA2015"/>
      <c r="AB2015"/>
      <c r="AC2015"/>
      <c r="AD2015"/>
      <c r="AE2015"/>
      <c r="AF2015"/>
      <c r="AG2015"/>
      <c r="AH2015"/>
    </row>
    <row r="2016" spans="1:34" s="282" customFormat="1" ht="12.75" customHeight="1" x14ac:dyDescent="0.25">
      <c r="A2016"/>
      <c r="B2016"/>
      <c r="C2016" s="8"/>
      <c r="D2016" s="8"/>
      <c r="E2016"/>
      <c r="F2016" s="276"/>
      <c r="G2016"/>
      <c r="H2016"/>
      <c r="I2016"/>
      <c r="J2016" s="267"/>
      <c r="K2016" s="267"/>
      <c r="L2016" s="372"/>
      <c r="O2016" s="373"/>
      <c r="P2016" s="373"/>
      <c r="Q2016" s="374"/>
      <c r="R2016" s="274"/>
      <c r="S2016"/>
      <c r="T2016"/>
      <c r="U2016"/>
      <c r="V2016"/>
      <c r="W2016"/>
      <c r="X2016"/>
      <c r="Y2016"/>
      <c r="Z2016"/>
      <c r="AA2016"/>
      <c r="AB2016"/>
      <c r="AC2016"/>
      <c r="AD2016"/>
      <c r="AE2016"/>
      <c r="AF2016"/>
      <c r="AG2016"/>
      <c r="AH2016"/>
    </row>
    <row r="2017" spans="1:34" s="282" customFormat="1" ht="12.75" customHeight="1" x14ac:dyDescent="0.25">
      <c r="A2017"/>
      <c r="B2017"/>
      <c r="C2017" s="8"/>
      <c r="D2017" s="8"/>
      <c r="E2017"/>
      <c r="F2017" s="276"/>
      <c r="G2017"/>
      <c r="H2017"/>
      <c r="I2017"/>
      <c r="J2017" s="267"/>
      <c r="K2017" s="267"/>
      <c r="L2017" s="372"/>
      <c r="O2017" s="373"/>
      <c r="P2017" s="373"/>
      <c r="Q2017" s="374"/>
      <c r="R2017" s="274"/>
      <c r="S2017"/>
      <c r="T2017"/>
      <c r="U2017"/>
      <c r="V2017"/>
      <c r="W2017"/>
      <c r="X2017"/>
      <c r="Y2017"/>
      <c r="Z2017"/>
      <c r="AA2017"/>
      <c r="AB2017"/>
      <c r="AC2017"/>
      <c r="AD2017"/>
      <c r="AE2017"/>
      <c r="AF2017"/>
      <c r="AG2017"/>
      <c r="AH2017"/>
    </row>
    <row r="2018" spans="1:34" s="282" customFormat="1" ht="12.75" customHeight="1" x14ac:dyDescent="0.25">
      <c r="A2018"/>
      <c r="B2018"/>
      <c r="C2018" s="8"/>
      <c r="D2018" s="8"/>
      <c r="E2018"/>
      <c r="F2018" s="276"/>
      <c r="G2018"/>
      <c r="H2018"/>
      <c r="I2018"/>
      <c r="J2018" s="267"/>
      <c r="K2018" s="267"/>
      <c r="L2018" s="372"/>
      <c r="O2018" s="373"/>
      <c r="P2018" s="373"/>
      <c r="Q2018" s="374"/>
      <c r="R2018" s="274"/>
      <c r="S2018"/>
      <c r="T2018"/>
      <c r="U2018"/>
      <c r="V2018"/>
      <c r="W2018"/>
      <c r="X2018"/>
      <c r="Y2018"/>
      <c r="Z2018"/>
      <c r="AA2018"/>
      <c r="AB2018"/>
      <c r="AC2018"/>
      <c r="AD2018"/>
      <c r="AE2018"/>
      <c r="AF2018"/>
      <c r="AG2018"/>
      <c r="AH2018"/>
    </row>
    <row r="2019" spans="1:34" s="282" customFormat="1" ht="12.75" customHeight="1" x14ac:dyDescent="0.25">
      <c r="A2019"/>
      <c r="B2019"/>
      <c r="C2019" s="8"/>
      <c r="D2019" s="8"/>
      <c r="E2019"/>
      <c r="F2019" s="276"/>
      <c r="G2019"/>
      <c r="H2019"/>
      <c r="I2019"/>
      <c r="J2019" s="267"/>
      <c r="K2019" s="267"/>
      <c r="L2019" s="372"/>
      <c r="O2019" s="373"/>
      <c r="P2019" s="373"/>
      <c r="Q2019" s="374"/>
      <c r="R2019" s="274"/>
      <c r="S2019"/>
      <c r="T2019"/>
      <c r="U2019"/>
      <c r="V2019"/>
      <c r="W2019"/>
      <c r="X2019"/>
      <c r="Y2019"/>
      <c r="Z2019"/>
      <c r="AA2019"/>
      <c r="AB2019"/>
      <c r="AC2019"/>
      <c r="AD2019"/>
      <c r="AE2019"/>
      <c r="AF2019"/>
      <c r="AG2019"/>
      <c r="AH2019"/>
    </row>
    <row r="2020" spans="1:34" s="282" customFormat="1" ht="12.75" customHeight="1" x14ac:dyDescent="0.25">
      <c r="A2020"/>
      <c r="B2020"/>
      <c r="C2020" s="8"/>
      <c r="D2020" s="8"/>
      <c r="E2020"/>
      <c r="F2020" s="276"/>
      <c r="G2020"/>
      <c r="H2020"/>
      <c r="I2020"/>
      <c r="J2020" s="267"/>
      <c r="K2020" s="267"/>
      <c r="L2020" s="372"/>
      <c r="O2020" s="373"/>
      <c r="P2020" s="373"/>
      <c r="Q2020" s="374"/>
      <c r="R2020" s="274"/>
      <c r="S2020"/>
      <c r="T2020"/>
      <c r="U2020"/>
      <c r="V2020"/>
      <c r="W2020"/>
      <c r="X2020"/>
      <c r="Y2020"/>
      <c r="Z2020"/>
      <c r="AA2020"/>
      <c r="AB2020"/>
      <c r="AC2020"/>
      <c r="AD2020"/>
      <c r="AE2020"/>
      <c r="AF2020"/>
      <c r="AG2020"/>
      <c r="AH2020"/>
    </row>
    <row r="2021" spans="1:34" s="282" customFormat="1" ht="12.75" customHeight="1" x14ac:dyDescent="0.25">
      <c r="A2021"/>
      <c r="B2021"/>
      <c r="C2021" s="8"/>
      <c r="D2021" s="8"/>
      <c r="E2021"/>
      <c r="F2021" s="276"/>
      <c r="G2021"/>
      <c r="H2021"/>
      <c r="I2021"/>
      <c r="J2021" s="267"/>
      <c r="K2021" s="267"/>
      <c r="L2021" s="372"/>
      <c r="O2021" s="373"/>
      <c r="P2021" s="373"/>
      <c r="Q2021" s="374"/>
      <c r="R2021" s="274"/>
      <c r="S2021"/>
      <c r="T2021"/>
      <c r="U2021"/>
      <c r="V2021"/>
      <c r="W2021"/>
      <c r="X2021"/>
      <c r="Y2021"/>
      <c r="Z2021"/>
      <c r="AA2021"/>
      <c r="AB2021"/>
      <c r="AC2021"/>
      <c r="AD2021"/>
      <c r="AE2021"/>
      <c r="AF2021"/>
      <c r="AG2021"/>
      <c r="AH2021"/>
    </row>
    <row r="2022" spans="1:34" s="282" customFormat="1" ht="12.75" customHeight="1" x14ac:dyDescent="0.25">
      <c r="A2022"/>
      <c r="B2022"/>
      <c r="C2022" s="8"/>
      <c r="D2022" s="8"/>
      <c r="E2022"/>
      <c r="F2022" s="276"/>
      <c r="G2022"/>
      <c r="H2022"/>
      <c r="I2022"/>
      <c r="J2022" s="267"/>
      <c r="K2022" s="267"/>
      <c r="L2022" s="372"/>
      <c r="O2022" s="373"/>
      <c r="P2022" s="373"/>
      <c r="Q2022" s="374"/>
      <c r="R2022" s="274"/>
      <c r="S2022"/>
      <c r="T2022"/>
      <c r="U2022"/>
      <c r="V2022"/>
      <c r="W2022"/>
      <c r="X2022"/>
      <c r="Y2022"/>
      <c r="Z2022"/>
      <c r="AA2022"/>
      <c r="AB2022"/>
      <c r="AC2022"/>
      <c r="AD2022"/>
      <c r="AE2022"/>
      <c r="AF2022"/>
      <c r="AG2022"/>
      <c r="AH2022"/>
    </row>
    <row r="2023" spans="1:34" s="282" customFormat="1" ht="12.75" customHeight="1" x14ac:dyDescent="0.25">
      <c r="A2023"/>
      <c r="B2023"/>
      <c r="C2023" s="8"/>
      <c r="D2023" s="8"/>
      <c r="E2023"/>
      <c r="F2023" s="276"/>
      <c r="G2023"/>
      <c r="H2023"/>
      <c r="I2023"/>
      <c r="J2023" s="267"/>
      <c r="K2023" s="267"/>
      <c r="L2023" s="372"/>
      <c r="O2023" s="373"/>
      <c r="P2023" s="373"/>
      <c r="Q2023" s="374"/>
      <c r="R2023" s="274"/>
      <c r="S2023"/>
      <c r="T2023"/>
      <c r="U2023"/>
      <c r="V2023"/>
      <c r="W2023"/>
      <c r="X2023"/>
      <c r="Y2023"/>
      <c r="Z2023"/>
      <c r="AA2023"/>
      <c r="AB2023"/>
      <c r="AC2023"/>
      <c r="AD2023"/>
      <c r="AE2023"/>
      <c r="AF2023"/>
      <c r="AG2023"/>
      <c r="AH2023"/>
    </row>
    <row r="2024" spans="1:34" s="282" customFormat="1" ht="12.75" customHeight="1" x14ac:dyDescent="0.25">
      <c r="A2024"/>
      <c r="B2024"/>
      <c r="C2024" s="8"/>
      <c r="D2024" s="8"/>
      <c r="E2024"/>
      <c r="F2024" s="276"/>
      <c r="G2024"/>
      <c r="H2024"/>
      <c r="I2024"/>
      <c r="J2024" s="267"/>
      <c r="K2024" s="267"/>
      <c r="L2024" s="372"/>
      <c r="O2024" s="373"/>
      <c r="P2024" s="373"/>
      <c r="Q2024" s="374"/>
      <c r="R2024" s="274"/>
      <c r="S2024"/>
      <c r="T2024"/>
      <c r="U2024"/>
      <c r="V2024"/>
      <c r="W2024"/>
      <c r="X2024"/>
      <c r="Y2024"/>
      <c r="Z2024"/>
      <c r="AA2024"/>
      <c r="AB2024"/>
      <c r="AC2024"/>
      <c r="AD2024"/>
      <c r="AE2024"/>
      <c r="AF2024"/>
      <c r="AG2024"/>
      <c r="AH2024"/>
    </row>
    <row r="2025" spans="1:34" s="282" customFormat="1" ht="12.75" customHeight="1" x14ac:dyDescent="0.25">
      <c r="A2025"/>
      <c r="B2025"/>
      <c r="C2025" s="8"/>
      <c r="D2025" s="8"/>
      <c r="E2025"/>
      <c r="F2025" s="276"/>
      <c r="G2025"/>
      <c r="H2025"/>
      <c r="I2025"/>
      <c r="J2025" s="267"/>
      <c r="K2025" s="267"/>
      <c r="L2025" s="372"/>
      <c r="O2025" s="373"/>
      <c r="P2025" s="373"/>
      <c r="Q2025" s="374"/>
      <c r="R2025" s="274"/>
      <c r="S2025"/>
      <c r="T2025"/>
      <c r="U2025"/>
      <c r="V2025"/>
      <c r="W2025"/>
      <c r="X2025"/>
      <c r="Y2025"/>
      <c r="Z2025"/>
      <c r="AA2025"/>
      <c r="AB2025"/>
      <c r="AC2025"/>
      <c r="AD2025"/>
      <c r="AE2025"/>
      <c r="AF2025"/>
      <c r="AG2025"/>
      <c r="AH2025"/>
    </row>
    <row r="2026" spans="1:34" s="282" customFormat="1" ht="12.75" customHeight="1" x14ac:dyDescent="0.25">
      <c r="A2026"/>
      <c r="B2026"/>
      <c r="C2026" s="8"/>
      <c r="D2026" s="8"/>
      <c r="E2026"/>
      <c r="F2026" s="276"/>
      <c r="G2026"/>
      <c r="H2026"/>
      <c r="I2026"/>
      <c r="J2026" s="267"/>
      <c r="K2026" s="267"/>
      <c r="L2026" s="372"/>
      <c r="O2026" s="373"/>
      <c r="P2026" s="373"/>
      <c r="Q2026" s="374"/>
      <c r="R2026" s="274"/>
      <c r="S2026"/>
      <c r="T2026"/>
      <c r="U2026"/>
      <c r="V2026"/>
      <c r="W2026"/>
      <c r="X2026"/>
      <c r="Y2026"/>
      <c r="Z2026"/>
      <c r="AA2026"/>
      <c r="AB2026"/>
      <c r="AC2026"/>
      <c r="AD2026"/>
      <c r="AE2026"/>
      <c r="AF2026"/>
      <c r="AG2026"/>
      <c r="AH2026"/>
    </row>
    <row r="2027" spans="1:34" s="282" customFormat="1" ht="12.75" customHeight="1" x14ac:dyDescent="0.25">
      <c r="A2027"/>
      <c r="B2027"/>
      <c r="C2027" s="8"/>
      <c r="D2027" s="8"/>
      <c r="E2027"/>
      <c r="F2027" s="276"/>
      <c r="G2027"/>
      <c r="H2027"/>
      <c r="I2027"/>
      <c r="J2027" s="267"/>
      <c r="K2027" s="267"/>
      <c r="L2027" s="372"/>
      <c r="O2027" s="373"/>
      <c r="P2027" s="373"/>
      <c r="Q2027" s="374"/>
      <c r="R2027" s="274"/>
      <c r="S2027"/>
      <c r="T2027"/>
      <c r="U2027"/>
      <c r="V2027"/>
      <c r="W2027"/>
      <c r="X2027"/>
      <c r="Y2027"/>
      <c r="Z2027"/>
      <c r="AA2027"/>
      <c r="AB2027"/>
      <c r="AC2027"/>
      <c r="AD2027"/>
      <c r="AE2027"/>
      <c r="AF2027"/>
      <c r="AG2027"/>
      <c r="AH2027"/>
    </row>
    <row r="2028" spans="1:34" s="282" customFormat="1" ht="12.75" customHeight="1" x14ac:dyDescent="0.25">
      <c r="A2028"/>
      <c r="B2028"/>
      <c r="C2028" s="8"/>
      <c r="D2028" s="8"/>
      <c r="E2028"/>
      <c r="F2028" s="276"/>
      <c r="G2028"/>
      <c r="H2028"/>
      <c r="I2028"/>
      <c r="J2028" s="267"/>
      <c r="K2028" s="267"/>
      <c r="L2028" s="372"/>
      <c r="O2028" s="373"/>
      <c r="P2028" s="373"/>
      <c r="Q2028" s="374"/>
      <c r="R2028" s="274"/>
      <c r="S2028"/>
      <c r="T2028"/>
      <c r="U2028"/>
      <c r="V2028"/>
      <c r="W2028"/>
      <c r="X2028"/>
      <c r="Y2028"/>
      <c r="Z2028"/>
      <c r="AA2028"/>
      <c r="AB2028"/>
      <c r="AC2028"/>
      <c r="AD2028"/>
      <c r="AE2028"/>
      <c r="AF2028"/>
      <c r="AG2028"/>
      <c r="AH2028"/>
    </row>
    <row r="2029" spans="1:34" s="282" customFormat="1" ht="12.75" customHeight="1" x14ac:dyDescent="0.25">
      <c r="A2029"/>
      <c r="B2029"/>
      <c r="C2029" s="8"/>
      <c r="D2029" s="8"/>
      <c r="E2029"/>
      <c r="F2029" s="276"/>
      <c r="G2029"/>
      <c r="H2029"/>
      <c r="I2029"/>
      <c r="J2029" s="267"/>
      <c r="K2029" s="267"/>
      <c r="L2029" s="372"/>
      <c r="O2029" s="373"/>
      <c r="P2029" s="373"/>
      <c r="Q2029" s="374"/>
      <c r="R2029" s="274"/>
      <c r="S2029"/>
      <c r="T2029"/>
      <c r="U2029"/>
      <c r="V2029"/>
      <c r="W2029"/>
      <c r="X2029"/>
      <c r="Y2029"/>
      <c r="Z2029"/>
      <c r="AA2029"/>
      <c r="AB2029"/>
      <c r="AC2029"/>
      <c r="AD2029"/>
      <c r="AE2029"/>
      <c r="AF2029"/>
      <c r="AG2029"/>
      <c r="AH2029"/>
    </row>
    <row r="2030" spans="1:34" s="282" customFormat="1" ht="12.75" customHeight="1" x14ac:dyDescent="0.25">
      <c r="A2030"/>
      <c r="B2030"/>
      <c r="C2030" s="8"/>
      <c r="D2030" s="8"/>
      <c r="E2030"/>
      <c r="F2030" s="276"/>
      <c r="G2030"/>
      <c r="H2030"/>
      <c r="I2030"/>
      <c r="J2030" s="267"/>
      <c r="K2030" s="267"/>
      <c r="L2030" s="372"/>
      <c r="O2030" s="373"/>
      <c r="P2030" s="373"/>
      <c r="Q2030" s="374"/>
      <c r="R2030" s="274"/>
      <c r="S2030"/>
      <c r="T2030"/>
      <c r="U2030"/>
      <c r="V2030"/>
      <c r="W2030"/>
      <c r="X2030"/>
      <c r="Y2030"/>
      <c r="Z2030"/>
      <c r="AA2030"/>
      <c r="AB2030"/>
      <c r="AC2030"/>
      <c r="AD2030"/>
      <c r="AE2030"/>
      <c r="AF2030"/>
      <c r="AG2030"/>
      <c r="AH2030"/>
    </row>
    <row r="2031" spans="1:34" s="282" customFormat="1" ht="12.75" customHeight="1" x14ac:dyDescent="0.25">
      <c r="A2031"/>
      <c r="B2031"/>
      <c r="C2031" s="8"/>
      <c r="D2031" s="8"/>
      <c r="E2031"/>
      <c r="F2031" s="276"/>
      <c r="G2031"/>
      <c r="H2031"/>
      <c r="I2031"/>
      <c r="J2031" s="267"/>
      <c r="K2031" s="267"/>
      <c r="L2031" s="372"/>
      <c r="O2031" s="373"/>
      <c r="P2031" s="373"/>
      <c r="Q2031" s="374"/>
      <c r="R2031" s="274"/>
      <c r="S2031"/>
      <c r="T2031"/>
      <c r="U2031"/>
      <c r="V2031"/>
      <c r="W2031"/>
      <c r="X2031"/>
      <c r="Y2031"/>
      <c r="Z2031"/>
      <c r="AA2031"/>
      <c r="AB2031"/>
      <c r="AC2031"/>
      <c r="AD2031"/>
      <c r="AE2031"/>
      <c r="AF2031"/>
      <c r="AG2031"/>
      <c r="AH2031"/>
    </row>
    <row r="2032" spans="1:34" s="282" customFormat="1" ht="12.75" customHeight="1" x14ac:dyDescent="0.25">
      <c r="A2032"/>
      <c r="B2032"/>
      <c r="C2032" s="8"/>
      <c r="D2032" s="8"/>
      <c r="E2032"/>
      <c r="F2032" s="276"/>
      <c r="G2032"/>
      <c r="H2032"/>
      <c r="I2032"/>
      <c r="J2032" s="267"/>
      <c r="K2032" s="267"/>
      <c r="L2032" s="372"/>
      <c r="O2032" s="373"/>
      <c r="P2032" s="373"/>
      <c r="Q2032" s="374"/>
      <c r="R2032" s="274"/>
      <c r="S2032"/>
      <c r="T2032"/>
      <c r="U2032"/>
      <c r="V2032"/>
      <c r="W2032"/>
      <c r="X2032"/>
      <c r="Y2032"/>
      <c r="Z2032"/>
      <c r="AA2032"/>
      <c r="AB2032"/>
      <c r="AC2032"/>
      <c r="AD2032"/>
      <c r="AE2032"/>
      <c r="AF2032"/>
      <c r="AG2032"/>
      <c r="AH2032"/>
    </row>
    <row r="2033" spans="1:34" s="282" customFormat="1" ht="12.75" customHeight="1" x14ac:dyDescent="0.25">
      <c r="A2033"/>
      <c r="B2033"/>
      <c r="C2033" s="8"/>
      <c r="D2033" s="8"/>
      <c r="E2033"/>
      <c r="F2033" s="276"/>
      <c r="G2033"/>
      <c r="H2033"/>
      <c r="I2033"/>
      <c r="J2033" s="267"/>
      <c r="K2033" s="267"/>
      <c r="L2033" s="372"/>
      <c r="O2033" s="373"/>
      <c r="P2033" s="373"/>
      <c r="Q2033" s="374"/>
      <c r="R2033" s="274"/>
      <c r="S2033"/>
      <c r="T2033"/>
      <c r="U2033"/>
      <c r="V2033"/>
      <c r="W2033"/>
      <c r="X2033"/>
      <c r="Y2033"/>
      <c r="Z2033"/>
      <c r="AA2033"/>
      <c r="AB2033"/>
      <c r="AC2033"/>
      <c r="AD2033"/>
      <c r="AE2033"/>
      <c r="AF2033"/>
      <c r="AG2033"/>
      <c r="AH2033"/>
    </row>
    <row r="2034" spans="1:34" s="282" customFormat="1" ht="12.75" customHeight="1" x14ac:dyDescent="0.25">
      <c r="A2034"/>
      <c r="B2034"/>
      <c r="C2034" s="8"/>
      <c r="D2034" s="8"/>
      <c r="E2034"/>
      <c r="F2034" s="276"/>
      <c r="G2034"/>
      <c r="H2034"/>
      <c r="I2034"/>
      <c r="J2034" s="267"/>
      <c r="K2034" s="267"/>
      <c r="L2034" s="372"/>
      <c r="O2034" s="373"/>
      <c r="P2034" s="373"/>
      <c r="Q2034" s="374"/>
      <c r="R2034" s="274"/>
      <c r="S2034"/>
      <c r="T2034"/>
      <c r="U2034"/>
      <c r="V2034"/>
      <c r="W2034"/>
      <c r="X2034"/>
      <c r="Y2034"/>
      <c r="Z2034"/>
      <c r="AA2034"/>
      <c r="AB2034"/>
      <c r="AC2034"/>
      <c r="AD2034"/>
      <c r="AE2034"/>
      <c r="AF2034"/>
      <c r="AG2034"/>
      <c r="AH2034"/>
    </row>
    <row r="2035" spans="1:34" s="282" customFormat="1" ht="12.75" customHeight="1" x14ac:dyDescent="0.25">
      <c r="A2035"/>
      <c r="B2035"/>
      <c r="C2035" s="8"/>
      <c r="D2035" s="8"/>
      <c r="E2035"/>
      <c r="F2035" s="276"/>
      <c r="G2035"/>
      <c r="H2035"/>
      <c r="I2035"/>
      <c r="J2035" s="267"/>
      <c r="K2035" s="267"/>
      <c r="L2035" s="372"/>
      <c r="O2035" s="373"/>
      <c r="P2035" s="373"/>
      <c r="Q2035" s="374"/>
      <c r="R2035" s="274"/>
      <c r="S2035"/>
      <c r="T2035"/>
      <c r="U2035"/>
      <c r="V2035"/>
      <c r="W2035"/>
      <c r="X2035"/>
      <c r="Y2035"/>
      <c r="Z2035"/>
      <c r="AA2035"/>
      <c r="AB2035"/>
      <c r="AC2035"/>
      <c r="AD2035"/>
      <c r="AE2035"/>
      <c r="AF2035"/>
      <c r="AG2035"/>
      <c r="AH2035"/>
    </row>
    <row r="2036" spans="1:34" s="282" customFormat="1" ht="12.75" customHeight="1" x14ac:dyDescent="0.25">
      <c r="A2036"/>
      <c r="B2036"/>
      <c r="C2036" s="8"/>
      <c r="D2036" s="8"/>
      <c r="E2036"/>
      <c r="F2036" s="276"/>
      <c r="G2036"/>
      <c r="H2036"/>
      <c r="I2036"/>
      <c r="J2036" s="267"/>
      <c r="K2036" s="267"/>
      <c r="L2036" s="372"/>
      <c r="O2036" s="373"/>
      <c r="P2036" s="373"/>
      <c r="Q2036" s="374"/>
      <c r="R2036" s="274"/>
      <c r="S2036"/>
      <c r="T2036"/>
      <c r="U2036"/>
      <c r="V2036"/>
      <c r="W2036"/>
      <c r="X2036"/>
      <c r="Y2036"/>
      <c r="Z2036"/>
      <c r="AA2036"/>
      <c r="AB2036"/>
      <c r="AC2036"/>
      <c r="AD2036"/>
      <c r="AE2036"/>
      <c r="AF2036"/>
      <c r="AG2036"/>
      <c r="AH2036"/>
    </row>
    <row r="2037" spans="1:34" s="282" customFormat="1" ht="12.75" customHeight="1" x14ac:dyDescent="0.25">
      <c r="A2037"/>
      <c r="B2037"/>
      <c r="C2037" s="8"/>
      <c r="D2037" s="8"/>
      <c r="E2037"/>
      <c r="F2037" s="276"/>
      <c r="G2037"/>
      <c r="H2037"/>
      <c r="I2037"/>
      <c r="J2037" s="267"/>
      <c r="K2037" s="267"/>
      <c r="L2037" s="372"/>
      <c r="O2037" s="373"/>
      <c r="P2037" s="373"/>
      <c r="Q2037" s="374"/>
      <c r="R2037" s="274"/>
      <c r="S2037"/>
      <c r="T2037"/>
      <c r="U2037"/>
      <c r="V2037"/>
      <c r="W2037"/>
      <c r="X2037"/>
      <c r="Y2037"/>
      <c r="Z2037"/>
      <c r="AA2037"/>
      <c r="AB2037"/>
      <c r="AC2037"/>
      <c r="AD2037"/>
      <c r="AE2037"/>
      <c r="AF2037"/>
      <c r="AG2037"/>
      <c r="AH2037"/>
    </row>
    <row r="2038" spans="1:34" s="282" customFormat="1" ht="12.75" customHeight="1" x14ac:dyDescent="0.25">
      <c r="A2038"/>
      <c r="B2038"/>
      <c r="C2038" s="8"/>
      <c r="D2038" s="8"/>
      <c r="E2038"/>
      <c r="F2038" s="276"/>
      <c r="G2038"/>
      <c r="H2038"/>
      <c r="I2038"/>
      <c r="J2038" s="267"/>
      <c r="K2038" s="267"/>
      <c r="L2038" s="372"/>
      <c r="O2038" s="373"/>
      <c r="P2038" s="373"/>
      <c r="Q2038" s="374"/>
      <c r="R2038" s="274"/>
      <c r="S2038"/>
      <c r="T2038"/>
      <c r="U2038"/>
      <c r="V2038"/>
      <c r="W2038"/>
      <c r="X2038"/>
      <c r="Y2038"/>
      <c r="Z2038"/>
      <c r="AA2038"/>
      <c r="AB2038"/>
      <c r="AC2038"/>
      <c r="AD2038"/>
      <c r="AE2038"/>
      <c r="AF2038"/>
      <c r="AG2038"/>
      <c r="AH2038"/>
    </row>
    <row r="2039" spans="1:34" s="282" customFormat="1" ht="12.75" customHeight="1" x14ac:dyDescent="0.25">
      <c r="A2039"/>
      <c r="B2039"/>
      <c r="C2039" s="8"/>
      <c r="D2039" s="8"/>
      <c r="E2039"/>
      <c r="F2039" s="276"/>
      <c r="G2039"/>
      <c r="H2039"/>
      <c r="I2039"/>
      <c r="J2039" s="267"/>
      <c r="K2039" s="267"/>
      <c r="L2039" s="372"/>
      <c r="O2039" s="373"/>
      <c r="P2039" s="373"/>
      <c r="Q2039" s="374"/>
      <c r="R2039" s="274"/>
      <c r="S2039"/>
      <c r="T2039"/>
      <c r="U2039"/>
      <c r="V2039"/>
      <c r="W2039"/>
      <c r="X2039"/>
      <c r="Y2039"/>
      <c r="Z2039"/>
      <c r="AA2039"/>
      <c r="AB2039"/>
      <c r="AC2039"/>
      <c r="AD2039"/>
      <c r="AE2039"/>
      <c r="AF2039"/>
      <c r="AG2039"/>
      <c r="AH2039"/>
    </row>
    <row r="2040" spans="1:34" s="282" customFormat="1" ht="12.75" customHeight="1" x14ac:dyDescent="0.25">
      <c r="A2040"/>
      <c r="B2040"/>
      <c r="C2040" s="8"/>
      <c r="D2040" s="8"/>
      <c r="E2040"/>
      <c r="F2040" s="276"/>
      <c r="G2040"/>
      <c r="H2040"/>
      <c r="I2040"/>
      <c r="J2040" s="267"/>
      <c r="K2040" s="267"/>
      <c r="L2040" s="372"/>
      <c r="O2040" s="373"/>
      <c r="P2040" s="373"/>
      <c r="Q2040" s="374"/>
      <c r="R2040" s="274"/>
      <c r="S2040"/>
      <c r="T2040"/>
      <c r="U2040"/>
      <c r="V2040"/>
      <c r="W2040"/>
      <c r="X2040"/>
      <c r="Y2040"/>
      <c r="Z2040"/>
      <c r="AA2040"/>
      <c r="AB2040"/>
      <c r="AC2040"/>
      <c r="AD2040"/>
      <c r="AE2040"/>
      <c r="AF2040"/>
      <c r="AG2040"/>
      <c r="AH2040"/>
    </row>
    <row r="2041" spans="1:34" s="282" customFormat="1" ht="12.75" customHeight="1" x14ac:dyDescent="0.25">
      <c r="A2041"/>
      <c r="B2041"/>
      <c r="C2041" s="8"/>
      <c r="D2041" s="8"/>
      <c r="E2041"/>
      <c r="F2041" s="276"/>
      <c r="G2041"/>
      <c r="H2041"/>
      <c r="I2041"/>
      <c r="J2041" s="267"/>
      <c r="K2041" s="267"/>
      <c r="L2041" s="372"/>
      <c r="O2041" s="373"/>
      <c r="P2041" s="373"/>
      <c r="Q2041" s="374"/>
      <c r="R2041" s="274"/>
      <c r="S2041"/>
      <c r="T2041"/>
      <c r="U2041"/>
      <c r="V2041"/>
      <c r="W2041"/>
      <c r="X2041"/>
      <c r="Y2041"/>
      <c r="Z2041"/>
      <c r="AA2041"/>
      <c r="AB2041"/>
      <c r="AC2041"/>
      <c r="AD2041"/>
      <c r="AE2041"/>
      <c r="AF2041"/>
      <c r="AG2041"/>
      <c r="AH2041"/>
    </row>
    <row r="2042" spans="1:34" s="282" customFormat="1" ht="12.75" customHeight="1" x14ac:dyDescent="0.25">
      <c r="A2042"/>
      <c r="B2042"/>
      <c r="C2042" s="8"/>
      <c r="D2042" s="8"/>
      <c r="E2042"/>
      <c r="F2042" s="276"/>
      <c r="G2042"/>
      <c r="H2042"/>
      <c r="I2042"/>
      <c r="J2042" s="267"/>
      <c r="K2042" s="267"/>
      <c r="L2042" s="372"/>
      <c r="O2042" s="373"/>
      <c r="P2042" s="373"/>
      <c r="Q2042" s="374"/>
      <c r="R2042" s="274"/>
      <c r="S2042"/>
      <c r="T2042"/>
      <c r="U2042"/>
      <c r="V2042"/>
      <c r="W2042"/>
      <c r="X2042"/>
      <c r="Y2042"/>
      <c r="Z2042"/>
      <c r="AA2042"/>
      <c r="AB2042"/>
      <c r="AC2042"/>
      <c r="AD2042"/>
      <c r="AE2042"/>
      <c r="AF2042"/>
      <c r="AG2042"/>
      <c r="AH2042"/>
    </row>
    <row r="2043" spans="1:34" s="282" customFormat="1" ht="12.75" customHeight="1" x14ac:dyDescent="0.25">
      <c r="A2043"/>
      <c r="B2043"/>
      <c r="C2043" s="8"/>
      <c r="D2043" s="8"/>
      <c r="E2043"/>
      <c r="F2043" s="276"/>
      <c r="G2043"/>
      <c r="H2043"/>
      <c r="I2043"/>
      <c r="J2043" s="267"/>
      <c r="K2043" s="267"/>
      <c r="L2043" s="372"/>
      <c r="O2043" s="373"/>
      <c r="P2043" s="373"/>
      <c r="Q2043" s="374"/>
      <c r="R2043" s="274"/>
      <c r="S2043"/>
      <c r="T2043"/>
      <c r="U2043"/>
      <c r="V2043"/>
      <c r="W2043"/>
      <c r="X2043"/>
      <c r="Y2043"/>
      <c r="Z2043"/>
      <c r="AA2043"/>
      <c r="AB2043"/>
      <c r="AC2043"/>
      <c r="AD2043"/>
      <c r="AE2043"/>
      <c r="AF2043"/>
      <c r="AG2043"/>
      <c r="AH2043"/>
    </row>
    <row r="2044" spans="1:34" s="282" customFormat="1" ht="12.75" customHeight="1" x14ac:dyDescent="0.25">
      <c r="A2044"/>
      <c r="B2044"/>
      <c r="C2044" s="8"/>
      <c r="D2044" s="8"/>
      <c r="E2044"/>
      <c r="F2044" s="276"/>
      <c r="G2044"/>
      <c r="H2044"/>
      <c r="I2044"/>
      <c r="J2044" s="267"/>
      <c r="K2044" s="267"/>
      <c r="L2044" s="372"/>
      <c r="O2044" s="373"/>
      <c r="P2044" s="373"/>
      <c r="Q2044" s="374"/>
      <c r="R2044" s="274"/>
      <c r="S2044"/>
      <c r="T2044"/>
      <c r="U2044"/>
      <c r="V2044"/>
      <c r="W2044"/>
      <c r="X2044"/>
      <c r="Y2044"/>
      <c r="Z2044"/>
      <c r="AA2044"/>
      <c r="AB2044"/>
      <c r="AC2044"/>
      <c r="AD2044"/>
      <c r="AE2044"/>
      <c r="AF2044"/>
      <c r="AG2044"/>
      <c r="AH2044"/>
    </row>
    <row r="2045" spans="1:34" s="282" customFormat="1" ht="12.75" customHeight="1" x14ac:dyDescent="0.25">
      <c r="A2045"/>
      <c r="B2045"/>
      <c r="C2045" s="8"/>
      <c r="D2045" s="8"/>
      <c r="E2045"/>
      <c r="F2045" s="276"/>
      <c r="G2045"/>
      <c r="H2045"/>
      <c r="I2045"/>
      <c r="J2045" s="267"/>
      <c r="K2045" s="267"/>
      <c r="L2045" s="372"/>
      <c r="O2045" s="373"/>
      <c r="P2045" s="373"/>
      <c r="Q2045" s="374"/>
      <c r="R2045" s="274"/>
      <c r="S2045"/>
      <c r="T2045"/>
      <c r="U2045"/>
      <c r="V2045"/>
      <c r="W2045"/>
      <c r="X2045"/>
      <c r="Y2045"/>
      <c r="Z2045"/>
      <c r="AA2045"/>
      <c r="AB2045"/>
      <c r="AC2045"/>
      <c r="AD2045"/>
      <c r="AE2045"/>
      <c r="AF2045"/>
      <c r="AG2045"/>
      <c r="AH2045"/>
    </row>
    <row r="2046" spans="1:34" s="282" customFormat="1" ht="12.75" customHeight="1" x14ac:dyDescent="0.25">
      <c r="A2046"/>
      <c r="B2046"/>
      <c r="C2046" s="8"/>
      <c r="D2046" s="8"/>
      <c r="E2046"/>
      <c r="F2046" s="276"/>
      <c r="G2046"/>
      <c r="H2046"/>
      <c r="I2046"/>
      <c r="J2046" s="267"/>
      <c r="K2046" s="267"/>
      <c r="L2046" s="372"/>
      <c r="O2046" s="373"/>
      <c r="P2046" s="373"/>
      <c r="Q2046" s="374"/>
      <c r="R2046" s="274"/>
      <c r="S2046"/>
      <c r="T2046"/>
      <c r="U2046"/>
      <c r="V2046"/>
      <c r="W2046"/>
      <c r="X2046"/>
      <c r="Y2046"/>
      <c r="Z2046"/>
      <c r="AA2046"/>
      <c r="AB2046"/>
      <c r="AC2046"/>
      <c r="AD2046"/>
      <c r="AE2046"/>
      <c r="AF2046"/>
      <c r="AG2046"/>
      <c r="AH2046"/>
    </row>
    <row r="2047" spans="1:34" s="282" customFormat="1" ht="12.75" customHeight="1" x14ac:dyDescent="0.25">
      <c r="A2047"/>
      <c r="B2047"/>
      <c r="C2047" s="8"/>
      <c r="D2047" s="8"/>
      <c r="E2047"/>
      <c r="F2047" s="276"/>
      <c r="G2047"/>
      <c r="H2047"/>
      <c r="I2047"/>
      <c r="J2047" s="267"/>
      <c r="K2047" s="267"/>
      <c r="L2047" s="372"/>
      <c r="O2047" s="373"/>
      <c r="P2047" s="373"/>
      <c r="Q2047" s="374"/>
      <c r="R2047" s="274"/>
      <c r="S2047"/>
      <c r="T2047"/>
      <c r="U2047"/>
      <c r="V2047"/>
      <c r="W2047"/>
      <c r="X2047"/>
      <c r="Y2047"/>
      <c r="Z2047"/>
      <c r="AA2047"/>
      <c r="AB2047"/>
      <c r="AC2047"/>
      <c r="AD2047"/>
      <c r="AE2047"/>
      <c r="AF2047"/>
      <c r="AG2047"/>
      <c r="AH2047"/>
    </row>
    <row r="2048" spans="1:34" s="282" customFormat="1" ht="12.75" customHeight="1" x14ac:dyDescent="0.25">
      <c r="A2048"/>
      <c r="B2048"/>
      <c r="C2048" s="8"/>
      <c r="D2048" s="8"/>
      <c r="E2048"/>
      <c r="F2048" s="276"/>
      <c r="G2048"/>
      <c r="H2048"/>
      <c r="I2048"/>
      <c r="J2048" s="267"/>
      <c r="K2048" s="267"/>
      <c r="L2048" s="372"/>
      <c r="O2048" s="373"/>
      <c r="P2048" s="373"/>
      <c r="Q2048" s="374"/>
      <c r="R2048" s="274"/>
      <c r="S2048"/>
      <c r="T2048"/>
      <c r="U2048"/>
      <c r="V2048"/>
      <c r="W2048"/>
      <c r="X2048"/>
      <c r="Y2048"/>
      <c r="Z2048"/>
      <c r="AA2048"/>
      <c r="AB2048"/>
      <c r="AC2048"/>
      <c r="AD2048"/>
      <c r="AE2048"/>
      <c r="AF2048"/>
      <c r="AG2048"/>
      <c r="AH2048"/>
    </row>
    <row r="2049" spans="1:34" s="282" customFormat="1" ht="12.75" customHeight="1" x14ac:dyDescent="0.25">
      <c r="A2049"/>
      <c r="B2049"/>
      <c r="C2049" s="8"/>
      <c r="D2049" s="8"/>
      <c r="E2049"/>
      <c r="F2049" s="276"/>
      <c r="G2049"/>
      <c r="H2049"/>
      <c r="I2049"/>
      <c r="J2049" s="267"/>
      <c r="K2049" s="267"/>
      <c r="L2049" s="372"/>
      <c r="O2049" s="373"/>
      <c r="P2049" s="373"/>
      <c r="Q2049" s="374"/>
      <c r="R2049" s="274"/>
      <c r="S2049"/>
      <c r="T2049"/>
      <c r="U2049"/>
      <c r="V2049"/>
      <c r="W2049"/>
      <c r="X2049"/>
      <c r="Y2049"/>
      <c r="Z2049"/>
      <c r="AA2049"/>
      <c r="AB2049"/>
      <c r="AC2049"/>
      <c r="AD2049"/>
      <c r="AE2049"/>
      <c r="AF2049"/>
      <c r="AG2049"/>
      <c r="AH2049"/>
    </row>
    <row r="2050" spans="1:34" s="282" customFormat="1" ht="12.75" customHeight="1" x14ac:dyDescent="0.25">
      <c r="A2050"/>
      <c r="B2050"/>
      <c r="C2050" s="8"/>
      <c r="D2050" s="8"/>
      <c r="E2050"/>
      <c r="F2050" s="276"/>
      <c r="G2050"/>
      <c r="H2050"/>
      <c r="I2050"/>
      <c r="J2050" s="267"/>
      <c r="K2050" s="267"/>
      <c r="L2050" s="372"/>
      <c r="O2050" s="373"/>
      <c r="P2050" s="373"/>
      <c r="Q2050" s="374"/>
      <c r="R2050" s="274"/>
      <c r="S2050"/>
      <c r="T2050"/>
      <c r="U2050"/>
      <c r="V2050"/>
      <c r="W2050"/>
      <c r="X2050"/>
      <c r="Y2050"/>
      <c r="Z2050"/>
      <c r="AA2050"/>
      <c r="AB2050"/>
      <c r="AC2050"/>
      <c r="AD2050"/>
      <c r="AE2050"/>
      <c r="AF2050"/>
      <c r="AG2050"/>
      <c r="AH2050"/>
    </row>
    <row r="2051" spans="1:34" s="282" customFormat="1" ht="12.75" customHeight="1" x14ac:dyDescent="0.25">
      <c r="A2051"/>
      <c r="B2051"/>
      <c r="C2051" s="8"/>
      <c r="D2051" s="8"/>
      <c r="E2051"/>
      <c r="F2051" s="276"/>
      <c r="G2051"/>
      <c r="H2051"/>
      <c r="I2051"/>
      <c r="J2051" s="267"/>
      <c r="K2051" s="267"/>
      <c r="L2051" s="372"/>
      <c r="O2051" s="373"/>
      <c r="P2051" s="373"/>
      <c r="Q2051" s="374"/>
      <c r="R2051" s="274"/>
      <c r="S2051"/>
      <c r="T2051"/>
      <c r="U2051"/>
      <c r="V2051"/>
      <c r="W2051"/>
      <c r="X2051"/>
      <c r="Y2051"/>
      <c r="Z2051"/>
      <c r="AA2051"/>
      <c r="AB2051"/>
      <c r="AC2051"/>
      <c r="AD2051"/>
      <c r="AE2051"/>
      <c r="AF2051"/>
      <c r="AG2051"/>
      <c r="AH2051"/>
    </row>
    <row r="2052" spans="1:34" s="282" customFormat="1" ht="12.75" customHeight="1" x14ac:dyDescent="0.25">
      <c r="A2052"/>
      <c r="B2052"/>
      <c r="C2052" s="8"/>
      <c r="D2052" s="8"/>
      <c r="E2052"/>
      <c r="F2052" s="276"/>
      <c r="G2052"/>
      <c r="H2052"/>
      <c r="I2052"/>
      <c r="J2052" s="267"/>
      <c r="K2052" s="267"/>
      <c r="L2052" s="372"/>
      <c r="O2052" s="373"/>
      <c r="P2052" s="373"/>
      <c r="Q2052" s="374"/>
      <c r="R2052" s="274"/>
      <c r="S2052"/>
      <c r="T2052"/>
      <c r="U2052"/>
      <c r="V2052"/>
      <c r="W2052"/>
      <c r="X2052"/>
      <c r="Y2052"/>
      <c r="Z2052"/>
      <c r="AA2052"/>
      <c r="AB2052"/>
      <c r="AC2052"/>
      <c r="AD2052"/>
      <c r="AE2052"/>
      <c r="AF2052"/>
      <c r="AG2052"/>
      <c r="AH2052"/>
    </row>
    <row r="2053" spans="1:34" s="282" customFormat="1" ht="12.75" customHeight="1" x14ac:dyDescent="0.25">
      <c r="A2053"/>
      <c r="B2053"/>
      <c r="C2053" s="8"/>
      <c r="D2053" s="8"/>
      <c r="E2053"/>
      <c r="F2053" s="276"/>
      <c r="G2053"/>
      <c r="H2053"/>
      <c r="I2053"/>
      <c r="J2053" s="267"/>
      <c r="K2053" s="267"/>
      <c r="L2053" s="372"/>
      <c r="O2053" s="373"/>
      <c r="P2053" s="373"/>
      <c r="Q2053" s="374"/>
      <c r="R2053" s="274"/>
      <c r="S2053"/>
      <c r="T2053"/>
      <c r="U2053"/>
      <c r="V2053"/>
      <c r="W2053"/>
      <c r="X2053"/>
      <c r="Y2053"/>
      <c r="Z2053"/>
      <c r="AA2053"/>
      <c r="AB2053"/>
      <c r="AC2053"/>
      <c r="AD2053"/>
      <c r="AE2053"/>
      <c r="AF2053"/>
      <c r="AG2053"/>
      <c r="AH2053"/>
    </row>
    <row r="2054" spans="1:34" s="282" customFormat="1" ht="12.75" customHeight="1" x14ac:dyDescent="0.25">
      <c r="A2054"/>
      <c r="B2054"/>
      <c r="C2054" s="8"/>
      <c r="D2054" s="8"/>
      <c r="E2054"/>
      <c r="F2054" s="276"/>
      <c r="G2054"/>
      <c r="H2054"/>
      <c r="I2054"/>
      <c r="J2054" s="267"/>
      <c r="K2054" s="267"/>
      <c r="L2054" s="372"/>
      <c r="O2054" s="373"/>
      <c r="P2054" s="373"/>
      <c r="Q2054" s="374"/>
      <c r="R2054" s="274"/>
      <c r="S2054"/>
      <c r="T2054"/>
      <c r="U2054"/>
      <c r="V2054"/>
      <c r="W2054"/>
      <c r="X2054"/>
      <c r="Y2054"/>
      <c r="Z2054"/>
      <c r="AA2054"/>
      <c r="AB2054"/>
      <c r="AC2054"/>
      <c r="AD2054"/>
      <c r="AE2054"/>
      <c r="AF2054"/>
      <c r="AG2054"/>
      <c r="AH2054"/>
    </row>
    <row r="2055" spans="1:34" s="282" customFormat="1" ht="12.75" customHeight="1" x14ac:dyDescent="0.25">
      <c r="A2055"/>
      <c r="B2055"/>
      <c r="C2055" s="8"/>
      <c r="D2055" s="8"/>
      <c r="E2055"/>
      <c r="F2055" s="276"/>
      <c r="G2055"/>
      <c r="H2055"/>
      <c r="I2055"/>
      <c r="J2055" s="267"/>
      <c r="K2055" s="267"/>
      <c r="L2055" s="372"/>
      <c r="O2055" s="373"/>
      <c r="P2055" s="373"/>
      <c r="Q2055" s="374"/>
      <c r="R2055" s="274"/>
      <c r="S2055"/>
      <c r="T2055"/>
      <c r="U2055"/>
      <c r="V2055"/>
      <c r="W2055"/>
      <c r="X2055"/>
      <c r="Y2055"/>
      <c r="Z2055"/>
      <c r="AA2055"/>
      <c r="AB2055"/>
      <c r="AC2055"/>
      <c r="AD2055"/>
      <c r="AE2055"/>
      <c r="AF2055"/>
      <c r="AG2055"/>
      <c r="AH2055"/>
    </row>
    <row r="2056" spans="1:34" s="282" customFormat="1" ht="12.75" customHeight="1" x14ac:dyDescent="0.25">
      <c r="A2056"/>
      <c r="B2056"/>
      <c r="C2056" s="8"/>
      <c r="D2056" s="8"/>
      <c r="E2056"/>
      <c r="F2056" s="276"/>
      <c r="G2056"/>
      <c r="H2056"/>
      <c r="I2056"/>
      <c r="J2056" s="267"/>
      <c r="K2056" s="267"/>
      <c r="L2056" s="372"/>
      <c r="O2056" s="373"/>
      <c r="P2056" s="373"/>
      <c r="Q2056" s="374"/>
      <c r="R2056" s="274"/>
      <c r="S2056"/>
      <c r="T2056"/>
      <c r="U2056"/>
      <c r="V2056"/>
      <c r="W2056"/>
      <c r="X2056"/>
      <c r="Y2056"/>
      <c r="Z2056"/>
      <c r="AA2056"/>
      <c r="AB2056"/>
      <c r="AC2056"/>
      <c r="AD2056"/>
      <c r="AE2056"/>
      <c r="AF2056"/>
      <c r="AG2056"/>
      <c r="AH2056"/>
    </row>
    <row r="2057" spans="1:34" s="282" customFormat="1" ht="12.75" customHeight="1" x14ac:dyDescent="0.25">
      <c r="A2057"/>
      <c r="B2057"/>
      <c r="C2057" s="8"/>
      <c r="D2057" s="8"/>
      <c r="E2057"/>
      <c r="F2057" s="276"/>
      <c r="G2057"/>
      <c r="H2057"/>
      <c r="I2057"/>
      <c r="J2057" s="267"/>
      <c r="K2057" s="267"/>
      <c r="L2057" s="372"/>
      <c r="O2057" s="373"/>
      <c r="P2057" s="373"/>
      <c r="Q2057" s="374"/>
      <c r="R2057" s="274"/>
      <c r="S2057"/>
      <c r="T2057"/>
      <c r="U2057"/>
      <c r="V2057"/>
      <c r="W2057"/>
      <c r="X2057"/>
      <c r="Y2057"/>
      <c r="Z2057"/>
      <c r="AA2057"/>
      <c r="AB2057"/>
      <c r="AC2057"/>
      <c r="AD2057"/>
      <c r="AE2057"/>
      <c r="AF2057"/>
      <c r="AG2057"/>
      <c r="AH2057"/>
    </row>
    <row r="2058" spans="1:34" s="282" customFormat="1" ht="12.75" customHeight="1" x14ac:dyDescent="0.25">
      <c r="A2058"/>
      <c r="B2058"/>
      <c r="C2058" s="8"/>
      <c r="D2058" s="8"/>
      <c r="E2058"/>
      <c r="F2058" s="276"/>
      <c r="G2058"/>
      <c r="H2058"/>
      <c r="I2058"/>
      <c r="J2058" s="267"/>
      <c r="K2058" s="267"/>
      <c r="L2058" s="372"/>
      <c r="O2058" s="373"/>
      <c r="P2058" s="373"/>
      <c r="Q2058" s="374"/>
      <c r="R2058" s="274"/>
      <c r="S2058"/>
      <c r="T2058"/>
      <c r="U2058"/>
      <c r="V2058"/>
      <c r="W2058"/>
      <c r="X2058"/>
      <c r="Y2058"/>
      <c r="Z2058"/>
      <c r="AA2058"/>
      <c r="AB2058"/>
      <c r="AC2058"/>
      <c r="AD2058"/>
      <c r="AE2058"/>
      <c r="AF2058"/>
      <c r="AG2058"/>
      <c r="AH2058"/>
    </row>
    <row r="2059" spans="1:34" s="282" customFormat="1" ht="12.75" customHeight="1" x14ac:dyDescent="0.25">
      <c r="A2059"/>
      <c r="B2059"/>
      <c r="C2059" s="8"/>
      <c r="D2059" s="8"/>
      <c r="E2059"/>
      <c r="F2059" s="276"/>
      <c r="G2059"/>
      <c r="H2059"/>
      <c r="I2059"/>
      <c r="J2059" s="267"/>
      <c r="K2059" s="267"/>
      <c r="L2059" s="372"/>
      <c r="O2059" s="373"/>
      <c r="P2059" s="373"/>
      <c r="Q2059" s="374"/>
      <c r="R2059" s="274"/>
      <c r="S2059"/>
      <c r="T2059"/>
      <c r="U2059"/>
      <c r="V2059"/>
      <c r="W2059"/>
      <c r="X2059"/>
      <c r="Y2059"/>
      <c r="Z2059"/>
      <c r="AA2059"/>
      <c r="AB2059"/>
      <c r="AC2059"/>
      <c r="AD2059"/>
      <c r="AE2059"/>
      <c r="AF2059"/>
      <c r="AG2059"/>
      <c r="AH2059"/>
    </row>
    <row r="2060" spans="1:34" s="282" customFormat="1" ht="12.75" customHeight="1" x14ac:dyDescent="0.25">
      <c r="A2060"/>
      <c r="B2060"/>
      <c r="C2060" s="8"/>
      <c r="D2060" s="8"/>
      <c r="E2060"/>
      <c r="F2060" s="276"/>
      <c r="G2060"/>
      <c r="H2060"/>
      <c r="I2060"/>
      <c r="J2060" s="267"/>
      <c r="K2060" s="267"/>
      <c r="L2060" s="372"/>
      <c r="O2060" s="373"/>
      <c r="P2060" s="373"/>
      <c r="Q2060" s="374"/>
      <c r="R2060" s="274"/>
      <c r="S2060"/>
      <c r="T2060"/>
      <c r="U2060"/>
      <c r="V2060"/>
      <c r="W2060"/>
      <c r="X2060"/>
      <c r="Y2060"/>
      <c r="Z2060"/>
      <c r="AA2060"/>
      <c r="AB2060"/>
      <c r="AC2060"/>
      <c r="AD2060"/>
      <c r="AE2060"/>
      <c r="AF2060"/>
      <c r="AG2060"/>
      <c r="AH2060"/>
    </row>
    <row r="2061" spans="1:34" s="282" customFormat="1" ht="12.75" customHeight="1" x14ac:dyDescent="0.25">
      <c r="A2061"/>
      <c r="B2061"/>
      <c r="C2061" s="8"/>
      <c r="D2061" s="8"/>
      <c r="E2061"/>
      <c r="F2061" s="276"/>
      <c r="G2061"/>
      <c r="H2061"/>
      <c r="I2061"/>
      <c r="J2061" s="267"/>
      <c r="K2061" s="267"/>
      <c r="L2061" s="372"/>
      <c r="O2061" s="373"/>
      <c r="P2061" s="373"/>
      <c r="Q2061" s="374"/>
      <c r="R2061" s="274"/>
      <c r="S2061"/>
      <c r="T2061"/>
      <c r="U2061"/>
      <c r="V2061"/>
      <c r="W2061"/>
      <c r="X2061"/>
      <c r="Y2061"/>
      <c r="Z2061"/>
      <c r="AA2061"/>
      <c r="AB2061"/>
      <c r="AC2061"/>
      <c r="AD2061"/>
      <c r="AE2061"/>
      <c r="AF2061"/>
      <c r="AG2061"/>
      <c r="AH2061"/>
    </row>
    <row r="2062" spans="1:34" s="282" customFormat="1" ht="12.75" customHeight="1" x14ac:dyDescent="0.25">
      <c r="A2062"/>
      <c r="B2062"/>
      <c r="C2062" s="8"/>
      <c r="D2062" s="8"/>
      <c r="E2062"/>
      <c r="F2062" s="276"/>
      <c r="G2062"/>
      <c r="H2062"/>
      <c r="I2062"/>
      <c r="J2062" s="267"/>
      <c r="K2062" s="267"/>
      <c r="L2062" s="372"/>
      <c r="O2062" s="373"/>
      <c r="P2062" s="373"/>
      <c r="Q2062" s="374"/>
      <c r="R2062" s="274"/>
      <c r="S2062"/>
      <c r="T2062"/>
      <c r="U2062"/>
      <c r="V2062"/>
      <c r="W2062"/>
      <c r="X2062"/>
      <c r="Y2062"/>
      <c r="Z2062"/>
      <c r="AA2062"/>
      <c r="AB2062"/>
      <c r="AC2062"/>
      <c r="AD2062"/>
      <c r="AE2062"/>
      <c r="AF2062"/>
      <c r="AG2062"/>
      <c r="AH2062"/>
    </row>
    <row r="2063" spans="1:34" s="282" customFormat="1" ht="12.75" customHeight="1" x14ac:dyDescent="0.25">
      <c r="A2063"/>
      <c r="B2063"/>
      <c r="C2063" s="8"/>
      <c r="D2063" s="8"/>
      <c r="E2063"/>
      <c r="F2063" s="276"/>
      <c r="G2063"/>
      <c r="H2063"/>
      <c r="I2063"/>
      <c r="J2063" s="267"/>
      <c r="K2063" s="267"/>
      <c r="L2063" s="372"/>
      <c r="O2063" s="373"/>
      <c r="P2063" s="373"/>
      <c r="Q2063" s="374"/>
      <c r="R2063" s="274"/>
      <c r="S2063"/>
      <c r="T2063"/>
      <c r="U2063"/>
      <c r="V2063"/>
      <c r="W2063"/>
      <c r="X2063"/>
      <c r="Y2063"/>
      <c r="Z2063"/>
      <c r="AA2063"/>
      <c r="AB2063"/>
      <c r="AC2063"/>
      <c r="AD2063"/>
      <c r="AE2063"/>
      <c r="AF2063"/>
      <c r="AG2063"/>
      <c r="AH2063"/>
    </row>
    <row r="2064" spans="1:34" s="282" customFormat="1" ht="12.75" customHeight="1" x14ac:dyDescent="0.25">
      <c r="A2064"/>
      <c r="B2064"/>
      <c r="C2064" s="8"/>
      <c r="D2064" s="8"/>
      <c r="E2064"/>
      <c r="F2064" s="276"/>
      <c r="G2064"/>
      <c r="H2064"/>
      <c r="I2064"/>
      <c r="J2064" s="267"/>
      <c r="K2064" s="267"/>
      <c r="L2064" s="372"/>
      <c r="O2064" s="373"/>
      <c r="P2064" s="373"/>
      <c r="Q2064" s="374"/>
      <c r="R2064" s="274"/>
      <c r="S2064"/>
      <c r="T2064"/>
      <c r="U2064"/>
      <c r="V2064"/>
      <c r="W2064"/>
      <c r="X2064"/>
      <c r="Y2064"/>
      <c r="Z2064"/>
      <c r="AA2064"/>
      <c r="AB2064"/>
      <c r="AC2064"/>
      <c r="AD2064"/>
      <c r="AE2064"/>
      <c r="AF2064"/>
      <c r="AG2064"/>
      <c r="AH2064"/>
    </row>
    <row r="2065" spans="1:34" s="282" customFormat="1" ht="12.75" customHeight="1" x14ac:dyDescent="0.25">
      <c r="A2065"/>
      <c r="B2065"/>
      <c r="C2065" s="8"/>
      <c r="D2065" s="8"/>
      <c r="E2065"/>
      <c r="F2065" s="276"/>
      <c r="G2065"/>
      <c r="H2065"/>
      <c r="I2065"/>
      <c r="J2065" s="267"/>
      <c r="K2065" s="267"/>
      <c r="L2065" s="372"/>
      <c r="O2065" s="373"/>
      <c r="P2065" s="373"/>
      <c r="Q2065" s="374"/>
      <c r="R2065" s="274"/>
      <c r="S2065"/>
      <c r="T2065"/>
      <c r="U2065"/>
      <c r="V2065"/>
      <c r="W2065"/>
      <c r="X2065"/>
      <c r="Y2065"/>
      <c r="Z2065"/>
      <c r="AA2065"/>
      <c r="AB2065"/>
      <c r="AC2065"/>
      <c r="AD2065"/>
      <c r="AE2065"/>
      <c r="AF2065"/>
      <c r="AG2065"/>
      <c r="AH2065"/>
    </row>
    <row r="2066" spans="1:34" s="282" customFormat="1" ht="12.75" customHeight="1" x14ac:dyDescent="0.25">
      <c r="A2066"/>
      <c r="B2066"/>
      <c r="C2066" s="8"/>
      <c r="D2066" s="8"/>
      <c r="E2066"/>
      <c r="F2066" s="276"/>
      <c r="G2066"/>
      <c r="H2066"/>
      <c r="I2066"/>
      <c r="J2066" s="267"/>
      <c r="K2066" s="267"/>
      <c r="L2066" s="372"/>
      <c r="O2066" s="373"/>
      <c r="P2066" s="373"/>
      <c r="Q2066" s="374"/>
      <c r="R2066" s="274"/>
      <c r="S2066"/>
      <c r="T2066"/>
      <c r="U2066"/>
      <c r="V2066"/>
      <c r="W2066"/>
      <c r="X2066"/>
      <c r="Y2066"/>
      <c r="Z2066"/>
      <c r="AA2066"/>
      <c r="AB2066"/>
      <c r="AC2066"/>
      <c r="AD2066"/>
      <c r="AE2066"/>
      <c r="AF2066"/>
      <c r="AG2066"/>
      <c r="AH2066"/>
    </row>
    <row r="2067" spans="1:34" s="282" customFormat="1" ht="12.75" customHeight="1" x14ac:dyDescent="0.25">
      <c r="A2067"/>
      <c r="B2067"/>
      <c r="C2067" s="8"/>
      <c r="D2067" s="8"/>
      <c r="E2067"/>
      <c r="F2067" s="276"/>
      <c r="G2067"/>
      <c r="H2067"/>
      <c r="I2067"/>
      <c r="J2067" s="267"/>
      <c r="K2067" s="267"/>
      <c r="L2067" s="372"/>
      <c r="O2067" s="373"/>
      <c r="P2067" s="373"/>
      <c r="Q2067" s="374"/>
      <c r="R2067" s="274"/>
      <c r="S2067"/>
      <c r="T2067"/>
      <c r="U2067"/>
      <c r="V2067"/>
      <c r="W2067"/>
      <c r="X2067"/>
      <c r="Y2067"/>
      <c r="Z2067"/>
      <c r="AA2067"/>
      <c r="AB2067"/>
      <c r="AC2067"/>
      <c r="AD2067"/>
      <c r="AE2067"/>
      <c r="AF2067"/>
      <c r="AG2067"/>
      <c r="AH2067"/>
    </row>
    <row r="2068" spans="1:34" s="282" customFormat="1" ht="12.75" customHeight="1" x14ac:dyDescent="0.25">
      <c r="A2068"/>
      <c r="B2068"/>
      <c r="C2068" s="8"/>
      <c r="D2068" s="8"/>
      <c r="E2068"/>
      <c r="F2068" s="276"/>
      <c r="G2068"/>
      <c r="H2068"/>
      <c r="I2068"/>
      <c r="J2068" s="267"/>
      <c r="K2068" s="267"/>
      <c r="L2068" s="372"/>
      <c r="O2068" s="373"/>
      <c r="P2068" s="373"/>
      <c r="Q2068" s="374"/>
      <c r="R2068" s="274"/>
      <c r="S2068"/>
      <c r="T2068"/>
      <c r="U2068"/>
      <c r="V2068"/>
      <c r="W2068"/>
      <c r="X2068"/>
      <c r="Y2068"/>
      <c r="Z2068"/>
      <c r="AA2068"/>
      <c r="AB2068"/>
      <c r="AC2068"/>
      <c r="AD2068"/>
      <c r="AE2068"/>
      <c r="AF2068"/>
      <c r="AG2068"/>
      <c r="AH2068"/>
    </row>
    <row r="2069" spans="1:34" s="282" customFormat="1" ht="12.75" customHeight="1" x14ac:dyDescent="0.25">
      <c r="A2069"/>
      <c r="B2069"/>
      <c r="C2069" s="8"/>
      <c r="D2069" s="8"/>
      <c r="E2069"/>
      <c r="F2069" s="276"/>
      <c r="G2069"/>
      <c r="H2069"/>
      <c r="I2069"/>
      <c r="J2069" s="267"/>
      <c r="K2069" s="267"/>
      <c r="L2069" s="372"/>
      <c r="O2069" s="373"/>
      <c r="P2069" s="373"/>
      <c r="Q2069" s="374"/>
      <c r="R2069" s="274"/>
      <c r="S2069"/>
      <c r="T2069"/>
      <c r="U2069"/>
      <c r="V2069"/>
      <c r="W2069"/>
      <c r="X2069"/>
      <c r="Y2069"/>
      <c r="Z2069"/>
      <c r="AA2069"/>
      <c r="AB2069"/>
      <c r="AC2069"/>
      <c r="AD2069"/>
      <c r="AE2069"/>
      <c r="AF2069"/>
      <c r="AG2069"/>
      <c r="AH2069"/>
    </row>
    <row r="2070" spans="1:34" s="282" customFormat="1" ht="12.75" customHeight="1" x14ac:dyDescent="0.25">
      <c r="A2070"/>
      <c r="B2070"/>
      <c r="C2070" s="8"/>
      <c r="D2070" s="8"/>
      <c r="E2070"/>
      <c r="F2070" s="276"/>
      <c r="G2070"/>
      <c r="H2070"/>
      <c r="I2070"/>
      <c r="J2070" s="267"/>
      <c r="K2070" s="267"/>
      <c r="L2070" s="372"/>
      <c r="O2070" s="373"/>
      <c r="P2070" s="373"/>
      <c r="Q2070" s="374"/>
      <c r="R2070" s="274"/>
      <c r="S2070"/>
      <c r="T2070"/>
      <c r="U2070"/>
      <c r="V2070"/>
      <c r="W2070"/>
      <c r="X2070"/>
      <c r="Y2070"/>
      <c r="Z2070"/>
      <c r="AA2070"/>
      <c r="AB2070"/>
      <c r="AC2070"/>
      <c r="AD2070"/>
      <c r="AE2070"/>
      <c r="AF2070"/>
      <c r="AG2070"/>
      <c r="AH2070"/>
    </row>
    <row r="2071" spans="1:34" s="282" customFormat="1" ht="12.75" customHeight="1" x14ac:dyDescent="0.25">
      <c r="A2071"/>
      <c r="B2071"/>
      <c r="C2071" s="8"/>
      <c r="D2071" s="8"/>
      <c r="E2071"/>
      <c r="F2071" s="276"/>
      <c r="G2071"/>
      <c r="H2071"/>
      <c r="I2071"/>
      <c r="J2071" s="267"/>
      <c r="K2071" s="267"/>
      <c r="L2071" s="372"/>
      <c r="O2071" s="373"/>
      <c r="P2071" s="373"/>
      <c r="Q2071" s="374"/>
      <c r="R2071" s="274"/>
      <c r="S2071"/>
      <c r="T2071"/>
      <c r="U2071"/>
      <c r="V2071"/>
      <c r="W2071"/>
      <c r="X2071"/>
      <c r="Y2071"/>
      <c r="Z2071"/>
      <c r="AA2071"/>
      <c r="AB2071"/>
      <c r="AC2071"/>
      <c r="AD2071"/>
      <c r="AE2071"/>
      <c r="AF2071"/>
      <c r="AG2071"/>
      <c r="AH2071"/>
    </row>
    <row r="2072" spans="1:34" s="282" customFormat="1" ht="12.75" customHeight="1" x14ac:dyDescent="0.25">
      <c r="A2072"/>
      <c r="B2072"/>
      <c r="C2072" s="8"/>
      <c r="D2072" s="8"/>
      <c r="E2072"/>
      <c r="F2072" s="276"/>
      <c r="G2072"/>
      <c r="H2072"/>
      <c r="I2072"/>
      <c r="J2072" s="267"/>
      <c r="K2072" s="267"/>
      <c r="L2072" s="372"/>
      <c r="O2072" s="373"/>
      <c r="P2072" s="373"/>
      <c r="Q2072" s="374"/>
      <c r="R2072" s="274"/>
      <c r="S2072"/>
      <c r="T2072"/>
      <c r="U2072"/>
      <c r="V2072"/>
      <c r="W2072"/>
      <c r="X2072"/>
      <c r="Y2072"/>
      <c r="Z2072"/>
      <c r="AA2072"/>
      <c r="AB2072"/>
      <c r="AC2072"/>
      <c r="AD2072"/>
      <c r="AE2072"/>
      <c r="AF2072"/>
      <c r="AG2072"/>
      <c r="AH2072"/>
    </row>
    <row r="2073" spans="1:34" s="282" customFormat="1" ht="12.75" customHeight="1" x14ac:dyDescent="0.25">
      <c r="A2073"/>
      <c r="B2073"/>
      <c r="C2073" s="8"/>
      <c r="D2073" s="8"/>
      <c r="E2073"/>
      <c r="F2073" s="276"/>
      <c r="G2073"/>
      <c r="H2073"/>
      <c r="I2073"/>
      <c r="J2073" s="267"/>
      <c r="K2073" s="267"/>
      <c r="L2073" s="372"/>
      <c r="O2073" s="373"/>
      <c r="P2073" s="373"/>
      <c r="Q2073" s="374"/>
      <c r="R2073" s="274"/>
      <c r="S2073"/>
      <c r="T2073"/>
      <c r="U2073"/>
      <c r="V2073"/>
      <c r="W2073"/>
      <c r="X2073"/>
      <c r="Y2073"/>
      <c r="Z2073"/>
      <c r="AA2073"/>
      <c r="AB2073"/>
      <c r="AC2073"/>
      <c r="AD2073"/>
      <c r="AE2073"/>
      <c r="AF2073"/>
      <c r="AG2073"/>
      <c r="AH2073"/>
    </row>
    <row r="2074" spans="1:34" s="282" customFormat="1" ht="12.75" customHeight="1" x14ac:dyDescent="0.25">
      <c r="A2074"/>
      <c r="B2074"/>
      <c r="C2074" s="8"/>
      <c r="D2074" s="8"/>
      <c r="E2074"/>
      <c r="F2074" s="276"/>
      <c r="G2074"/>
      <c r="H2074"/>
      <c r="I2074"/>
      <c r="J2074" s="267"/>
      <c r="K2074" s="267"/>
      <c r="L2074" s="372"/>
      <c r="O2074" s="373"/>
      <c r="P2074" s="373"/>
      <c r="Q2074" s="374"/>
      <c r="R2074" s="274"/>
      <c r="S2074"/>
      <c r="T2074"/>
      <c r="U2074"/>
      <c r="V2074"/>
      <c r="W2074"/>
      <c r="X2074"/>
      <c r="Y2074"/>
      <c r="Z2074"/>
      <c r="AA2074"/>
      <c r="AB2074"/>
      <c r="AC2074"/>
      <c r="AD2074"/>
      <c r="AE2074"/>
      <c r="AF2074"/>
      <c r="AG2074"/>
      <c r="AH2074"/>
    </row>
    <row r="2075" spans="1:34" s="282" customFormat="1" ht="12.75" customHeight="1" x14ac:dyDescent="0.25">
      <c r="A2075"/>
      <c r="B2075"/>
      <c r="C2075" s="8"/>
      <c r="D2075" s="8"/>
      <c r="E2075"/>
      <c r="F2075" s="276"/>
      <c r="G2075"/>
      <c r="H2075"/>
      <c r="I2075"/>
      <c r="J2075" s="267"/>
      <c r="K2075" s="267"/>
      <c r="L2075" s="372"/>
      <c r="O2075" s="373"/>
      <c r="P2075" s="373"/>
      <c r="Q2075" s="374"/>
      <c r="R2075" s="274"/>
      <c r="S2075"/>
      <c r="T2075"/>
      <c r="U2075"/>
      <c r="V2075"/>
      <c r="W2075"/>
      <c r="X2075"/>
      <c r="Y2075"/>
      <c r="Z2075"/>
      <c r="AA2075"/>
      <c r="AB2075"/>
      <c r="AC2075"/>
      <c r="AD2075"/>
      <c r="AE2075"/>
      <c r="AF2075"/>
      <c r="AG2075"/>
      <c r="AH2075"/>
    </row>
    <row r="2076" spans="1:34" s="282" customFormat="1" ht="12.75" customHeight="1" x14ac:dyDescent="0.25">
      <c r="A2076"/>
      <c r="B2076"/>
      <c r="C2076" s="8"/>
      <c r="D2076" s="8"/>
      <c r="E2076"/>
      <c r="F2076" s="276"/>
      <c r="G2076"/>
      <c r="H2076"/>
      <c r="I2076"/>
      <c r="J2076" s="267"/>
      <c r="K2076" s="267"/>
      <c r="L2076" s="372"/>
      <c r="O2076" s="373"/>
      <c r="P2076" s="373"/>
      <c r="Q2076" s="374"/>
      <c r="R2076" s="274"/>
      <c r="S2076"/>
      <c r="T2076"/>
      <c r="U2076"/>
      <c r="V2076"/>
      <c r="W2076"/>
      <c r="X2076"/>
      <c r="Y2076"/>
      <c r="Z2076"/>
      <c r="AA2076"/>
      <c r="AB2076"/>
      <c r="AC2076"/>
      <c r="AD2076"/>
      <c r="AE2076"/>
      <c r="AF2076"/>
      <c r="AG2076"/>
      <c r="AH2076"/>
    </row>
    <row r="2077" spans="1:34" s="282" customFormat="1" ht="12.75" customHeight="1" x14ac:dyDescent="0.25">
      <c r="A2077"/>
      <c r="B2077"/>
      <c r="C2077" s="8"/>
      <c r="D2077" s="8"/>
      <c r="E2077"/>
      <c r="F2077" s="276"/>
      <c r="G2077"/>
      <c r="H2077"/>
      <c r="I2077"/>
      <c r="J2077" s="267"/>
      <c r="K2077" s="267"/>
      <c r="L2077" s="372"/>
      <c r="O2077" s="373"/>
      <c r="P2077" s="373"/>
      <c r="Q2077" s="374"/>
      <c r="R2077" s="274"/>
      <c r="S2077"/>
      <c r="T2077"/>
      <c r="U2077"/>
      <c r="V2077"/>
      <c r="W2077"/>
      <c r="X2077"/>
      <c r="Y2077"/>
      <c r="Z2077"/>
      <c r="AA2077"/>
      <c r="AB2077"/>
      <c r="AC2077"/>
      <c r="AD2077"/>
      <c r="AE2077"/>
      <c r="AF2077"/>
      <c r="AG2077"/>
      <c r="AH2077"/>
    </row>
    <row r="2078" spans="1:34" s="282" customFormat="1" ht="12.75" customHeight="1" x14ac:dyDescent="0.25">
      <c r="A2078"/>
      <c r="B2078"/>
      <c r="C2078" s="8"/>
      <c r="D2078" s="8"/>
      <c r="E2078"/>
      <c r="F2078" s="276"/>
      <c r="G2078"/>
      <c r="H2078"/>
      <c r="I2078"/>
      <c r="J2078" s="267"/>
      <c r="K2078" s="267"/>
      <c r="L2078" s="372"/>
      <c r="O2078" s="373"/>
      <c r="P2078" s="373"/>
      <c r="Q2078" s="374"/>
      <c r="R2078" s="274"/>
      <c r="S2078"/>
      <c r="T2078"/>
      <c r="U2078"/>
      <c r="V2078"/>
      <c r="W2078"/>
      <c r="X2078"/>
      <c r="Y2078"/>
      <c r="Z2078"/>
      <c r="AA2078"/>
      <c r="AB2078"/>
      <c r="AC2078"/>
      <c r="AD2078"/>
      <c r="AE2078"/>
      <c r="AF2078"/>
      <c r="AG2078"/>
      <c r="AH2078"/>
    </row>
    <row r="2079" spans="1:34" s="282" customFormat="1" ht="12.75" customHeight="1" x14ac:dyDescent="0.25">
      <c r="A2079"/>
      <c r="B2079"/>
      <c r="C2079" s="8"/>
      <c r="D2079" s="8"/>
      <c r="E2079"/>
      <c r="F2079" s="276"/>
      <c r="G2079"/>
      <c r="H2079"/>
      <c r="I2079"/>
      <c r="J2079" s="267"/>
      <c r="K2079" s="267"/>
      <c r="L2079" s="372"/>
      <c r="O2079" s="373"/>
      <c r="P2079" s="373"/>
      <c r="Q2079" s="374"/>
      <c r="R2079" s="274"/>
      <c r="S2079"/>
      <c r="T2079"/>
      <c r="U2079"/>
      <c r="V2079"/>
      <c r="W2079"/>
      <c r="X2079"/>
      <c r="Y2079"/>
      <c r="Z2079"/>
      <c r="AA2079"/>
      <c r="AB2079"/>
      <c r="AC2079"/>
      <c r="AD2079"/>
      <c r="AE2079"/>
      <c r="AF2079"/>
      <c r="AG2079"/>
      <c r="AH2079"/>
    </row>
    <row r="2080" spans="1:34" s="282" customFormat="1" ht="12.75" customHeight="1" x14ac:dyDescent="0.25">
      <c r="A2080"/>
      <c r="B2080"/>
      <c r="C2080" s="8"/>
      <c r="D2080" s="8"/>
      <c r="E2080"/>
      <c r="F2080" s="276"/>
      <c r="G2080"/>
      <c r="H2080"/>
      <c r="I2080"/>
      <c r="J2080" s="267"/>
      <c r="K2080" s="267"/>
      <c r="L2080" s="372"/>
      <c r="O2080" s="373"/>
      <c r="P2080" s="373"/>
      <c r="Q2080" s="374"/>
      <c r="R2080" s="274"/>
      <c r="S2080"/>
      <c r="T2080"/>
      <c r="U2080"/>
      <c r="V2080"/>
      <c r="W2080"/>
      <c r="X2080"/>
      <c r="Y2080"/>
      <c r="Z2080"/>
      <c r="AA2080"/>
      <c r="AB2080"/>
      <c r="AC2080"/>
      <c r="AD2080"/>
      <c r="AE2080"/>
      <c r="AF2080"/>
      <c r="AG2080"/>
      <c r="AH2080"/>
    </row>
    <row r="2081" spans="1:34" s="282" customFormat="1" ht="12.75" customHeight="1" x14ac:dyDescent="0.25">
      <c r="A2081"/>
      <c r="B2081"/>
      <c r="C2081" s="8"/>
      <c r="D2081" s="8"/>
      <c r="E2081"/>
      <c r="F2081" s="276"/>
      <c r="G2081"/>
      <c r="H2081"/>
      <c r="I2081"/>
      <c r="J2081" s="267"/>
      <c r="K2081" s="267"/>
      <c r="L2081" s="372"/>
      <c r="O2081" s="373"/>
      <c r="P2081" s="373"/>
      <c r="Q2081" s="374"/>
      <c r="R2081" s="274"/>
      <c r="S2081"/>
      <c r="T2081"/>
      <c r="U2081"/>
      <c r="V2081"/>
      <c r="W2081"/>
      <c r="X2081"/>
      <c r="Y2081"/>
      <c r="Z2081"/>
      <c r="AA2081"/>
      <c r="AB2081"/>
      <c r="AC2081"/>
      <c r="AD2081"/>
      <c r="AE2081"/>
      <c r="AF2081"/>
      <c r="AG2081"/>
      <c r="AH2081"/>
    </row>
    <row r="2082" spans="1:34" s="282" customFormat="1" ht="12.75" customHeight="1" x14ac:dyDescent="0.25">
      <c r="A2082"/>
      <c r="B2082"/>
      <c r="C2082" s="8"/>
      <c r="D2082" s="8"/>
      <c r="E2082"/>
      <c r="F2082" s="276"/>
      <c r="G2082"/>
      <c r="H2082"/>
      <c r="I2082"/>
      <c r="J2082" s="267"/>
      <c r="K2082" s="267"/>
      <c r="L2082" s="372"/>
      <c r="O2082" s="373"/>
      <c r="P2082" s="373"/>
      <c r="Q2082" s="374"/>
      <c r="R2082" s="274"/>
      <c r="S2082"/>
      <c r="T2082"/>
      <c r="U2082"/>
      <c r="V2082"/>
      <c r="W2082"/>
      <c r="X2082"/>
      <c r="Y2082"/>
      <c r="Z2082"/>
      <c r="AA2082"/>
      <c r="AB2082"/>
      <c r="AC2082"/>
      <c r="AD2082"/>
      <c r="AE2082"/>
      <c r="AF2082"/>
      <c r="AG2082"/>
      <c r="AH2082"/>
    </row>
    <row r="2083" spans="1:34" s="282" customFormat="1" ht="12.75" customHeight="1" x14ac:dyDescent="0.25">
      <c r="A2083"/>
      <c r="B2083"/>
      <c r="C2083" s="8"/>
      <c r="D2083" s="8"/>
      <c r="E2083"/>
      <c r="F2083" s="276"/>
      <c r="G2083"/>
      <c r="H2083"/>
      <c r="I2083"/>
      <c r="J2083" s="267"/>
      <c r="K2083" s="267"/>
      <c r="L2083" s="372"/>
      <c r="O2083" s="373"/>
      <c r="P2083" s="373"/>
      <c r="Q2083" s="374"/>
      <c r="R2083" s="274"/>
      <c r="S2083"/>
      <c r="T2083"/>
      <c r="U2083"/>
      <c r="V2083"/>
      <c r="W2083"/>
      <c r="X2083"/>
      <c r="Y2083"/>
      <c r="Z2083"/>
      <c r="AA2083"/>
      <c r="AB2083"/>
      <c r="AC2083"/>
      <c r="AD2083"/>
      <c r="AE2083"/>
      <c r="AF2083"/>
      <c r="AG2083"/>
      <c r="AH2083"/>
    </row>
    <row r="2084" spans="1:34" s="282" customFormat="1" ht="12.75" customHeight="1" x14ac:dyDescent="0.25">
      <c r="A2084"/>
      <c r="B2084"/>
      <c r="C2084" s="8"/>
      <c r="D2084" s="8"/>
      <c r="E2084"/>
      <c r="F2084" s="276"/>
      <c r="G2084"/>
      <c r="H2084"/>
      <c r="I2084"/>
      <c r="J2084" s="267"/>
      <c r="K2084" s="267"/>
      <c r="L2084" s="372"/>
      <c r="O2084" s="373"/>
      <c r="P2084" s="373"/>
      <c r="Q2084" s="374"/>
      <c r="R2084" s="274"/>
      <c r="S2084"/>
      <c r="T2084"/>
      <c r="U2084"/>
      <c r="V2084"/>
      <c r="W2084"/>
      <c r="X2084"/>
      <c r="Y2084"/>
      <c r="Z2084"/>
      <c r="AA2084"/>
      <c r="AB2084"/>
      <c r="AC2084"/>
      <c r="AD2084"/>
      <c r="AE2084"/>
      <c r="AF2084"/>
      <c r="AG2084"/>
      <c r="AH2084"/>
    </row>
    <row r="2085" spans="1:34" s="282" customFormat="1" ht="12.75" customHeight="1" x14ac:dyDescent="0.25">
      <c r="A2085"/>
      <c r="B2085"/>
      <c r="C2085" s="8"/>
      <c r="D2085" s="8"/>
      <c r="E2085"/>
      <c r="F2085" s="276"/>
      <c r="G2085"/>
      <c r="H2085"/>
      <c r="I2085"/>
      <c r="J2085" s="267"/>
      <c r="K2085" s="267"/>
      <c r="L2085" s="372"/>
      <c r="O2085" s="373"/>
      <c r="P2085" s="373"/>
      <c r="Q2085" s="374"/>
      <c r="R2085" s="274"/>
      <c r="S2085"/>
      <c r="T2085"/>
      <c r="U2085"/>
      <c r="V2085"/>
      <c r="W2085"/>
      <c r="X2085"/>
      <c r="Y2085"/>
      <c r="Z2085"/>
      <c r="AA2085"/>
      <c r="AB2085"/>
      <c r="AC2085"/>
      <c r="AD2085"/>
      <c r="AE2085"/>
      <c r="AF2085"/>
      <c r="AG2085"/>
      <c r="AH2085"/>
    </row>
    <row r="2086" spans="1:34" s="282" customFormat="1" ht="12.75" customHeight="1" x14ac:dyDescent="0.25">
      <c r="A2086"/>
      <c r="B2086"/>
      <c r="C2086" s="8"/>
      <c r="D2086" s="8"/>
      <c r="E2086"/>
      <c r="F2086" s="276"/>
      <c r="G2086"/>
      <c r="H2086"/>
      <c r="I2086"/>
      <c r="J2086" s="267"/>
      <c r="K2086" s="267"/>
      <c r="L2086" s="372"/>
      <c r="O2086" s="373"/>
      <c r="P2086" s="373"/>
      <c r="Q2086" s="374"/>
      <c r="R2086" s="274"/>
      <c r="S2086"/>
      <c r="T2086"/>
      <c r="U2086"/>
      <c r="V2086"/>
      <c r="W2086"/>
      <c r="X2086"/>
      <c r="Y2086"/>
      <c r="Z2086"/>
      <c r="AA2086"/>
      <c r="AB2086"/>
      <c r="AC2086"/>
      <c r="AD2086"/>
      <c r="AE2086"/>
      <c r="AF2086"/>
      <c r="AG2086"/>
      <c r="AH2086"/>
    </row>
    <row r="2087" spans="1:34" s="282" customFormat="1" ht="12.75" customHeight="1" x14ac:dyDescent="0.25">
      <c r="A2087"/>
      <c r="B2087"/>
      <c r="C2087" s="8"/>
      <c r="D2087" s="8"/>
      <c r="E2087"/>
      <c r="F2087" s="276"/>
      <c r="G2087"/>
      <c r="H2087"/>
      <c r="I2087"/>
      <c r="J2087" s="267"/>
      <c r="K2087" s="267"/>
      <c r="L2087" s="372"/>
      <c r="O2087" s="373"/>
      <c r="P2087" s="373"/>
      <c r="Q2087" s="374"/>
      <c r="R2087" s="274"/>
      <c r="S2087"/>
      <c r="T2087"/>
      <c r="U2087"/>
      <c r="V2087"/>
      <c r="W2087"/>
      <c r="X2087"/>
      <c r="Y2087"/>
      <c r="Z2087"/>
      <c r="AA2087"/>
      <c r="AB2087"/>
      <c r="AC2087"/>
      <c r="AD2087"/>
      <c r="AE2087"/>
      <c r="AF2087"/>
      <c r="AG2087"/>
      <c r="AH2087"/>
    </row>
    <row r="2088" spans="1:34" s="282" customFormat="1" ht="12.75" customHeight="1" x14ac:dyDescent="0.25">
      <c r="A2088"/>
      <c r="B2088"/>
      <c r="C2088" s="8"/>
      <c r="D2088" s="8"/>
      <c r="E2088"/>
      <c r="F2088" s="276"/>
      <c r="G2088"/>
      <c r="H2088"/>
      <c r="I2088"/>
      <c r="J2088" s="267"/>
      <c r="K2088" s="267"/>
      <c r="L2088" s="372"/>
      <c r="O2088" s="373"/>
      <c r="P2088" s="373"/>
      <c r="Q2088" s="374"/>
      <c r="R2088" s="274"/>
      <c r="S2088"/>
      <c r="T2088"/>
      <c r="U2088"/>
      <c r="V2088"/>
      <c r="W2088"/>
      <c r="X2088"/>
      <c r="Y2088"/>
      <c r="Z2088"/>
      <c r="AA2088"/>
      <c r="AB2088"/>
      <c r="AC2088"/>
      <c r="AD2088"/>
      <c r="AE2088"/>
      <c r="AF2088"/>
      <c r="AG2088"/>
      <c r="AH2088"/>
    </row>
    <row r="2089" spans="1:34" s="282" customFormat="1" ht="12.75" customHeight="1" x14ac:dyDescent="0.25">
      <c r="A2089"/>
      <c r="B2089"/>
      <c r="C2089" s="8"/>
      <c r="D2089" s="8"/>
      <c r="E2089"/>
      <c r="F2089" s="276"/>
      <c r="G2089"/>
      <c r="H2089"/>
      <c r="I2089"/>
      <c r="J2089" s="267"/>
      <c r="K2089" s="267"/>
      <c r="L2089" s="372"/>
      <c r="O2089" s="373"/>
      <c r="P2089" s="373"/>
      <c r="Q2089" s="374"/>
      <c r="R2089" s="274"/>
      <c r="S2089"/>
      <c r="T2089"/>
      <c r="U2089"/>
      <c r="V2089"/>
      <c r="W2089"/>
      <c r="X2089"/>
      <c r="Y2089"/>
      <c r="Z2089"/>
      <c r="AA2089"/>
      <c r="AB2089"/>
      <c r="AC2089"/>
      <c r="AD2089"/>
      <c r="AE2089"/>
      <c r="AF2089"/>
      <c r="AG2089"/>
      <c r="AH2089"/>
    </row>
    <row r="2090" spans="1:34" s="282" customFormat="1" ht="12.75" customHeight="1" x14ac:dyDescent="0.25">
      <c r="A2090"/>
      <c r="B2090"/>
      <c r="C2090" s="8"/>
      <c r="D2090" s="8"/>
      <c r="E2090"/>
      <c r="F2090" s="276"/>
      <c r="G2090"/>
      <c r="H2090"/>
      <c r="I2090"/>
      <c r="J2090" s="267"/>
      <c r="K2090" s="267"/>
      <c r="L2090" s="372"/>
      <c r="O2090" s="373"/>
      <c r="P2090" s="373"/>
      <c r="Q2090" s="374"/>
      <c r="R2090" s="274"/>
      <c r="S2090"/>
      <c r="T2090"/>
      <c r="U2090"/>
      <c r="V2090"/>
      <c r="W2090"/>
      <c r="X2090"/>
      <c r="Y2090"/>
      <c r="Z2090"/>
      <c r="AA2090"/>
      <c r="AB2090"/>
      <c r="AC2090"/>
      <c r="AD2090"/>
      <c r="AE2090"/>
      <c r="AF2090"/>
      <c r="AG2090"/>
      <c r="AH2090"/>
    </row>
    <row r="2091" spans="1:34" s="282" customFormat="1" ht="12.75" customHeight="1" x14ac:dyDescent="0.25">
      <c r="A2091"/>
      <c r="B2091"/>
      <c r="C2091" s="8"/>
      <c r="D2091" s="8"/>
      <c r="E2091"/>
      <c r="F2091" s="276"/>
      <c r="G2091"/>
      <c r="H2091"/>
      <c r="I2091"/>
      <c r="J2091" s="267"/>
      <c r="K2091" s="267"/>
      <c r="L2091" s="372"/>
      <c r="O2091" s="373"/>
      <c r="P2091" s="373"/>
      <c r="Q2091" s="374"/>
      <c r="R2091" s="274"/>
      <c r="S2091"/>
      <c r="T2091"/>
      <c r="U2091"/>
      <c r="V2091"/>
      <c r="W2091"/>
      <c r="X2091"/>
      <c r="Y2091"/>
      <c r="Z2091"/>
      <c r="AA2091"/>
      <c r="AB2091"/>
      <c r="AC2091"/>
      <c r="AD2091"/>
      <c r="AE2091"/>
      <c r="AF2091"/>
      <c r="AG2091"/>
      <c r="AH2091"/>
    </row>
    <row r="2092" spans="1:34" s="282" customFormat="1" ht="12.75" customHeight="1" x14ac:dyDescent="0.25">
      <c r="A2092"/>
      <c r="B2092"/>
      <c r="C2092" s="8"/>
      <c r="D2092" s="8"/>
      <c r="E2092"/>
      <c r="F2092" s="276"/>
      <c r="G2092"/>
      <c r="H2092"/>
      <c r="I2092"/>
      <c r="J2092" s="267"/>
      <c r="K2092" s="267"/>
      <c r="L2092" s="372"/>
      <c r="O2092" s="373"/>
      <c r="P2092" s="373"/>
      <c r="Q2092" s="374"/>
      <c r="R2092" s="274"/>
      <c r="S2092"/>
      <c r="T2092"/>
      <c r="U2092"/>
      <c r="V2092"/>
      <c r="W2092"/>
      <c r="X2092"/>
      <c r="Y2092"/>
      <c r="Z2092"/>
      <c r="AA2092"/>
      <c r="AB2092"/>
      <c r="AC2092"/>
      <c r="AD2092"/>
      <c r="AE2092"/>
      <c r="AF2092"/>
      <c r="AG2092"/>
      <c r="AH2092"/>
    </row>
    <row r="2093" spans="1:34" s="282" customFormat="1" ht="12.75" customHeight="1" x14ac:dyDescent="0.25">
      <c r="A2093"/>
      <c r="B2093"/>
      <c r="C2093" s="8"/>
      <c r="D2093" s="8"/>
      <c r="E2093"/>
      <c r="F2093" s="276"/>
      <c r="G2093"/>
      <c r="H2093"/>
      <c r="I2093"/>
      <c r="J2093" s="267"/>
      <c r="K2093" s="267"/>
      <c r="L2093" s="372"/>
      <c r="O2093" s="373"/>
      <c r="P2093" s="373"/>
      <c r="Q2093" s="374"/>
      <c r="R2093" s="274"/>
      <c r="S2093"/>
      <c r="T2093"/>
      <c r="U2093"/>
      <c r="V2093"/>
      <c r="W2093"/>
      <c r="X2093"/>
      <c r="Y2093"/>
      <c r="Z2093"/>
      <c r="AA2093"/>
      <c r="AB2093"/>
      <c r="AC2093"/>
      <c r="AD2093"/>
      <c r="AE2093"/>
      <c r="AF2093"/>
      <c r="AG2093"/>
      <c r="AH2093"/>
    </row>
    <row r="2094" spans="1:34" s="282" customFormat="1" ht="12.75" customHeight="1" x14ac:dyDescent="0.25">
      <c r="A2094"/>
      <c r="B2094"/>
      <c r="C2094" s="8"/>
      <c r="D2094" s="8"/>
      <c r="E2094"/>
      <c r="F2094" s="276"/>
      <c r="G2094"/>
      <c r="H2094"/>
      <c r="I2094"/>
      <c r="J2094" s="267"/>
      <c r="K2094" s="267"/>
      <c r="L2094" s="372"/>
      <c r="O2094" s="373"/>
      <c r="P2094" s="373"/>
      <c r="Q2094" s="374"/>
      <c r="R2094" s="274"/>
      <c r="S2094"/>
      <c r="T2094"/>
      <c r="U2094"/>
      <c r="V2094"/>
      <c r="W2094"/>
      <c r="X2094"/>
      <c r="Y2094"/>
      <c r="Z2094"/>
      <c r="AA2094"/>
      <c r="AB2094"/>
      <c r="AC2094"/>
      <c r="AD2094"/>
      <c r="AE2094"/>
      <c r="AF2094"/>
      <c r="AG2094"/>
      <c r="AH2094"/>
    </row>
    <row r="2095" spans="1:34" s="282" customFormat="1" ht="12.75" customHeight="1" x14ac:dyDescent="0.25">
      <c r="A2095"/>
      <c r="B2095"/>
      <c r="C2095" s="8"/>
      <c r="D2095" s="8"/>
      <c r="E2095"/>
      <c r="F2095" s="276"/>
      <c r="G2095"/>
      <c r="H2095"/>
      <c r="I2095"/>
      <c r="J2095" s="267"/>
      <c r="K2095" s="267"/>
      <c r="L2095" s="372"/>
      <c r="O2095" s="373"/>
      <c r="P2095" s="373"/>
      <c r="Q2095" s="374"/>
      <c r="R2095" s="274"/>
      <c r="S2095"/>
      <c r="T2095"/>
      <c r="U2095"/>
      <c r="V2095"/>
      <c r="W2095"/>
      <c r="X2095"/>
      <c r="Y2095"/>
      <c r="Z2095"/>
      <c r="AA2095"/>
      <c r="AB2095"/>
      <c r="AC2095"/>
      <c r="AD2095"/>
      <c r="AE2095"/>
      <c r="AF2095"/>
      <c r="AG2095"/>
      <c r="AH2095"/>
    </row>
    <row r="2096" spans="1:34" s="282" customFormat="1" ht="12.75" customHeight="1" x14ac:dyDescent="0.25">
      <c r="A2096"/>
      <c r="B2096"/>
      <c r="C2096" s="8"/>
      <c r="D2096" s="8"/>
      <c r="E2096"/>
      <c r="F2096" s="276"/>
      <c r="G2096"/>
      <c r="H2096"/>
      <c r="I2096"/>
      <c r="J2096" s="267"/>
      <c r="K2096" s="267"/>
      <c r="L2096" s="372"/>
      <c r="O2096" s="373"/>
      <c r="P2096" s="373"/>
      <c r="Q2096" s="374"/>
      <c r="R2096" s="274"/>
      <c r="S2096"/>
      <c r="T2096"/>
      <c r="U2096"/>
      <c r="V2096"/>
      <c r="W2096"/>
      <c r="X2096"/>
      <c r="Y2096"/>
      <c r="Z2096"/>
      <c r="AA2096"/>
      <c r="AB2096"/>
      <c r="AC2096"/>
      <c r="AD2096"/>
      <c r="AE2096"/>
      <c r="AF2096"/>
      <c r="AG2096"/>
      <c r="AH2096"/>
    </row>
    <row r="2097" spans="1:34" s="282" customFormat="1" ht="12.75" customHeight="1" x14ac:dyDescent="0.25">
      <c r="A2097"/>
      <c r="B2097"/>
      <c r="C2097" s="8"/>
      <c r="D2097" s="8"/>
      <c r="E2097"/>
      <c r="F2097" s="276"/>
      <c r="G2097"/>
      <c r="H2097"/>
      <c r="I2097"/>
      <c r="J2097" s="267"/>
      <c r="K2097" s="267"/>
      <c r="L2097" s="372"/>
      <c r="O2097" s="373"/>
      <c r="P2097" s="373"/>
      <c r="Q2097" s="374"/>
      <c r="R2097" s="274"/>
      <c r="S2097"/>
      <c r="T2097"/>
      <c r="U2097"/>
      <c r="V2097"/>
      <c r="W2097"/>
      <c r="X2097"/>
      <c r="Y2097"/>
      <c r="Z2097"/>
      <c r="AA2097"/>
      <c r="AB2097"/>
      <c r="AC2097"/>
      <c r="AD2097"/>
      <c r="AE2097"/>
      <c r="AF2097"/>
      <c r="AG2097"/>
      <c r="AH2097"/>
    </row>
    <row r="2098" spans="1:34" s="282" customFormat="1" ht="12.75" customHeight="1" x14ac:dyDescent="0.25">
      <c r="A2098"/>
      <c r="B2098"/>
      <c r="C2098" s="8"/>
      <c r="D2098" s="8"/>
      <c r="E2098"/>
      <c r="F2098" s="276"/>
      <c r="G2098"/>
      <c r="H2098"/>
      <c r="I2098"/>
      <c r="J2098" s="267"/>
      <c r="K2098" s="267"/>
      <c r="L2098" s="372"/>
      <c r="O2098" s="373"/>
      <c r="P2098" s="373"/>
      <c r="Q2098" s="374"/>
      <c r="R2098" s="274"/>
      <c r="S2098"/>
      <c r="T2098"/>
      <c r="U2098"/>
      <c r="V2098"/>
      <c r="W2098"/>
      <c r="X2098"/>
      <c r="Y2098"/>
      <c r="Z2098"/>
      <c r="AA2098"/>
      <c r="AB2098"/>
      <c r="AC2098"/>
      <c r="AD2098"/>
      <c r="AE2098"/>
      <c r="AF2098"/>
      <c r="AG2098"/>
      <c r="AH2098"/>
    </row>
    <row r="2099" spans="1:34" s="282" customFormat="1" ht="12.75" customHeight="1" x14ac:dyDescent="0.25">
      <c r="A2099"/>
      <c r="B2099"/>
      <c r="C2099" s="8"/>
      <c r="D2099" s="8"/>
      <c r="E2099"/>
      <c r="F2099" s="276"/>
      <c r="G2099"/>
      <c r="H2099"/>
      <c r="I2099"/>
      <c r="J2099" s="267"/>
      <c r="K2099" s="267"/>
      <c r="L2099" s="372"/>
      <c r="O2099" s="373"/>
      <c r="P2099" s="373"/>
      <c r="Q2099" s="374"/>
      <c r="R2099" s="274"/>
      <c r="S2099"/>
      <c r="T2099"/>
      <c r="U2099"/>
      <c r="V2099"/>
      <c r="W2099"/>
      <c r="X2099"/>
      <c r="Y2099"/>
      <c r="Z2099"/>
      <c r="AA2099"/>
      <c r="AB2099"/>
      <c r="AC2099"/>
      <c r="AD2099"/>
      <c r="AE2099"/>
      <c r="AF2099"/>
      <c r="AG2099"/>
      <c r="AH2099"/>
    </row>
    <row r="2100" spans="1:34" s="282" customFormat="1" ht="12.75" customHeight="1" x14ac:dyDescent="0.25">
      <c r="A2100"/>
      <c r="B2100"/>
      <c r="C2100" s="8"/>
      <c r="D2100" s="8"/>
      <c r="E2100"/>
      <c r="F2100" s="276"/>
      <c r="G2100"/>
      <c r="H2100"/>
      <c r="I2100"/>
      <c r="J2100" s="267"/>
      <c r="K2100" s="267"/>
      <c r="L2100" s="372"/>
      <c r="O2100" s="373"/>
      <c r="P2100" s="373"/>
      <c r="Q2100" s="374"/>
      <c r="R2100" s="274"/>
      <c r="S2100"/>
      <c r="T2100"/>
      <c r="U2100"/>
      <c r="V2100"/>
      <c r="W2100"/>
      <c r="X2100"/>
      <c r="Y2100"/>
      <c r="Z2100"/>
      <c r="AA2100"/>
      <c r="AB2100"/>
      <c r="AC2100"/>
      <c r="AD2100"/>
      <c r="AE2100"/>
      <c r="AF2100"/>
      <c r="AG2100"/>
      <c r="AH2100"/>
    </row>
    <row r="2101" spans="1:34" s="282" customFormat="1" ht="12.75" customHeight="1" x14ac:dyDescent="0.25">
      <c r="A2101"/>
      <c r="B2101"/>
      <c r="C2101" s="8"/>
      <c r="D2101" s="8"/>
      <c r="E2101"/>
      <c r="F2101" s="276"/>
      <c r="G2101"/>
      <c r="H2101"/>
      <c r="I2101"/>
      <c r="J2101" s="267"/>
      <c r="K2101" s="267"/>
      <c r="L2101" s="372"/>
      <c r="O2101" s="373"/>
      <c r="P2101" s="373"/>
      <c r="Q2101" s="374"/>
      <c r="R2101" s="274"/>
      <c r="S2101"/>
      <c r="T2101"/>
      <c r="U2101"/>
      <c r="V2101"/>
      <c r="W2101"/>
      <c r="X2101"/>
      <c r="Y2101"/>
      <c r="Z2101"/>
      <c r="AA2101"/>
      <c r="AB2101"/>
      <c r="AC2101"/>
      <c r="AD2101"/>
      <c r="AE2101"/>
      <c r="AF2101"/>
      <c r="AG2101"/>
      <c r="AH2101"/>
    </row>
    <row r="2102" spans="1:34" s="282" customFormat="1" ht="12.75" customHeight="1" x14ac:dyDescent="0.25">
      <c r="A2102"/>
      <c r="B2102"/>
      <c r="C2102" s="8"/>
      <c r="D2102" s="8"/>
      <c r="E2102"/>
      <c r="F2102" s="276"/>
      <c r="G2102"/>
      <c r="H2102"/>
      <c r="I2102"/>
      <c r="J2102" s="267"/>
      <c r="K2102" s="267"/>
      <c r="L2102" s="372"/>
      <c r="O2102" s="373"/>
      <c r="P2102" s="373"/>
      <c r="Q2102" s="374"/>
      <c r="R2102" s="274"/>
      <c r="S2102"/>
      <c r="T2102"/>
      <c r="U2102"/>
      <c r="V2102"/>
      <c r="W2102"/>
      <c r="X2102"/>
      <c r="Y2102"/>
      <c r="Z2102"/>
      <c r="AA2102"/>
      <c r="AB2102"/>
      <c r="AC2102"/>
      <c r="AD2102"/>
      <c r="AE2102"/>
      <c r="AF2102"/>
      <c r="AG2102"/>
      <c r="AH2102"/>
    </row>
    <row r="2103" spans="1:34" s="282" customFormat="1" ht="12.75" customHeight="1" x14ac:dyDescent="0.25">
      <c r="A2103"/>
      <c r="B2103"/>
      <c r="C2103" s="8"/>
      <c r="D2103" s="8"/>
      <c r="E2103"/>
      <c r="F2103" s="276"/>
      <c r="G2103"/>
      <c r="H2103"/>
      <c r="I2103"/>
      <c r="J2103" s="267"/>
      <c r="K2103" s="267"/>
      <c r="L2103" s="372"/>
      <c r="O2103" s="373"/>
      <c r="P2103" s="373"/>
      <c r="Q2103" s="374"/>
      <c r="R2103" s="274"/>
      <c r="S2103"/>
      <c r="T2103"/>
      <c r="U2103"/>
      <c r="V2103"/>
      <c r="W2103"/>
      <c r="X2103"/>
      <c r="Y2103"/>
      <c r="Z2103"/>
      <c r="AA2103"/>
      <c r="AB2103"/>
      <c r="AC2103"/>
      <c r="AD2103"/>
      <c r="AE2103"/>
      <c r="AF2103"/>
      <c r="AG2103"/>
      <c r="AH2103"/>
    </row>
    <row r="2104" spans="1:34" s="282" customFormat="1" ht="12.75" customHeight="1" x14ac:dyDescent="0.25">
      <c r="A2104"/>
      <c r="B2104"/>
      <c r="C2104" s="8"/>
      <c r="D2104" s="8"/>
      <c r="E2104"/>
      <c r="F2104" s="276"/>
      <c r="G2104"/>
      <c r="H2104"/>
      <c r="I2104"/>
      <c r="J2104" s="267"/>
      <c r="K2104" s="267"/>
      <c r="L2104" s="372"/>
      <c r="O2104" s="373"/>
      <c r="P2104" s="373"/>
      <c r="Q2104" s="374"/>
      <c r="R2104" s="274"/>
      <c r="S2104"/>
      <c r="T2104"/>
      <c r="U2104"/>
      <c r="V2104"/>
      <c r="W2104"/>
      <c r="X2104"/>
      <c r="Y2104"/>
      <c r="Z2104"/>
      <c r="AA2104"/>
      <c r="AB2104"/>
      <c r="AC2104"/>
      <c r="AD2104"/>
      <c r="AE2104"/>
      <c r="AF2104"/>
      <c r="AG2104"/>
      <c r="AH2104"/>
    </row>
    <row r="2105" spans="1:34" s="282" customFormat="1" ht="12.75" customHeight="1" x14ac:dyDescent="0.25">
      <c r="A2105"/>
      <c r="B2105"/>
      <c r="C2105" s="8"/>
      <c r="D2105" s="8"/>
      <c r="E2105"/>
      <c r="F2105" s="276"/>
      <c r="G2105"/>
      <c r="H2105"/>
      <c r="I2105"/>
      <c r="J2105" s="267"/>
      <c r="K2105" s="267"/>
      <c r="L2105" s="372"/>
      <c r="O2105" s="373"/>
      <c r="P2105" s="373"/>
      <c r="Q2105" s="374"/>
      <c r="R2105" s="274"/>
      <c r="S2105"/>
      <c r="T2105"/>
      <c r="U2105"/>
      <c r="V2105"/>
      <c r="W2105"/>
      <c r="X2105"/>
      <c r="Y2105"/>
      <c r="Z2105"/>
      <c r="AA2105"/>
      <c r="AB2105"/>
      <c r="AC2105"/>
      <c r="AD2105"/>
      <c r="AE2105"/>
      <c r="AF2105"/>
      <c r="AG2105"/>
      <c r="AH2105"/>
    </row>
    <row r="2106" spans="1:34" s="282" customFormat="1" ht="12.75" customHeight="1" x14ac:dyDescent="0.25">
      <c r="A2106"/>
      <c r="B2106"/>
      <c r="C2106" s="8"/>
      <c r="D2106" s="8"/>
      <c r="E2106"/>
      <c r="F2106" s="276"/>
      <c r="G2106"/>
      <c r="H2106"/>
      <c r="I2106"/>
      <c r="J2106" s="267"/>
      <c r="K2106" s="267"/>
      <c r="L2106" s="372"/>
      <c r="O2106" s="373"/>
      <c r="P2106" s="373"/>
      <c r="Q2106" s="374"/>
      <c r="R2106" s="274"/>
      <c r="S2106"/>
      <c r="T2106"/>
      <c r="U2106"/>
      <c r="V2106"/>
      <c r="W2106"/>
      <c r="X2106"/>
      <c r="Y2106"/>
      <c r="Z2106"/>
      <c r="AA2106"/>
      <c r="AB2106"/>
      <c r="AC2106"/>
      <c r="AD2106"/>
      <c r="AE2106"/>
      <c r="AF2106"/>
      <c r="AG2106"/>
      <c r="AH2106"/>
    </row>
    <row r="2107" spans="1:34" s="282" customFormat="1" ht="12.75" customHeight="1" x14ac:dyDescent="0.25">
      <c r="A2107"/>
      <c r="B2107"/>
      <c r="C2107" s="8"/>
      <c r="D2107" s="8"/>
      <c r="E2107"/>
      <c r="F2107" s="276"/>
      <c r="G2107"/>
      <c r="H2107"/>
      <c r="I2107"/>
      <c r="J2107" s="267"/>
      <c r="K2107" s="267"/>
      <c r="L2107" s="372"/>
      <c r="O2107" s="373"/>
      <c r="P2107" s="373"/>
      <c r="Q2107" s="374"/>
      <c r="R2107" s="274"/>
      <c r="S2107"/>
      <c r="T2107"/>
      <c r="U2107"/>
      <c r="V2107"/>
      <c r="W2107"/>
      <c r="X2107"/>
      <c r="Y2107"/>
      <c r="Z2107"/>
      <c r="AA2107"/>
      <c r="AB2107"/>
      <c r="AC2107"/>
      <c r="AD2107"/>
      <c r="AE2107"/>
      <c r="AF2107"/>
      <c r="AG2107"/>
      <c r="AH2107"/>
    </row>
    <row r="2108" spans="1:34" s="282" customFormat="1" ht="12.75" customHeight="1" x14ac:dyDescent="0.25">
      <c r="A2108"/>
      <c r="B2108"/>
      <c r="C2108" s="8"/>
      <c r="D2108" s="8"/>
      <c r="E2108"/>
      <c r="F2108" s="276"/>
      <c r="G2108"/>
      <c r="H2108"/>
      <c r="I2108"/>
      <c r="J2108" s="267"/>
      <c r="K2108" s="267"/>
      <c r="L2108" s="372"/>
      <c r="O2108" s="373"/>
      <c r="P2108" s="373"/>
      <c r="Q2108" s="374"/>
      <c r="R2108" s="274"/>
      <c r="S2108"/>
      <c r="T2108"/>
      <c r="U2108"/>
      <c r="V2108"/>
      <c r="W2108"/>
      <c r="X2108"/>
      <c r="Y2108"/>
      <c r="Z2108"/>
      <c r="AA2108"/>
      <c r="AB2108"/>
      <c r="AC2108"/>
      <c r="AD2108"/>
      <c r="AE2108"/>
      <c r="AF2108"/>
      <c r="AG2108"/>
      <c r="AH2108"/>
    </row>
    <row r="2109" spans="1:34" s="282" customFormat="1" ht="12.75" customHeight="1" x14ac:dyDescent="0.25">
      <c r="A2109"/>
      <c r="B2109"/>
      <c r="C2109" s="8"/>
      <c r="D2109" s="8"/>
      <c r="E2109"/>
      <c r="F2109" s="276"/>
      <c r="G2109"/>
      <c r="H2109"/>
      <c r="I2109"/>
      <c r="J2109" s="267"/>
      <c r="K2109" s="267"/>
      <c r="L2109" s="372"/>
      <c r="O2109" s="373"/>
      <c r="P2109" s="373"/>
      <c r="Q2109" s="374"/>
      <c r="R2109" s="274"/>
      <c r="S2109"/>
      <c r="T2109"/>
      <c r="U2109"/>
      <c r="V2109"/>
      <c r="W2109"/>
      <c r="X2109"/>
      <c r="Y2109"/>
      <c r="Z2109"/>
      <c r="AA2109"/>
      <c r="AB2109"/>
      <c r="AC2109"/>
      <c r="AD2109"/>
      <c r="AE2109"/>
      <c r="AF2109"/>
      <c r="AG2109"/>
      <c r="AH2109"/>
    </row>
    <row r="2110" spans="1:34" s="282" customFormat="1" ht="12.75" customHeight="1" x14ac:dyDescent="0.25">
      <c r="A2110"/>
      <c r="B2110"/>
      <c r="C2110" s="8"/>
      <c r="D2110" s="8"/>
      <c r="E2110"/>
      <c r="F2110" s="276"/>
      <c r="G2110"/>
      <c r="H2110"/>
      <c r="I2110"/>
      <c r="J2110" s="267"/>
      <c r="K2110" s="267"/>
      <c r="L2110" s="372"/>
      <c r="O2110" s="373"/>
      <c r="P2110" s="373"/>
      <c r="Q2110" s="374"/>
      <c r="R2110" s="274"/>
      <c r="S2110"/>
      <c r="T2110"/>
      <c r="U2110"/>
      <c r="V2110"/>
      <c r="W2110"/>
      <c r="X2110"/>
      <c r="Y2110"/>
      <c r="Z2110"/>
      <c r="AA2110"/>
      <c r="AB2110"/>
      <c r="AC2110"/>
      <c r="AD2110"/>
      <c r="AE2110"/>
      <c r="AF2110"/>
      <c r="AG2110"/>
      <c r="AH2110"/>
    </row>
    <row r="2111" spans="1:34" s="282" customFormat="1" ht="12.75" customHeight="1" x14ac:dyDescent="0.25">
      <c r="A2111"/>
      <c r="B2111"/>
      <c r="C2111" s="8"/>
      <c r="D2111" s="8"/>
      <c r="E2111"/>
      <c r="F2111" s="276"/>
      <c r="G2111"/>
      <c r="H2111"/>
      <c r="I2111"/>
      <c r="J2111" s="267"/>
      <c r="K2111" s="267"/>
      <c r="L2111" s="372"/>
      <c r="O2111" s="373"/>
      <c r="P2111" s="373"/>
      <c r="Q2111" s="374"/>
      <c r="R2111" s="274"/>
      <c r="S2111"/>
      <c r="T2111"/>
      <c r="U2111"/>
      <c r="V2111"/>
      <c r="W2111"/>
      <c r="X2111"/>
      <c r="Y2111"/>
      <c r="Z2111"/>
      <c r="AA2111"/>
      <c r="AB2111"/>
      <c r="AC2111"/>
      <c r="AD2111"/>
      <c r="AE2111"/>
      <c r="AF2111"/>
      <c r="AG2111"/>
      <c r="AH2111"/>
    </row>
    <row r="2112" spans="1:34" s="282" customFormat="1" ht="12.75" customHeight="1" x14ac:dyDescent="0.25">
      <c r="A2112"/>
      <c r="B2112"/>
      <c r="C2112" s="8"/>
      <c r="D2112" s="8"/>
      <c r="E2112"/>
      <c r="F2112" s="276"/>
      <c r="G2112"/>
      <c r="H2112"/>
      <c r="I2112"/>
      <c r="J2112" s="267"/>
      <c r="K2112" s="267"/>
      <c r="L2112" s="372"/>
      <c r="O2112" s="373"/>
      <c r="P2112" s="373"/>
      <c r="Q2112" s="374"/>
      <c r="R2112" s="274"/>
      <c r="S2112"/>
      <c r="T2112"/>
      <c r="U2112"/>
      <c r="V2112"/>
      <c r="W2112"/>
      <c r="X2112"/>
      <c r="Y2112"/>
      <c r="Z2112"/>
      <c r="AA2112"/>
      <c r="AB2112"/>
      <c r="AC2112"/>
      <c r="AD2112"/>
      <c r="AE2112"/>
      <c r="AF2112"/>
      <c r="AG2112"/>
      <c r="AH2112"/>
    </row>
    <row r="2113" spans="1:34" s="282" customFormat="1" ht="12.75" customHeight="1" x14ac:dyDescent="0.25">
      <c r="A2113"/>
      <c r="B2113"/>
      <c r="C2113" s="8"/>
      <c r="D2113" s="8"/>
      <c r="E2113"/>
      <c r="F2113" s="276"/>
      <c r="G2113"/>
      <c r="H2113"/>
      <c r="I2113"/>
      <c r="J2113" s="267"/>
      <c r="K2113" s="267"/>
      <c r="L2113" s="372"/>
      <c r="O2113" s="373"/>
      <c r="P2113" s="373"/>
      <c r="Q2113" s="374"/>
      <c r="R2113" s="274"/>
      <c r="S2113"/>
      <c r="T2113"/>
      <c r="U2113"/>
      <c r="V2113"/>
      <c r="W2113"/>
      <c r="X2113"/>
      <c r="Y2113"/>
      <c r="Z2113"/>
      <c r="AA2113"/>
      <c r="AB2113"/>
      <c r="AC2113"/>
      <c r="AD2113"/>
      <c r="AE2113"/>
      <c r="AF2113"/>
      <c r="AG2113"/>
      <c r="AH2113"/>
    </row>
    <row r="2114" spans="1:34" s="282" customFormat="1" ht="12.75" customHeight="1" x14ac:dyDescent="0.25">
      <c r="A2114"/>
      <c r="B2114"/>
      <c r="C2114" s="8"/>
      <c r="D2114" s="8"/>
      <c r="E2114"/>
      <c r="F2114" s="276"/>
      <c r="G2114"/>
      <c r="H2114"/>
      <c r="I2114"/>
      <c r="J2114" s="267"/>
      <c r="K2114" s="267"/>
      <c r="L2114" s="372"/>
      <c r="O2114" s="373"/>
      <c r="P2114" s="373"/>
      <c r="Q2114" s="374"/>
      <c r="R2114" s="274"/>
      <c r="S2114"/>
      <c r="T2114"/>
      <c r="U2114"/>
      <c r="V2114"/>
      <c r="W2114"/>
      <c r="X2114"/>
      <c r="Y2114"/>
      <c r="Z2114"/>
      <c r="AA2114"/>
      <c r="AB2114"/>
      <c r="AC2114"/>
      <c r="AD2114"/>
      <c r="AE2114"/>
      <c r="AF2114"/>
      <c r="AG2114"/>
      <c r="AH2114"/>
    </row>
    <row r="2115" spans="1:34" s="282" customFormat="1" ht="12.75" customHeight="1" x14ac:dyDescent="0.25">
      <c r="A2115"/>
      <c r="B2115"/>
      <c r="C2115" s="8"/>
      <c r="D2115" s="8"/>
      <c r="E2115"/>
      <c r="F2115" s="276"/>
      <c r="G2115"/>
      <c r="H2115"/>
      <c r="I2115"/>
      <c r="J2115" s="267"/>
      <c r="K2115" s="267"/>
      <c r="L2115" s="372"/>
      <c r="O2115" s="373"/>
      <c r="P2115" s="373"/>
      <c r="Q2115" s="374"/>
      <c r="R2115" s="274"/>
      <c r="S2115"/>
      <c r="T2115"/>
      <c r="U2115"/>
      <c r="V2115"/>
      <c r="W2115"/>
      <c r="X2115"/>
      <c r="Y2115"/>
      <c r="Z2115"/>
      <c r="AA2115"/>
      <c r="AB2115"/>
      <c r="AC2115"/>
      <c r="AD2115"/>
      <c r="AE2115"/>
      <c r="AF2115"/>
      <c r="AG2115"/>
      <c r="AH2115"/>
    </row>
    <row r="2116" spans="1:34" s="282" customFormat="1" ht="12.75" customHeight="1" x14ac:dyDescent="0.25">
      <c r="A2116"/>
      <c r="B2116"/>
      <c r="C2116" s="8"/>
      <c r="D2116" s="8"/>
      <c r="E2116"/>
      <c r="F2116" s="276"/>
      <c r="G2116"/>
      <c r="H2116"/>
      <c r="I2116"/>
      <c r="J2116" s="267"/>
      <c r="K2116" s="267"/>
      <c r="L2116" s="372"/>
      <c r="O2116" s="373"/>
      <c r="P2116" s="373"/>
      <c r="Q2116" s="374"/>
      <c r="R2116" s="274"/>
      <c r="S2116"/>
      <c r="T2116"/>
      <c r="U2116"/>
      <c r="V2116"/>
      <c r="W2116"/>
      <c r="X2116"/>
      <c r="Y2116"/>
      <c r="Z2116"/>
      <c r="AA2116"/>
      <c r="AB2116"/>
      <c r="AC2116"/>
      <c r="AD2116"/>
      <c r="AE2116"/>
      <c r="AF2116"/>
      <c r="AG2116"/>
      <c r="AH2116"/>
    </row>
    <row r="2117" spans="1:34" s="282" customFormat="1" ht="12.75" customHeight="1" x14ac:dyDescent="0.25">
      <c r="A2117"/>
      <c r="B2117"/>
      <c r="C2117" s="8"/>
      <c r="D2117" s="8"/>
      <c r="E2117"/>
      <c r="F2117" s="276"/>
      <c r="G2117"/>
      <c r="H2117"/>
      <c r="I2117"/>
      <c r="J2117" s="267"/>
      <c r="K2117" s="267"/>
      <c r="L2117" s="372"/>
      <c r="O2117" s="373"/>
      <c r="P2117" s="373"/>
      <c r="Q2117" s="374"/>
      <c r="R2117" s="274"/>
      <c r="S2117"/>
      <c r="T2117"/>
      <c r="U2117"/>
      <c r="V2117"/>
      <c r="W2117"/>
      <c r="X2117"/>
      <c r="Y2117"/>
      <c r="Z2117"/>
      <c r="AA2117"/>
      <c r="AB2117"/>
      <c r="AC2117"/>
      <c r="AD2117"/>
      <c r="AE2117"/>
      <c r="AF2117"/>
      <c r="AG2117"/>
      <c r="AH2117"/>
    </row>
    <row r="2118" spans="1:34" s="282" customFormat="1" ht="12.75" customHeight="1" x14ac:dyDescent="0.25">
      <c r="A2118"/>
      <c r="B2118"/>
      <c r="C2118" s="8"/>
      <c r="D2118" s="8"/>
      <c r="E2118"/>
      <c r="F2118" s="276"/>
      <c r="G2118"/>
      <c r="H2118"/>
      <c r="I2118"/>
      <c r="J2118" s="267"/>
      <c r="K2118" s="267"/>
      <c r="L2118" s="372"/>
      <c r="O2118" s="373"/>
      <c r="P2118" s="373"/>
      <c r="Q2118" s="374"/>
      <c r="R2118" s="274"/>
      <c r="S2118"/>
      <c r="T2118"/>
      <c r="U2118"/>
      <c r="V2118"/>
      <c r="W2118"/>
      <c r="X2118"/>
      <c r="Y2118"/>
      <c r="Z2118"/>
      <c r="AA2118"/>
      <c r="AB2118"/>
      <c r="AC2118"/>
      <c r="AD2118"/>
      <c r="AE2118"/>
      <c r="AF2118"/>
      <c r="AG2118"/>
      <c r="AH2118"/>
    </row>
    <row r="2119" spans="1:34" s="282" customFormat="1" ht="12.75" customHeight="1" x14ac:dyDescent="0.25">
      <c r="A2119"/>
      <c r="B2119"/>
      <c r="C2119" s="8"/>
      <c r="D2119" s="8"/>
      <c r="E2119"/>
      <c r="F2119" s="276"/>
      <c r="G2119"/>
      <c r="H2119"/>
      <c r="I2119"/>
      <c r="J2119" s="267"/>
      <c r="K2119" s="267"/>
      <c r="L2119" s="372"/>
      <c r="O2119" s="373"/>
      <c r="P2119" s="373"/>
      <c r="Q2119" s="374"/>
      <c r="R2119" s="274"/>
      <c r="S2119"/>
      <c r="T2119"/>
      <c r="U2119"/>
      <c r="V2119"/>
      <c r="W2119"/>
      <c r="X2119"/>
      <c r="Y2119"/>
      <c r="Z2119"/>
      <c r="AA2119"/>
      <c r="AB2119"/>
      <c r="AC2119"/>
      <c r="AD2119"/>
      <c r="AE2119"/>
      <c r="AF2119"/>
      <c r="AG2119"/>
      <c r="AH2119"/>
    </row>
    <row r="2120" spans="1:34" s="282" customFormat="1" ht="12.75" customHeight="1" x14ac:dyDescent="0.25">
      <c r="A2120"/>
      <c r="B2120"/>
      <c r="C2120" s="8"/>
      <c r="D2120" s="8"/>
      <c r="E2120"/>
      <c r="F2120" s="276"/>
      <c r="G2120"/>
      <c r="H2120"/>
      <c r="I2120"/>
      <c r="J2120" s="267"/>
      <c r="K2120" s="267"/>
      <c r="L2120" s="372"/>
      <c r="O2120" s="373"/>
      <c r="P2120" s="373"/>
      <c r="Q2120" s="374"/>
      <c r="R2120" s="274"/>
      <c r="S2120"/>
      <c r="T2120"/>
      <c r="U2120"/>
      <c r="V2120"/>
      <c r="W2120"/>
      <c r="X2120"/>
      <c r="Y2120"/>
      <c r="Z2120"/>
      <c r="AA2120"/>
      <c r="AB2120"/>
      <c r="AC2120"/>
      <c r="AD2120"/>
      <c r="AE2120"/>
      <c r="AF2120"/>
      <c r="AG2120"/>
      <c r="AH2120"/>
    </row>
    <row r="2121" spans="1:34" s="282" customFormat="1" ht="12.75" customHeight="1" x14ac:dyDescent="0.25">
      <c r="A2121"/>
      <c r="B2121"/>
      <c r="C2121" s="8"/>
      <c r="D2121" s="8"/>
      <c r="E2121"/>
      <c r="F2121" s="276"/>
      <c r="G2121"/>
      <c r="H2121"/>
      <c r="I2121"/>
      <c r="J2121" s="267"/>
      <c r="K2121" s="267"/>
      <c r="L2121" s="372"/>
      <c r="O2121" s="373"/>
      <c r="P2121" s="373"/>
      <c r="Q2121" s="374"/>
      <c r="R2121" s="274"/>
      <c r="S2121"/>
      <c r="T2121"/>
      <c r="U2121"/>
      <c r="V2121"/>
      <c r="W2121"/>
      <c r="X2121"/>
      <c r="Y2121"/>
      <c r="Z2121"/>
      <c r="AA2121"/>
      <c r="AB2121"/>
      <c r="AC2121"/>
      <c r="AD2121"/>
      <c r="AE2121"/>
      <c r="AF2121"/>
      <c r="AG2121"/>
      <c r="AH2121"/>
    </row>
    <row r="2122" spans="1:34" s="282" customFormat="1" ht="12.75" customHeight="1" x14ac:dyDescent="0.25">
      <c r="A2122"/>
      <c r="B2122"/>
      <c r="C2122" s="8"/>
      <c r="D2122" s="8"/>
      <c r="E2122"/>
      <c r="F2122" s="276"/>
      <c r="G2122"/>
      <c r="H2122"/>
      <c r="I2122"/>
      <c r="J2122" s="267"/>
      <c r="K2122" s="267"/>
      <c r="L2122" s="372"/>
      <c r="O2122" s="373"/>
      <c r="P2122" s="373"/>
      <c r="Q2122" s="374"/>
      <c r="R2122" s="274"/>
      <c r="S2122"/>
      <c r="T2122"/>
      <c r="U2122"/>
      <c r="V2122"/>
      <c r="W2122"/>
      <c r="X2122"/>
      <c r="Y2122"/>
      <c r="Z2122"/>
      <c r="AA2122"/>
      <c r="AB2122"/>
      <c r="AC2122"/>
      <c r="AD2122"/>
      <c r="AE2122"/>
      <c r="AF2122"/>
      <c r="AG2122"/>
      <c r="AH2122"/>
    </row>
    <row r="2123" spans="1:34" s="282" customFormat="1" ht="12.75" customHeight="1" x14ac:dyDescent="0.25">
      <c r="A2123"/>
      <c r="B2123"/>
      <c r="C2123" s="8"/>
      <c r="D2123" s="8"/>
      <c r="E2123"/>
      <c r="F2123" s="276"/>
      <c r="G2123"/>
      <c r="H2123"/>
      <c r="I2123"/>
      <c r="J2123" s="267"/>
      <c r="K2123" s="267"/>
      <c r="L2123" s="372"/>
      <c r="O2123" s="373"/>
      <c r="P2123" s="373"/>
      <c r="Q2123" s="374"/>
      <c r="R2123" s="274"/>
      <c r="S2123"/>
      <c r="T2123"/>
      <c r="U2123"/>
      <c r="V2123"/>
      <c r="W2123"/>
      <c r="X2123"/>
      <c r="Y2123"/>
      <c r="Z2123"/>
      <c r="AA2123"/>
      <c r="AB2123"/>
      <c r="AC2123"/>
      <c r="AD2123"/>
      <c r="AE2123"/>
      <c r="AF2123"/>
      <c r="AG2123"/>
      <c r="AH2123"/>
    </row>
    <row r="2124" spans="1:34" s="282" customFormat="1" ht="12.75" customHeight="1" x14ac:dyDescent="0.25">
      <c r="A2124"/>
      <c r="B2124"/>
      <c r="C2124" s="8"/>
      <c r="D2124" s="8"/>
      <c r="E2124"/>
      <c r="F2124" s="276"/>
      <c r="G2124"/>
      <c r="H2124"/>
      <c r="I2124"/>
      <c r="J2124" s="267"/>
      <c r="K2124" s="267"/>
      <c r="L2124" s="372"/>
      <c r="O2124" s="373"/>
      <c r="P2124" s="373"/>
      <c r="Q2124" s="374"/>
      <c r="R2124" s="274"/>
      <c r="S2124"/>
      <c r="T2124"/>
      <c r="U2124"/>
      <c r="V2124"/>
      <c r="W2124"/>
      <c r="X2124"/>
      <c r="Y2124"/>
      <c r="Z2124"/>
      <c r="AA2124"/>
      <c r="AB2124"/>
      <c r="AC2124"/>
      <c r="AD2124"/>
      <c r="AE2124"/>
      <c r="AF2124"/>
      <c r="AG2124"/>
      <c r="AH2124"/>
    </row>
    <row r="2125" spans="1:34" s="282" customFormat="1" ht="12.75" customHeight="1" x14ac:dyDescent="0.25">
      <c r="A2125"/>
      <c r="B2125"/>
      <c r="C2125" s="8"/>
      <c r="D2125" s="8"/>
      <c r="E2125"/>
      <c r="F2125" s="276"/>
      <c r="G2125"/>
      <c r="H2125"/>
      <c r="I2125"/>
      <c r="J2125" s="267"/>
      <c r="K2125" s="267"/>
      <c r="L2125" s="372"/>
      <c r="O2125" s="373"/>
      <c r="P2125" s="373"/>
      <c r="Q2125" s="374"/>
      <c r="R2125" s="274"/>
      <c r="S2125"/>
      <c r="T2125"/>
      <c r="U2125"/>
      <c r="V2125"/>
      <c r="W2125"/>
      <c r="X2125"/>
      <c r="Y2125"/>
      <c r="Z2125"/>
      <c r="AA2125"/>
      <c r="AB2125"/>
      <c r="AC2125"/>
      <c r="AD2125"/>
      <c r="AE2125"/>
      <c r="AF2125"/>
      <c r="AG2125"/>
      <c r="AH2125"/>
    </row>
    <row r="2126" spans="1:34" s="282" customFormat="1" ht="12.75" customHeight="1" x14ac:dyDescent="0.25">
      <c r="A2126"/>
      <c r="B2126"/>
      <c r="C2126" s="8"/>
      <c r="D2126" s="8"/>
      <c r="E2126"/>
      <c r="F2126" s="276"/>
      <c r="G2126"/>
      <c r="H2126"/>
      <c r="I2126"/>
      <c r="J2126" s="267"/>
      <c r="K2126" s="267"/>
      <c r="L2126" s="372"/>
      <c r="O2126" s="373"/>
      <c r="P2126" s="373"/>
      <c r="Q2126" s="374"/>
      <c r="R2126" s="274"/>
      <c r="S2126"/>
      <c r="T2126"/>
      <c r="U2126"/>
      <c r="V2126"/>
      <c r="W2126"/>
      <c r="X2126"/>
      <c r="Y2126"/>
      <c r="Z2126"/>
      <c r="AA2126"/>
      <c r="AB2126"/>
      <c r="AC2126"/>
      <c r="AD2126"/>
      <c r="AE2126"/>
      <c r="AF2126"/>
      <c r="AG2126"/>
      <c r="AH2126"/>
    </row>
    <row r="2127" spans="1:34" s="282" customFormat="1" ht="12.75" customHeight="1" x14ac:dyDescent="0.25">
      <c r="A2127"/>
      <c r="B2127"/>
      <c r="C2127" s="8"/>
      <c r="D2127" s="8"/>
      <c r="E2127"/>
      <c r="F2127" s="276"/>
      <c r="G2127"/>
      <c r="H2127"/>
      <c r="I2127"/>
      <c r="J2127" s="267"/>
      <c r="K2127" s="267"/>
      <c r="L2127" s="372"/>
      <c r="O2127" s="373"/>
      <c r="P2127" s="373"/>
      <c r="Q2127" s="374"/>
      <c r="R2127" s="274"/>
      <c r="S2127"/>
      <c r="T2127"/>
      <c r="U2127"/>
      <c r="V2127"/>
      <c r="W2127"/>
      <c r="X2127"/>
      <c r="Y2127"/>
      <c r="Z2127"/>
      <c r="AA2127"/>
      <c r="AB2127"/>
      <c r="AC2127"/>
      <c r="AD2127"/>
      <c r="AE2127"/>
      <c r="AF2127"/>
      <c r="AG2127"/>
      <c r="AH2127"/>
    </row>
    <row r="2128" spans="1:34" s="282" customFormat="1" ht="12.75" customHeight="1" x14ac:dyDescent="0.25">
      <c r="A2128"/>
      <c r="B2128"/>
      <c r="C2128" s="8"/>
      <c r="D2128" s="8"/>
      <c r="E2128"/>
      <c r="F2128" s="276"/>
      <c r="G2128"/>
      <c r="H2128"/>
      <c r="I2128"/>
      <c r="J2128" s="267"/>
      <c r="K2128" s="267"/>
      <c r="L2128" s="372"/>
      <c r="O2128" s="373"/>
      <c r="P2128" s="373"/>
      <c r="Q2128" s="374"/>
      <c r="R2128" s="274"/>
      <c r="S2128"/>
      <c r="T2128"/>
      <c r="U2128"/>
      <c r="V2128"/>
      <c r="W2128"/>
      <c r="X2128"/>
      <c r="Y2128"/>
      <c r="Z2128"/>
      <c r="AA2128"/>
      <c r="AB2128"/>
      <c r="AC2128"/>
      <c r="AD2128"/>
      <c r="AE2128"/>
      <c r="AF2128"/>
      <c r="AG2128"/>
      <c r="AH2128"/>
    </row>
    <row r="2129" spans="1:34" s="282" customFormat="1" ht="12.75" customHeight="1" x14ac:dyDescent="0.25">
      <c r="A2129"/>
      <c r="B2129"/>
      <c r="C2129" s="8"/>
      <c r="D2129" s="8"/>
      <c r="E2129"/>
      <c r="F2129" s="276"/>
      <c r="G2129"/>
      <c r="H2129"/>
      <c r="I2129"/>
      <c r="J2129" s="267"/>
      <c r="K2129" s="267"/>
      <c r="L2129" s="372"/>
      <c r="O2129" s="373"/>
      <c r="P2129" s="373"/>
      <c r="Q2129" s="374"/>
      <c r="R2129" s="274"/>
      <c r="S2129"/>
      <c r="T2129"/>
      <c r="U2129"/>
      <c r="V2129"/>
      <c r="W2129"/>
      <c r="X2129"/>
      <c r="Y2129"/>
      <c r="Z2129"/>
      <c r="AA2129"/>
      <c r="AB2129"/>
      <c r="AC2129"/>
      <c r="AD2129"/>
      <c r="AE2129"/>
      <c r="AF2129"/>
      <c r="AG2129"/>
      <c r="AH2129"/>
    </row>
    <row r="2130" spans="1:34" s="282" customFormat="1" ht="12.75" customHeight="1" x14ac:dyDescent="0.25">
      <c r="A2130"/>
      <c r="B2130"/>
      <c r="C2130" s="8"/>
      <c r="D2130" s="8"/>
      <c r="E2130"/>
      <c r="F2130" s="276"/>
      <c r="G2130"/>
      <c r="H2130"/>
      <c r="I2130"/>
      <c r="J2130" s="267"/>
      <c r="K2130" s="267"/>
      <c r="L2130" s="372"/>
      <c r="O2130" s="373"/>
      <c r="P2130" s="373"/>
      <c r="Q2130" s="374"/>
      <c r="R2130" s="274"/>
      <c r="S2130"/>
      <c r="T2130"/>
      <c r="U2130"/>
      <c r="V2130"/>
      <c r="W2130"/>
      <c r="X2130"/>
      <c r="Y2130"/>
      <c r="Z2130"/>
      <c r="AA2130"/>
      <c r="AB2130"/>
      <c r="AC2130"/>
      <c r="AD2130"/>
      <c r="AE2130"/>
      <c r="AF2130"/>
      <c r="AG2130"/>
      <c r="AH2130"/>
    </row>
    <row r="2131" spans="1:34" s="282" customFormat="1" ht="12.75" customHeight="1" x14ac:dyDescent="0.25">
      <c r="A2131"/>
      <c r="B2131"/>
      <c r="C2131" s="8"/>
      <c r="D2131" s="8"/>
      <c r="E2131"/>
      <c r="F2131" s="276"/>
      <c r="G2131"/>
      <c r="H2131"/>
      <c r="I2131"/>
      <c r="J2131" s="267"/>
      <c r="K2131" s="267"/>
      <c r="L2131" s="372"/>
      <c r="O2131" s="373"/>
      <c r="P2131" s="373"/>
      <c r="Q2131" s="374"/>
      <c r="R2131" s="274"/>
      <c r="S2131"/>
      <c r="T2131"/>
      <c r="U2131"/>
      <c r="V2131"/>
      <c r="W2131"/>
      <c r="X2131"/>
      <c r="Y2131"/>
      <c r="Z2131"/>
      <c r="AA2131"/>
      <c r="AB2131"/>
      <c r="AC2131"/>
      <c r="AD2131"/>
      <c r="AE2131"/>
      <c r="AF2131"/>
      <c r="AG2131"/>
      <c r="AH2131"/>
    </row>
    <row r="2132" spans="1:34" s="282" customFormat="1" ht="12.75" customHeight="1" x14ac:dyDescent="0.25">
      <c r="A2132"/>
      <c r="B2132"/>
      <c r="C2132" s="8"/>
      <c r="D2132" s="8"/>
      <c r="E2132"/>
      <c r="F2132" s="276"/>
      <c r="G2132"/>
      <c r="H2132"/>
      <c r="I2132"/>
      <c r="J2132" s="267"/>
      <c r="K2132" s="267"/>
      <c r="L2132" s="372"/>
      <c r="O2132" s="373"/>
      <c r="P2132" s="373"/>
      <c r="Q2132" s="374"/>
      <c r="R2132" s="274"/>
      <c r="S2132"/>
      <c r="T2132"/>
      <c r="U2132"/>
      <c r="V2132"/>
      <c r="W2132"/>
      <c r="X2132"/>
      <c r="Y2132"/>
      <c r="Z2132"/>
      <c r="AA2132"/>
      <c r="AB2132"/>
      <c r="AC2132"/>
      <c r="AD2132"/>
      <c r="AE2132"/>
      <c r="AF2132"/>
      <c r="AG2132"/>
      <c r="AH2132"/>
    </row>
    <row r="2133" spans="1:34" s="282" customFormat="1" ht="12.75" customHeight="1" x14ac:dyDescent="0.25">
      <c r="A2133"/>
      <c r="B2133"/>
      <c r="C2133" s="8"/>
      <c r="D2133" s="8"/>
      <c r="E2133"/>
      <c r="F2133" s="276"/>
      <c r="G2133"/>
      <c r="H2133"/>
      <c r="I2133"/>
      <c r="J2133" s="267"/>
      <c r="K2133" s="267"/>
      <c r="L2133" s="372"/>
      <c r="O2133" s="373"/>
      <c r="P2133" s="373"/>
      <c r="Q2133" s="374"/>
      <c r="R2133" s="274"/>
      <c r="S2133"/>
      <c r="T2133"/>
      <c r="U2133"/>
      <c r="V2133"/>
      <c r="W2133"/>
      <c r="X2133"/>
      <c r="Y2133"/>
      <c r="Z2133"/>
      <c r="AA2133"/>
      <c r="AB2133"/>
      <c r="AC2133"/>
      <c r="AD2133"/>
      <c r="AE2133"/>
      <c r="AF2133"/>
      <c r="AG2133"/>
      <c r="AH2133"/>
    </row>
    <row r="2134" spans="1:34" s="282" customFormat="1" ht="12.75" customHeight="1" x14ac:dyDescent="0.25">
      <c r="A2134"/>
      <c r="B2134"/>
      <c r="C2134" s="8"/>
      <c r="D2134" s="8"/>
      <c r="E2134"/>
      <c r="F2134" s="276"/>
      <c r="G2134"/>
      <c r="H2134"/>
      <c r="I2134"/>
      <c r="J2134" s="267"/>
      <c r="K2134" s="267"/>
      <c r="L2134" s="372"/>
      <c r="O2134" s="373"/>
      <c r="P2134" s="373"/>
      <c r="Q2134" s="374"/>
      <c r="R2134" s="274"/>
      <c r="S2134"/>
      <c r="T2134"/>
      <c r="U2134"/>
      <c r="V2134"/>
      <c r="W2134"/>
      <c r="X2134"/>
      <c r="Y2134"/>
      <c r="Z2134"/>
      <c r="AA2134"/>
      <c r="AB2134"/>
      <c r="AC2134"/>
      <c r="AD2134"/>
      <c r="AE2134"/>
      <c r="AF2134"/>
      <c r="AG2134"/>
      <c r="AH2134"/>
    </row>
    <row r="2135" spans="1:34" s="282" customFormat="1" ht="12.75" customHeight="1" x14ac:dyDescent="0.25">
      <c r="A2135"/>
      <c r="B2135"/>
      <c r="C2135" s="8"/>
      <c r="D2135" s="8"/>
      <c r="E2135"/>
      <c r="F2135" s="276"/>
      <c r="G2135"/>
      <c r="H2135"/>
      <c r="I2135"/>
      <c r="J2135" s="267"/>
      <c r="K2135" s="267"/>
      <c r="L2135" s="372"/>
      <c r="O2135" s="373"/>
      <c r="P2135" s="373"/>
      <c r="Q2135" s="374"/>
      <c r="R2135" s="274"/>
      <c r="S2135"/>
      <c r="T2135"/>
      <c r="U2135"/>
      <c r="V2135"/>
      <c r="W2135"/>
      <c r="X2135"/>
      <c r="Y2135"/>
      <c r="Z2135"/>
      <c r="AA2135"/>
      <c r="AB2135"/>
      <c r="AC2135"/>
      <c r="AD2135"/>
      <c r="AE2135"/>
      <c r="AF2135"/>
      <c r="AG2135"/>
      <c r="AH2135"/>
    </row>
    <row r="2136" spans="1:34" s="282" customFormat="1" ht="12.75" customHeight="1" x14ac:dyDescent="0.25">
      <c r="A2136"/>
      <c r="B2136"/>
      <c r="C2136" s="8"/>
      <c r="D2136" s="8"/>
      <c r="E2136"/>
      <c r="F2136" s="276"/>
      <c r="G2136"/>
      <c r="H2136"/>
      <c r="I2136"/>
      <c r="J2136" s="267"/>
      <c r="K2136" s="267"/>
      <c r="L2136" s="372"/>
      <c r="O2136" s="373"/>
      <c r="P2136" s="373"/>
      <c r="Q2136" s="374"/>
      <c r="R2136" s="274"/>
      <c r="S2136"/>
      <c r="T2136"/>
      <c r="U2136"/>
      <c r="V2136"/>
      <c r="W2136"/>
      <c r="X2136"/>
      <c r="Y2136"/>
      <c r="Z2136"/>
      <c r="AA2136"/>
      <c r="AB2136"/>
      <c r="AC2136"/>
      <c r="AD2136"/>
      <c r="AE2136"/>
      <c r="AF2136"/>
      <c r="AG2136"/>
      <c r="AH2136"/>
    </row>
    <row r="2137" spans="1:34" s="282" customFormat="1" ht="12.75" customHeight="1" x14ac:dyDescent="0.25">
      <c r="A2137"/>
      <c r="B2137"/>
      <c r="C2137" s="8"/>
      <c r="D2137" s="8"/>
      <c r="E2137"/>
      <c r="F2137" s="276"/>
      <c r="G2137"/>
      <c r="H2137"/>
      <c r="I2137"/>
      <c r="J2137" s="267"/>
      <c r="K2137" s="267"/>
      <c r="L2137" s="372"/>
      <c r="O2137" s="373"/>
      <c r="P2137" s="373"/>
      <c r="Q2137" s="374"/>
      <c r="R2137" s="274"/>
      <c r="S2137"/>
      <c r="T2137"/>
      <c r="U2137"/>
      <c r="V2137"/>
      <c r="W2137"/>
      <c r="X2137"/>
      <c r="Y2137"/>
      <c r="Z2137"/>
      <c r="AA2137"/>
      <c r="AB2137"/>
      <c r="AC2137"/>
      <c r="AD2137"/>
      <c r="AE2137"/>
      <c r="AF2137"/>
      <c r="AG2137"/>
      <c r="AH2137"/>
    </row>
    <row r="2138" spans="1:34" s="282" customFormat="1" ht="12.75" customHeight="1" x14ac:dyDescent="0.25">
      <c r="A2138"/>
      <c r="B2138"/>
      <c r="C2138" s="8"/>
      <c r="D2138" s="8"/>
      <c r="E2138"/>
      <c r="F2138" s="276"/>
      <c r="G2138"/>
      <c r="H2138"/>
      <c r="I2138"/>
      <c r="J2138" s="267"/>
      <c r="K2138" s="267"/>
      <c r="L2138" s="372"/>
      <c r="O2138" s="373"/>
      <c r="P2138" s="373"/>
      <c r="Q2138" s="374"/>
      <c r="R2138" s="274"/>
      <c r="S2138"/>
      <c r="T2138"/>
      <c r="U2138"/>
      <c r="V2138"/>
      <c r="W2138"/>
      <c r="X2138"/>
      <c r="Y2138"/>
      <c r="Z2138"/>
      <c r="AA2138"/>
      <c r="AB2138"/>
      <c r="AC2138"/>
      <c r="AD2138"/>
      <c r="AE2138"/>
      <c r="AF2138"/>
      <c r="AG2138"/>
      <c r="AH2138"/>
    </row>
    <row r="2139" spans="1:34" s="282" customFormat="1" ht="12.75" customHeight="1" x14ac:dyDescent="0.25">
      <c r="A2139"/>
      <c r="B2139"/>
      <c r="C2139" s="8"/>
      <c r="D2139" s="8"/>
      <c r="E2139"/>
      <c r="F2139" s="276"/>
      <c r="G2139"/>
      <c r="H2139"/>
      <c r="I2139"/>
      <c r="J2139" s="267"/>
      <c r="K2139" s="267"/>
      <c r="L2139" s="372"/>
      <c r="O2139" s="373"/>
      <c r="P2139" s="373"/>
      <c r="Q2139" s="374"/>
      <c r="R2139" s="274"/>
      <c r="S2139"/>
      <c r="T2139"/>
      <c r="U2139"/>
      <c r="V2139"/>
      <c r="W2139"/>
      <c r="X2139"/>
      <c r="Y2139"/>
      <c r="Z2139"/>
      <c r="AA2139"/>
      <c r="AB2139"/>
      <c r="AC2139"/>
      <c r="AD2139"/>
      <c r="AE2139"/>
      <c r="AF2139"/>
      <c r="AG2139"/>
      <c r="AH2139"/>
    </row>
    <row r="2140" spans="1:34" s="282" customFormat="1" ht="12.75" customHeight="1" x14ac:dyDescent="0.25">
      <c r="A2140"/>
      <c r="B2140"/>
      <c r="C2140" s="8"/>
      <c r="D2140" s="8"/>
      <c r="E2140"/>
      <c r="F2140" s="276"/>
      <c r="G2140"/>
      <c r="H2140"/>
      <c r="I2140"/>
      <c r="J2140" s="267"/>
      <c r="K2140" s="267"/>
      <c r="L2140" s="372"/>
      <c r="O2140" s="373"/>
      <c r="P2140" s="373"/>
      <c r="Q2140" s="374"/>
      <c r="R2140" s="274"/>
      <c r="S2140"/>
      <c r="T2140"/>
      <c r="U2140"/>
      <c r="V2140"/>
      <c r="W2140"/>
      <c r="X2140"/>
      <c r="Y2140"/>
      <c r="Z2140"/>
      <c r="AA2140"/>
      <c r="AB2140"/>
      <c r="AC2140"/>
      <c r="AD2140"/>
      <c r="AE2140"/>
      <c r="AF2140"/>
      <c r="AG2140"/>
      <c r="AH2140"/>
    </row>
    <row r="2141" spans="1:34" s="282" customFormat="1" ht="12.75" customHeight="1" x14ac:dyDescent="0.25">
      <c r="A2141"/>
      <c r="B2141"/>
      <c r="C2141" s="8"/>
      <c r="D2141" s="8"/>
      <c r="E2141"/>
      <c r="F2141" s="276"/>
      <c r="G2141"/>
      <c r="H2141"/>
      <c r="I2141"/>
      <c r="J2141" s="267"/>
      <c r="K2141" s="267"/>
      <c r="L2141" s="372"/>
      <c r="O2141" s="373"/>
      <c r="P2141" s="373"/>
      <c r="Q2141" s="374"/>
      <c r="R2141" s="274"/>
      <c r="S2141"/>
      <c r="T2141"/>
      <c r="U2141"/>
      <c r="V2141"/>
      <c r="W2141"/>
      <c r="X2141"/>
      <c r="Y2141"/>
      <c r="Z2141"/>
      <c r="AA2141"/>
      <c r="AB2141"/>
      <c r="AC2141"/>
      <c r="AD2141"/>
      <c r="AE2141"/>
      <c r="AF2141"/>
      <c r="AG2141"/>
      <c r="AH2141"/>
    </row>
    <row r="2142" spans="1:34" s="282" customFormat="1" ht="12.75" customHeight="1" x14ac:dyDescent="0.25">
      <c r="A2142"/>
      <c r="B2142"/>
      <c r="C2142" s="8"/>
      <c r="D2142" s="8"/>
      <c r="E2142"/>
      <c r="F2142" s="276"/>
      <c r="G2142"/>
      <c r="H2142"/>
      <c r="I2142"/>
      <c r="J2142" s="267"/>
      <c r="K2142" s="267"/>
      <c r="L2142" s="372"/>
      <c r="O2142" s="373"/>
      <c r="P2142" s="373"/>
      <c r="Q2142" s="374"/>
      <c r="R2142" s="274"/>
      <c r="S2142"/>
      <c r="T2142"/>
      <c r="U2142"/>
      <c r="V2142"/>
      <c r="W2142"/>
      <c r="X2142"/>
      <c r="Y2142"/>
      <c r="Z2142"/>
      <c r="AA2142"/>
      <c r="AB2142"/>
      <c r="AC2142"/>
      <c r="AD2142"/>
      <c r="AE2142"/>
      <c r="AF2142"/>
      <c r="AG2142"/>
      <c r="AH2142"/>
    </row>
    <row r="2143" spans="1:34" s="282" customFormat="1" ht="12.75" customHeight="1" x14ac:dyDescent="0.25">
      <c r="A2143"/>
      <c r="B2143"/>
      <c r="C2143" s="8"/>
      <c r="D2143" s="8"/>
      <c r="E2143"/>
      <c r="F2143" s="276"/>
      <c r="G2143"/>
      <c r="H2143"/>
      <c r="I2143"/>
      <c r="J2143" s="267"/>
      <c r="K2143" s="267"/>
      <c r="L2143" s="372"/>
      <c r="O2143" s="373"/>
      <c r="P2143" s="373"/>
      <c r="Q2143" s="374"/>
      <c r="R2143" s="274"/>
      <c r="S2143"/>
      <c r="T2143"/>
      <c r="U2143"/>
      <c r="V2143"/>
      <c r="W2143"/>
      <c r="X2143"/>
      <c r="Y2143"/>
      <c r="Z2143"/>
      <c r="AA2143"/>
      <c r="AB2143"/>
      <c r="AC2143"/>
      <c r="AD2143"/>
      <c r="AE2143"/>
      <c r="AF2143"/>
      <c r="AG2143"/>
      <c r="AH2143"/>
    </row>
    <row r="2144" spans="1:34" s="282" customFormat="1" ht="12.75" customHeight="1" x14ac:dyDescent="0.25">
      <c r="A2144"/>
      <c r="B2144"/>
      <c r="C2144" s="8"/>
      <c r="D2144" s="8"/>
      <c r="E2144"/>
      <c r="F2144" s="276"/>
      <c r="G2144"/>
      <c r="H2144"/>
      <c r="I2144"/>
      <c r="J2144" s="267"/>
      <c r="K2144" s="267"/>
      <c r="L2144" s="372"/>
      <c r="O2144" s="373"/>
      <c r="P2144" s="373"/>
      <c r="Q2144" s="374"/>
      <c r="R2144" s="274"/>
      <c r="S2144"/>
      <c r="T2144"/>
      <c r="U2144"/>
      <c r="V2144"/>
      <c r="W2144"/>
      <c r="X2144"/>
      <c r="Y2144"/>
      <c r="Z2144"/>
      <c r="AA2144"/>
      <c r="AB2144"/>
      <c r="AC2144"/>
      <c r="AD2144"/>
      <c r="AE2144"/>
      <c r="AF2144"/>
      <c r="AG2144"/>
      <c r="AH2144"/>
    </row>
    <row r="2145" spans="1:34" s="282" customFormat="1" ht="12.75" customHeight="1" x14ac:dyDescent="0.25">
      <c r="A2145"/>
      <c r="B2145"/>
      <c r="C2145" s="8"/>
      <c r="D2145" s="8"/>
      <c r="E2145"/>
      <c r="F2145" s="276"/>
      <c r="G2145"/>
      <c r="H2145"/>
      <c r="I2145"/>
      <c r="J2145" s="267"/>
      <c r="K2145" s="267"/>
      <c r="L2145" s="372"/>
      <c r="O2145" s="373"/>
      <c r="P2145" s="373"/>
      <c r="Q2145" s="374"/>
      <c r="R2145" s="274"/>
      <c r="S2145"/>
      <c r="T2145"/>
      <c r="U2145"/>
      <c r="V2145"/>
      <c r="W2145"/>
      <c r="X2145"/>
      <c r="Y2145"/>
      <c r="Z2145"/>
      <c r="AA2145"/>
      <c r="AB2145"/>
      <c r="AC2145"/>
      <c r="AD2145"/>
      <c r="AE2145"/>
      <c r="AF2145"/>
      <c r="AG2145"/>
      <c r="AH2145"/>
    </row>
    <row r="2146" spans="1:34" s="282" customFormat="1" ht="12.75" customHeight="1" x14ac:dyDescent="0.25">
      <c r="A2146"/>
      <c r="B2146"/>
      <c r="C2146" s="8"/>
      <c r="D2146" s="8"/>
      <c r="E2146"/>
      <c r="F2146" s="276"/>
      <c r="G2146"/>
      <c r="H2146"/>
      <c r="I2146"/>
      <c r="J2146" s="267"/>
      <c r="K2146" s="267"/>
      <c r="L2146" s="372"/>
      <c r="O2146" s="373"/>
      <c r="P2146" s="373"/>
      <c r="Q2146" s="374"/>
      <c r="R2146" s="274"/>
      <c r="S2146"/>
      <c r="T2146"/>
      <c r="U2146"/>
      <c r="V2146"/>
      <c r="W2146"/>
      <c r="X2146"/>
      <c r="Y2146"/>
      <c r="Z2146"/>
      <c r="AA2146"/>
      <c r="AB2146"/>
      <c r="AC2146"/>
      <c r="AD2146"/>
      <c r="AE2146"/>
      <c r="AF2146"/>
      <c r="AG2146"/>
      <c r="AH2146"/>
    </row>
    <row r="2147" spans="1:34" s="282" customFormat="1" ht="12.75" customHeight="1" x14ac:dyDescent="0.25">
      <c r="A2147"/>
      <c r="B2147"/>
      <c r="C2147" s="8"/>
      <c r="D2147" s="8"/>
      <c r="E2147"/>
      <c r="F2147" s="276"/>
      <c r="G2147"/>
      <c r="H2147"/>
      <c r="I2147"/>
      <c r="J2147" s="267"/>
      <c r="K2147" s="267"/>
      <c r="L2147" s="372"/>
      <c r="O2147" s="373"/>
      <c r="P2147" s="373"/>
      <c r="Q2147" s="374"/>
      <c r="R2147" s="274"/>
      <c r="S2147"/>
      <c r="T2147"/>
      <c r="U2147"/>
      <c r="V2147"/>
      <c r="W2147"/>
      <c r="X2147"/>
      <c r="Y2147"/>
      <c r="Z2147"/>
      <c r="AA2147"/>
      <c r="AB2147"/>
      <c r="AC2147"/>
      <c r="AD2147"/>
      <c r="AE2147"/>
      <c r="AF2147"/>
      <c r="AG2147"/>
      <c r="AH2147"/>
    </row>
    <row r="2148" spans="1:34" s="282" customFormat="1" ht="12.75" customHeight="1" x14ac:dyDescent="0.25">
      <c r="A2148"/>
      <c r="B2148"/>
      <c r="C2148" s="8"/>
      <c r="D2148" s="8"/>
      <c r="E2148"/>
      <c r="F2148" s="276"/>
      <c r="G2148"/>
      <c r="H2148"/>
      <c r="I2148"/>
      <c r="J2148" s="267"/>
      <c r="K2148" s="267"/>
      <c r="L2148" s="372"/>
      <c r="O2148" s="373"/>
      <c r="P2148" s="373"/>
      <c r="Q2148" s="374"/>
      <c r="R2148" s="274"/>
      <c r="S2148"/>
      <c r="T2148"/>
      <c r="U2148"/>
      <c r="V2148"/>
      <c r="W2148"/>
      <c r="X2148"/>
      <c r="Y2148"/>
      <c r="Z2148"/>
      <c r="AA2148"/>
      <c r="AB2148"/>
      <c r="AC2148"/>
      <c r="AD2148"/>
      <c r="AE2148"/>
      <c r="AF2148"/>
      <c r="AG2148"/>
      <c r="AH2148"/>
    </row>
    <row r="2149" spans="1:34" s="282" customFormat="1" ht="12.75" customHeight="1" x14ac:dyDescent="0.25">
      <c r="A2149"/>
      <c r="B2149"/>
      <c r="C2149" s="8"/>
      <c r="D2149" s="8"/>
      <c r="E2149"/>
      <c r="F2149" s="276"/>
      <c r="G2149"/>
      <c r="H2149"/>
      <c r="I2149"/>
      <c r="J2149" s="267"/>
      <c r="K2149" s="267"/>
      <c r="L2149" s="372"/>
      <c r="O2149" s="373"/>
      <c r="P2149" s="373"/>
      <c r="Q2149" s="374"/>
      <c r="R2149" s="274"/>
      <c r="S2149"/>
      <c r="T2149"/>
      <c r="U2149"/>
      <c r="V2149"/>
      <c r="W2149"/>
      <c r="X2149"/>
      <c r="Y2149"/>
      <c r="Z2149"/>
      <c r="AA2149"/>
      <c r="AB2149"/>
      <c r="AC2149"/>
      <c r="AD2149"/>
      <c r="AE2149"/>
      <c r="AF2149"/>
      <c r="AG2149"/>
      <c r="AH2149"/>
    </row>
    <row r="2150" spans="1:34" s="282" customFormat="1" ht="12.75" customHeight="1" x14ac:dyDescent="0.25">
      <c r="A2150"/>
      <c r="B2150"/>
      <c r="C2150" s="8"/>
      <c r="D2150" s="8"/>
      <c r="E2150"/>
      <c r="F2150" s="276"/>
      <c r="G2150"/>
      <c r="H2150"/>
      <c r="I2150"/>
      <c r="J2150" s="267"/>
      <c r="K2150" s="267"/>
      <c r="L2150" s="372"/>
      <c r="O2150" s="373"/>
      <c r="P2150" s="373"/>
      <c r="Q2150" s="374"/>
      <c r="R2150" s="274"/>
      <c r="S2150"/>
      <c r="T2150"/>
      <c r="U2150"/>
      <c r="V2150"/>
      <c r="W2150"/>
      <c r="X2150"/>
      <c r="Y2150"/>
      <c r="Z2150"/>
      <c r="AA2150"/>
      <c r="AB2150"/>
      <c r="AC2150"/>
      <c r="AD2150"/>
      <c r="AE2150"/>
      <c r="AF2150"/>
      <c r="AG2150"/>
      <c r="AH2150"/>
    </row>
    <row r="2151" spans="1:34" s="282" customFormat="1" ht="12.75" customHeight="1" x14ac:dyDescent="0.25">
      <c r="A2151"/>
      <c r="B2151"/>
      <c r="C2151" s="8"/>
      <c r="D2151" s="8"/>
      <c r="E2151"/>
      <c r="F2151" s="276"/>
      <c r="G2151"/>
      <c r="H2151"/>
      <c r="I2151"/>
      <c r="J2151" s="267"/>
      <c r="K2151" s="267"/>
      <c r="L2151" s="372"/>
      <c r="O2151" s="373"/>
      <c r="P2151" s="373"/>
      <c r="Q2151" s="374"/>
      <c r="R2151" s="274"/>
      <c r="S2151"/>
      <c r="T2151"/>
      <c r="U2151"/>
      <c r="V2151"/>
      <c r="W2151"/>
      <c r="X2151"/>
      <c r="Y2151"/>
      <c r="Z2151"/>
      <c r="AA2151"/>
      <c r="AB2151"/>
      <c r="AC2151"/>
      <c r="AD2151"/>
      <c r="AE2151"/>
      <c r="AF2151"/>
      <c r="AG2151"/>
      <c r="AH2151"/>
    </row>
    <row r="2152" spans="1:34" s="282" customFormat="1" ht="12.75" customHeight="1" x14ac:dyDescent="0.25">
      <c r="A2152"/>
      <c r="B2152"/>
      <c r="C2152" s="8"/>
      <c r="D2152" s="8"/>
      <c r="E2152"/>
      <c r="F2152" s="276"/>
      <c r="G2152"/>
      <c r="H2152"/>
      <c r="I2152"/>
      <c r="J2152" s="267"/>
      <c r="K2152" s="267"/>
      <c r="L2152" s="372"/>
      <c r="O2152" s="373"/>
      <c r="P2152" s="373"/>
      <c r="Q2152" s="374"/>
      <c r="R2152" s="274"/>
      <c r="S2152"/>
      <c r="T2152"/>
      <c r="U2152"/>
      <c r="V2152"/>
      <c r="W2152"/>
      <c r="X2152"/>
      <c r="Y2152"/>
      <c r="Z2152"/>
      <c r="AA2152"/>
      <c r="AB2152"/>
      <c r="AC2152"/>
      <c r="AD2152"/>
      <c r="AE2152"/>
      <c r="AF2152"/>
      <c r="AG2152"/>
      <c r="AH2152"/>
    </row>
    <row r="2153" spans="1:34" s="282" customFormat="1" ht="12.75" customHeight="1" x14ac:dyDescent="0.25">
      <c r="A2153"/>
      <c r="B2153"/>
      <c r="C2153" s="8"/>
      <c r="D2153" s="8"/>
      <c r="E2153"/>
      <c r="F2153" s="276"/>
      <c r="G2153"/>
      <c r="H2153"/>
      <c r="I2153"/>
      <c r="J2153" s="267"/>
      <c r="K2153" s="267"/>
      <c r="L2153" s="372"/>
      <c r="O2153" s="373"/>
      <c r="P2153" s="373"/>
      <c r="Q2153" s="374"/>
      <c r="R2153" s="274"/>
      <c r="S2153"/>
      <c r="T2153"/>
      <c r="U2153"/>
      <c r="V2153"/>
      <c r="W2153"/>
      <c r="X2153"/>
      <c r="Y2153"/>
      <c r="Z2153"/>
      <c r="AA2153"/>
      <c r="AB2153"/>
      <c r="AC2153"/>
      <c r="AD2153"/>
      <c r="AE2153"/>
      <c r="AF2153"/>
      <c r="AG2153"/>
      <c r="AH2153"/>
    </row>
    <row r="2154" spans="1:34" s="282" customFormat="1" ht="12.75" customHeight="1" x14ac:dyDescent="0.25">
      <c r="A2154"/>
      <c r="B2154"/>
      <c r="C2154" s="8"/>
      <c r="D2154" s="8"/>
      <c r="E2154"/>
      <c r="F2154" s="276"/>
      <c r="G2154"/>
      <c r="H2154"/>
      <c r="I2154"/>
      <c r="J2154" s="267"/>
      <c r="K2154" s="267"/>
      <c r="L2154" s="372"/>
      <c r="O2154" s="373"/>
      <c r="P2154" s="373"/>
      <c r="Q2154" s="374"/>
      <c r="R2154" s="274"/>
      <c r="S2154"/>
      <c r="T2154"/>
      <c r="U2154"/>
      <c r="V2154"/>
      <c r="W2154"/>
      <c r="X2154"/>
      <c r="Y2154"/>
      <c r="Z2154"/>
      <c r="AA2154"/>
      <c r="AB2154"/>
      <c r="AC2154"/>
      <c r="AD2154"/>
      <c r="AE2154"/>
      <c r="AF2154"/>
      <c r="AG2154"/>
      <c r="AH2154"/>
    </row>
    <row r="2155" spans="1:34" s="282" customFormat="1" ht="12.75" customHeight="1" x14ac:dyDescent="0.25">
      <c r="A2155"/>
      <c r="B2155"/>
      <c r="C2155" s="8"/>
      <c r="D2155" s="8"/>
      <c r="E2155"/>
      <c r="F2155" s="276"/>
      <c r="G2155"/>
      <c r="H2155"/>
      <c r="I2155"/>
      <c r="J2155" s="267"/>
      <c r="K2155" s="267"/>
      <c r="L2155" s="372"/>
      <c r="O2155" s="373"/>
      <c r="P2155" s="373"/>
      <c r="Q2155" s="374"/>
      <c r="R2155" s="274"/>
      <c r="S2155"/>
      <c r="T2155"/>
      <c r="U2155"/>
      <c r="V2155"/>
      <c r="W2155"/>
      <c r="X2155"/>
      <c r="Y2155"/>
      <c r="Z2155"/>
      <c r="AA2155"/>
      <c r="AB2155"/>
      <c r="AC2155"/>
      <c r="AD2155"/>
      <c r="AE2155"/>
      <c r="AF2155"/>
      <c r="AG2155"/>
      <c r="AH2155"/>
    </row>
    <row r="2156" spans="1:34" s="282" customFormat="1" ht="12.75" customHeight="1" x14ac:dyDescent="0.25">
      <c r="A2156"/>
      <c r="B2156"/>
      <c r="C2156" s="8"/>
      <c r="D2156" s="8"/>
      <c r="E2156"/>
      <c r="F2156" s="276"/>
      <c r="G2156"/>
      <c r="H2156"/>
      <c r="I2156"/>
      <c r="J2156" s="267"/>
      <c r="K2156" s="267"/>
      <c r="L2156" s="372"/>
      <c r="O2156" s="373"/>
      <c r="P2156" s="373"/>
      <c r="Q2156" s="374"/>
      <c r="R2156" s="274"/>
      <c r="S2156"/>
      <c r="T2156"/>
      <c r="U2156"/>
      <c r="V2156"/>
      <c r="W2156"/>
      <c r="X2156"/>
      <c r="Y2156"/>
      <c r="Z2156"/>
      <c r="AA2156"/>
      <c r="AB2156"/>
      <c r="AC2156"/>
      <c r="AD2156"/>
      <c r="AE2156"/>
      <c r="AF2156"/>
      <c r="AG2156"/>
      <c r="AH2156"/>
    </row>
    <row r="2157" spans="1:34" s="282" customFormat="1" ht="12.75" customHeight="1" x14ac:dyDescent="0.25">
      <c r="A2157"/>
      <c r="B2157"/>
      <c r="C2157" s="8"/>
      <c r="D2157" s="8"/>
      <c r="E2157"/>
      <c r="F2157" s="276"/>
      <c r="G2157"/>
      <c r="H2157"/>
      <c r="I2157"/>
      <c r="J2157" s="267"/>
      <c r="K2157" s="267"/>
      <c r="L2157" s="372"/>
      <c r="O2157" s="373"/>
      <c r="P2157" s="373"/>
      <c r="Q2157" s="374"/>
      <c r="R2157" s="274"/>
      <c r="S2157"/>
      <c r="T2157"/>
      <c r="U2157"/>
      <c r="V2157"/>
      <c r="W2157"/>
      <c r="X2157"/>
      <c r="Y2157"/>
      <c r="Z2157"/>
      <c r="AA2157"/>
      <c r="AB2157"/>
      <c r="AC2157"/>
      <c r="AD2157"/>
      <c r="AE2157"/>
      <c r="AF2157"/>
      <c r="AG2157"/>
      <c r="AH2157"/>
    </row>
    <row r="2158" spans="1:34" s="282" customFormat="1" ht="12.75" customHeight="1" x14ac:dyDescent="0.25">
      <c r="A2158"/>
      <c r="B2158"/>
      <c r="C2158" s="8"/>
      <c r="D2158" s="8"/>
      <c r="E2158"/>
      <c r="F2158" s="276"/>
      <c r="G2158"/>
      <c r="H2158"/>
      <c r="I2158"/>
      <c r="J2158" s="267"/>
      <c r="K2158" s="267"/>
      <c r="L2158" s="372"/>
      <c r="O2158" s="373"/>
      <c r="P2158" s="373"/>
      <c r="Q2158" s="374"/>
      <c r="R2158" s="274"/>
      <c r="S2158"/>
      <c r="T2158"/>
      <c r="U2158"/>
      <c r="V2158"/>
      <c r="W2158"/>
      <c r="X2158"/>
      <c r="Y2158"/>
      <c r="Z2158"/>
      <c r="AA2158"/>
      <c r="AB2158"/>
      <c r="AC2158"/>
      <c r="AD2158"/>
      <c r="AE2158"/>
      <c r="AF2158"/>
      <c r="AG2158"/>
      <c r="AH2158"/>
    </row>
    <row r="2159" spans="1:34" s="282" customFormat="1" ht="12.75" customHeight="1" x14ac:dyDescent="0.25">
      <c r="A2159"/>
      <c r="B2159"/>
      <c r="C2159" s="8"/>
      <c r="D2159" s="8"/>
      <c r="E2159"/>
      <c r="F2159" s="276"/>
      <c r="G2159"/>
      <c r="H2159"/>
      <c r="I2159"/>
      <c r="J2159" s="267"/>
      <c r="K2159" s="267"/>
      <c r="L2159" s="372"/>
      <c r="O2159" s="373"/>
      <c r="P2159" s="373"/>
      <c r="Q2159" s="374"/>
      <c r="R2159" s="274"/>
      <c r="S2159"/>
      <c r="T2159"/>
      <c r="U2159"/>
      <c r="V2159"/>
      <c r="W2159"/>
      <c r="X2159"/>
      <c r="Y2159"/>
      <c r="Z2159"/>
      <c r="AA2159"/>
      <c r="AB2159"/>
      <c r="AC2159"/>
      <c r="AD2159"/>
      <c r="AE2159"/>
      <c r="AF2159"/>
      <c r="AG2159"/>
      <c r="AH2159"/>
    </row>
    <row r="2160" spans="1:34" s="282" customFormat="1" ht="12.75" customHeight="1" x14ac:dyDescent="0.25">
      <c r="A2160"/>
      <c r="B2160"/>
      <c r="C2160" s="8"/>
      <c r="D2160" s="8"/>
      <c r="E2160"/>
      <c r="F2160" s="276"/>
      <c r="G2160"/>
      <c r="H2160"/>
      <c r="I2160"/>
      <c r="J2160" s="267"/>
      <c r="K2160" s="267"/>
      <c r="L2160" s="372"/>
      <c r="O2160" s="373"/>
      <c r="P2160" s="373"/>
      <c r="Q2160" s="374"/>
      <c r="R2160" s="274"/>
      <c r="S2160"/>
      <c r="T2160"/>
      <c r="U2160"/>
      <c r="V2160"/>
      <c r="W2160"/>
      <c r="X2160"/>
      <c r="Y2160"/>
      <c r="Z2160"/>
      <c r="AA2160"/>
      <c r="AB2160"/>
      <c r="AC2160"/>
      <c r="AD2160"/>
      <c r="AE2160"/>
      <c r="AF2160"/>
      <c r="AG2160"/>
      <c r="AH2160"/>
    </row>
    <row r="2161" spans="1:34" s="282" customFormat="1" ht="12.75" customHeight="1" x14ac:dyDescent="0.25">
      <c r="A2161"/>
      <c r="B2161"/>
      <c r="C2161" s="8"/>
      <c r="D2161" s="8"/>
      <c r="E2161"/>
      <c r="F2161" s="276"/>
      <c r="G2161"/>
      <c r="H2161"/>
      <c r="I2161"/>
      <c r="J2161" s="267"/>
      <c r="K2161" s="267"/>
      <c r="L2161" s="372"/>
      <c r="O2161" s="373"/>
      <c r="P2161" s="373"/>
      <c r="Q2161" s="374"/>
      <c r="R2161" s="274"/>
      <c r="S2161"/>
      <c r="T2161"/>
      <c r="U2161"/>
      <c r="V2161"/>
      <c r="W2161"/>
      <c r="X2161"/>
      <c r="Y2161"/>
      <c r="Z2161"/>
      <c r="AA2161"/>
      <c r="AB2161"/>
      <c r="AC2161"/>
      <c r="AD2161"/>
      <c r="AE2161"/>
      <c r="AF2161"/>
      <c r="AG2161"/>
      <c r="AH2161"/>
    </row>
    <row r="2162" spans="1:34" s="282" customFormat="1" ht="12.75" customHeight="1" x14ac:dyDescent="0.25">
      <c r="A2162"/>
      <c r="B2162"/>
      <c r="C2162" s="8"/>
      <c r="D2162" s="8"/>
      <c r="E2162"/>
      <c r="F2162" s="276"/>
      <c r="G2162"/>
      <c r="H2162"/>
      <c r="I2162"/>
      <c r="J2162" s="267"/>
      <c r="K2162" s="267"/>
      <c r="L2162" s="372"/>
      <c r="O2162" s="373"/>
      <c r="P2162" s="373"/>
      <c r="Q2162" s="374"/>
      <c r="R2162" s="274"/>
      <c r="S2162"/>
      <c r="T2162"/>
      <c r="U2162"/>
      <c r="V2162"/>
      <c r="W2162"/>
      <c r="X2162"/>
      <c r="Y2162"/>
      <c r="Z2162"/>
      <c r="AA2162"/>
      <c r="AB2162"/>
      <c r="AC2162"/>
      <c r="AD2162"/>
      <c r="AE2162"/>
      <c r="AF2162"/>
      <c r="AG2162"/>
      <c r="AH2162"/>
    </row>
    <row r="2163" spans="1:34" s="282" customFormat="1" ht="12.75" customHeight="1" x14ac:dyDescent="0.25">
      <c r="A2163"/>
      <c r="B2163"/>
      <c r="C2163" s="8"/>
      <c r="D2163" s="8"/>
      <c r="E2163"/>
      <c r="F2163" s="276"/>
      <c r="G2163"/>
      <c r="H2163"/>
      <c r="I2163"/>
      <c r="J2163" s="267"/>
      <c r="K2163" s="267"/>
      <c r="L2163" s="372"/>
      <c r="O2163" s="373"/>
      <c r="P2163" s="373"/>
      <c r="Q2163" s="374"/>
      <c r="R2163" s="274"/>
      <c r="S2163"/>
      <c r="T2163"/>
      <c r="U2163"/>
      <c r="V2163"/>
      <c r="W2163"/>
      <c r="X2163"/>
      <c r="Y2163"/>
      <c r="Z2163"/>
      <c r="AA2163"/>
      <c r="AB2163"/>
      <c r="AC2163"/>
      <c r="AD2163"/>
      <c r="AE2163"/>
      <c r="AF2163"/>
      <c r="AG2163"/>
      <c r="AH2163"/>
    </row>
    <row r="2164" spans="1:34" s="282" customFormat="1" ht="12.75" customHeight="1" x14ac:dyDescent="0.25">
      <c r="A2164"/>
      <c r="B2164"/>
      <c r="C2164" s="8"/>
      <c r="D2164" s="8"/>
      <c r="E2164"/>
      <c r="F2164" s="276"/>
      <c r="G2164"/>
      <c r="H2164"/>
      <c r="I2164"/>
      <c r="J2164" s="267"/>
      <c r="K2164" s="267"/>
      <c r="L2164" s="372"/>
      <c r="O2164" s="373"/>
      <c r="P2164" s="373"/>
      <c r="Q2164" s="374"/>
      <c r="R2164" s="274"/>
      <c r="S2164"/>
      <c r="T2164"/>
      <c r="U2164"/>
      <c r="V2164"/>
      <c r="W2164"/>
      <c r="X2164"/>
      <c r="Y2164"/>
      <c r="Z2164"/>
      <c r="AA2164"/>
      <c r="AB2164"/>
      <c r="AC2164"/>
      <c r="AD2164"/>
      <c r="AE2164"/>
      <c r="AF2164"/>
      <c r="AG2164"/>
      <c r="AH2164"/>
    </row>
    <row r="2165" spans="1:34" s="282" customFormat="1" ht="12.75" customHeight="1" x14ac:dyDescent="0.25">
      <c r="A2165"/>
      <c r="B2165"/>
      <c r="C2165" s="8"/>
      <c r="D2165" s="8"/>
      <c r="E2165"/>
      <c r="F2165" s="276"/>
      <c r="G2165"/>
      <c r="H2165"/>
      <c r="I2165"/>
      <c r="J2165" s="267"/>
      <c r="K2165" s="267"/>
      <c r="L2165" s="372"/>
      <c r="O2165" s="373"/>
      <c r="P2165" s="373"/>
      <c r="Q2165" s="374"/>
      <c r="R2165" s="274"/>
      <c r="S2165"/>
      <c r="T2165"/>
      <c r="U2165"/>
      <c r="V2165"/>
      <c r="W2165"/>
      <c r="X2165"/>
      <c r="Y2165"/>
      <c r="Z2165"/>
      <c r="AA2165"/>
      <c r="AB2165"/>
      <c r="AC2165"/>
      <c r="AD2165"/>
      <c r="AE2165"/>
      <c r="AF2165"/>
      <c r="AG2165"/>
      <c r="AH2165"/>
    </row>
    <row r="2166" spans="1:34" s="282" customFormat="1" ht="12.75" customHeight="1" x14ac:dyDescent="0.25">
      <c r="A2166"/>
      <c r="B2166"/>
      <c r="C2166" s="8"/>
      <c r="D2166" s="8"/>
      <c r="E2166"/>
      <c r="F2166" s="276"/>
      <c r="G2166"/>
      <c r="H2166"/>
      <c r="I2166"/>
      <c r="J2166" s="267"/>
      <c r="K2166" s="267"/>
      <c r="L2166" s="372"/>
      <c r="O2166" s="373"/>
      <c r="P2166" s="373"/>
      <c r="Q2166" s="374"/>
      <c r="R2166" s="274"/>
      <c r="S2166"/>
      <c r="T2166"/>
      <c r="U2166"/>
      <c r="V2166"/>
      <c r="W2166"/>
      <c r="X2166"/>
      <c r="Y2166"/>
      <c r="Z2166"/>
      <c r="AA2166"/>
      <c r="AB2166"/>
      <c r="AC2166"/>
      <c r="AD2166"/>
      <c r="AE2166"/>
      <c r="AF2166"/>
      <c r="AG2166"/>
      <c r="AH2166"/>
    </row>
    <row r="2167" spans="1:34" s="282" customFormat="1" ht="12.75" customHeight="1" x14ac:dyDescent="0.25">
      <c r="A2167"/>
      <c r="B2167"/>
      <c r="C2167" s="8"/>
      <c r="D2167" s="8"/>
      <c r="E2167"/>
      <c r="F2167" s="276"/>
      <c r="G2167"/>
      <c r="H2167"/>
      <c r="I2167"/>
      <c r="J2167" s="267"/>
      <c r="K2167" s="267"/>
      <c r="L2167" s="372"/>
      <c r="O2167" s="373"/>
      <c r="P2167" s="373"/>
      <c r="Q2167" s="374"/>
      <c r="R2167" s="274"/>
      <c r="S2167"/>
      <c r="T2167"/>
      <c r="U2167"/>
      <c r="V2167"/>
      <c r="W2167"/>
      <c r="X2167"/>
      <c r="Y2167"/>
      <c r="Z2167"/>
      <c r="AA2167"/>
      <c r="AB2167"/>
      <c r="AC2167"/>
      <c r="AD2167"/>
      <c r="AE2167"/>
      <c r="AF2167"/>
      <c r="AG2167"/>
      <c r="AH2167"/>
    </row>
    <row r="2168" spans="1:34" s="282" customFormat="1" ht="12.75" customHeight="1" x14ac:dyDescent="0.25">
      <c r="A2168"/>
      <c r="B2168"/>
      <c r="C2168" s="8"/>
      <c r="D2168" s="8"/>
      <c r="E2168"/>
      <c r="F2168" s="276"/>
      <c r="G2168"/>
      <c r="H2168"/>
      <c r="I2168"/>
      <c r="J2168" s="267"/>
      <c r="K2168" s="267"/>
      <c r="L2168" s="372"/>
      <c r="O2168" s="373"/>
      <c r="P2168" s="373"/>
      <c r="Q2168" s="374"/>
      <c r="R2168" s="274"/>
      <c r="S2168"/>
      <c r="T2168"/>
      <c r="U2168"/>
      <c r="V2168"/>
      <c r="W2168"/>
      <c r="X2168"/>
      <c r="Y2168"/>
      <c r="Z2168"/>
      <c r="AA2168"/>
      <c r="AB2168"/>
      <c r="AC2168"/>
      <c r="AD2168"/>
      <c r="AE2168"/>
      <c r="AF2168"/>
      <c r="AG2168"/>
      <c r="AH2168"/>
    </row>
    <row r="2169" spans="1:34" s="282" customFormat="1" ht="12.75" customHeight="1" x14ac:dyDescent="0.25">
      <c r="A2169"/>
      <c r="B2169"/>
      <c r="C2169" s="8"/>
      <c r="D2169" s="8"/>
      <c r="E2169"/>
      <c r="F2169" s="276"/>
      <c r="G2169"/>
      <c r="H2169"/>
      <c r="I2169"/>
      <c r="J2169" s="267"/>
      <c r="K2169" s="267"/>
      <c r="L2169" s="372"/>
      <c r="O2169" s="373"/>
      <c r="P2169" s="373"/>
      <c r="Q2169" s="374"/>
      <c r="R2169" s="274"/>
      <c r="S2169"/>
      <c r="T2169"/>
      <c r="U2169"/>
      <c r="V2169"/>
      <c r="W2169"/>
      <c r="X2169"/>
      <c r="Y2169"/>
      <c r="Z2169"/>
      <c r="AA2169"/>
      <c r="AB2169"/>
      <c r="AC2169"/>
      <c r="AD2169"/>
      <c r="AE2169"/>
      <c r="AF2169"/>
      <c r="AG2169"/>
      <c r="AH2169"/>
    </row>
    <row r="2170" spans="1:34" s="282" customFormat="1" ht="12.75" customHeight="1" x14ac:dyDescent="0.25">
      <c r="A2170"/>
      <c r="B2170"/>
      <c r="C2170" s="8"/>
      <c r="D2170" s="8"/>
      <c r="E2170"/>
      <c r="F2170" s="276"/>
      <c r="G2170"/>
      <c r="H2170"/>
      <c r="I2170"/>
      <c r="J2170" s="267"/>
      <c r="K2170" s="267"/>
      <c r="L2170" s="372"/>
      <c r="O2170" s="373"/>
      <c r="P2170" s="373"/>
      <c r="Q2170" s="374"/>
      <c r="R2170" s="274"/>
      <c r="S2170"/>
      <c r="T2170"/>
      <c r="U2170"/>
      <c r="V2170"/>
      <c r="W2170"/>
      <c r="X2170"/>
      <c r="Y2170"/>
      <c r="Z2170"/>
      <c r="AA2170"/>
      <c r="AB2170"/>
      <c r="AC2170"/>
      <c r="AD2170"/>
      <c r="AE2170"/>
      <c r="AF2170"/>
      <c r="AG2170"/>
      <c r="AH2170"/>
    </row>
    <row r="2171" spans="1:34" s="282" customFormat="1" ht="12.75" customHeight="1" x14ac:dyDescent="0.25">
      <c r="A2171"/>
      <c r="B2171"/>
      <c r="C2171" s="8"/>
      <c r="D2171" s="8"/>
      <c r="E2171"/>
      <c r="F2171" s="276"/>
      <c r="G2171"/>
      <c r="H2171"/>
      <c r="I2171"/>
      <c r="J2171" s="267"/>
      <c r="K2171" s="267"/>
      <c r="L2171" s="372"/>
      <c r="O2171" s="373"/>
      <c r="P2171" s="373"/>
      <c r="Q2171" s="374"/>
      <c r="R2171" s="274"/>
      <c r="S2171"/>
      <c r="T2171"/>
      <c r="U2171"/>
      <c r="V2171"/>
      <c r="W2171"/>
      <c r="X2171"/>
      <c r="Y2171"/>
      <c r="Z2171"/>
      <c r="AA2171"/>
      <c r="AB2171"/>
      <c r="AC2171"/>
      <c r="AD2171"/>
      <c r="AE2171"/>
      <c r="AF2171"/>
      <c r="AG2171"/>
      <c r="AH2171"/>
    </row>
    <row r="2172" spans="1:34" s="282" customFormat="1" ht="12.75" customHeight="1" x14ac:dyDescent="0.25">
      <c r="A2172"/>
      <c r="B2172"/>
      <c r="C2172" s="8"/>
      <c r="D2172" s="8"/>
      <c r="E2172"/>
      <c r="F2172" s="276"/>
      <c r="G2172"/>
      <c r="H2172"/>
      <c r="I2172"/>
      <c r="J2172" s="267"/>
      <c r="K2172" s="267"/>
      <c r="L2172" s="372"/>
      <c r="O2172" s="373"/>
      <c r="P2172" s="373"/>
      <c r="Q2172" s="374"/>
      <c r="R2172" s="274"/>
      <c r="S2172"/>
      <c r="T2172"/>
      <c r="U2172"/>
      <c r="V2172"/>
      <c r="W2172"/>
      <c r="X2172"/>
      <c r="Y2172"/>
      <c r="Z2172"/>
      <c r="AA2172"/>
      <c r="AB2172"/>
      <c r="AC2172"/>
      <c r="AD2172"/>
      <c r="AE2172"/>
      <c r="AF2172"/>
      <c r="AG2172"/>
      <c r="AH2172"/>
    </row>
    <row r="2173" spans="1:34" s="282" customFormat="1" ht="12.75" customHeight="1" x14ac:dyDescent="0.25">
      <c r="A2173"/>
      <c r="B2173"/>
      <c r="C2173" s="8"/>
      <c r="D2173" s="8"/>
      <c r="E2173"/>
      <c r="F2173" s="276"/>
      <c r="G2173"/>
      <c r="H2173"/>
      <c r="I2173"/>
      <c r="J2173" s="267"/>
      <c r="K2173" s="267"/>
      <c r="L2173" s="372"/>
      <c r="O2173" s="373"/>
      <c r="P2173" s="373"/>
      <c r="Q2173" s="374"/>
      <c r="R2173" s="274"/>
      <c r="S2173"/>
      <c r="T2173"/>
      <c r="U2173"/>
      <c r="V2173"/>
      <c r="W2173"/>
      <c r="X2173"/>
      <c r="Y2173"/>
      <c r="Z2173"/>
      <c r="AA2173"/>
      <c r="AB2173"/>
      <c r="AC2173"/>
      <c r="AD2173"/>
      <c r="AE2173"/>
      <c r="AF2173"/>
      <c r="AG2173"/>
      <c r="AH2173"/>
    </row>
    <row r="2174" spans="1:34" s="282" customFormat="1" ht="12.75" customHeight="1" x14ac:dyDescent="0.25">
      <c r="A2174"/>
      <c r="B2174"/>
      <c r="C2174" s="8"/>
      <c r="D2174" s="8"/>
      <c r="E2174"/>
      <c r="F2174" s="276"/>
      <c r="G2174"/>
      <c r="H2174"/>
      <c r="I2174"/>
      <c r="J2174" s="267"/>
      <c r="K2174" s="267"/>
      <c r="L2174" s="372"/>
      <c r="O2174" s="373"/>
      <c r="P2174" s="373"/>
      <c r="Q2174" s="374"/>
      <c r="R2174" s="274"/>
      <c r="S2174"/>
      <c r="T2174"/>
      <c r="U2174"/>
      <c r="V2174"/>
      <c r="W2174"/>
      <c r="X2174"/>
      <c r="Y2174"/>
      <c r="Z2174"/>
      <c r="AA2174"/>
      <c r="AB2174"/>
      <c r="AC2174"/>
      <c r="AD2174"/>
      <c r="AE2174"/>
      <c r="AF2174"/>
      <c r="AG2174"/>
      <c r="AH2174"/>
    </row>
    <row r="2175" spans="1:34" s="282" customFormat="1" ht="12.75" customHeight="1" x14ac:dyDescent="0.25">
      <c r="A2175"/>
      <c r="B2175"/>
      <c r="C2175" s="8"/>
      <c r="D2175" s="8"/>
      <c r="E2175"/>
      <c r="F2175" s="276"/>
      <c r="G2175"/>
      <c r="H2175"/>
      <c r="I2175"/>
      <c r="J2175" s="267"/>
      <c r="K2175" s="267"/>
      <c r="L2175" s="372"/>
      <c r="O2175" s="373"/>
      <c r="P2175" s="373"/>
      <c r="Q2175" s="374"/>
      <c r="R2175" s="274"/>
      <c r="S2175"/>
      <c r="T2175"/>
      <c r="U2175"/>
      <c r="V2175"/>
      <c r="W2175"/>
      <c r="X2175"/>
      <c r="Y2175"/>
      <c r="Z2175"/>
      <c r="AA2175"/>
      <c r="AB2175"/>
      <c r="AC2175"/>
      <c r="AD2175"/>
      <c r="AE2175"/>
      <c r="AF2175"/>
      <c r="AG2175"/>
      <c r="AH2175"/>
    </row>
    <row r="2176" spans="1:34" s="282" customFormat="1" ht="12.75" customHeight="1" x14ac:dyDescent="0.25">
      <c r="A2176"/>
      <c r="B2176"/>
      <c r="C2176" s="8"/>
      <c r="D2176" s="8"/>
      <c r="E2176"/>
      <c r="F2176" s="276"/>
      <c r="G2176"/>
      <c r="H2176"/>
      <c r="I2176"/>
      <c r="J2176" s="267"/>
      <c r="K2176" s="267"/>
      <c r="L2176" s="372"/>
      <c r="O2176" s="373"/>
      <c r="P2176" s="373"/>
      <c r="Q2176" s="374"/>
      <c r="R2176" s="274"/>
      <c r="S2176"/>
      <c r="T2176"/>
      <c r="U2176"/>
      <c r="V2176"/>
      <c r="W2176"/>
      <c r="X2176"/>
      <c r="Y2176"/>
      <c r="Z2176"/>
      <c r="AA2176"/>
      <c r="AB2176"/>
      <c r="AC2176"/>
      <c r="AD2176"/>
      <c r="AE2176"/>
      <c r="AF2176"/>
      <c r="AG2176"/>
      <c r="AH2176"/>
    </row>
    <row r="2177" spans="1:34" s="282" customFormat="1" ht="12.75" customHeight="1" x14ac:dyDescent="0.25">
      <c r="A2177"/>
      <c r="B2177"/>
      <c r="C2177" s="8"/>
      <c r="D2177" s="8"/>
      <c r="E2177"/>
      <c r="F2177" s="276"/>
      <c r="G2177"/>
      <c r="H2177"/>
      <c r="I2177"/>
      <c r="J2177" s="267"/>
      <c r="K2177" s="267"/>
      <c r="L2177" s="372"/>
      <c r="O2177" s="373"/>
      <c r="P2177" s="373"/>
      <c r="Q2177" s="374"/>
      <c r="R2177" s="274"/>
      <c r="S2177"/>
      <c r="T2177"/>
      <c r="U2177"/>
      <c r="V2177"/>
      <c r="W2177"/>
      <c r="X2177"/>
      <c r="Y2177"/>
      <c r="Z2177"/>
      <c r="AA2177"/>
      <c r="AB2177"/>
      <c r="AC2177"/>
      <c r="AD2177"/>
      <c r="AE2177"/>
      <c r="AF2177"/>
      <c r="AG2177"/>
      <c r="AH2177"/>
    </row>
    <row r="2178" spans="1:34" s="282" customFormat="1" ht="12.75" customHeight="1" x14ac:dyDescent="0.25">
      <c r="A2178"/>
      <c r="B2178"/>
      <c r="C2178" s="8"/>
      <c r="D2178" s="8"/>
      <c r="E2178"/>
      <c r="F2178" s="276"/>
      <c r="G2178"/>
      <c r="H2178"/>
      <c r="I2178"/>
      <c r="J2178" s="267"/>
      <c r="K2178" s="267"/>
      <c r="L2178" s="372"/>
      <c r="O2178" s="373"/>
      <c r="P2178" s="373"/>
      <c r="Q2178" s="374"/>
      <c r="R2178" s="274"/>
      <c r="S2178"/>
      <c r="T2178"/>
      <c r="U2178"/>
      <c r="V2178"/>
      <c r="W2178"/>
      <c r="X2178"/>
      <c r="Y2178"/>
      <c r="Z2178"/>
      <c r="AA2178"/>
      <c r="AB2178"/>
      <c r="AC2178"/>
      <c r="AD2178"/>
      <c r="AE2178"/>
      <c r="AF2178"/>
      <c r="AG2178"/>
      <c r="AH2178"/>
    </row>
    <row r="2179" spans="1:34" s="282" customFormat="1" ht="12.75" customHeight="1" x14ac:dyDescent="0.25">
      <c r="A2179"/>
      <c r="B2179"/>
      <c r="C2179" s="8"/>
      <c r="D2179" s="8"/>
      <c r="E2179"/>
      <c r="F2179" s="276"/>
      <c r="G2179"/>
      <c r="H2179"/>
      <c r="I2179"/>
      <c r="J2179" s="267"/>
      <c r="K2179" s="267"/>
      <c r="L2179" s="372"/>
      <c r="O2179" s="373"/>
      <c r="P2179" s="373"/>
      <c r="Q2179" s="374"/>
      <c r="R2179" s="274"/>
      <c r="S2179"/>
      <c r="T2179"/>
      <c r="U2179"/>
      <c r="V2179"/>
      <c r="W2179"/>
      <c r="X2179"/>
      <c r="Y2179"/>
      <c r="Z2179"/>
      <c r="AA2179"/>
      <c r="AB2179"/>
      <c r="AC2179"/>
      <c r="AD2179"/>
      <c r="AE2179"/>
      <c r="AF2179"/>
      <c r="AG2179"/>
      <c r="AH2179"/>
    </row>
    <row r="2180" spans="1:34" s="282" customFormat="1" ht="12.75" customHeight="1" x14ac:dyDescent="0.25">
      <c r="A2180"/>
      <c r="B2180"/>
      <c r="C2180" s="8"/>
      <c r="D2180" s="8"/>
      <c r="E2180"/>
      <c r="F2180" s="276"/>
      <c r="G2180"/>
      <c r="H2180"/>
      <c r="I2180"/>
      <c r="J2180" s="267"/>
      <c r="K2180" s="267"/>
      <c r="L2180" s="372"/>
      <c r="O2180" s="373"/>
      <c r="P2180" s="373"/>
      <c r="Q2180" s="374"/>
      <c r="R2180" s="274"/>
      <c r="S2180"/>
      <c r="T2180"/>
      <c r="U2180"/>
      <c r="V2180"/>
      <c r="W2180"/>
      <c r="X2180"/>
      <c r="Y2180"/>
      <c r="Z2180"/>
      <c r="AA2180"/>
      <c r="AB2180"/>
      <c r="AC2180"/>
      <c r="AD2180"/>
      <c r="AE2180"/>
      <c r="AF2180"/>
      <c r="AG2180"/>
      <c r="AH2180"/>
    </row>
    <row r="2181" spans="1:34" s="282" customFormat="1" ht="12.75" customHeight="1" x14ac:dyDescent="0.25">
      <c r="A2181"/>
      <c r="B2181"/>
      <c r="C2181" s="8"/>
      <c r="D2181" s="8"/>
      <c r="E2181"/>
      <c r="F2181" s="276"/>
      <c r="G2181"/>
      <c r="H2181"/>
      <c r="I2181"/>
      <c r="J2181" s="267"/>
      <c r="K2181" s="267"/>
      <c r="L2181" s="372"/>
      <c r="O2181" s="373"/>
      <c r="P2181" s="373"/>
      <c r="Q2181" s="374"/>
      <c r="R2181" s="274"/>
      <c r="S2181"/>
      <c r="T2181"/>
      <c r="U2181"/>
      <c r="V2181"/>
      <c r="W2181"/>
      <c r="X2181"/>
      <c r="Y2181"/>
      <c r="Z2181"/>
      <c r="AA2181"/>
      <c r="AB2181"/>
      <c r="AC2181"/>
      <c r="AD2181"/>
      <c r="AE2181"/>
      <c r="AF2181"/>
      <c r="AG2181"/>
      <c r="AH2181"/>
    </row>
    <row r="2182" spans="1:34" s="282" customFormat="1" ht="12.75" customHeight="1" x14ac:dyDescent="0.25">
      <c r="A2182"/>
      <c r="B2182"/>
      <c r="C2182" s="8"/>
      <c r="D2182" s="8"/>
      <c r="E2182"/>
      <c r="F2182" s="276"/>
      <c r="G2182"/>
      <c r="H2182"/>
      <c r="I2182"/>
      <c r="J2182" s="267"/>
      <c r="K2182" s="267"/>
      <c r="L2182" s="372"/>
      <c r="O2182" s="373"/>
      <c r="P2182" s="373"/>
      <c r="Q2182" s="374"/>
      <c r="R2182" s="274"/>
      <c r="S2182"/>
      <c r="T2182"/>
      <c r="U2182"/>
      <c r="V2182"/>
      <c r="W2182"/>
      <c r="X2182"/>
      <c r="Y2182"/>
      <c r="Z2182"/>
      <c r="AA2182"/>
      <c r="AB2182"/>
      <c r="AC2182"/>
      <c r="AD2182"/>
      <c r="AE2182"/>
      <c r="AF2182"/>
      <c r="AG2182"/>
      <c r="AH2182"/>
    </row>
    <row r="2183" spans="1:34" s="282" customFormat="1" ht="12.75" customHeight="1" x14ac:dyDescent="0.25">
      <c r="A2183"/>
      <c r="B2183"/>
      <c r="C2183" s="8"/>
      <c r="D2183" s="8"/>
      <c r="E2183"/>
      <c r="F2183" s="276"/>
      <c r="G2183"/>
      <c r="H2183"/>
      <c r="I2183"/>
      <c r="J2183" s="267"/>
      <c r="K2183" s="267"/>
      <c r="L2183" s="372"/>
      <c r="O2183" s="373"/>
      <c r="P2183" s="373"/>
      <c r="Q2183" s="374"/>
      <c r="R2183" s="274"/>
      <c r="S2183"/>
      <c r="T2183"/>
      <c r="U2183"/>
      <c r="V2183"/>
      <c r="W2183"/>
      <c r="X2183"/>
      <c r="Y2183"/>
      <c r="Z2183"/>
      <c r="AA2183"/>
      <c r="AB2183"/>
      <c r="AC2183"/>
      <c r="AD2183"/>
      <c r="AE2183"/>
      <c r="AF2183"/>
      <c r="AG2183"/>
      <c r="AH2183"/>
    </row>
    <row r="2184" spans="1:34" s="282" customFormat="1" ht="12.75" customHeight="1" x14ac:dyDescent="0.25">
      <c r="A2184"/>
      <c r="B2184"/>
      <c r="C2184" s="8"/>
      <c r="D2184" s="8"/>
      <c r="E2184"/>
      <c r="F2184" s="276"/>
      <c r="G2184"/>
      <c r="H2184"/>
      <c r="I2184"/>
      <c r="J2184" s="267"/>
      <c r="K2184" s="267"/>
      <c r="L2184" s="372"/>
      <c r="O2184" s="373"/>
      <c r="P2184" s="373"/>
      <c r="Q2184" s="374"/>
      <c r="R2184" s="274"/>
      <c r="S2184"/>
      <c r="T2184"/>
      <c r="U2184"/>
      <c r="V2184"/>
      <c r="W2184"/>
      <c r="X2184"/>
      <c r="Y2184"/>
      <c r="Z2184"/>
      <c r="AA2184"/>
      <c r="AB2184"/>
      <c r="AC2184"/>
      <c r="AD2184"/>
      <c r="AE2184"/>
      <c r="AF2184"/>
      <c r="AG2184"/>
      <c r="AH2184"/>
    </row>
    <row r="2185" spans="1:34" s="282" customFormat="1" ht="12.75" customHeight="1" x14ac:dyDescent="0.25">
      <c r="A2185"/>
      <c r="B2185"/>
      <c r="C2185" s="8"/>
      <c r="D2185" s="8"/>
      <c r="E2185"/>
      <c r="F2185" s="276"/>
      <c r="G2185"/>
      <c r="H2185"/>
      <c r="I2185"/>
      <c r="J2185" s="267"/>
      <c r="K2185" s="267"/>
      <c r="L2185" s="372"/>
      <c r="O2185" s="373"/>
      <c r="P2185" s="373"/>
      <c r="Q2185" s="374"/>
      <c r="R2185" s="274"/>
      <c r="S2185"/>
      <c r="T2185"/>
      <c r="U2185"/>
      <c r="V2185"/>
      <c r="W2185"/>
      <c r="X2185"/>
      <c r="Y2185"/>
      <c r="Z2185"/>
      <c r="AA2185"/>
      <c r="AB2185"/>
      <c r="AC2185"/>
      <c r="AD2185"/>
      <c r="AE2185"/>
      <c r="AF2185"/>
      <c r="AG2185"/>
      <c r="AH2185"/>
    </row>
    <row r="2186" spans="1:34" s="282" customFormat="1" ht="12.75" customHeight="1" x14ac:dyDescent="0.25">
      <c r="A2186"/>
      <c r="B2186"/>
      <c r="C2186" s="8"/>
      <c r="D2186" s="8"/>
      <c r="E2186"/>
      <c r="F2186" s="276"/>
      <c r="G2186"/>
      <c r="H2186"/>
      <c r="I2186"/>
      <c r="J2186" s="267"/>
      <c r="K2186" s="267"/>
      <c r="L2186" s="372"/>
      <c r="O2186" s="373"/>
      <c r="P2186" s="373"/>
      <c r="Q2186" s="374"/>
      <c r="R2186" s="274"/>
      <c r="S2186"/>
      <c r="T2186"/>
      <c r="U2186"/>
      <c r="V2186"/>
      <c r="W2186"/>
      <c r="X2186"/>
      <c r="Y2186"/>
      <c r="Z2186"/>
      <c r="AA2186"/>
      <c r="AB2186"/>
      <c r="AC2186"/>
      <c r="AD2186"/>
      <c r="AE2186"/>
      <c r="AF2186"/>
      <c r="AG2186"/>
      <c r="AH2186"/>
    </row>
    <row r="2187" spans="1:34" s="282" customFormat="1" ht="12.75" customHeight="1" x14ac:dyDescent="0.25">
      <c r="A2187"/>
      <c r="B2187"/>
      <c r="C2187" s="8"/>
      <c r="D2187" s="8"/>
      <c r="E2187"/>
      <c r="F2187" s="276"/>
      <c r="G2187"/>
      <c r="H2187"/>
      <c r="I2187"/>
      <c r="J2187" s="267"/>
      <c r="K2187" s="267"/>
      <c r="L2187" s="372"/>
      <c r="O2187" s="373"/>
      <c r="P2187" s="373"/>
      <c r="Q2187" s="374"/>
      <c r="R2187" s="274"/>
      <c r="S2187"/>
      <c r="T2187"/>
      <c r="U2187"/>
      <c r="V2187"/>
      <c r="W2187"/>
      <c r="X2187"/>
      <c r="Y2187"/>
      <c r="Z2187"/>
      <c r="AA2187"/>
      <c r="AB2187"/>
      <c r="AC2187"/>
      <c r="AD2187"/>
      <c r="AE2187"/>
      <c r="AF2187"/>
      <c r="AG2187"/>
      <c r="AH2187"/>
    </row>
    <row r="2188" spans="1:34" s="282" customFormat="1" ht="12.75" customHeight="1" x14ac:dyDescent="0.25">
      <c r="A2188"/>
      <c r="B2188"/>
      <c r="C2188" s="8"/>
      <c r="D2188" s="8"/>
      <c r="E2188"/>
      <c r="F2188" s="276"/>
      <c r="G2188"/>
      <c r="H2188"/>
      <c r="I2188"/>
      <c r="J2188" s="267"/>
      <c r="K2188" s="267"/>
      <c r="L2188" s="372"/>
      <c r="O2188" s="373"/>
      <c r="P2188" s="373"/>
      <c r="Q2188" s="374"/>
      <c r="R2188" s="274"/>
      <c r="S2188"/>
      <c r="T2188"/>
      <c r="U2188"/>
      <c r="V2188"/>
      <c r="W2188"/>
      <c r="X2188"/>
      <c r="Y2188"/>
      <c r="Z2188"/>
      <c r="AA2188"/>
      <c r="AB2188"/>
      <c r="AC2188"/>
      <c r="AD2188"/>
      <c r="AE2188"/>
      <c r="AF2188"/>
      <c r="AG2188"/>
      <c r="AH2188"/>
    </row>
    <row r="2189" spans="1:34" s="282" customFormat="1" ht="12.75" customHeight="1" x14ac:dyDescent="0.25">
      <c r="A2189"/>
      <c r="B2189"/>
      <c r="C2189" s="8"/>
      <c r="D2189" s="8"/>
      <c r="E2189"/>
      <c r="F2189" s="276"/>
      <c r="G2189"/>
      <c r="H2189"/>
      <c r="I2189"/>
      <c r="J2189" s="267"/>
      <c r="K2189" s="267"/>
      <c r="L2189" s="372"/>
      <c r="O2189" s="373"/>
      <c r="P2189" s="373"/>
      <c r="Q2189" s="374"/>
      <c r="R2189" s="274"/>
      <c r="S2189"/>
      <c r="T2189"/>
      <c r="U2189"/>
      <c r="V2189"/>
      <c r="W2189"/>
      <c r="X2189"/>
      <c r="Y2189"/>
      <c r="Z2189"/>
      <c r="AA2189"/>
      <c r="AB2189"/>
      <c r="AC2189"/>
      <c r="AD2189"/>
      <c r="AE2189"/>
      <c r="AF2189"/>
      <c r="AG2189"/>
      <c r="AH2189"/>
    </row>
    <row r="2190" spans="1:34" s="282" customFormat="1" ht="12.75" customHeight="1" x14ac:dyDescent="0.25">
      <c r="A2190"/>
      <c r="B2190"/>
      <c r="C2190" s="8"/>
      <c r="D2190" s="8"/>
      <c r="E2190"/>
      <c r="F2190" s="276"/>
      <c r="G2190"/>
      <c r="H2190"/>
      <c r="I2190"/>
      <c r="J2190" s="267"/>
      <c r="K2190" s="267"/>
      <c r="L2190" s="372"/>
      <c r="O2190" s="373"/>
      <c r="P2190" s="373"/>
      <c r="Q2190" s="374"/>
      <c r="R2190" s="274"/>
      <c r="S2190"/>
      <c r="T2190"/>
      <c r="U2190"/>
      <c r="V2190"/>
      <c r="W2190"/>
      <c r="X2190"/>
      <c r="Y2190"/>
      <c r="Z2190"/>
      <c r="AA2190"/>
      <c r="AB2190"/>
      <c r="AC2190"/>
      <c r="AD2190"/>
      <c r="AE2190"/>
      <c r="AF2190"/>
      <c r="AG2190"/>
      <c r="AH2190"/>
    </row>
    <row r="2191" spans="1:34" s="282" customFormat="1" ht="12.75" customHeight="1" x14ac:dyDescent="0.25">
      <c r="A2191"/>
      <c r="B2191"/>
      <c r="C2191" s="8"/>
      <c r="D2191" s="8"/>
      <c r="E2191"/>
      <c r="F2191" s="276"/>
      <c r="G2191"/>
      <c r="H2191"/>
      <c r="I2191"/>
      <c r="J2191" s="267"/>
      <c r="K2191" s="267"/>
      <c r="L2191" s="372"/>
      <c r="O2191" s="373"/>
      <c r="P2191" s="373"/>
      <c r="Q2191" s="374"/>
      <c r="R2191" s="274"/>
      <c r="S2191"/>
      <c r="T2191"/>
      <c r="U2191"/>
      <c r="V2191"/>
      <c r="W2191"/>
      <c r="X2191"/>
      <c r="Y2191"/>
      <c r="Z2191"/>
      <c r="AA2191"/>
      <c r="AB2191"/>
      <c r="AC2191"/>
      <c r="AD2191"/>
      <c r="AE2191"/>
      <c r="AF2191"/>
      <c r="AG2191"/>
      <c r="AH2191"/>
    </row>
    <row r="2192" spans="1:34" s="282" customFormat="1" ht="12.75" customHeight="1" x14ac:dyDescent="0.25">
      <c r="A2192"/>
      <c r="B2192"/>
      <c r="C2192" s="8"/>
      <c r="D2192" s="8"/>
      <c r="E2192"/>
      <c r="F2192" s="276"/>
      <c r="G2192"/>
      <c r="H2192"/>
      <c r="I2192"/>
      <c r="J2192" s="267"/>
      <c r="K2192" s="267"/>
      <c r="L2192" s="372"/>
      <c r="O2192" s="373"/>
      <c r="P2192" s="373"/>
      <c r="Q2192" s="374"/>
      <c r="R2192" s="274"/>
      <c r="S2192"/>
      <c r="T2192"/>
      <c r="U2192"/>
      <c r="V2192"/>
      <c r="W2192"/>
      <c r="X2192"/>
      <c r="Y2192"/>
      <c r="Z2192"/>
      <c r="AA2192"/>
      <c r="AB2192"/>
      <c r="AC2192"/>
      <c r="AD2192"/>
      <c r="AE2192"/>
      <c r="AF2192"/>
      <c r="AG2192"/>
      <c r="AH2192"/>
    </row>
    <row r="2193" spans="1:34" s="282" customFormat="1" ht="12.75" customHeight="1" x14ac:dyDescent="0.25">
      <c r="A2193"/>
      <c r="B2193"/>
      <c r="C2193" s="8"/>
      <c r="D2193" s="8"/>
      <c r="E2193"/>
      <c r="F2193" s="276"/>
      <c r="G2193"/>
      <c r="H2193"/>
      <c r="I2193"/>
      <c r="J2193" s="267"/>
      <c r="K2193" s="267"/>
      <c r="L2193" s="372"/>
      <c r="O2193" s="373"/>
      <c r="P2193" s="373"/>
      <c r="Q2193" s="374"/>
      <c r="R2193" s="274"/>
      <c r="S2193"/>
      <c r="T2193"/>
      <c r="U2193"/>
      <c r="V2193"/>
      <c r="W2193"/>
      <c r="X2193"/>
      <c r="Y2193"/>
      <c r="Z2193"/>
      <c r="AA2193"/>
      <c r="AB2193"/>
      <c r="AC2193"/>
      <c r="AD2193"/>
      <c r="AE2193"/>
      <c r="AF2193"/>
      <c r="AG2193"/>
      <c r="AH2193"/>
    </row>
    <row r="2194" spans="1:34" s="282" customFormat="1" ht="12.75" customHeight="1" x14ac:dyDescent="0.25">
      <c r="A2194"/>
      <c r="B2194"/>
      <c r="C2194" s="8"/>
      <c r="D2194" s="8"/>
      <c r="E2194"/>
      <c r="F2194" s="276"/>
      <c r="G2194"/>
      <c r="H2194"/>
      <c r="I2194"/>
      <c r="J2194" s="267"/>
      <c r="K2194" s="267"/>
      <c r="L2194" s="372"/>
      <c r="O2194" s="373"/>
      <c r="P2194" s="373"/>
      <c r="Q2194" s="374"/>
      <c r="R2194" s="274"/>
      <c r="S2194"/>
      <c r="T2194"/>
      <c r="U2194"/>
      <c r="V2194"/>
      <c r="W2194"/>
      <c r="X2194"/>
      <c r="Y2194"/>
      <c r="Z2194"/>
      <c r="AA2194"/>
      <c r="AB2194"/>
      <c r="AC2194"/>
      <c r="AD2194"/>
      <c r="AE2194"/>
      <c r="AF2194"/>
      <c r="AG2194"/>
      <c r="AH2194"/>
    </row>
    <row r="2195" spans="1:34" s="282" customFormat="1" ht="12.75" customHeight="1" x14ac:dyDescent="0.25">
      <c r="A2195"/>
      <c r="B2195"/>
      <c r="C2195" s="8"/>
      <c r="D2195" s="8"/>
      <c r="E2195"/>
      <c r="F2195" s="276"/>
      <c r="G2195"/>
      <c r="H2195"/>
      <c r="I2195"/>
      <c r="J2195" s="267"/>
      <c r="K2195" s="267"/>
      <c r="L2195" s="372"/>
      <c r="O2195" s="373"/>
      <c r="P2195" s="373"/>
      <c r="Q2195" s="374"/>
      <c r="R2195" s="274"/>
      <c r="S2195"/>
      <c r="T2195"/>
      <c r="U2195"/>
      <c r="V2195"/>
      <c r="W2195"/>
      <c r="X2195"/>
      <c r="Y2195"/>
      <c r="Z2195"/>
      <c r="AA2195"/>
      <c r="AB2195"/>
      <c r="AC2195"/>
      <c r="AD2195"/>
      <c r="AE2195"/>
      <c r="AF2195"/>
      <c r="AG2195"/>
      <c r="AH2195"/>
    </row>
    <row r="2196" spans="1:34" s="282" customFormat="1" ht="12.75" customHeight="1" x14ac:dyDescent="0.25">
      <c r="A2196"/>
      <c r="B2196"/>
      <c r="C2196" s="8"/>
      <c r="D2196" s="8"/>
      <c r="E2196"/>
      <c r="F2196" s="276"/>
      <c r="G2196"/>
      <c r="H2196"/>
      <c r="I2196"/>
      <c r="J2196" s="267"/>
      <c r="K2196" s="267"/>
      <c r="L2196" s="372"/>
      <c r="O2196" s="373"/>
      <c r="P2196" s="373"/>
      <c r="Q2196" s="374"/>
      <c r="R2196" s="274"/>
      <c r="S2196"/>
      <c r="T2196"/>
      <c r="U2196"/>
      <c r="V2196"/>
      <c r="W2196"/>
      <c r="X2196"/>
      <c r="Y2196"/>
      <c r="Z2196"/>
      <c r="AA2196"/>
      <c r="AB2196"/>
      <c r="AC2196"/>
      <c r="AD2196"/>
      <c r="AE2196"/>
      <c r="AF2196"/>
      <c r="AG2196"/>
      <c r="AH2196"/>
    </row>
    <row r="2197" spans="1:34" s="282" customFormat="1" ht="12.75" customHeight="1" x14ac:dyDescent="0.25">
      <c r="A2197"/>
      <c r="B2197"/>
      <c r="C2197" s="8"/>
      <c r="D2197" s="8"/>
      <c r="E2197"/>
      <c r="F2197" s="276"/>
      <c r="G2197"/>
      <c r="H2197"/>
      <c r="I2197"/>
      <c r="J2197" s="267"/>
      <c r="K2197" s="267"/>
      <c r="L2197" s="372"/>
      <c r="O2197" s="373"/>
      <c r="P2197" s="373"/>
      <c r="Q2197" s="374"/>
      <c r="R2197" s="274"/>
      <c r="S2197"/>
      <c r="T2197"/>
      <c r="U2197"/>
      <c r="V2197"/>
      <c r="W2197"/>
      <c r="X2197"/>
      <c r="Y2197"/>
      <c r="Z2197"/>
      <c r="AA2197"/>
      <c r="AB2197"/>
      <c r="AC2197"/>
      <c r="AD2197"/>
      <c r="AE2197"/>
      <c r="AF2197"/>
      <c r="AG2197"/>
      <c r="AH2197"/>
    </row>
    <row r="2198" spans="1:34" s="282" customFormat="1" ht="12.75" customHeight="1" x14ac:dyDescent="0.25">
      <c r="A2198"/>
      <c r="B2198"/>
      <c r="C2198" s="8"/>
      <c r="D2198" s="8"/>
      <c r="E2198"/>
      <c r="F2198" s="276"/>
      <c r="G2198"/>
      <c r="H2198"/>
      <c r="I2198"/>
      <c r="J2198" s="267"/>
      <c r="K2198" s="267"/>
      <c r="L2198" s="372"/>
      <c r="O2198" s="373"/>
      <c r="P2198" s="373"/>
      <c r="Q2198" s="374"/>
      <c r="R2198" s="274"/>
      <c r="S2198"/>
      <c r="T2198"/>
      <c r="U2198"/>
      <c r="V2198"/>
      <c r="W2198"/>
      <c r="X2198"/>
      <c r="Y2198"/>
      <c r="Z2198"/>
      <c r="AA2198"/>
      <c r="AB2198"/>
      <c r="AC2198"/>
      <c r="AD2198"/>
      <c r="AE2198"/>
      <c r="AF2198"/>
      <c r="AG2198"/>
      <c r="AH2198"/>
    </row>
    <row r="2199" spans="1:34" s="282" customFormat="1" ht="12.75" customHeight="1" x14ac:dyDescent="0.25">
      <c r="A2199"/>
      <c r="B2199"/>
      <c r="C2199" s="8"/>
      <c r="D2199" s="8"/>
      <c r="E2199"/>
      <c r="F2199" s="276"/>
      <c r="G2199"/>
      <c r="H2199"/>
      <c r="I2199"/>
      <c r="J2199" s="267"/>
      <c r="K2199" s="267"/>
      <c r="L2199" s="372"/>
      <c r="O2199" s="373"/>
      <c r="P2199" s="373"/>
      <c r="Q2199" s="374"/>
      <c r="R2199" s="274"/>
      <c r="S2199"/>
      <c r="T2199"/>
      <c r="U2199"/>
      <c r="V2199"/>
      <c r="W2199"/>
      <c r="X2199"/>
      <c r="Y2199"/>
      <c r="Z2199"/>
      <c r="AA2199"/>
      <c r="AB2199"/>
      <c r="AC2199"/>
      <c r="AD2199"/>
      <c r="AE2199"/>
      <c r="AF2199"/>
      <c r="AG2199"/>
      <c r="AH2199"/>
    </row>
    <row r="2200" spans="1:34" s="282" customFormat="1" ht="12.75" customHeight="1" x14ac:dyDescent="0.25">
      <c r="A2200"/>
      <c r="B2200"/>
      <c r="C2200" s="8"/>
      <c r="D2200" s="8"/>
      <c r="E2200"/>
      <c r="F2200" s="276"/>
      <c r="G2200"/>
      <c r="H2200"/>
      <c r="I2200"/>
      <c r="J2200" s="267"/>
      <c r="K2200" s="267"/>
      <c r="L2200" s="372"/>
      <c r="O2200" s="373"/>
      <c r="P2200" s="373"/>
      <c r="Q2200" s="374"/>
      <c r="R2200" s="274"/>
      <c r="S2200"/>
      <c r="T2200"/>
      <c r="U2200"/>
      <c r="V2200"/>
      <c r="W2200"/>
      <c r="X2200"/>
      <c r="Y2200"/>
      <c r="Z2200"/>
      <c r="AA2200"/>
      <c r="AB2200"/>
      <c r="AC2200"/>
      <c r="AD2200"/>
      <c r="AE2200"/>
      <c r="AF2200"/>
      <c r="AG2200"/>
      <c r="AH2200"/>
    </row>
    <row r="2201" spans="1:34" s="282" customFormat="1" ht="12.75" customHeight="1" x14ac:dyDescent="0.25">
      <c r="A2201"/>
      <c r="B2201"/>
      <c r="C2201" s="8"/>
      <c r="D2201" s="8"/>
      <c r="E2201"/>
      <c r="F2201" s="276"/>
      <c r="G2201"/>
      <c r="H2201"/>
      <c r="I2201"/>
      <c r="J2201" s="267"/>
      <c r="K2201" s="267"/>
      <c r="L2201" s="372"/>
      <c r="O2201" s="373"/>
      <c r="P2201" s="373"/>
      <c r="Q2201" s="374"/>
      <c r="R2201" s="274"/>
      <c r="S2201"/>
      <c r="T2201"/>
      <c r="U2201"/>
      <c r="V2201"/>
      <c r="W2201"/>
      <c r="X2201"/>
      <c r="Y2201"/>
      <c r="Z2201"/>
      <c r="AA2201"/>
      <c r="AB2201"/>
      <c r="AC2201"/>
      <c r="AD2201"/>
      <c r="AE2201"/>
      <c r="AF2201"/>
      <c r="AG2201"/>
      <c r="AH2201"/>
    </row>
    <row r="2202" spans="1:34" s="282" customFormat="1" ht="12.75" customHeight="1" x14ac:dyDescent="0.25">
      <c r="A2202"/>
      <c r="B2202"/>
      <c r="C2202" s="8"/>
      <c r="D2202" s="8"/>
      <c r="E2202"/>
      <c r="F2202" s="276"/>
      <c r="G2202"/>
      <c r="H2202"/>
      <c r="I2202"/>
      <c r="J2202" s="267"/>
      <c r="K2202" s="267"/>
      <c r="L2202" s="372"/>
      <c r="O2202" s="373"/>
      <c r="P2202" s="373"/>
      <c r="Q2202" s="374"/>
      <c r="R2202" s="274"/>
      <c r="S2202"/>
      <c r="T2202"/>
      <c r="U2202"/>
      <c r="V2202"/>
      <c r="W2202"/>
      <c r="X2202"/>
      <c r="Y2202"/>
      <c r="Z2202"/>
      <c r="AA2202"/>
      <c r="AB2202"/>
      <c r="AC2202"/>
      <c r="AD2202"/>
      <c r="AE2202"/>
      <c r="AF2202"/>
      <c r="AG2202"/>
      <c r="AH2202"/>
    </row>
    <row r="2203" spans="1:34" s="282" customFormat="1" ht="12.75" customHeight="1" x14ac:dyDescent="0.25">
      <c r="A2203"/>
      <c r="B2203"/>
      <c r="C2203" s="8"/>
      <c r="D2203" s="8"/>
      <c r="E2203"/>
      <c r="F2203" s="276"/>
      <c r="G2203"/>
      <c r="H2203"/>
      <c r="I2203"/>
      <c r="J2203" s="267"/>
      <c r="K2203" s="267"/>
      <c r="L2203" s="372"/>
      <c r="O2203" s="373"/>
      <c r="P2203" s="373"/>
      <c r="Q2203" s="374"/>
      <c r="R2203" s="274"/>
      <c r="S2203"/>
      <c r="T2203"/>
      <c r="U2203"/>
      <c r="V2203"/>
      <c r="W2203"/>
      <c r="X2203"/>
      <c r="Y2203"/>
      <c r="Z2203"/>
      <c r="AA2203"/>
      <c r="AB2203"/>
      <c r="AC2203"/>
      <c r="AD2203"/>
      <c r="AE2203"/>
      <c r="AF2203"/>
      <c r="AG2203"/>
      <c r="AH2203"/>
    </row>
    <row r="2204" spans="1:34" s="282" customFormat="1" ht="12.75" customHeight="1" x14ac:dyDescent="0.25">
      <c r="A2204"/>
      <c r="B2204"/>
      <c r="C2204" s="8"/>
      <c r="D2204" s="8"/>
      <c r="E2204"/>
      <c r="F2204" s="276"/>
      <c r="G2204"/>
      <c r="H2204"/>
      <c r="I2204"/>
      <c r="J2204" s="267"/>
      <c r="K2204" s="267"/>
      <c r="L2204" s="372"/>
      <c r="O2204" s="373"/>
      <c r="P2204" s="373"/>
      <c r="Q2204" s="374"/>
      <c r="R2204" s="274"/>
      <c r="S2204"/>
      <c r="T2204"/>
      <c r="U2204"/>
      <c r="V2204"/>
      <c r="W2204"/>
      <c r="X2204"/>
      <c r="Y2204"/>
      <c r="Z2204"/>
      <c r="AA2204"/>
      <c r="AB2204"/>
      <c r="AC2204"/>
      <c r="AD2204"/>
      <c r="AE2204"/>
      <c r="AF2204"/>
      <c r="AG2204"/>
      <c r="AH2204"/>
    </row>
    <row r="2205" spans="1:34" s="282" customFormat="1" ht="12.75" customHeight="1" x14ac:dyDescent="0.25">
      <c r="A2205"/>
      <c r="B2205"/>
      <c r="C2205" s="8"/>
      <c r="D2205" s="8"/>
      <c r="E2205"/>
      <c r="F2205" s="276"/>
      <c r="G2205"/>
      <c r="H2205"/>
      <c r="I2205"/>
      <c r="J2205" s="267"/>
      <c r="K2205" s="267"/>
      <c r="L2205" s="372"/>
      <c r="O2205" s="373"/>
      <c r="P2205" s="373"/>
      <c r="Q2205" s="374"/>
      <c r="R2205" s="274"/>
      <c r="S2205"/>
      <c r="T2205"/>
      <c r="U2205"/>
      <c r="V2205"/>
      <c r="W2205"/>
      <c r="X2205"/>
      <c r="Y2205"/>
      <c r="Z2205"/>
      <c r="AA2205"/>
      <c r="AB2205"/>
      <c r="AC2205"/>
      <c r="AD2205"/>
      <c r="AE2205"/>
      <c r="AF2205"/>
      <c r="AG2205"/>
      <c r="AH2205"/>
    </row>
    <row r="2206" spans="1:34" s="282" customFormat="1" ht="12.75" customHeight="1" x14ac:dyDescent="0.25">
      <c r="A2206"/>
      <c r="B2206"/>
      <c r="C2206" s="8"/>
      <c r="D2206" s="8"/>
      <c r="E2206"/>
      <c r="F2206" s="276"/>
      <c r="G2206"/>
      <c r="H2206"/>
      <c r="I2206"/>
      <c r="J2206" s="267"/>
      <c r="K2206" s="267"/>
      <c r="L2206" s="372"/>
      <c r="O2206" s="373"/>
      <c r="P2206" s="373"/>
      <c r="Q2206" s="374"/>
      <c r="R2206" s="274"/>
      <c r="S2206"/>
      <c r="T2206"/>
      <c r="U2206"/>
      <c r="V2206"/>
      <c r="W2206"/>
      <c r="X2206"/>
      <c r="Y2206"/>
      <c r="Z2206"/>
      <c r="AA2206"/>
      <c r="AB2206"/>
      <c r="AC2206"/>
      <c r="AD2206"/>
      <c r="AE2206"/>
      <c r="AF2206"/>
      <c r="AG2206"/>
      <c r="AH2206"/>
    </row>
    <row r="2207" spans="1:34" s="282" customFormat="1" ht="12.75" customHeight="1" x14ac:dyDescent="0.25">
      <c r="A2207"/>
      <c r="B2207"/>
      <c r="C2207" s="8"/>
      <c r="D2207" s="8"/>
      <c r="E2207"/>
      <c r="F2207" s="276"/>
      <c r="G2207"/>
      <c r="H2207"/>
      <c r="I2207"/>
      <c r="J2207" s="267"/>
      <c r="K2207" s="267"/>
      <c r="L2207" s="372"/>
      <c r="O2207" s="373"/>
      <c r="P2207" s="373"/>
      <c r="Q2207" s="374"/>
      <c r="R2207" s="274"/>
      <c r="S2207"/>
      <c r="T2207"/>
      <c r="U2207"/>
      <c r="V2207"/>
      <c r="W2207"/>
      <c r="X2207"/>
      <c r="Y2207"/>
      <c r="Z2207"/>
      <c r="AA2207"/>
      <c r="AB2207"/>
      <c r="AC2207"/>
      <c r="AD2207"/>
      <c r="AE2207"/>
      <c r="AF2207"/>
      <c r="AG2207"/>
      <c r="AH2207"/>
    </row>
    <row r="2208" spans="1:34" s="282" customFormat="1" ht="12.75" customHeight="1" x14ac:dyDescent="0.25">
      <c r="A2208"/>
      <c r="B2208"/>
      <c r="C2208" s="8"/>
      <c r="D2208" s="8"/>
      <c r="E2208"/>
      <c r="F2208" s="276"/>
      <c r="G2208"/>
      <c r="H2208"/>
      <c r="I2208"/>
      <c r="J2208" s="267"/>
      <c r="K2208" s="267"/>
      <c r="L2208" s="372"/>
      <c r="O2208" s="373"/>
      <c r="P2208" s="373"/>
      <c r="Q2208" s="374"/>
      <c r="R2208" s="274"/>
      <c r="S2208"/>
      <c r="T2208"/>
      <c r="U2208"/>
      <c r="V2208"/>
      <c r="W2208"/>
      <c r="X2208"/>
      <c r="Y2208"/>
      <c r="Z2208"/>
      <c r="AA2208"/>
      <c r="AB2208"/>
      <c r="AC2208"/>
      <c r="AD2208"/>
      <c r="AE2208"/>
      <c r="AF2208"/>
      <c r="AG2208"/>
      <c r="AH2208"/>
    </row>
    <row r="2209" spans="1:34" s="282" customFormat="1" ht="12.75" customHeight="1" x14ac:dyDescent="0.25">
      <c r="A2209"/>
      <c r="B2209"/>
      <c r="C2209" s="8"/>
      <c r="D2209" s="8"/>
      <c r="E2209"/>
      <c r="F2209" s="276"/>
      <c r="G2209"/>
      <c r="H2209"/>
      <c r="I2209"/>
      <c r="J2209" s="267"/>
      <c r="K2209" s="267"/>
      <c r="L2209" s="372"/>
      <c r="O2209" s="373"/>
      <c r="P2209" s="373"/>
      <c r="Q2209" s="374"/>
      <c r="R2209" s="274"/>
      <c r="S2209"/>
      <c r="T2209"/>
      <c r="U2209"/>
      <c r="V2209"/>
      <c r="W2209"/>
      <c r="X2209"/>
      <c r="Y2209"/>
      <c r="Z2209"/>
      <c r="AA2209"/>
      <c r="AB2209"/>
      <c r="AC2209"/>
      <c r="AD2209"/>
      <c r="AE2209"/>
      <c r="AF2209"/>
      <c r="AG2209"/>
      <c r="AH2209"/>
    </row>
    <row r="2210" spans="1:34" s="282" customFormat="1" ht="12.75" customHeight="1" x14ac:dyDescent="0.25">
      <c r="A2210"/>
      <c r="B2210"/>
      <c r="C2210" s="8"/>
      <c r="D2210" s="8"/>
      <c r="E2210"/>
      <c r="F2210" s="276"/>
      <c r="G2210"/>
      <c r="H2210"/>
      <c r="I2210"/>
      <c r="J2210" s="267"/>
      <c r="K2210" s="267"/>
      <c r="L2210" s="372"/>
      <c r="O2210" s="373"/>
      <c r="P2210" s="373"/>
      <c r="Q2210" s="374"/>
      <c r="R2210" s="274"/>
      <c r="S2210"/>
      <c r="T2210"/>
      <c r="U2210"/>
      <c r="V2210"/>
      <c r="W2210"/>
      <c r="X2210"/>
      <c r="Y2210"/>
      <c r="Z2210"/>
      <c r="AA2210"/>
      <c r="AB2210"/>
      <c r="AC2210"/>
      <c r="AD2210"/>
      <c r="AE2210"/>
      <c r="AF2210"/>
      <c r="AG2210"/>
      <c r="AH2210"/>
    </row>
    <row r="2211" spans="1:34" s="282" customFormat="1" ht="12.75" customHeight="1" x14ac:dyDescent="0.25">
      <c r="A2211"/>
      <c r="B2211"/>
      <c r="C2211" s="8"/>
      <c r="D2211" s="8"/>
      <c r="E2211"/>
      <c r="F2211" s="276"/>
      <c r="G2211"/>
      <c r="H2211"/>
      <c r="I2211"/>
      <c r="J2211" s="267"/>
      <c r="K2211" s="267"/>
      <c r="L2211" s="372"/>
      <c r="O2211" s="373"/>
      <c r="P2211" s="373"/>
      <c r="Q2211" s="374"/>
      <c r="R2211" s="274"/>
      <c r="S2211"/>
      <c r="T2211"/>
      <c r="U2211"/>
      <c r="V2211"/>
      <c r="W2211"/>
      <c r="X2211"/>
      <c r="Y2211"/>
      <c r="Z2211"/>
      <c r="AA2211"/>
      <c r="AB2211"/>
      <c r="AC2211"/>
      <c r="AD2211"/>
      <c r="AE2211"/>
      <c r="AF2211"/>
      <c r="AG2211"/>
      <c r="AH2211"/>
    </row>
    <row r="2212" spans="1:34" s="282" customFormat="1" ht="12.75" customHeight="1" x14ac:dyDescent="0.25">
      <c r="A2212"/>
      <c r="B2212"/>
      <c r="C2212" s="8"/>
      <c r="D2212" s="8"/>
      <c r="E2212"/>
      <c r="F2212" s="276"/>
      <c r="G2212"/>
      <c r="H2212"/>
      <c r="I2212"/>
      <c r="J2212" s="267"/>
      <c r="K2212" s="267"/>
      <c r="L2212" s="372"/>
      <c r="O2212" s="373"/>
      <c r="P2212" s="373"/>
      <c r="Q2212" s="374"/>
      <c r="R2212" s="274"/>
      <c r="S2212"/>
      <c r="T2212"/>
      <c r="U2212"/>
      <c r="V2212"/>
      <c r="W2212"/>
      <c r="X2212"/>
      <c r="Y2212"/>
      <c r="Z2212"/>
      <c r="AA2212"/>
      <c r="AB2212"/>
      <c r="AC2212"/>
      <c r="AD2212"/>
      <c r="AE2212"/>
      <c r="AF2212"/>
      <c r="AG2212"/>
      <c r="AH2212"/>
    </row>
    <row r="2213" spans="1:34" s="282" customFormat="1" ht="12.75" customHeight="1" x14ac:dyDescent="0.25">
      <c r="A2213"/>
      <c r="B2213"/>
      <c r="C2213" s="8"/>
      <c r="D2213" s="8"/>
      <c r="E2213"/>
      <c r="F2213" s="276"/>
      <c r="G2213"/>
      <c r="H2213"/>
      <c r="I2213"/>
      <c r="J2213" s="267"/>
      <c r="K2213" s="267"/>
      <c r="L2213" s="372"/>
      <c r="O2213" s="373"/>
      <c r="P2213" s="373"/>
      <c r="Q2213" s="374"/>
      <c r="R2213" s="274"/>
      <c r="S2213"/>
      <c r="T2213"/>
      <c r="U2213"/>
      <c r="V2213"/>
      <c r="W2213"/>
      <c r="X2213"/>
      <c r="Y2213"/>
      <c r="Z2213"/>
      <c r="AA2213"/>
      <c r="AB2213"/>
      <c r="AC2213"/>
      <c r="AD2213"/>
      <c r="AE2213"/>
      <c r="AF2213"/>
      <c r="AG2213"/>
      <c r="AH2213"/>
    </row>
    <row r="2214" spans="1:34" s="282" customFormat="1" ht="12.75" customHeight="1" x14ac:dyDescent="0.25">
      <c r="A2214"/>
      <c r="B2214"/>
      <c r="C2214" s="8"/>
      <c r="D2214" s="8"/>
      <c r="E2214"/>
      <c r="F2214" s="276"/>
      <c r="G2214"/>
      <c r="H2214"/>
      <c r="I2214"/>
      <c r="J2214" s="267"/>
      <c r="K2214" s="267"/>
      <c r="L2214" s="372"/>
      <c r="O2214" s="373"/>
      <c r="P2214" s="373"/>
      <c r="Q2214" s="374"/>
      <c r="R2214" s="274"/>
      <c r="S2214"/>
      <c r="T2214"/>
      <c r="U2214"/>
      <c r="V2214"/>
      <c r="W2214"/>
      <c r="X2214"/>
      <c r="Y2214"/>
      <c r="Z2214"/>
      <c r="AA2214"/>
      <c r="AB2214"/>
      <c r="AC2214"/>
      <c r="AD2214"/>
      <c r="AE2214"/>
      <c r="AF2214"/>
      <c r="AG2214"/>
      <c r="AH2214"/>
    </row>
    <row r="2215" spans="1:34" s="282" customFormat="1" ht="12.75" customHeight="1" x14ac:dyDescent="0.25">
      <c r="A2215"/>
      <c r="B2215"/>
      <c r="C2215" s="8"/>
      <c r="D2215" s="8"/>
      <c r="E2215"/>
      <c r="F2215" s="276"/>
      <c r="G2215"/>
      <c r="H2215"/>
      <c r="I2215"/>
      <c r="J2215" s="267"/>
      <c r="K2215" s="267"/>
      <c r="L2215" s="372"/>
      <c r="O2215" s="373"/>
      <c r="P2215" s="373"/>
      <c r="Q2215" s="374"/>
      <c r="R2215" s="274"/>
      <c r="S2215"/>
      <c r="T2215"/>
      <c r="U2215"/>
      <c r="V2215"/>
      <c r="W2215"/>
      <c r="X2215"/>
      <c r="Y2215"/>
      <c r="Z2215"/>
      <c r="AA2215"/>
      <c r="AB2215"/>
      <c r="AC2215"/>
      <c r="AD2215"/>
      <c r="AE2215"/>
      <c r="AF2215"/>
      <c r="AG2215"/>
      <c r="AH2215"/>
    </row>
    <row r="2216" spans="1:34" s="282" customFormat="1" ht="12.75" customHeight="1" x14ac:dyDescent="0.25">
      <c r="A2216"/>
      <c r="B2216"/>
      <c r="C2216" s="8"/>
      <c r="D2216" s="8"/>
      <c r="E2216"/>
      <c r="F2216" s="276"/>
      <c r="G2216"/>
      <c r="H2216"/>
      <c r="I2216"/>
      <c r="J2216" s="267"/>
      <c r="K2216" s="267"/>
      <c r="L2216" s="372"/>
      <c r="O2216" s="373"/>
      <c r="P2216" s="373"/>
      <c r="Q2216" s="374"/>
      <c r="R2216" s="274"/>
      <c r="S2216"/>
      <c r="T2216"/>
      <c r="U2216"/>
      <c r="V2216"/>
      <c r="W2216"/>
      <c r="X2216"/>
      <c r="Y2216"/>
      <c r="Z2216"/>
      <c r="AA2216"/>
      <c r="AB2216"/>
      <c r="AC2216"/>
      <c r="AD2216"/>
      <c r="AE2216"/>
      <c r="AF2216"/>
      <c r="AG2216"/>
      <c r="AH2216"/>
    </row>
    <row r="2217" spans="1:34" s="282" customFormat="1" ht="12.75" customHeight="1" x14ac:dyDescent="0.25">
      <c r="A2217"/>
      <c r="B2217"/>
      <c r="C2217" s="8"/>
      <c r="D2217" s="8"/>
      <c r="E2217"/>
      <c r="F2217" s="276"/>
      <c r="G2217"/>
      <c r="H2217"/>
      <c r="I2217"/>
      <c r="J2217" s="267"/>
      <c r="K2217" s="267"/>
      <c r="L2217" s="372"/>
      <c r="O2217" s="373"/>
      <c r="P2217" s="373"/>
      <c r="Q2217" s="374"/>
      <c r="R2217" s="274"/>
      <c r="S2217"/>
      <c r="T2217"/>
      <c r="U2217"/>
      <c r="V2217"/>
      <c r="W2217"/>
      <c r="X2217"/>
      <c r="Y2217"/>
      <c r="Z2217"/>
      <c r="AA2217"/>
      <c r="AB2217"/>
      <c r="AC2217"/>
      <c r="AD2217"/>
      <c r="AE2217"/>
      <c r="AF2217"/>
      <c r="AG2217"/>
      <c r="AH2217"/>
    </row>
    <row r="2218" spans="1:34" s="282" customFormat="1" ht="12.75" customHeight="1" x14ac:dyDescent="0.25">
      <c r="A2218"/>
      <c r="B2218"/>
      <c r="C2218" s="8"/>
      <c r="D2218" s="8"/>
      <c r="E2218"/>
      <c r="F2218" s="276"/>
      <c r="G2218"/>
      <c r="H2218"/>
      <c r="I2218"/>
      <c r="J2218" s="267"/>
      <c r="K2218" s="267"/>
      <c r="L2218" s="372"/>
      <c r="O2218" s="373"/>
      <c r="P2218" s="373"/>
      <c r="Q2218" s="374"/>
      <c r="R2218" s="274"/>
      <c r="S2218"/>
      <c r="T2218"/>
      <c r="U2218"/>
      <c r="V2218"/>
      <c r="W2218"/>
      <c r="X2218"/>
      <c r="Y2218"/>
      <c r="Z2218"/>
      <c r="AA2218"/>
      <c r="AB2218"/>
      <c r="AC2218"/>
      <c r="AD2218"/>
      <c r="AE2218"/>
      <c r="AF2218"/>
      <c r="AG2218"/>
      <c r="AH2218"/>
    </row>
    <row r="2219" spans="1:34" s="282" customFormat="1" ht="12.75" customHeight="1" x14ac:dyDescent="0.25">
      <c r="A2219"/>
      <c r="B2219"/>
      <c r="C2219" s="8"/>
      <c r="D2219" s="8"/>
      <c r="E2219"/>
      <c r="F2219" s="276"/>
      <c r="G2219"/>
      <c r="H2219"/>
      <c r="I2219"/>
      <c r="J2219" s="267"/>
      <c r="K2219" s="267"/>
      <c r="L2219" s="372"/>
      <c r="O2219" s="373"/>
      <c r="P2219" s="373"/>
      <c r="Q2219" s="374"/>
      <c r="R2219" s="274"/>
      <c r="S2219"/>
      <c r="T2219"/>
      <c r="U2219"/>
      <c r="V2219"/>
      <c r="W2219"/>
      <c r="X2219"/>
      <c r="Y2219"/>
      <c r="Z2219"/>
      <c r="AA2219"/>
      <c r="AB2219"/>
      <c r="AC2219"/>
      <c r="AD2219"/>
      <c r="AE2219"/>
      <c r="AF2219"/>
      <c r="AG2219"/>
      <c r="AH2219"/>
    </row>
    <row r="2220" spans="1:34" s="282" customFormat="1" ht="12.75" customHeight="1" x14ac:dyDescent="0.25">
      <c r="A2220"/>
      <c r="B2220"/>
      <c r="C2220" s="8"/>
      <c r="D2220" s="8"/>
      <c r="E2220"/>
      <c r="F2220" s="276"/>
      <c r="G2220"/>
      <c r="H2220"/>
      <c r="I2220"/>
      <c r="J2220" s="267"/>
      <c r="K2220" s="267"/>
      <c r="L2220" s="372"/>
      <c r="O2220" s="373"/>
      <c r="P2220" s="373"/>
      <c r="Q2220" s="374"/>
      <c r="R2220" s="274"/>
      <c r="S2220"/>
      <c r="T2220"/>
      <c r="U2220"/>
      <c r="V2220"/>
      <c r="W2220"/>
      <c r="X2220"/>
      <c r="Y2220"/>
      <c r="Z2220"/>
      <c r="AA2220"/>
      <c r="AB2220"/>
      <c r="AC2220"/>
      <c r="AD2220"/>
      <c r="AE2220"/>
      <c r="AF2220"/>
      <c r="AG2220"/>
      <c r="AH2220"/>
    </row>
    <row r="2221" spans="1:34" s="282" customFormat="1" ht="12.75" customHeight="1" x14ac:dyDescent="0.25">
      <c r="A2221"/>
      <c r="B2221"/>
      <c r="C2221" s="8"/>
      <c r="D2221" s="8"/>
      <c r="E2221"/>
      <c r="F2221" s="276"/>
      <c r="G2221"/>
      <c r="H2221"/>
      <c r="I2221"/>
      <c r="J2221" s="267"/>
      <c r="K2221" s="267"/>
      <c r="L2221" s="372"/>
      <c r="O2221" s="373"/>
      <c r="P2221" s="373"/>
      <c r="Q2221" s="374"/>
      <c r="R2221" s="274"/>
      <c r="S2221"/>
      <c r="T2221"/>
      <c r="U2221"/>
      <c r="V2221"/>
      <c r="W2221"/>
      <c r="X2221"/>
      <c r="Y2221"/>
      <c r="Z2221"/>
      <c r="AA2221"/>
      <c r="AB2221"/>
      <c r="AC2221"/>
      <c r="AD2221"/>
      <c r="AE2221"/>
      <c r="AF2221"/>
      <c r="AG2221"/>
      <c r="AH2221"/>
    </row>
    <row r="2222" spans="1:34" s="282" customFormat="1" ht="12.75" customHeight="1" x14ac:dyDescent="0.25">
      <c r="A2222"/>
      <c r="B2222"/>
      <c r="C2222" s="8"/>
      <c r="D2222" s="8"/>
      <c r="E2222"/>
      <c r="F2222" s="276"/>
      <c r="G2222"/>
      <c r="H2222"/>
      <c r="I2222"/>
      <c r="J2222" s="267"/>
      <c r="K2222" s="267"/>
      <c r="L2222" s="372"/>
      <c r="O2222" s="373"/>
      <c r="P2222" s="373"/>
      <c r="Q2222" s="374"/>
      <c r="R2222" s="274"/>
      <c r="S2222"/>
      <c r="T2222"/>
      <c r="U2222"/>
      <c r="V2222"/>
      <c r="W2222"/>
      <c r="X2222"/>
      <c r="Y2222"/>
      <c r="Z2222"/>
      <c r="AA2222"/>
      <c r="AB2222"/>
      <c r="AC2222"/>
      <c r="AD2222"/>
      <c r="AE2222"/>
      <c r="AF2222"/>
      <c r="AG2222"/>
      <c r="AH2222"/>
    </row>
    <row r="2223" spans="1:34" s="282" customFormat="1" ht="12.75" customHeight="1" x14ac:dyDescent="0.25">
      <c r="A2223"/>
      <c r="B2223"/>
      <c r="C2223" s="8"/>
      <c r="D2223" s="8"/>
      <c r="E2223"/>
      <c r="F2223" s="276"/>
      <c r="G2223"/>
      <c r="H2223"/>
      <c r="I2223"/>
      <c r="J2223" s="267"/>
      <c r="K2223" s="267"/>
      <c r="L2223" s="372"/>
      <c r="O2223" s="373"/>
      <c r="P2223" s="373"/>
      <c r="Q2223" s="374"/>
      <c r="R2223" s="274"/>
      <c r="S2223"/>
      <c r="T2223"/>
      <c r="U2223"/>
      <c r="V2223"/>
      <c r="W2223"/>
      <c r="X2223"/>
      <c r="Y2223"/>
      <c r="Z2223"/>
      <c r="AA2223"/>
      <c r="AB2223"/>
      <c r="AC2223"/>
      <c r="AD2223"/>
      <c r="AE2223"/>
      <c r="AF2223"/>
      <c r="AG2223"/>
      <c r="AH2223"/>
    </row>
    <row r="2224" spans="1:34" s="282" customFormat="1" ht="12.75" customHeight="1" x14ac:dyDescent="0.25">
      <c r="A2224"/>
      <c r="B2224"/>
      <c r="C2224" s="8"/>
      <c r="D2224" s="8"/>
      <c r="E2224"/>
      <c r="F2224" s="276"/>
      <c r="G2224"/>
      <c r="H2224"/>
      <c r="I2224"/>
      <c r="J2224" s="267"/>
      <c r="K2224" s="267"/>
      <c r="L2224" s="372"/>
      <c r="O2224" s="373"/>
      <c r="P2224" s="373"/>
      <c r="Q2224" s="374"/>
      <c r="R2224" s="274"/>
      <c r="S2224"/>
      <c r="T2224"/>
      <c r="U2224"/>
      <c r="V2224"/>
      <c r="W2224"/>
      <c r="X2224"/>
      <c r="Y2224"/>
      <c r="Z2224"/>
      <c r="AA2224"/>
      <c r="AB2224"/>
      <c r="AC2224"/>
      <c r="AD2224"/>
      <c r="AE2224"/>
      <c r="AF2224"/>
      <c r="AG2224"/>
      <c r="AH2224"/>
    </row>
    <row r="2225" spans="1:34" s="282" customFormat="1" ht="12.75" customHeight="1" x14ac:dyDescent="0.25">
      <c r="A2225"/>
      <c r="B2225"/>
      <c r="C2225" s="8"/>
      <c r="D2225" s="8"/>
      <c r="E2225"/>
      <c r="F2225" s="276"/>
      <c r="G2225"/>
      <c r="H2225"/>
      <c r="I2225"/>
      <c r="J2225" s="267"/>
      <c r="K2225" s="267"/>
      <c r="L2225" s="372"/>
      <c r="O2225" s="373"/>
      <c r="P2225" s="373"/>
      <c r="Q2225" s="374"/>
      <c r="R2225" s="274"/>
      <c r="S2225"/>
      <c r="T2225"/>
      <c r="U2225"/>
      <c r="V2225"/>
      <c r="W2225"/>
      <c r="X2225"/>
      <c r="Y2225"/>
      <c r="Z2225"/>
      <c r="AA2225"/>
      <c r="AB2225"/>
      <c r="AC2225"/>
      <c r="AD2225"/>
      <c r="AE2225"/>
      <c r="AF2225"/>
      <c r="AG2225"/>
      <c r="AH2225"/>
    </row>
    <row r="2226" spans="1:34" s="282" customFormat="1" ht="12.75" customHeight="1" x14ac:dyDescent="0.25">
      <c r="A2226"/>
      <c r="B2226"/>
      <c r="C2226" s="8"/>
      <c r="D2226" s="8"/>
      <c r="E2226"/>
      <c r="F2226" s="276"/>
      <c r="G2226"/>
      <c r="H2226"/>
      <c r="I2226"/>
      <c r="J2226" s="267"/>
      <c r="K2226" s="267"/>
      <c r="L2226" s="372"/>
      <c r="O2226" s="373"/>
      <c r="P2226" s="373"/>
      <c r="Q2226" s="374"/>
      <c r="R2226" s="274"/>
      <c r="S2226"/>
      <c r="T2226"/>
      <c r="U2226"/>
      <c r="V2226"/>
      <c r="W2226"/>
      <c r="X2226"/>
      <c r="Y2226"/>
      <c r="Z2226"/>
      <c r="AA2226"/>
      <c r="AB2226"/>
      <c r="AC2226"/>
      <c r="AD2226"/>
      <c r="AE2226"/>
      <c r="AF2226"/>
      <c r="AG2226"/>
      <c r="AH2226"/>
    </row>
    <row r="2227" spans="1:34" s="282" customFormat="1" ht="12.75" customHeight="1" x14ac:dyDescent="0.25">
      <c r="A2227"/>
      <c r="B2227"/>
      <c r="C2227" s="8"/>
      <c r="D2227" s="8"/>
      <c r="E2227"/>
      <c r="F2227" s="276"/>
      <c r="G2227"/>
      <c r="H2227"/>
      <c r="I2227"/>
      <c r="J2227" s="267"/>
      <c r="K2227" s="267"/>
      <c r="L2227" s="372"/>
      <c r="O2227" s="373"/>
      <c r="P2227" s="373"/>
      <c r="Q2227" s="374"/>
      <c r="R2227" s="274"/>
      <c r="S2227"/>
      <c r="T2227"/>
      <c r="U2227"/>
      <c r="V2227"/>
      <c r="W2227"/>
      <c r="X2227"/>
      <c r="Y2227"/>
      <c r="Z2227"/>
      <c r="AA2227"/>
      <c r="AB2227"/>
      <c r="AC2227"/>
      <c r="AD2227"/>
      <c r="AE2227"/>
      <c r="AF2227"/>
      <c r="AG2227"/>
      <c r="AH2227"/>
    </row>
    <row r="2228" spans="1:34" s="282" customFormat="1" ht="12.75" customHeight="1" x14ac:dyDescent="0.25">
      <c r="A2228"/>
      <c r="B2228"/>
      <c r="C2228" s="8"/>
      <c r="D2228" s="8"/>
      <c r="E2228"/>
      <c r="F2228" s="276"/>
      <c r="G2228"/>
      <c r="H2228"/>
      <c r="I2228"/>
      <c r="J2228" s="267"/>
      <c r="K2228" s="267"/>
      <c r="L2228" s="372"/>
      <c r="O2228" s="373"/>
      <c r="P2228" s="373"/>
      <c r="Q2228" s="374"/>
      <c r="R2228" s="274"/>
      <c r="S2228"/>
      <c r="T2228"/>
      <c r="U2228"/>
      <c r="V2228"/>
      <c r="W2228"/>
      <c r="X2228"/>
      <c r="Y2228"/>
      <c r="Z2228"/>
      <c r="AA2228"/>
      <c r="AB2228"/>
      <c r="AC2228"/>
      <c r="AD2228"/>
      <c r="AE2228"/>
      <c r="AF2228"/>
      <c r="AG2228"/>
      <c r="AH2228"/>
    </row>
    <row r="2229" spans="1:34" s="282" customFormat="1" ht="12.75" customHeight="1" x14ac:dyDescent="0.25">
      <c r="A2229"/>
      <c r="B2229"/>
      <c r="C2229" s="8"/>
      <c r="D2229" s="8"/>
      <c r="E2229"/>
      <c r="F2229" s="276"/>
      <c r="G2229"/>
      <c r="H2229"/>
      <c r="I2229"/>
      <c r="J2229" s="267"/>
      <c r="K2229" s="267"/>
      <c r="L2229" s="372"/>
      <c r="O2229" s="373"/>
      <c r="P2229" s="373"/>
      <c r="Q2229" s="374"/>
      <c r="R2229" s="274"/>
      <c r="S2229"/>
      <c r="T2229"/>
      <c r="U2229"/>
      <c r="V2229"/>
      <c r="W2229"/>
      <c r="X2229"/>
      <c r="Y2229"/>
      <c r="Z2229"/>
      <c r="AA2229"/>
      <c r="AB2229"/>
      <c r="AC2229"/>
      <c r="AD2229"/>
      <c r="AE2229"/>
      <c r="AF2229"/>
      <c r="AG2229"/>
      <c r="AH2229"/>
    </row>
    <row r="2230" spans="1:34" s="282" customFormat="1" ht="12.75" customHeight="1" x14ac:dyDescent="0.25">
      <c r="A2230"/>
      <c r="B2230"/>
      <c r="C2230" s="8"/>
      <c r="D2230" s="8"/>
      <c r="E2230"/>
      <c r="F2230" s="276"/>
      <c r="G2230"/>
      <c r="H2230"/>
      <c r="I2230"/>
      <c r="J2230" s="267"/>
      <c r="K2230" s="267"/>
      <c r="L2230" s="372"/>
      <c r="O2230" s="373"/>
      <c r="P2230" s="373"/>
      <c r="Q2230" s="374"/>
      <c r="R2230" s="274"/>
      <c r="S2230"/>
      <c r="T2230"/>
      <c r="U2230"/>
      <c r="V2230"/>
      <c r="W2230"/>
      <c r="X2230"/>
      <c r="Y2230"/>
      <c r="Z2230"/>
      <c r="AA2230"/>
      <c r="AB2230"/>
      <c r="AC2230"/>
      <c r="AD2230"/>
      <c r="AE2230"/>
      <c r="AF2230"/>
      <c r="AG2230"/>
      <c r="AH2230"/>
    </row>
    <row r="2231" spans="1:34" s="282" customFormat="1" ht="12.75" customHeight="1" x14ac:dyDescent="0.25">
      <c r="A2231"/>
      <c r="B2231"/>
      <c r="C2231" s="8"/>
      <c r="D2231" s="8"/>
      <c r="E2231"/>
      <c r="F2231" s="276"/>
      <c r="G2231"/>
      <c r="H2231"/>
      <c r="I2231"/>
      <c r="J2231" s="267"/>
      <c r="K2231" s="267"/>
      <c r="L2231" s="372"/>
      <c r="O2231" s="373"/>
      <c r="P2231" s="373"/>
      <c r="Q2231" s="374"/>
      <c r="R2231" s="274"/>
      <c r="S2231"/>
      <c r="T2231"/>
      <c r="U2231"/>
      <c r="V2231"/>
      <c r="W2231"/>
      <c r="X2231"/>
      <c r="Y2231"/>
      <c r="Z2231"/>
      <c r="AA2231"/>
      <c r="AB2231"/>
      <c r="AC2231"/>
      <c r="AD2231"/>
      <c r="AE2231"/>
      <c r="AF2231"/>
      <c r="AG2231"/>
      <c r="AH2231"/>
    </row>
    <row r="2232" spans="1:34" s="282" customFormat="1" ht="12.75" customHeight="1" x14ac:dyDescent="0.25">
      <c r="A2232"/>
      <c r="B2232"/>
      <c r="C2232" s="8"/>
      <c r="D2232" s="8"/>
      <c r="E2232"/>
      <c r="F2232" s="276"/>
      <c r="G2232"/>
      <c r="H2232"/>
      <c r="I2232"/>
      <c r="J2232" s="267"/>
      <c r="K2232" s="267"/>
      <c r="L2232" s="372"/>
      <c r="O2232" s="373"/>
      <c r="P2232" s="373"/>
      <c r="Q2232" s="374"/>
      <c r="R2232" s="274"/>
      <c r="S2232"/>
      <c r="T2232"/>
      <c r="U2232"/>
      <c r="V2232"/>
      <c r="W2232"/>
      <c r="X2232"/>
      <c r="Y2232"/>
      <c r="Z2232"/>
      <c r="AA2232"/>
      <c r="AB2232"/>
      <c r="AC2232"/>
      <c r="AD2232"/>
      <c r="AE2232"/>
      <c r="AF2232"/>
      <c r="AG2232"/>
      <c r="AH2232"/>
    </row>
    <row r="2233" spans="1:34" s="282" customFormat="1" ht="12.75" customHeight="1" x14ac:dyDescent="0.25">
      <c r="A2233"/>
      <c r="B2233"/>
      <c r="C2233" s="8"/>
      <c r="D2233" s="8"/>
      <c r="E2233"/>
      <c r="F2233" s="276"/>
      <c r="G2233"/>
      <c r="H2233"/>
      <c r="I2233"/>
      <c r="J2233" s="267"/>
      <c r="K2233" s="267"/>
      <c r="L2233" s="372"/>
      <c r="O2233" s="373"/>
      <c r="P2233" s="373"/>
      <c r="Q2233" s="374"/>
      <c r="R2233" s="274"/>
      <c r="S2233"/>
      <c r="T2233"/>
      <c r="U2233"/>
      <c r="V2233"/>
      <c r="W2233"/>
      <c r="X2233"/>
      <c r="Y2233"/>
      <c r="Z2233"/>
      <c r="AA2233"/>
      <c r="AB2233"/>
      <c r="AC2233"/>
      <c r="AD2233"/>
      <c r="AE2233"/>
      <c r="AF2233"/>
      <c r="AG2233"/>
      <c r="AH2233"/>
    </row>
    <row r="2234" spans="1:34" s="282" customFormat="1" ht="12.75" customHeight="1" x14ac:dyDescent="0.25">
      <c r="A2234"/>
      <c r="B2234"/>
      <c r="C2234" s="8"/>
      <c r="D2234" s="8"/>
      <c r="E2234"/>
      <c r="F2234" s="276"/>
      <c r="G2234"/>
      <c r="H2234"/>
      <c r="I2234"/>
      <c r="J2234" s="267"/>
      <c r="K2234" s="267"/>
      <c r="L2234" s="372"/>
      <c r="O2234" s="373"/>
      <c r="P2234" s="373"/>
      <c r="Q2234" s="374"/>
      <c r="R2234" s="274"/>
      <c r="S2234"/>
      <c r="T2234"/>
      <c r="U2234"/>
      <c r="V2234"/>
      <c r="W2234"/>
      <c r="X2234"/>
      <c r="Y2234"/>
      <c r="Z2234"/>
      <c r="AA2234"/>
      <c r="AB2234"/>
      <c r="AC2234"/>
      <c r="AD2234"/>
      <c r="AE2234"/>
      <c r="AF2234"/>
      <c r="AG2234"/>
      <c r="AH2234"/>
    </row>
    <row r="2235" spans="1:34" s="282" customFormat="1" ht="12.75" customHeight="1" x14ac:dyDescent="0.25">
      <c r="A2235"/>
      <c r="B2235"/>
      <c r="C2235" s="8"/>
      <c r="D2235" s="8"/>
      <c r="E2235"/>
      <c r="F2235" s="276"/>
      <c r="G2235"/>
      <c r="H2235"/>
      <c r="I2235"/>
      <c r="J2235" s="267"/>
      <c r="K2235" s="267"/>
      <c r="L2235" s="372"/>
      <c r="O2235" s="373"/>
      <c r="P2235" s="373"/>
      <c r="Q2235" s="374"/>
      <c r="R2235" s="274"/>
      <c r="S2235"/>
      <c r="T2235"/>
      <c r="U2235"/>
      <c r="V2235"/>
      <c r="W2235"/>
      <c r="X2235"/>
      <c r="Y2235"/>
      <c r="Z2235"/>
      <c r="AA2235"/>
      <c r="AB2235"/>
      <c r="AC2235"/>
      <c r="AD2235"/>
      <c r="AE2235"/>
      <c r="AF2235"/>
      <c r="AG2235"/>
      <c r="AH2235"/>
    </row>
    <row r="2236" spans="1:34" s="282" customFormat="1" ht="12.75" customHeight="1" x14ac:dyDescent="0.25">
      <c r="A2236"/>
      <c r="B2236"/>
      <c r="C2236" s="8"/>
      <c r="D2236" s="8"/>
      <c r="E2236"/>
      <c r="F2236" s="276"/>
      <c r="G2236"/>
      <c r="H2236"/>
      <c r="I2236"/>
      <c r="J2236" s="267"/>
      <c r="K2236" s="267"/>
      <c r="L2236" s="372"/>
      <c r="O2236" s="373"/>
      <c r="P2236" s="373"/>
      <c r="Q2236" s="374"/>
      <c r="R2236" s="274"/>
      <c r="S2236"/>
      <c r="T2236"/>
      <c r="U2236"/>
      <c r="V2236"/>
      <c r="W2236"/>
      <c r="X2236"/>
      <c r="Y2236"/>
      <c r="Z2236"/>
      <c r="AA2236"/>
      <c r="AB2236"/>
      <c r="AC2236"/>
      <c r="AD2236"/>
      <c r="AE2236"/>
      <c r="AF2236"/>
      <c r="AG2236"/>
      <c r="AH2236"/>
    </row>
    <row r="2237" spans="1:34" s="282" customFormat="1" ht="12.75" customHeight="1" x14ac:dyDescent="0.25">
      <c r="A2237"/>
      <c r="B2237"/>
      <c r="C2237" s="8"/>
      <c r="D2237" s="8"/>
      <c r="E2237"/>
      <c r="F2237" s="276"/>
      <c r="G2237"/>
      <c r="H2237"/>
      <c r="I2237"/>
      <c r="J2237" s="267"/>
      <c r="K2237" s="267"/>
      <c r="L2237" s="372"/>
      <c r="O2237" s="373"/>
      <c r="P2237" s="373"/>
      <c r="Q2237" s="374"/>
      <c r="R2237" s="274"/>
      <c r="S2237"/>
      <c r="T2237"/>
      <c r="U2237"/>
      <c r="V2237"/>
      <c r="W2237"/>
      <c r="X2237"/>
      <c r="Y2237"/>
      <c r="Z2237"/>
      <c r="AA2237"/>
      <c r="AB2237"/>
      <c r="AC2237"/>
      <c r="AD2237"/>
      <c r="AE2237"/>
      <c r="AF2237"/>
      <c r="AG2237"/>
      <c r="AH2237"/>
    </row>
    <row r="2238" spans="1:34" s="282" customFormat="1" ht="12.75" customHeight="1" x14ac:dyDescent="0.25">
      <c r="A2238"/>
      <c r="B2238"/>
      <c r="C2238" s="8"/>
      <c r="D2238" s="8"/>
      <c r="E2238"/>
      <c r="F2238" s="276"/>
      <c r="G2238"/>
      <c r="H2238"/>
      <c r="I2238"/>
      <c r="J2238" s="267"/>
      <c r="K2238" s="267"/>
      <c r="L2238" s="372"/>
      <c r="O2238" s="373"/>
      <c r="P2238" s="373"/>
      <c r="Q2238" s="374"/>
      <c r="R2238" s="274"/>
      <c r="S2238"/>
      <c r="T2238"/>
      <c r="U2238"/>
      <c r="V2238"/>
      <c r="W2238"/>
      <c r="X2238"/>
      <c r="Y2238"/>
      <c r="Z2238"/>
      <c r="AA2238"/>
      <c r="AB2238"/>
      <c r="AC2238"/>
      <c r="AD2238"/>
      <c r="AE2238"/>
      <c r="AF2238"/>
      <c r="AG2238"/>
      <c r="AH2238"/>
    </row>
    <row r="2239" spans="1:34" s="282" customFormat="1" ht="12.75" customHeight="1" x14ac:dyDescent="0.25">
      <c r="A2239"/>
      <c r="B2239"/>
      <c r="C2239" s="8"/>
      <c r="D2239" s="8"/>
      <c r="E2239"/>
      <c r="F2239" s="276"/>
      <c r="G2239"/>
      <c r="H2239"/>
      <c r="I2239"/>
      <c r="J2239" s="267"/>
      <c r="K2239" s="267"/>
      <c r="L2239" s="372"/>
      <c r="O2239" s="373"/>
      <c r="P2239" s="373"/>
      <c r="Q2239" s="374"/>
      <c r="R2239" s="274"/>
      <c r="S2239"/>
      <c r="T2239"/>
      <c r="U2239"/>
      <c r="V2239"/>
      <c r="W2239"/>
      <c r="X2239"/>
      <c r="Y2239"/>
      <c r="Z2239"/>
      <c r="AA2239"/>
      <c r="AB2239"/>
      <c r="AC2239"/>
      <c r="AD2239"/>
      <c r="AE2239"/>
      <c r="AF2239"/>
      <c r="AG2239"/>
      <c r="AH2239"/>
    </row>
    <row r="2240" spans="1:34" s="282" customFormat="1" ht="12.75" customHeight="1" x14ac:dyDescent="0.25">
      <c r="A2240"/>
      <c r="B2240"/>
      <c r="C2240" s="8"/>
      <c r="D2240" s="8"/>
      <c r="E2240"/>
      <c r="F2240" s="276"/>
      <c r="G2240"/>
      <c r="H2240"/>
      <c r="I2240"/>
      <c r="J2240" s="267"/>
      <c r="K2240" s="267"/>
      <c r="L2240" s="372"/>
      <c r="O2240" s="373"/>
      <c r="P2240" s="373"/>
      <c r="Q2240" s="374"/>
      <c r="R2240" s="274"/>
      <c r="S2240"/>
      <c r="T2240"/>
      <c r="U2240"/>
      <c r="V2240"/>
      <c r="W2240"/>
      <c r="X2240"/>
      <c r="Y2240"/>
      <c r="Z2240"/>
      <c r="AA2240"/>
      <c r="AB2240"/>
      <c r="AC2240"/>
      <c r="AD2240"/>
      <c r="AE2240"/>
      <c r="AF2240"/>
      <c r="AG2240"/>
      <c r="AH2240"/>
    </row>
    <row r="2241" spans="1:34" s="282" customFormat="1" ht="12.75" customHeight="1" x14ac:dyDescent="0.25">
      <c r="A2241"/>
      <c r="B2241"/>
      <c r="C2241" s="8"/>
      <c r="D2241" s="8"/>
      <c r="E2241"/>
      <c r="F2241" s="276"/>
      <c r="G2241"/>
      <c r="H2241"/>
      <c r="I2241"/>
      <c r="J2241" s="267"/>
      <c r="K2241" s="267"/>
      <c r="L2241" s="372"/>
      <c r="O2241" s="373"/>
      <c r="P2241" s="373"/>
      <c r="Q2241" s="374"/>
      <c r="R2241" s="274"/>
      <c r="S2241"/>
      <c r="T2241"/>
      <c r="U2241"/>
      <c r="V2241"/>
      <c r="W2241"/>
      <c r="X2241"/>
      <c r="Y2241"/>
      <c r="Z2241"/>
      <c r="AA2241"/>
      <c r="AB2241"/>
      <c r="AC2241"/>
      <c r="AD2241"/>
      <c r="AE2241"/>
      <c r="AF2241"/>
      <c r="AG2241"/>
      <c r="AH2241"/>
    </row>
    <row r="2242" spans="1:34" s="282" customFormat="1" ht="12.75" customHeight="1" x14ac:dyDescent="0.25">
      <c r="A2242"/>
      <c r="B2242"/>
      <c r="C2242" s="8"/>
      <c r="D2242" s="8"/>
      <c r="E2242"/>
      <c r="F2242" s="276"/>
      <c r="G2242"/>
      <c r="H2242"/>
      <c r="I2242"/>
      <c r="J2242" s="267"/>
      <c r="K2242" s="267"/>
      <c r="L2242" s="372"/>
      <c r="O2242" s="373"/>
      <c r="P2242" s="373"/>
      <c r="Q2242" s="374"/>
      <c r="R2242" s="274"/>
      <c r="S2242"/>
      <c r="T2242"/>
      <c r="U2242"/>
      <c r="V2242"/>
      <c r="W2242"/>
      <c r="X2242"/>
      <c r="Y2242"/>
      <c r="Z2242"/>
      <c r="AA2242"/>
      <c r="AB2242"/>
      <c r="AC2242"/>
      <c r="AD2242"/>
      <c r="AE2242"/>
      <c r="AF2242"/>
      <c r="AG2242"/>
      <c r="AH2242"/>
    </row>
    <row r="2243" spans="1:34" s="282" customFormat="1" ht="12.75" customHeight="1" x14ac:dyDescent="0.25">
      <c r="A2243"/>
      <c r="B2243"/>
      <c r="C2243" s="8"/>
      <c r="D2243" s="8"/>
      <c r="E2243"/>
      <c r="F2243" s="276"/>
      <c r="G2243"/>
      <c r="H2243"/>
      <c r="I2243"/>
      <c r="J2243" s="267"/>
      <c r="K2243" s="267"/>
      <c r="L2243" s="372"/>
      <c r="O2243" s="373"/>
      <c r="P2243" s="373"/>
      <c r="Q2243" s="374"/>
      <c r="R2243" s="274"/>
      <c r="S2243"/>
      <c r="T2243"/>
      <c r="U2243"/>
      <c r="V2243"/>
      <c r="W2243"/>
      <c r="X2243"/>
      <c r="Y2243"/>
      <c r="Z2243"/>
      <c r="AA2243"/>
      <c r="AB2243"/>
      <c r="AC2243"/>
      <c r="AD2243"/>
      <c r="AE2243"/>
      <c r="AF2243"/>
      <c r="AG2243"/>
      <c r="AH2243"/>
    </row>
    <row r="2244" spans="1:34" s="282" customFormat="1" ht="12.75" customHeight="1" x14ac:dyDescent="0.25">
      <c r="A2244"/>
      <c r="B2244"/>
      <c r="C2244" s="8"/>
      <c r="D2244" s="8"/>
      <c r="E2244"/>
      <c r="F2244" s="276"/>
      <c r="G2244"/>
      <c r="H2244"/>
      <c r="I2244"/>
      <c r="J2244" s="267"/>
      <c r="K2244" s="267"/>
      <c r="L2244" s="372"/>
      <c r="O2244" s="373"/>
      <c r="P2244" s="373"/>
      <c r="Q2244" s="374"/>
      <c r="R2244" s="274"/>
      <c r="S2244"/>
      <c r="T2244"/>
      <c r="U2244"/>
      <c r="V2244"/>
      <c r="W2244"/>
      <c r="X2244"/>
      <c r="Y2244"/>
      <c r="Z2244"/>
      <c r="AA2244"/>
      <c r="AB2244"/>
      <c r="AC2244"/>
      <c r="AD2244"/>
      <c r="AE2244"/>
      <c r="AF2244"/>
      <c r="AG2244"/>
      <c r="AH2244"/>
    </row>
    <row r="2245" spans="1:34" s="282" customFormat="1" ht="12.75" customHeight="1" x14ac:dyDescent="0.25">
      <c r="A2245"/>
      <c r="B2245"/>
      <c r="C2245" s="8"/>
      <c r="D2245" s="8"/>
      <c r="E2245"/>
      <c r="F2245" s="276"/>
      <c r="G2245"/>
      <c r="H2245"/>
      <c r="I2245"/>
      <c r="J2245" s="267"/>
      <c r="K2245" s="267"/>
      <c r="L2245" s="372"/>
      <c r="O2245" s="373"/>
      <c r="P2245" s="373"/>
      <c r="Q2245" s="374"/>
      <c r="R2245" s="274"/>
      <c r="S2245"/>
      <c r="T2245"/>
      <c r="U2245"/>
      <c r="V2245"/>
      <c r="W2245"/>
      <c r="X2245"/>
      <c r="Y2245"/>
      <c r="Z2245"/>
      <c r="AA2245"/>
      <c r="AB2245"/>
      <c r="AC2245"/>
      <c r="AD2245"/>
      <c r="AE2245"/>
      <c r="AF2245"/>
      <c r="AG2245"/>
      <c r="AH2245"/>
    </row>
    <row r="2246" spans="1:34" s="282" customFormat="1" ht="12.75" customHeight="1" x14ac:dyDescent="0.25">
      <c r="A2246"/>
      <c r="B2246"/>
      <c r="C2246" s="8"/>
      <c r="D2246" s="8"/>
      <c r="E2246"/>
      <c r="F2246" s="276"/>
      <c r="G2246"/>
      <c r="H2246"/>
      <c r="I2246"/>
      <c r="J2246" s="267"/>
      <c r="K2246" s="267"/>
      <c r="L2246" s="372"/>
      <c r="O2246" s="373"/>
      <c r="P2246" s="373"/>
      <c r="Q2246" s="374"/>
      <c r="R2246" s="274"/>
      <c r="S2246"/>
      <c r="T2246"/>
      <c r="U2246"/>
      <c r="V2246"/>
      <c r="W2246"/>
      <c r="X2246"/>
      <c r="Y2246"/>
      <c r="Z2246"/>
      <c r="AA2246"/>
      <c r="AB2246"/>
      <c r="AC2246"/>
      <c r="AD2246"/>
      <c r="AE2246"/>
      <c r="AF2246"/>
      <c r="AG2246"/>
      <c r="AH2246"/>
    </row>
    <row r="2247" spans="1:34" s="282" customFormat="1" ht="12.75" customHeight="1" x14ac:dyDescent="0.25">
      <c r="A2247"/>
      <c r="B2247"/>
      <c r="C2247" s="8"/>
      <c r="D2247" s="8"/>
      <c r="E2247"/>
      <c r="F2247" s="276"/>
      <c r="G2247"/>
      <c r="H2247"/>
      <c r="I2247"/>
      <c r="J2247" s="267"/>
      <c r="K2247" s="267"/>
      <c r="L2247" s="372"/>
      <c r="O2247" s="373"/>
      <c r="P2247" s="373"/>
      <c r="Q2247" s="374"/>
      <c r="R2247" s="274"/>
      <c r="S2247"/>
      <c r="T2247"/>
      <c r="U2247"/>
      <c r="V2247"/>
      <c r="W2247"/>
      <c r="X2247"/>
      <c r="Y2247"/>
      <c r="Z2247"/>
      <c r="AA2247"/>
      <c r="AB2247"/>
      <c r="AC2247"/>
      <c r="AD2247"/>
      <c r="AE2247"/>
      <c r="AF2247"/>
      <c r="AG2247"/>
      <c r="AH2247"/>
    </row>
    <row r="2248" spans="1:34" s="282" customFormat="1" ht="12.75" customHeight="1" x14ac:dyDescent="0.25">
      <c r="A2248"/>
      <c r="B2248"/>
      <c r="C2248" s="8"/>
      <c r="D2248" s="8"/>
      <c r="E2248"/>
      <c r="F2248" s="276"/>
      <c r="G2248"/>
      <c r="H2248"/>
      <c r="I2248"/>
      <c r="J2248" s="267"/>
      <c r="K2248" s="267"/>
      <c r="L2248" s="372"/>
      <c r="O2248" s="373"/>
      <c r="P2248" s="373"/>
      <c r="Q2248" s="374"/>
      <c r="R2248" s="274"/>
      <c r="S2248"/>
      <c r="T2248"/>
      <c r="U2248"/>
      <c r="V2248"/>
      <c r="W2248"/>
      <c r="X2248"/>
      <c r="Y2248"/>
      <c r="Z2248"/>
      <c r="AA2248"/>
      <c r="AB2248"/>
      <c r="AC2248"/>
      <c r="AD2248"/>
      <c r="AE2248"/>
      <c r="AF2248"/>
      <c r="AG2248"/>
      <c r="AH2248"/>
    </row>
    <row r="2249" spans="1:34" s="282" customFormat="1" ht="12.75" customHeight="1" x14ac:dyDescent="0.25">
      <c r="A2249"/>
      <c r="B2249"/>
      <c r="C2249" s="8"/>
      <c r="D2249" s="8"/>
      <c r="E2249"/>
      <c r="F2249" s="276"/>
      <c r="G2249"/>
      <c r="H2249"/>
      <c r="I2249"/>
      <c r="J2249" s="267"/>
      <c r="K2249" s="267"/>
      <c r="L2249" s="372"/>
      <c r="O2249" s="373"/>
      <c r="P2249" s="373"/>
      <c r="Q2249" s="374"/>
      <c r="R2249" s="274"/>
      <c r="S2249"/>
      <c r="T2249"/>
      <c r="U2249"/>
      <c r="V2249"/>
      <c r="W2249"/>
      <c r="X2249"/>
      <c r="Y2249"/>
      <c r="Z2249"/>
      <c r="AA2249"/>
      <c r="AB2249"/>
      <c r="AC2249"/>
      <c r="AD2249"/>
      <c r="AE2249"/>
      <c r="AF2249"/>
      <c r="AG2249"/>
      <c r="AH2249"/>
    </row>
    <row r="2250" spans="1:34" s="282" customFormat="1" ht="12.75" customHeight="1" x14ac:dyDescent="0.25">
      <c r="A2250"/>
      <c r="B2250"/>
      <c r="C2250" s="8"/>
      <c r="D2250" s="8"/>
      <c r="E2250"/>
      <c r="F2250" s="276"/>
      <c r="G2250"/>
      <c r="H2250"/>
      <c r="I2250"/>
      <c r="J2250" s="267"/>
      <c r="K2250" s="267"/>
      <c r="L2250" s="372"/>
      <c r="O2250" s="373"/>
      <c r="P2250" s="373"/>
      <c r="Q2250" s="374"/>
      <c r="R2250" s="274"/>
      <c r="S2250"/>
      <c r="T2250"/>
      <c r="U2250"/>
      <c r="V2250"/>
      <c r="W2250"/>
      <c r="X2250"/>
      <c r="Y2250"/>
      <c r="Z2250"/>
      <c r="AA2250"/>
      <c r="AB2250"/>
      <c r="AC2250"/>
      <c r="AD2250"/>
      <c r="AE2250"/>
      <c r="AF2250"/>
      <c r="AG2250"/>
      <c r="AH2250"/>
    </row>
    <row r="2251" spans="1:34" s="282" customFormat="1" ht="12.75" customHeight="1" x14ac:dyDescent="0.25">
      <c r="A2251"/>
      <c r="B2251"/>
      <c r="C2251" s="8"/>
      <c r="D2251" s="8"/>
      <c r="E2251"/>
      <c r="F2251" s="276"/>
      <c r="G2251"/>
      <c r="H2251"/>
      <c r="I2251"/>
      <c r="J2251" s="267"/>
      <c r="K2251" s="267"/>
      <c r="L2251" s="372"/>
      <c r="O2251" s="373"/>
      <c r="P2251" s="373"/>
      <c r="Q2251" s="374"/>
      <c r="R2251" s="274"/>
      <c r="S2251"/>
      <c r="T2251"/>
      <c r="U2251"/>
      <c r="V2251"/>
      <c r="W2251"/>
      <c r="X2251"/>
      <c r="Y2251"/>
      <c r="Z2251"/>
      <c r="AA2251"/>
      <c r="AB2251"/>
      <c r="AC2251"/>
      <c r="AD2251"/>
      <c r="AE2251"/>
      <c r="AF2251"/>
      <c r="AG2251"/>
      <c r="AH2251"/>
    </row>
    <row r="2252" spans="1:34" s="282" customFormat="1" ht="12.75" customHeight="1" x14ac:dyDescent="0.25">
      <c r="A2252"/>
      <c r="B2252"/>
      <c r="C2252" s="8"/>
      <c r="D2252" s="8"/>
      <c r="E2252"/>
      <c r="F2252" s="276"/>
      <c r="G2252"/>
      <c r="H2252"/>
      <c r="I2252"/>
      <c r="J2252" s="267"/>
      <c r="K2252" s="267"/>
      <c r="L2252" s="372"/>
      <c r="O2252" s="373"/>
      <c r="P2252" s="373"/>
      <c r="Q2252" s="374"/>
      <c r="R2252" s="274"/>
      <c r="S2252"/>
      <c r="T2252"/>
      <c r="U2252"/>
      <c r="V2252"/>
      <c r="W2252"/>
      <c r="X2252"/>
      <c r="Y2252"/>
      <c r="Z2252"/>
      <c r="AA2252"/>
      <c r="AB2252"/>
      <c r="AC2252"/>
      <c r="AD2252"/>
      <c r="AE2252"/>
      <c r="AF2252"/>
      <c r="AG2252"/>
      <c r="AH2252"/>
    </row>
    <row r="2253" spans="1:34" s="282" customFormat="1" ht="12.75" customHeight="1" x14ac:dyDescent="0.25">
      <c r="A2253"/>
      <c r="B2253"/>
      <c r="C2253" s="8"/>
      <c r="D2253" s="8"/>
      <c r="E2253"/>
      <c r="F2253" s="276"/>
      <c r="G2253"/>
      <c r="H2253"/>
      <c r="I2253"/>
      <c r="J2253" s="267"/>
      <c r="K2253" s="267"/>
      <c r="L2253" s="372"/>
      <c r="O2253" s="373"/>
      <c r="P2253" s="373"/>
      <c r="Q2253" s="374"/>
      <c r="R2253" s="274"/>
      <c r="S2253"/>
      <c r="T2253"/>
      <c r="U2253"/>
      <c r="V2253"/>
      <c r="W2253"/>
      <c r="X2253"/>
      <c r="Y2253"/>
      <c r="Z2253"/>
      <c r="AA2253"/>
      <c r="AB2253"/>
      <c r="AC2253"/>
      <c r="AD2253"/>
      <c r="AE2253"/>
      <c r="AF2253"/>
      <c r="AG2253"/>
      <c r="AH2253"/>
    </row>
    <row r="2254" spans="1:34" s="282" customFormat="1" ht="12.75" customHeight="1" x14ac:dyDescent="0.25">
      <c r="A2254"/>
      <c r="B2254"/>
      <c r="C2254" s="8"/>
      <c r="D2254" s="8"/>
      <c r="E2254"/>
      <c r="F2254" s="276"/>
      <c r="G2254"/>
      <c r="H2254"/>
      <c r="I2254"/>
      <c r="J2254" s="267"/>
      <c r="K2254" s="267"/>
      <c r="L2254" s="372"/>
      <c r="O2254" s="373"/>
      <c r="P2254" s="373"/>
      <c r="Q2254" s="374"/>
      <c r="R2254" s="274"/>
      <c r="S2254"/>
      <c r="T2254"/>
      <c r="U2254"/>
      <c r="V2254"/>
      <c r="W2254"/>
      <c r="X2254"/>
      <c r="Y2254"/>
      <c r="Z2254"/>
      <c r="AA2254"/>
      <c r="AB2254"/>
      <c r="AC2254"/>
      <c r="AD2254"/>
      <c r="AE2254"/>
      <c r="AF2254"/>
      <c r="AG2254"/>
      <c r="AH2254"/>
    </row>
    <row r="2255" spans="1:34" s="282" customFormat="1" ht="12.75" customHeight="1" x14ac:dyDescent="0.25">
      <c r="A2255"/>
      <c r="B2255"/>
      <c r="C2255" s="8"/>
      <c r="D2255" s="8"/>
      <c r="E2255"/>
      <c r="F2255" s="276"/>
      <c r="G2255"/>
      <c r="H2255"/>
      <c r="I2255"/>
      <c r="J2255" s="267"/>
      <c r="K2255" s="267"/>
      <c r="L2255" s="372"/>
      <c r="O2255" s="373"/>
      <c r="P2255" s="373"/>
      <c r="Q2255" s="374"/>
      <c r="R2255" s="274"/>
      <c r="S2255"/>
      <c r="T2255"/>
      <c r="U2255"/>
      <c r="V2255"/>
      <c r="W2255"/>
      <c r="X2255"/>
      <c r="Y2255"/>
      <c r="Z2255"/>
      <c r="AA2255"/>
      <c r="AB2255"/>
      <c r="AC2255"/>
      <c r="AD2255"/>
      <c r="AE2255"/>
      <c r="AF2255"/>
      <c r="AG2255"/>
      <c r="AH2255"/>
    </row>
    <row r="2256" spans="1:34" s="282" customFormat="1" ht="12.75" customHeight="1" x14ac:dyDescent="0.25">
      <c r="A2256"/>
      <c r="B2256"/>
      <c r="C2256" s="8"/>
      <c r="D2256" s="8"/>
      <c r="E2256"/>
      <c r="F2256" s="276"/>
      <c r="G2256"/>
      <c r="H2256"/>
      <c r="I2256"/>
      <c r="J2256" s="267"/>
      <c r="K2256" s="267"/>
      <c r="L2256" s="372"/>
      <c r="O2256" s="373"/>
      <c r="P2256" s="373"/>
      <c r="Q2256" s="374"/>
      <c r="R2256" s="274"/>
      <c r="S2256"/>
      <c r="T2256"/>
      <c r="U2256"/>
      <c r="V2256"/>
      <c r="W2256"/>
      <c r="X2256"/>
      <c r="Y2256"/>
      <c r="Z2256"/>
      <c r="AA2256"/>
      <c r="AB2256"/>
      <c r="AC2256"/>
      <c r="AD2256"/>
      <c r="AE2256"/>
      <c r="AF2256"/>
      <c r="AG2256"/>
      <c r="AH2256"/>
    </row>
    <row r="2257" spans="1:34" s="282" customFormat="1" ht="12.75" customHeight="1" x14ac:dyDescent="0.25">
      <c r="A2257"/>
      <c r="B2257"/>
      <c r="C2257" s="8"/>
      <c r="D2257" s="8"/>
      <c r="E2257"/>
      <c r="F2257" s="276"/>
      <c r="G2257"/>
      <c r="H2257"/>
      <c r="I2257"/>
      <c r="J2257" s="267"/>
      <c r="K2257" s="267"/>
      <c r="L2257" s="372"/>
      <c r="O2257" s="373"/>
      <c r="P2257" s="373"/>
      <c r="Q2257" s="374"/>
      <c r="R2257" s="274"/>
      <c r="S2257"/>
      <c r="T2257"/>
      <c r="U2257"/>
      <c r="V2257"/>
      <c r="W2257"/>
      <c r="X2257"/>
      <c r="Y2257"/>
      <c r="Z2257"/>
      <c r="AA2257"/>
      <c r="AB2257"/>
      <c r="AC2257"/>
      <c r="AD2257"/>
      <c r="AE2257"/>
      <c r="AF2257"/>
      <c r="AG2257"/>
      <c r="AH2257"/>
    </row>
    <row r="2258" spans="1:34" s="282" customFormat="1" ht="12.75" customHeight="1" x14ac:dyDescent="0.25">
      <c r="A2258"/>
      <c r="B2258"/>
      <c r="C2258" s="8"/>
      <c r="D2258" s="8"/>
      <c r="E2258"/>
      <c r="F2258" s="276"/>
      <c r="G2258"/>
      <c r="H2258"/>
      <c r="I2258"/>
      <c r="J2258" s="267"/>
      <c r="K2258" s="267"/>
      <c r="L2258" s="372"/>
      <c r="O2258" s="373"/>
      <c r="P2258" s="373"/>
      <c r="Q2258" s="374"/>
      <c r="R2258" s="274"/>
      <c r="S2258"/>
      <c r="T2258"/>
      <c r="U2258"/>
      <c r="V2258"/>
      <c r="W2258"/>
      <c r="X2258"/>
      <c r="Y2258"/>
      <c r="Z2258"/>
      <c r="AA2258"/>
      <c r="AB2258"/>
      <c r="AC2258"/>
      <c r="AD2258"/>
      <c r="AE2258"/>
      <c r="AF2258"/>
      <c r="AG2258"/>
      <c r="AH2258"/>
    </row>
    <row r="2259" spans="1:34" s="282" customFormat="1" ht="12.75" customHeight="1" x14ac:dyDescent="0.25">
      <c r="A2259"/>
      <c r="B2259"/>
      <c r="C2259" s="8"/>
      <c r="D2259" s="8"/>
      <c r="E2259"/>
      <c r="F2259" s="276"/>
      <c r="G2259"/>
      <c r="H2259"/>
      <c r="I2259"/>
      <c r="J2259" s="267"/>
      <c r="K2259" s="267"/>
      <c r="L2259" s="372"/>
      <c r="O2259" s="373"/>
      <c r="P2259" s="373"/>
      <c r="Q2259" s="374"/>
      <c r="R2259" s="274"/>
      <c r="S2259"/>
      <c r="T2259"/>
      <c r="U2259"/>
      <c r="V2259"/>
      <c r="W2259"/>
      <c r="X2259"/>
      <c r="Y2259"/>
      <c r="Z2259"/>
      <c r="AA2259"/>
      <c r="AB2259"/>
      <c r="AC2259"/>
      <c r="AD2259"/>
      <c r="AE2259"/>
      <c r="AF2259"/>
      <c r="AG2259"/>
      <c r="AH2259"/>
    </row>
    <row r="2260" spans="1:34" s="282" customFormat="1" ht="12.75" customHeight="1" x14ac:dyDescent="0.25">
      <c r="A2260"/>
      <c r="B2260"/>
      <c r="C2260" s="8"/>
      <c r="D2260" s="8"/>
      <c r="E2260"/>
      <c r="F2260" s="276"/>
      <c r="G2260"/>
      <c r="H2260"/>
      <c r="I2260"/>
      <c r="J2260" s="267"/>
      <c r="K2260" s="267"/>
      <c r="L2260" s="372"/>
      <c r="O2260" s="373"/>
      <c r="P2260" s="373"/>
      <c r="Q2260" s="374"/>
      <c r="R2260" s="274"/>
      <c r="S2260"/>
      <c r="T2260"/>
      <c r="U2260"/>
      <c r="V2260"/>
      <c r="W2260"/>
      <c r="X2260"/>
      <c r="Y2260"/>
      <c r="Z2260"/>
      <c r="AA2260"/>
      <c r="AB2260"/>
      <c r="AC2260"/>
      <c r="AD2260"/>
      <c r="AE2260"/>
      <c r="AF2260"/>
      <c r="AG2260"/>
      <c r="AH2260"/>
    </row>
    <row r="2261" spans="1:34" s="282" customFormat="1" ht="12.75" customHeight="1" x14ac:dyDescent="0.25">
      <c r="A2261"/>
      <c r="B2261"/>
      <c r="C2261" s="8"/>
      <c r="D2261" s="8"/>
      <c r="E2261"/>
      <c r="F2261" s="276"/>
      <c r="G2261"/>
      <c r="H2261"/>
      <c r="I2261"/>
      <c r="J2261" s="267"/>
      <c r="K2261" s="267"/>
      <c r="L2261" s="372"/>
      <c r="O2261" s="373"/>
      <c r="P2261" s="373"/>
      <c r="Q2261" s="374"/>
      <c r="R2261" s="274"/>
      <c r="S2261"/>
      <c r="T2261"/>
      <c r="U2261"/>
      <c r="V2261"/>
      <c r="W2261"/>
      <c r="X2261"/>
      <c r="Y2261"/>
      <c r="Z2261"/>
      <c r="AA2261"/>
      <c r="AB2261"/>
      <c r="AC2261"/>
      <c r="AD2261"/>
      <c r="AE2261"/>
      <c r="AF2261"/>
      <c r="AG2261"/>
      <c r="AH2261"/>
    </row>
    <row r="2262" spans="1:34" s="282" customFormat="1" ht="12.75" customHeight="1" x14ac:dyDescent="0.25">
      <c r="A2262"/>
      <c r="B2262"/>
      <c r="C2262" s="8"/>
      <c r="D2262" s="8"/>
      <c r="E2262"/>
      <c r="F2262" s="276"/>
      <c r="G2262"/>
      <c r="H2262"/>
      <c r="I2262"/>
      <c r="J2262" s="267"/>
      <c r="K2262" s="267"/>
      <c r="L2262" s="372"/>
      <c r="O2262" s="373"/>
      <c r="P2262" s="373"/>
      <c r="Q2262" s="374"/>
      <c r="R2262" s="274"/>
      <c r="S2262"/>
      <c r="T2262"/>
      <c r="U2262"/>
      <c r="V2262"/>
      <c r="W2262"/>
      <c r="X2262"/>
      <c r="Y2262"/>
      <c r="Z2262"/>
      <c r="AA2262"/>
      <c r="AB2262"/>
      <c r="AC2262"/>
      <c r="AD2262"/>
      <c r="AE2262"/>
      <c r="AF2262"/>
      <c r="AG2262"/>
      <c r="AH2262"/>
    </row>
    <row r="2263" spans="1:34" s="282" customFormat="1" ht="12.75" customHeight="1" x14ac:dyDescent="0.25">
      <c r="A2263"/>
      <c r="B2263"/>
      <c r="C2263" s="8"/>
      <c r="D2263" s="8"/>
      <c r="E2263"/>
      <c r="F2263" s="276"/>
      <c r="G2263"/>
      <c r="H2263"/>
      <c r="I2263"/>
      <c r="J2263" s="267"/>
      <c r="K2263" s="267"/>
      <c r="L2263" s="372"/>
      <c r="O2263" s="373"/>
      <c r="P2263" s="373"/>
      <c r="Q2263" s="374"/>
      <c r="R2263" s="274"/>
      <c r="S2263"/>
      <c r="T2263"/>
      <c r="U2263"/>
      <c r="V2263"/>
      <c r="W2263"/>
      <c r="X2263"/>
      <c r="Y2263"/>
      <c r="Z2263"/>
      <c r="AA2263"/>
      <c r="AB2263"/>
      <c r="AC2263"/>
      <c r="AD2263"/>
      <c r="AE2263"/>
      <c r="AF2263"/>
      <c r="AG2263"/>
      <c r="AH2263"/>
    </row>
    <row r="2264" spans="1:34" s="282" customFormat="1" ht="12.75" customHeight="1" x14ac:dyDescent="0.25">
      <c r="A2264"/>
      <c r="B2264"/>
      <c r="C2264" s="8"/>
      <c r="D2264" s="8"/>
      <c r="E2264"/>
      <c r="F2264" s="276"/>
      <c r="G2264"/>
      <c r="H2264"/>
      <c r="I2264"/>
      <c r="J2264" s="267"/>
      <c r="K2264" s="267"/>
      <c r="L2264" s="372"/>
      <c r="O2264" s="373"/>
      <c r="P2264" s="373"/>
      <c r="Q2264" s="374"/>
      <c r="R2264" s="274"/>
      <c r="S2264"/>
      <c r="T2264"/>
      <c r="U2264"/>
      <c r="V2264"/>
      <c r="W2264"/>
      <c r="X2264"/>
      <c r="Y2264"/>
      <c r="Z2264"/>
      <c r="AA2264"/>
      <c r="AB2264"/>
      <c r="AC2264"/>
      <c r="AD2264"/>
      <c r="AE2264"/>
      <c r="AF2264"/>
      <c r="AG2264"/>
      <c r="AH2264"/>
    </row>
    <row r="2265" spans="1:34" s="282" customFormat="1" ht="12.75" customHeight="1" x14ac:dyDescent="0.25">
      <c r="A2265"/>
      <c r="B2265"/>
      <c r="C2265" s="8"/>
      <c r="D2265" s="8"/>
      <c r="E2265"/>
      <c r="F2265" s="276"/>
      <c r="G2265"/>
      <c r="H2265"/>
      <c r="I2265"/>
      <c r="J2265" s="267"/>
      <c r="K2265" s="267"/>
      <c r="L2265" s="372"/>
      <c r="O2265" s="373"/>
      <c r="P2265" s="373"/>
      <c r="Q2265" s="374"/>
      <c r="R2265" s="274"/>
      <c r="S2265"/>
      <c r="T2265"/>
      <c r="U2265"/>
      <c r="V2265"/>
      <c r="W2265"/>
      <c r="X2265"/>
      <c r="Y2265"/>
      <c r="Z2265"/>
      <c r="AA2265"/>
      <c r="AB2265"/>
      <c r="AC2265"/>
      <c r="AD2265"/>
      <c r="AE2265"/>
      <c r="AF2265"/>
      <c r="AG2265"/>
      <c r="AH2265"/>
    </row>
    <row r="2266" spans="1:34" s="282" customFormat="1" ht="12.75" customHeight="1" x14ac:dyDescent="0.25">
      <c r="A2266"/>
      <c r="B2266"/>
      <c r="C2266" s="8"/>
      <c r="D2266" s="8"/>
      <c r="E2266"/>
      <c r="F2266" s="276"/>
      <c r="G2266"/>
      <c r="H2266"/>
      <c r="I2266"/>
      <c r="J2266" s="267"/>
      <c r="K2266" s="267"/>
      <c r="L2266" s="372"/>
      <c r="O2266" s="373"/>
      <c r="P2266" s="373"/>
      <c r="Q2266" s="374"/>
      <c r="R2266" s="274"/>
      <c r="S2266"/>
      <c r="T2266"/>
      <c r="U2266"/>
      <c r="V2266"/>
      <c r="W2266"/>
      <c r="X2266"/>
      <c r="Y2266"/>
      <c r="Z2266"/>
      <c r="AA2266"/>
      <c r="AB2266"/>
      <c r="AC2266"/>
      <c r="AD2266"/>
      <c r="AE2266"/>
      <c r="AF2266"/>
      <c r="AG2266"/>
      <c r="AH2266"/>
    </row>
    <row r="2267" spans="1:34" s="282" customFormat="1" ht="12.75" customHeight="1" x14ac:dyDescent="0.25">
      <c r="A2267"/>
      <c r="B2267"/>
      <c r="C2267" s="8"/>
      <c r="D2267" s="8"/>
      <c r="E2267"/>
      <c r="F2267" s="276"/>
      <c r="G2267"/>
      <c r="H2267"/>
      <c r="I2267"/>
      <c r="J2267" s="267"/>
      <c r="K2267" s="267"/>
      <c r="L2267" s="372"/>
      <c r="O2267" s="373"/>
      <c r="P2267" s="373"/>
      <c r="Q2267" s="374"/>
      <c r="R2267" s="274"/>
      <c r="S2267"/>
      <c r="T2267"/>
      <c r="U2267"/>
      <c r="V2267"/>
      <c r="W2267"/>
      <c r="X2267"/>
      <c r="Y2267"/>
      <c r="Z2267"/>
      <c r="AA2267"/>
      <c r="AB2267"/>
      <c r="AC2267"/>
      <c r="AD2267"/>
      <c r="AE2267"/>
      <c r="AF2267"/>
      <c r="AG2267"/>
      <c r="AH2267"/>
    </row>
    <row r="2268" spans="1:34" s="282" customFormat="1" ht="12.75" customHeight="1" x14ac:dyDescent="0.25">
      <c r="A2268"/>
      <c r="B2268"/>
      <c r="C2268" s="8"/>
      <c r="D2268" s="8"/>
      <c r="E2268"/>
      <c r="F2268" s="276"/>
      <c r="G2268"/>
      <c r="H2268"/>
      <c r="I2268"/>
      <c r="J2268" s="267"/>
      <c r="K2268" s="267"/>
      <c r="L2268" s="372"/>
      <c r="O2268" s="373"/>
      <c r="P2268" s="373"/>
      <c r="Q2268" s="374"/>
      <c r="R2268" s="274"/>
      <c r="S2268"/>
      <c r="T2268"/>
      <c r="U2268"/>
      <c r="V2268"/>
      <c r="W2268"/>
      <c r="X2268"/>
      <c r="Y2268"/>
      <c r="Z2268"/>
      <c r="AA2268"/>
      <c r="AB2268"/>
      <c r="AC2268"/>
      <c r="AD2268"/>
      <c r="AE2268"/>
      <c r="AF2268"/>
      <c r="AG2268"/>
      <c r="AH2268"/>
    </row>
    <row r="2269" spans="1:34" s="282" customFormat="1" ht="12.75" customHeight="1" x14ac:dyDescent="0.25">
      <c r="A2269"/>
      <c r="B2269"/>
      <c r="C2269" s="8"/>
      <c r="D2269" s="8"/>
      <c r="E2269"/>
      <c r="F2269" s="276"/>
      <c r="G2269"/>
      <c r="H2269"/>
      <c r="I2269"/>
      <c r="J2269" s="267"/>
      <c r="K2269" s="267"/>
      <c r="L2269" s="372"/>
      <c r="O2269" s="373"/>
      <c r="P2269" s="373"/>
      <c r="Q2269" s="374"/>
      <c r="R2269" s="274"/>
      <c r="S2269"/>
      <c r="T2269"/>
      <c r="U2269"/>
      <c r="V2269"/>
      <c r="W2269"/>
      <c r="X2269"/>
      <c r="Y2269"/>
      <c r="Z2269"/>
      <c r="AA2269"/>
      <c r="AB2269"/>
      <c r="AC2269"/>
      <c r="AD2269"/>
      <c r="AE2269"/>
      <c r="AF2269"/>
      <c r="AG2269"/>
      <c r="AH2269"/>
    </row>
    <row r="2270" spans="1:34" s="282" customFormat="1" ht="12.75" customHeight="1" x14ac:dyDescent="0.25">
      <c r="A2270"/>
      <c r="B2270"/>
      <c r="C2270" s="8"/>
      <c r="D2270" s="8"/>
      <c r="E2270"/>
      <c r="F2270" s="276"/>
      <c r="G2270"/>
      <c r="H2270"/>
      <c r="I2270"/>
      <c r="J2270" s="267"/>
      <c r="K2270" s="267"/>
      <c r="L2270" s="372"/>
      <c r="O2270" s="373"/>
      <c r="P2270" s="373"/>
      <c r="Q2270" s="374"/>
      <c r="R2270" s="274"/>
      <c r="S2270"/>
      <c r="T2270"/>
      <c r="U2270"/>
      <c r="V2270"/>
      <c r="W2270"/>
      <c r="X2270"/>
      <c r="Y2270"/>
      <c r="Z2270"/>
      <c r="AA2270"/>
      <c r="AB2270"/>
      <c r="AC2270"/>
      <c r="AD2270"/>
      <c r="AE2270"/>
      <c r="AF2270"/>
      <c r="AG2270"/>
      <c r="AH2270"/>
    </row>
    <row r="2271" spans="1:34" s="282" customFormat="1" ht="12.75" customHeight="1" x14ac:dyDescent="0.25">
      <c r="A2271"/>
      <c r="B2271"/>
      <c r="C2271" s="8"/>
      <c r="D2271" s="8"/>
      <c r="E2271"/>
      <c r="F2271" s="276"/>
      <c r="G2271"/>
      <c r="H2271"/>
      <c r="I2271"/>
      <c r="J2271" s="267"/>
      <c r="K2271" s="267"/>
      <c r="L2271" s="372"/>
      <c r="O2271" s="373"/>
      <c r="P2271" s="373"/>
      <c r="Q2271" s="374"/>
      <c r="R2271" s="274"/>
      <c r="S2271"/>
      <c r="T2271"/>
      <c r="U2271"/>
      <c r="V2271"/>
      <c r="W2271"/>
      <c r="X2271"/>
      <c r="Y2271"/>
      <c r="Z2271"/>
      <c r="AA2271"/>
      <c r="AB2271"/>
      <c r="AC2271"/>
      <c r="AD2271"/>
      <c r="AE2271"/>
      <c r="AF2271"/>
      <c r="AG2271"/>
      <c r="AH2271"/>
    </row>
    <row r="2272" spans="1:34" s="282" customFormat="1" ht="12.75" customHeight="1" x14ac:dyDescent="0.25">
      <c r="A2272"/>
      <c r="B2272"/>
      <c r="C2272" s="8"/>
      <c r="D2272" s="8"/>
      <c r="E2272"/>
      <c r="F2272" s="276"/>
      <c r="G2272"/>
      <c r="H2272"/>
      <c r="I2272"/>
      <c r="J2272" s="267"/>
      <c r="K2272" s="267"/>
      <c r="L2272" s="372"/>
      <c r="O2272" s="373"/>
      <c r="P2272" s="373"/>
      <c r="Q2272" s="374"/>
      <c r="R2272" s="274"/>
      <c r="S2272"/>
      <c r="T2272"/>
      <c r="U2272"/>
      <c r="V2272"/>
      <c r="W2272"/>
      <c r="X2272"/>
      <c r="Y2272"/>
      <c r="Z2272"/>
      <c r="AA2272"/>
      <c r="AB2272"/>
      <c r="AC2272"/>
      <c r="AD2272"/>
      <c r="AE2272"/>
      <c r="AF2272"/>
      <c r="AG2272"/>
      <c r="AH2272"/>
    </row>
    <row r="2273" spans="1:34" s="282" customFormat="1" ht="12.75" customHeight="1" x14ac:dyDescent="0.25">
      <c r="A2273"/>
      <c r="B2273"/>
      <c r="C2273" s="8"/>
      <c r="D2273" s="8"/>
      <c r="E2273"/>
      <c r="F2273" s="276"/>
      <c r="G2273"/>
      <c r="H2273"/>
      <c r="I2273"/>
      <c r="J2273" s="267"/>
      <c r="K2273" s="267"/>
      <c r="L2273" s="372"/>
      <c r="O2273" s="373"/>
      <c r="P2273" s="373"/>
      <c r="Q2273" s="374"/>
      <c r="R2273" s="274"/>
      <c r="S2273"/>
      <c r="T2273"/>
      <c r="U2273"/>
      <c r="V2273"/>
      <c r="W2273"/>
      <c r="X2273"/>
      <c r="Y2273"/>
      <c r="Z2273"/>
      <c r="AA2273"/>
      <c r="AB2273"/>
      <c r="AC2273"/>
      <c r="AD2273"/>
      <c r="AE2273"/>
      <c r="AF2273"/>
      <c r="AG2273"/>
      <c r="AH2273"/>
    </row>
    <row r="2274" spans="1:34" s="282" customFormat="1" ht="12.75" customHeight="1" x14ac:dyDescent="0.25">
      <c r="A2274"/>
      <c r="B2274"/>
      <c r="C2274" s="8"/>
      <c r="D2274" s="8"/>
      <c r="E2274"/>
      <c r="F2274" s="276"/>
      <c r="G2274"/>
      <c r="H2274"/>
      <c r="I2274"/>
      <c r="J2274" s="267"/>
      <c r="K2274" s="267"/>
      <c r="L2274" s="372"/>
      <c r="O2274" s="373"/>
      <c r="P2274" s="373"/>
      <c r="Q2274" s="374"/>
      <c r="R2274" s="274"/>
      <c r="S2274"/>
      <c r="T2274"/>
      <c r="U2274"/>
      <c r="V2274"/>
      <c r="W2274"/>
      <c r="X2274"/>
      <c r="Y2274"/>
      <c r="Z2274"/>
      <c r="AA2274"/>
      <c r="AB2274"/>
      <c r="AC2274"/>
      <c r="AD2274"/>
      <c r="AE2274"/>
      <c r="AF2274"/>
      <c r="AG2274"/>
      <c r="AH2274"/>
    </row>
    <row r="2275" spans="1:34" s="282" customFormat="1" ht="12.75" customHeight="1" x14ac:dyDescent="0.25">
      <c r="A2275"/>
      <c r="B2275"/>
      <c r="C2275" s="8"/>
      <c r="D2275" s="8"/>
      <c r="E2275"/>
      <c r="F2275" s="276"/>
      <c r="G2275"/>
      <c r="H2275"/>
      <c r="I2275"/>
      <c r="J2275" s="267"/>
      <c r="K2275" s="267"/>
      <c r="L2275" s="372"/>
      <c r="O2275" s="373"/>
      <c r="P2275" s="373"/>
      <c r="Q2275" s="374"/>
      <c r="R2275" s="274"/>
      <c r="S2275"/>
      <c r="T2275"/>
      <c r="U2275"/>
      <c r="V2275"/>
      <c r="W2275"/>
      <c r="X2275"/>
      <c r="Y2275"/>
      <c r="Z2275"/>
      <c r="AA2275"/>
      <c r="AB2275"/>
      <c r="AC2275"/>
      <c r="AD2275"/>
      <c r="AE2275"/>
      <c r="AF2275"/>
      <c r="AG2275"/>
      <c r="AH2275"/>
    </row>
    <row r="2276" spans="1:34" s="282" customFormat="1" ht="12.75" customHeight="1" x14ac:dyDescent="0.25">
      <c r="A2276"/>
      <c r="B2276"/>
      <c r="C2276" s="8"/>
      <c r="D2276" s="8"/>
      <c r="E2276"/>
      <c r="F2276" s="276"/>
      <c r="G2276"/>
      <c r="H2276"/>
      <c r="I2276"/>
      <c r="J2276" s="267"/>
      <c r="K2276" s="267"/>
      <c r="L2276" s="372"/>
      <c r="O2276" s="373"/>
      <c r="P2276" s="373"/>
      <c r="Q2276" s="374"/>
      <c r="R2276" s="274"/>
      <c r="S2276"/>
      <c r="T2276"/>
      <c r="U2276"/>
      <c r="V2276"/>
      <c r="W2276"/>
      <c r="X2276"/>
      <c r="Y2276"/>
      <c r="Z2276"/>
      <c r="AA2276"/>
      <c r="AB2276"/>
      <c r="AC2276"/>
      <c r="AD2276"/>
      <c r="AE2276"/>
      <c r="AF2276"/>
      <c r="AG2276"/>
      <c r="AH2276"/>
    </row>
    <row r="2277" spans="1:34" s="282" customFormat="1" ht="12.75" customHeight="1" x14ac:dyDescent="0.25">
      <c r="A2277"/>
      <c r="B2277"/>
      <c r="C2277" s="8"/>
      <c r="D2277" s="8"/>
      <c r="E2277"/>
      <c r="F2277" s="276"/>
      <c r="G2277"/>
      <c r="H2277"/>
      <c r="I2277"/>
      <c r="J2277" s="267"/>
      <c r="K2277" s="267"/>
      <c r="L2277" s="372"/>
      <c r="O2277" s="373"/>
      <c r="P2277" s="373"/>
      <c r="Q2277" s="374"/>
      <c r="R2277" s="274"/>
      <c r="S2277"/>
      <c r="T2277"/>
      <c r="U2277"/>
      <c r="V2277"/>
      <c r="W2277"/>
      <c r="X2277"/>
      <c r="Y2277"/>
      <c r="Z2277"/>
      <c r="AA2277"/>
      <c r="AB2277"/>
      <c r="AC2277"/>
      <c r="AD2277"/>
      <c r="AE2277"/>
      <c r="AF2277"/>
      <c r="AG2277"/>
      <c r="AH2277"/>
    </row>
    <row r="2278" spans="1:34" s="282" customFormat="1" ht="12.75" customHeight="1" x14ac:dyDescent="0.25">
      <c r="A2278"/>
      <c r="B2278"/>
      <c r="C2278" s="8"/>
      <c r="D2278" s="8"/>
      <c r="E2278"/>
      <c r="F2278" s="276"/>
      <c r="G2278"/>
      <c r="H2278"/>
      <c r="I2278"/>
      <c r="J2278" s="267"/>
      <c r="K2278" s="267"/>
      <c r="L2278" s="372"/>
      <c r="O2278" s="373"/>
      <c r="P2278" s="373"/>
      <c r="Q2278" s="374"/>
      <c r="R2278" s="274"/>
      <c r="S2278"/>
      <c r="T2278"/>
      <c r="U2278"/>
      <c r="V2278"/>
      <c r="W2278"/>
      <c r="X2278"/>
      <c r="Y2278"/>
      <c r="Z2278"/>
      <c r="AA2278"/>
      <c r="AB2278"/>
      <c r="AC2278"/>
      <c r="AD2278"/>
      <c r="AE2278"/>
      <c r="AF2278"/>
      <c r="AG2278"/>
      <c r="AH2278"/>
    </row>
    <row r="2279" spans="1:34" s="282" customFormat="1" ht="12.75" customHeight="1" x14ac:dyDescent="0.25">
      <c r="A2279"/>
      <c r="B2279"/>
      <c r="C2279" s="8"/>
      <c r="D2279" s="8"/>
      <c r="E2279"/>
      <c r="F2279" s="276"/>
      <c r="G2279"/>
      <c r="H2279"/>
      <c r="I2279"/>
      <c r="J2279" s="267"/>
      <c r="K2279" s="267"/>
      <c r="L2279" s="372"/>
      <c r="O2279" s="373"/>
      <c r="P2279" s="373"/>
      <c r="Q2279" s="374"/>
      <c r="R2279" s="274"/>
      <c r="S2279"/>
      <c r="T2279"/>
      <c r="U2279"/>
      <c r="V2279"/>
      <c r="W2279"/>
      <c r="X2279"/>
      <c r="Y2279"/>
      <c r="Z2279"/>
      <c r="AA2279"/>
      <c r="AB2279"/>
      <c r="AC2279"/>
      <c r="AD2279"/>
      <c r="AE2279"/>
      <c r="AF2279"/>
      <c r="AG2279"/>
      <c r="AH2279"/>
    </row>
    <row r="2280" spans="1:34" s="282" customFormat="1" ht="12.75" customHeight="1" x14ac:dyDescent="0.25">
      <c r="A2280"/>
      <c r="B2280"/>
      <c r="C2280" s="8"/>
      <c r="D2280" s="8"/>
      <c r="E2280"/>
      <c r="F2280" s="276"/>
      <c r="G2280"/>
      <c r="H2280"/>
      <c r="I2280"/>
      <c r="J2280" s="267"/>
      <c r="K2280" s="267"/>
      <c r="L2280" s="372"/>
      <c r="O2280" s="373"/>
      <c r="P2280" s="373"/>
      <c r="Q2280" s="374"/>
      <c r="R2280" s="274"/>
      <c r="S2280"/>
      <c r="T2280"/>
      <c r="U2280"/>
      <c r="V2280"/>
      <c r="W2280"/>
      <c r="X2280"/>
      <c r="Y2280"/>
      <c r="Z2280"/>
      <c r="AA2280"/>
      <c r="AB2280"/>
      <c r="AC2280"/>
      <c r="AD2280"/>
      <c r="AE2280"/>
      <c r="AF2280"/>
      <c r="AG2280"/>
      <c r="AH2280"/>
    </row>
    <row r="2281" spans="1:34" s="282" customFormat="1" ht="12.75" customHeight="1" x14ac:dyDescent="0.25">
      <c r="A2281"/>
      <c r="B2281"/>
      <c r="C2281" s="8"/>
      <c r="D2281" s="8"/>
      <c r="E2281"/>
      <c r="F2281" s="276"/>
      <c r="G2281"/>
      <c r="H2281"/>
      <c r="I2281"/>
      <c r="J2281" s="267"/>
      <c r="K2281" s="267"/>
      <c r="L2281" s="372"/>
      <c r="O2281" s="373"/>
      <c r="P2281" s="373"/>
      <c r="Q2281" s="374"/>
      <c r="R2281" s="274"/>
      <c r="S2281"/>
      <c r="T2281"/>
      <c r="U2281"/>
      <c r="V2281"/>
      <c r="W2281"/>
      <c r="X2281"/>
      <c r="Y2281"/>
      <c r="Z2281"/>
      <c r="AA2281"/>
      <c r="AB2281"/>
      <c r="AC2281"/>
      <c r="AD2281"/>
      <c r="AE2281"/>
      <c r="AF2281"/>
      <c r="AG2281"/>
      <c r="AH2281"/>
    </row>
    <row r="2282" spans="1:34" s="282" customFormat="1" ht="12.75" customHeight="1" x14ac:dyDescent="0.25">
      <c r="A2282"/>
      <c r="B2282"/>
      <c r="C2282" s="8"/>
      <c r="D2282" s="8"/>
      <c r="E2282"/>
      <c r="F2282" s="276"/>
      <c r="G2282"/>
      <c r="H2282"/>
      <c r="I2282"/>
      <c r="J2282" s="267"/>
      <c r="K2282" s="267"/>
      <c r="L2282" s="372"/>
      <c r="O2282" s="373"/>
      <c r="P2282" s="373"/>
      <c r="Q2282" s="374"/>
      <c r="R2282" s="274"/>
      <c r="S2282"/>
      <c r="T2282"/>
      <c r="U2282"/>
      <c r="V2282"/>
      <c r="W2282"/>
      <c r="X2282"/>
      <c r="Y2282"/>
      <c r="Z2282"/>
      <c r="AA2282"/>
      <c r="AB2282"/>
      <c r="AC2282"/>
      <c r="AD2282"/>
      <c r="AE2282"/>
      <c r="AF2282"/>
      <c r="AG2282"/>
      <c r="AH2282"/>
    </row>
    <row r="2283" spans="1:34" s="282" customFormat="1" ht="12.75" customHeight="1" x14ac:dyDescent="0.25">
      <c r="A2283"/>
      <c r="B2283"/>
      <c r="C2283" s="8"/>
      <c r="D2283" s="8"/>
      <c r="E2283"/>
      <c r="F2283" s="276"/>
      <c r="G2283"/>
      <c r="H2283"/>
      <c r="I2283"/>
      <c r="J2283" s="267"/>
      <c r="K2283" s="267"/>
      <c r="L2283" s="372"/>
      <c r="O2283" s="373"/>
      <c r="P2283" s="373"/>
      <c r="Q2283" s="374"/>
      <c r="R2283" s="274"/>
      <c r="S2283"/>
      <c r="T2283"/>
      <c r="U2283"/>
      <c r="V2283"/>
      <c r="W2283"/>
      <c r="X2283"/>
      <c r="Y2283"/>
      <c r="Z2283"/>
      <c r="AA2283"/>
      <c r="AB2283"/>
      <c r="AC2283"/>
      <c r="AD2283"/>
      <c r="AE2283"/>
      <c r="AF2283"/>
      <c r="AG2283"/>
      <c r="AH2283"/>
    </row>
    <row r="2284" spans="1:34" s="282" customFormat="1" ht="12.75" customHeight="1" x14ac:dyDescent="0.25">
      <c r="A2284"/>
      <c r="B2284"/>
      <c r="C2284" s="8"/>
      <c r="D2284" s="8"/>
      <c r="E2284"/>
      <c r="F2284" s="276"/>
      <c r="G2284"/>
      <c r="H2284"/>
      <c r="I2284"/>
      <c r="J2284" s="267"/>
      <c r="K2284" s="267"/>
      <c r="L2284" s="372"/>
      <c r="O2284" s="373"/>
      <c r="P2284" s="373"/>
      <c r="Q2284" s="374"/>
      <c r="R2284" s="274"/>
      <c r="S2284"/>
      <c r="T2284"/>
      <c r="U2284"/>
      <c r="V2284"/>
      <c r="W2284"/>
      <c r="X2284"/>
      <c r="Y2284"/>
      <c r="Z2284"/>
      <c r="AA2284"/>
      <c r="AB2284"/>
      <c r="AC2284"/>
      <c r="AD2284"/>
      <c r="AE2284"/>
      <c r="AF2284"/>
      <c r="AG2284"/>
      <c r="AH2284"/>
    </row>
    <row r="2285" spans="1:34" s="282" customFormat="1" ht="12.75" customHeight="1" x14ac:dyDescent="0.25">
      <c r="A2285"/>
      <c r="B2285"/>
      <c r="C2285" s="8"/>
      <c r="D2285" s="8"/>
      <c r="E2285"/>
      <c r="F2285" s="276"/>
      <c r="G2285"/>
      <c r="H2285"/>
      <c r="I2285"/>
      <c r="J2285" s="267"/>
      <c r="K2285" s="267"/>
      <c r="L2285" s="372"/>
      <c r="O2285" s="373"/>
      <c r="P2285" s="373"/>
      <c r="Q2285" s="374"/>
      <c r="R2285" s="274"/>
      <c r="S2285"/>
      <c r="T2285"/>
      <c r="U2285"/>
      <c r="V2285"/>
      <c r="W2285"/>
      <c r="X2285"/>
      <c r="Y2285"/>
      <c r="Z2285"/>
      <c r="AA2285"/>
      <c r="AB2285"/>
      <c r="AC2285"/>
      <c r="AD2285"/>
      <c r="AE2285"/>
      <c r="AF2285"/>
      <c r="AG2285"/>
      <c r="AH2285"/>
    </row>
    <row r="2286" spans="1:34" s="282" customFormat="1" ht="12.75" customHeight="1" x14ac:dyDescent="0.25">
      <c r="A2286"/>
      <c r="B2286"/>
      <c r="C2286" s="8"/>
      <c r="D2286" s="8"/>
      <c r="E2286"/>
      <c r="F2286" s="276"/>
      <c r="G2286"/>
      <c r="H2286"/>
      <c r="I2286"/>
      <c r="J2286" s="267"/>
      <c r="K2286" s="267"/>
      <c r="L2286" s="372"/>
      <c r="O2286" s="373"/>
      <c r="P2286" s="373"/>
      <c r="Q2286" s="374"/>
      <c r="R2286" s="274"/>
      <c r="S2286"/>
      <c r="T2286"/>
      <c r="U2286"/>
      <c r="V2286"/>
      <c r="W2286"/>
      <c r="X2286"/>
      <c r="Y2286"/>
      <c r="Z2286"/>
      <c r="AA2286"/>
      <c r="AB2286"/>
      <c r="AC2286"/>
      <c r="AD2286"/>
      <c r="AE2286"/>
      <c r="AF2286"/>
      <c r="AG2286"/>
      <c r="AH2286"/>
    </row>
    <row r="2287" spans="1:34" s="282" customFormat="1" ht="12.75" customHeight="1" x14ac:dyDescent="0.25">
      <c r="A2287"/>
      <c r="B2287"/>
      <c r="C2287" s="8"/>
      <c r="D2287" s="8"/>
      <c r="E2287"/>
      <c r="F2287" s="276"/>
      <c r="G2287"/>
      <c r="H2287"/>
      <c r="I2287"/>
      <c r="J2287" s="267"/>
      <c r="K2287" s="267"/>
      <c r="L2287" s="372"/>
      <c r="O2287" s="373"/>
      <c r="P2287" s="373"/>
      <c r="Q2287" s="374"/>
      <c r="R2287" s="274"/>
      <c r="S2287"/>
      <c r="T2287"/>
      <c r="U2287"/>
      <c r="V2287"/>
      <c r="W2287"/>
      <c r="X2287"/>
      <c r="Y2287"/>
      <c r="Z2287"/>
      <c r="AA2287"/>
      <c r="AB2287"/>
      <c r="AC2287"/>
      <c r="AD2287"/>
      <c r="AE2287"/>
      <c r="AF2287"/>
      <c r="AG2287"/>
      <c r="AH2287"/>
    </row>
    <row r="2288" spans="1:34" s="282" customFormat="1" ht="12.75" customHeight="1" x14ac:dyDescent="0.25">
      <c r="A2288"/>
      <c r="B2288"/>
      <c r="C2288" s="8"/>
      <c r="D2288" s="8"/>
      <c r="E2288"/>
      <c r="F2288" s="276"/>
      <c r="G2288"/>
      <c r="H2288"/>
      <c r="I2288"/>
      <c r="J2288" s="267"/>
      <c r="K2288" s="267"/>
      <c r="L2288" s="372"/>
      <c r="O2288" s="373"/>
      <c r="P2288" s="373"/>
      <c r="Q2288" s="374"/>
      <c r="R2288" s="274"/>
      <c r="S2288"/>
      <c r="T2288"/>
      <c r="U2288"/>
      <c r="V2288"/>
      <c r="W2288"/>
      <c r="X2288"/>
      <c r="Y2288"/>
      <c r="Z2288"/>
      <c r="AA2288"/>
      <c r="AB2288"/>
      <c r="AC2288"/>
      <c r="AD2288"/>
      <c r="AE2288"/>
      <c r="AF2288"/>
      <c r="AG2288"/>
      <c r="AH2288"/>
    </row>
    <row r="2289" spans="1:34" s="282" customFormat="1" ht="12.75" customHeight="1" x14ac:dyDescent="0.25">
      <c r="A2289"/>
      <c r="B2289"/>
      <c r="C2289" s="8"/>
      <c r="D2289" s="8"/>
      <c r="E2289"/>
      <c r="F2289" s="276"/>
      <c r="G2289"/>
      <c r="H2289"/>
      <c r="I2289"/>
      <c r="J2289" s="267"/>
      <c r="K2289" s="267"/>
      <c r="L2289" s="372"/>
      <c r="O2289" s="373"/>
      <c r="P2289" s="373"/>
      <c r="Q2289" s="374"/>
      <c r="R2289" s="274"/>
      <c r="S2289"/>
      <c r="T2289"/>
      <c r="U2289"/>
      <c r="V2289"/>
      <c r="W2289"/>
      <c r="X2289"/>
      <c r="Y2289"/>
      <c r="Z2289"/>
      <c r="AA2289"/>
      <c r="AB2289"/>
      <c r="AC2289"/>
      <c r="AD2289"/>
      <c r="AE2289"/>
      <c r="AF2289"/>
      <c r="AG2289"/>
      <c r="AH2289"/>
    </row>
    <row r="2290" spans="1:34" s="282" customFormat="1" ht="12.75" customHeight="1" x14ac:dyDescent="0.25">
      <c r="A2290"/>
      <c r="B2290"/>
      <c r="C2290" s="8"/>
      <c r="D2290" s="8"/>
      <c r="E2290"/>
      <c r="F2290" s="276"/>
      <c r="G2290"/>
      <c r="H2290"/>
      <c r="I2290"/>
      <c r="J2290" s="267"/>
      <c r="K2290" s="267"/>
      <c r="L2290" s="372"/>
      <c r="O2290" s="373"/>
      <c r="P2290" s="373"/>
      <c r="Q2290" s="374"/>
      <c r="R2290" s="274"/>
      <c r="S2290"/>
      <c r="T2290"/>
      <c r="U2290"/>
      <c r="V2290"/>
      <c r="W2290"/>
      <c r="X2290"/>
      <c r="Y2290"/>
      <c r="Z2290"/>
      <c r="AA2290"/>
      <c r="AB2290"/>
      <c r="AC2290"/>
      <c r="AD2290"/>
      <c r="AE2290"/>
      <c r="AF2290"/>
      <c r="AG2290"/>
      <c r="AH2290"/>
    </row>
    <row r="2291" spans="1:34" s="282" customFormat="1" ht="12.75" customHeight="1" x14ac:dyDescent="0.25">
      <c r="A2291"/>
      <c r="B2291"/>
      <c r="C2291" s="8"/>
      <c r="D2291" s="8"/>
      <c r="E2291"/>
      <c r="F2291" s="276"/>
      <c r="G2291"/>
      <c r="H2291"/>
      <c r="I2291"/>
      <c r="J2291" s="267"/>
      <c r="K2291" s="267"/>
      <c r="L2291" s="372"/>
      <c r="O2291" s="373"/>
      <c r="P2291" s="373"/>
      <c r="Q2291" s="374"/>
      <c r="R2291" s="274"/>
      <c r="S2291"/>
      <c r="T2291"/>
      <c r="U2291"/>
      <c r="V2291"/>
      <c r="W2291"/>
      <c r="X2291"/>
      <c r="Y2291"/>
      <c r="Z2291"/>
      <c r="AA2291"/>
      <c r="AB2291"/>
      <c r="AC2291"/>
      <c r="AD2291"/>
      <c r="AE2291"/>
      <c r="AF2291"/>
      <c r="AG2291"/>
      <c r="AH2291"/>
    </row>
    <row r="2292" spans="1:34" s="282" customFormat="1" ht="12.75" customHeight="1" x14ac:dyDescent="0.25">
      <c r="A2292"/>
      <c r="B2292"/>
      <c r="C2292" s="8"/>
      <c r="D2292" s="8"/>
      <c r="E2292"/>
      <c r="F2292" s="276"/>
      <c r="G2292"/>
      <c r="H2292"/>
      <c r="I2292"/>
      <c r="J2292" s="267"/>
      <c r="K2292" s="267"/>
      <c r="L2292" s="372"/>
      <c r="O2292" s="373"/>
      <c r="P2292" s="373"/>
      <c r="Q2292" s="374"/>
      <c r="R2292" s="274"/>
      <c r="S2292"/>
      <c r="T2292"/>
      <c r="U2292"/>
      <c r="V2292"/>
      <c r="W2292"/>
      <c r="X2292"/>
      <c r="Y2292"/>
      <c r="Z2292"/>
      <c r="AA2292"/>
      <c r="AB2292"/>
      <c r="AC2292"/>
      <c r="AD2292"/>
      <c r="AE2292"/>
      <c r="AF2292"/>
      <c r="AG2292"/>
      <c r="AH2292"/>
    </row>
    <row r="2293" spans="1:34" s="282" customFormat="1" ht="12.75" customHeight="1" x14ac:dyDescent="0.25">
      <c r="A2293"/>
      <c r="B2293"/>
      <c r="C2293" s="8"/>
      <c r="D2293" s="8"/>
      <c r="E2293"/>
      <c r="F2293" s="276"/>
      <c r="G2293"/>
      <c r="H2293"/>
      <c r="I2293"/>
      <c r="J2293" s="267"/>
      <c r="K2293" s="267"/>
      <c r="L2293" s="372"/>
      <c r="O2293" s="373"/>
      <c r="P2293" s="373"/>
      <c r="Q2293" s="374"/>
      <c r="R2293" s="274"/>
      <c r="S2293"/>
      <c r="T2293"/>
      <c r="U2293"/>
      <c r="V2293"/>
      <c r="W2293"/>
      <c r="X2293"/>
      <c r="Y2293"/>
      <c r="Z2293"/>
      <c r="AA2293"/>
      <c r="AB2293"/>
      <c r="AC2293"/>
      <c r="AD2293"/>
      <c r="AE2293"/>
      <c r="AF2293"/>
      <c r="AG2293"/>
      <c r="AH2293"/>
    </row>
    <row r="2294" spans="1:34" s="282" customFormat="1" ht="12.75" customHeight="1" x14ac:dyDescent="0.25">
      <c r="A2294"/>
      <c r="B2294"/>
      <c r="C2294" s="8"/>
      <c r="D2294" s="8"/>
      <c r="E2294"/>
      <c r="F2294" s="276"/>
      <c r="G2294"/>
      <c r="H2294"/>
      <c r="I2294"/>
      <c r="J2294" s="267"/>
      <c r="K2294" s="267"/>
      <c r="L2294" s="372"/>
      <c r="O2294" s="373"/>
      <c r="P2294" s="373"/>
      <c r="Q2294" s="374"/>
      <c r="R2294" s="274"/>
      <c r="S2294"/>
      <c r="T2294"/>
      <c r="U2294"/>
      <c r="V2294"/>
      <c r="W2294"/>
      <c r="X2294"/>
      <c r="Y2294"/>
      <c r="Z2294"/>
      <c r="AA2294"/>
      <c r="AB2294"/>
      <c r="AC2294"/>
      <c r="AD2294"/>
      <c r="AE2294"/>
      <c r="AF2294"/>
      <c r="AG2294"/>
      <c r="AH2294"/>
    </row>
    <row r="2295" spans="1:34" s="282" customFormat="1" ht="12.75" customHeight="1" x14ac:dyDescent="0.25">
      <c r="A2295"/>
      <c r="B2295"/>
      <c r="C2295" s="8"/>
      <c r="D2295" s="8"/>
      <c r="E2295"/>
      <c r="F2295" s="276"/>
      <c r="G2295"/>
      <c r="H2295"/>
      <c r="I2295"/>
      <c r="J2295" s="267"/>
      <c r="K2295" s="267"/>
      <c r="L2295" s="372"/>
      <c r="O2295" s="373"/>
      <c r="P2295" s="373"/>
      <c r="Q2295" s="374"/>
      <c r="R2295" s="274"/>
      <c r="S2295"/>
      <c r="T2295"/>
      <c r="U2295"/>
      <c r="V2295"/>
      <c r="W2295"/>
      <c r="X2295"/>
      <c r="Y2295"/>
      <c r="Z2295"/>
      <c r="AA2295"/>
      <c r="AB2295"/>
      <c r="AC2295"/>
      <c r="AD2295"/>
      <c r="AE2295"/>
      <c r="AF2295"/>
      <c r="AG2295"/>
      <c r="AH2295"/>
    </row>
    <row r="2296" spans="1:34" s="282" customFormat="1" ht="12.75" customHeight="1" x14ac:dyDescent="0.25">
      <c r="A2296"/>
      <c r="B2296"/>
      <c r="C2296" s="8"/>
      <c r="D2296" s="8"/>
      <c r="E2296"/>
      <c r="F2296" s="276"/>
      <c r="G2296"/>
      <c r="H2296"/>
      <c r="I2296"/>
      <c r="J2296" s="267"/>
      <c r="K2296" s="267"/>
      <c r="L2296" s="372"/>
      <c r="O2296" s="373"/>
      <c r="P2296" s="373"/>
      <c r="Q2296" s="374"/>
      <c r="R2296" s="274"/>
      <c r="S2296"/>
      <c r="T2296"/>
      <c r="U2296"/>
      <c r="V2296"/>
      <c r="W2296"/>
      <c r="X2296"/>
      <c r="Y2296"/>
      <c r="Z2296"/>
      <c r="AA2296"/>
      <c r="AB2296"/>
      <c r="AC2296"/>
      <c r="AD2296"/>
      <c r="AE2296"/>
      <c r="AF2296"/>
      <c r="AG2296"/>
      <c r="AH2296"/>
    </row>
    <row r="2297" spans="1:34" s="282" customFormat="1" ht="12.75" customHeight="1" x14ac:dyDescent="0.25">
      <c r="A2297"/>
      <c r="B2297"/>
      <c r="C2297" s="8"/>
      <c r="D2297" s="8"/>
      <c r="E2297"/>
      <c r="F2297" s="276"/>
      <c r="G2297"/>
      <c r="H2297"/>
      <c r="I2297"/>
      <c r="J2297" s="267"/>
      <c r="K2297" s="267"/>
      <c r="L2297" s="372"/>
      <c r="O2297" s="373"/>
      <c r="P2297" s="373"/>
      <c r="Q2297" s="374"/>
      <c r="R2297" s="274"/>
      <c r="S2297"/>
      <c r="T2297"/>
      <c r="U2297"/>
      <c r="V2297"/>
      <c r="W2297"/>
      <c r="X2297"/>
      <c r="Y2297"/>
      <c r="Z2297"/>
      <c r="AA2297"/>
      <c r="AB2297"/>
      <c r="AC2297"/>
      <c r="AD2297"/>
      <c r="AE2297"/>
      <c r="AF2297"/>
      <c r="AG2297"/>
      <c r="AH2297"/>
    </row>
    <row r="2298" spans="1:34" s="282" customFormat="1" ht="12.75" customHeight="1" x14ac:dyDescent="0.25">
      <c r="A2298"/>
      <c r="B2298"/>
      <c r="C2298" s="8"/>
      <c r="D2298" s="8"/>
      <c r="E2298"/>
      <c r="F2298" s="276"/>
      <c r="G2298"/>
      <c r="H2298"/>
      <c r="I2298"/>
      <c r="J2298" s="267"/>
      <c r="K2298" s="267"/>
      <c r="L2298" s="372"/>
      <c r="O2298" s="373"/>
      <c r="P2298" s="373"/>
      <c r="Q2298" s="374"/>
      <c r="R2298" s="274"/>
      <c r="S2298"/>
      <c r="T2298"/>
      <c r="U2298"/>
      <c r="V2298"/>
      <c r="W2298"/>
      <c r="X2298"/>
      <c r="Y2298"/>
      <c r="Z2298"/>
      <c r="AA2298"/>
      <c r="AB2298"/>
      <c r="AC2298"/>
      <c r="AD2298"/>
      <c r="AE2298"/>
      <c r="AF2298"/>
      <c r="AG2298"/>
      <c r="AH2298"/>
    </row>
    <row r="2299" spans="1:34" s="282" customFormat="1" ht="12.75" customHeight="1" x14ac:dyDescent="0.25">
      <c r="A2299"/>
      <c r="B2299"/>
      <c r="C2299" s="8"/>
      <c r="D2299" s="8"/>
      <c r="E2299"/>
      <c r="F2299" s="276"/>
      <c r="G2299"/>
      <c r="H2299"/>
      <c r="I2299"/>
      <c r="J2299" s="267"/>
      <c r="K2299" s="267"/>
      <c r="L2299" s="372"/>
      <c r="O2299" s="373"/>
      <c r="P2299" s="373"/>
      <c r="Q2299" s="374"/>
      <c r="R2299" s="274"/>
      <c r="S2299"/>
      <c r="T2299"/>
      <c r="U2299"/>
      <c r="V2299"/>
      <c r="W2299"/>
      <c r="X2299"/>
      <c r="Y2299"/>
      <c r="Z2299"/>
      <c r="AA2299"/>
      <c r="AB2299"/>
      <c r="AC2299"/>
      <c r="AD2299"/>
      <c r="AE2299"/>
      <c r="AF2299"/>
      <c r="AG2299"/>
      <c r="AH2299"/>
    </row>
    <row r="2300" spans="1:34" s="282" customFormat="1" ht="12.75" customHeight="1" x14ac:dyDescent="0.25">
      <c r="A2300"/>
      <c r="B2300"/>
      <c r="C2300" s="8"/>
      <c r="D2300" s="8"/>
      <c r="E2300"/>
      <c r="F2300" s="276"/>
      <c r="G2300"/>
      <c r="H2300"/>
      <c r="I2300"/>
      <c r="J2300" s="267"/>
      <c r="K2300" s="267"/>
      <c r="L2300" s="372"/>
      <c r="O2300" s="373"/>
      <c r="P2300" s="373"/>
      <c r="Q2300" s="374"/>
      <c r="R2300" s="274"/>
      <c r="S2300"/>
      <c r="T2300"/>
      <c r="U2300"/>
      <c r="V2300"/>
      <c r="W2300"/>
      <c r="X2300"/>
      <c r="Y2300"/>
      <c r="Z2300"/>
      <c r="AA2300"/>
      <c r="AB2300"/>
      <c r="AC2300"/>
      <c r="AD2300"/>
      <c r="AE2300"/>
      <c r="AF2300"/>
      <c r="AG2300"/>
      <c r="AH2300"/>
    </row>
    <row r="2301" spans="1:34" s="282" customFormat="1" ht="12.75" customHeight="1" x14ac:dyDescent="0.25">
      <c r="A2301"/>
      <c r="B2301"/>
      <c r="C2301" s="8"/>
      <c r="D2301" s="8"/>
      <c r="E2301"/>
      <c r="F2301" s="276"/>
      <c r="G2301"/>
      <c r="H2301"/>
      <c r="I2301"/>
      <c r="J2301" s="267"/>
      <c r="K2301" s="267"/>
      <c r="L2301" s="372"/>
      <c r="O2301" s="373"/>
      <c r="P2301" s="373"/>
      <c r="Q2301" s="374"/>
      <c r="R2301" s="274"/>
      <c r="S2301"/>
      <c r="T2301"/>
      <c r="U2301"/>
      <c r="V2301"/>
      <c r="W2301"/>
      <c r="X2301"/>
      <c r="Y2301"/>
      <c r="Z2301"/>
      <c r="AA2301"/>
      <c r="AB2301"/>
      <c r="AC2301"/>
      <c r="AD2301"/>
      <c r="AE2301"/>
      <c r="AF2301"/>
      <c r="AG2301"/>
      <c r="AH2301"/>
    </row>
    <row r="2302" spans="1:34" s="282" customFormat="1" ht="12.75" customHeight="1" x14ac:dyDescent="0.25">
      <c r="A2302"/>
      <c r="B2302"/>
      <c r="C2302" s="8"/>
      <c r="D2302" s="8"/>
      <c r="E2302"/>
      <c r="F2302" s="276"/>
      <c r="G2302"/>
      <c r="H2302"/>
      <c r="I2302"/>
      <c r="J2302" s="267"/>
      <c r="K2302" s="267"/>
      <c r="L2302" s="372"/>
      <c r="O2302" s="373"/>
      <c r="P2302" s="373"/>
      <c r="Q2302" s="374"/>
      <c r="R2302" s="274"/>
      <c r="S2302"/>
      <c r="T2302"/>
      <c r="U2302"/>
      <c r="V2302"/>
      <c r="W2302"/>
      <c r="X2302"/>
      <c r="Y2302"/>
      <c r="Z2302"/>
      <c r="AA2302"/>
      <c r="AB2302"/>
      <c r="AC2302"/>
      <c r="AD2302"/>
      <c r="AE2302"/>
      <c r="AF2302"/>
      <c r="AG2302"/>
      <c r="AH2302"/>
    </row>
    <row r="2303" spans="1:34" s="282" customFormat="1" ht="12.75" customHeight="1" x14ac:dyDescent="0.25">
      <c r="A2303"/>
      <c r="B2303"/>
      <c r="C2303" s="8"/>
      <c r="D2303" s="8"/>
      <c r="E2303"/>
      <c r="F2303" s="276"/>
      <c r="G2303"/>
      <c r="H2303"/>
      <c r="I2303"/>
      <c r="J2303" s="267"/>
      <c r="K2303" s="267"/>
      <c r="L2303" s="372"/>
      <c r="O2303" s="373"/>
      <c r="P2303" s="373"/>
      <c r="Q2303" s="374"/>
      <c r="R2303" s="274"/>
      <c r="S2303"/>
      <c r="T2303"/>
      <c r="U2303"/>
      <c r="V2303"/>
      <c r="W2303"/>
      <c r="X2303"/>
      <c r="Y2303"/>
      <c r="Z2303"/>
      <c r="AA2303"/>
      <c r="AB2303"/>
      <c r="AC2303"/>
      <c r="AD2303"/>
      <c r="AE2303"/>
      <c r="AF2303"/>
      <c r="AG2303"/>
      <c r="AH2303"/>
    </row>
    <row r="2304" spans="1:34" s="282" customFormat="1" ht="12.75" customHeight="1" x14ac:dyDescent="0.25">
      <c r="A2304"/>
      <c r="B2304"/>
      <c r="C2304" s="8"/>
      <c r="D2304" s="8"/>
      <c r="E2304"/>
      <c r="F2304" s="276"/>
      <c r="G2304"/>
      <c r="H2304"/>
      <c r="I2304"/>
      <c r="J2304" s="267"/>
      <c r="K2304" s="267"/>
      <c r="L2304" s="372"/>
      <c r="O2304" s="373"/>
      <c r="P2304" s="373"/>
      <c r="Q2304" s="374"/>
      <c r="R2304" s="274"/>
      <c r="S2304"/>
      <c r="T2304"/>
      <c r="U2304"/>
      <c r="V2304"/>
      <c r="W2304"/>
      <c r="X2304"/>
      <c r="Y2304"/>
      <c r="Z2304"/>
      <c r="AA2304"/>
      <c r="AB2304"/>
      <c r="AC2304"/>
      <c r="AD2304"/>
      <c r="AE2304"/>
      <c r="AF2304"/>
      <c r="AG2304"/>
      <c r="AH2304"/>
    </row>
    <row r="2305" spans="1:34" s="282" customFormat="1" ht="12.75" customHeight="1" x14ac:dyDescent="0.25">
      <c r="A2305"/>
      <c r="B2305"/>
      <c r="C2305" s="8"/>
      <c r="D2305" s="8"/>
      <c r="E2305"/>
      <c r="F2305" s="276"/>
      <c r="G2305"/>
      <c r="H2305"/>
      <c r="I2305"/>
      <c r="J2305" s="267"/>
      <c r="K2305" s="267"/>
      <c r="L2305" s="372"/>
      <c r="O2305" s="373"/>
      <c r="P2305" s="373"/>
      <c r="Q2305" s="374"/>
      <c r="R2305" s="274"/>
      <c r="S2305"/>
      <c r="T2305"/>
      <c r="U2305"/>
      <c r="V2305"/>
      <c r="W2305"/>
      <c r="X2305"/>
      <c r="Y2305"/>
      <c r="Z2305"/>
      <c r="AA2305"/>
      <c r="AB2305"/>
      <c r="AC2305"/>
      <c r="AD2305"/>
      <c r="AE2305"/>
      <c r="AF2305"/>
      <c r="AG2305"/>
      <c r="AH2305"/>
    </row>
    <row r="2306" spans="1:34" s="282" customFormat="1" ht="12.75" customHeight="1" x14ac:dyDescent="0.25">
      <c r="A2306"/>
      <c r="B2306"/>
      <c r="C2306" s="8"/>
      <c r="D2306" s="8"/>
      <c r="E2306"/>
      <c r="F2306" s="276"/>
      <c r="G2306"/>
      <c r="H2306"/>
      <c r="I2306"/>
      <c r="J2306" s="267"/>
      <c r="K2306" s="267"/>
      <c r="L2306" s="372"/>
      <c r="O2306" s="373"/>
      <c r="P2306" s="373"/>
      <c r="Q2306" s="374"/>
      <c r="R2306" s="274"/>
      <c r="S2306"/>
      <c r="T2306"/>
      <c r="U2306"/>
      <c r="V2306"/>
      <c r="W2306"/>
      <c r="X2306"/>
      <c r="Y2306"/>
      <c r="Z2306"/>
      <c r="AA2306"/>
      <c r="AB2306"/>
      <c r="AC2306"/>
      <c r="AD2306"/>
      <c r="AE2306"/>
      <c r="AF2306"/>
      <c r="AG2306"/>
      <c r="AH2306"/>
    </row>
    <row r="2307" spans="1:34" s="282" customFormat="1" ht="12.75" customHeight="1" x14ac:dyDescent="0.25">
      <c r="A2307"/>
      <c r="B2307"/>
      <c r="C2307" s="8"/>
      <c r="D2307" s="8"/>
      <c r="E2307"/>
      <c r="F2307" s="276"/>
      <c r="G2307"/>
      <c r="H2307"/>
      <c r="I2307"/>
      <c r="J2307" s="267"/>
      <c r="K2307" s="267"/>
      <c r="L2307" s="372"/>
      <c r="O2307" s="373"/>
      <c r="P2307" s="373"/>
      <c r="Q2307" s="374"/>
      <c r="R2307" s="274"/>
      <c r="S2307"/>
      <c r="T2307"/>
      <c r="U2307"/>
      <c r="V2307"/>
      <c r="W2307"/>
      <c r="X2307"/>
      <c r="Y2307"/>
      <c r="Z2307"/>
      <c r="AA2307"/>
      <c r="AB2307"/>
      <c r="AC2307"/>
      <c r="AD2307"/>
      <c r="AE2307"/>
      <c r="AF2307"/>
      <c r="AG2307"/>
      <c r="AH2307"/>
    </row>
    <row r="2308" spans="1:34" s="282" customFormat="1" ht="12.75" customHeight="1" x14ac:dyDescent="0.25">
      <c r="A2308"/>
      <c r="B2308"/>
      <c r="C2308" s="8"/>
      <c r="D2308" s="8"/>
      <c r="E2308"/>
      <c r="F2308" s="276"/>
      <c r="G2308"/>
      <c r="H2308"/>
      <c r="I2308"/>
      <c r="J2308" s="267"/>
      <c r="K2308" s="267"/>
      <c r="L2308" s="372"/>
      <c r="O2308" s="373"/>
      <c r="P2308" s="373"/>
      <c r="Q2308" s="374"/>
      <c r="R2308" s="274"/>
      <c r="S2308"/>
      <c r="T2308"/>
      <c r="U2308"/>
      <c r="V2308"/>
      <c r="W2308"/>
      <c r="X2308"/>
      <c r="Y2308"/>
      <c r="Z2308"/>
      <c r="AA2308"/>
      <c r="AB2308"/>
      <c r="AC2308"/>
      <c r="AD2308"/>
      <c r="AE2308"/>
      <c r="AF2308"/>
      <c r="AG2308"/>
      <c r="AH2308"/>
    </row>
    <row r="2309" spans="1:34" s="282" customFormat="1" ht="12.75" customHeight="1" x14ac:dyDescent="0.25">
      <c r="A2309"/>
      <c r="B2309"/>
      <c r="C2309" s="8"/>
      <c r="D2309" s="8"/>
      <c r="E2309"/>
      <c r="F2309" s="276"/>
      <c r="G2309"/>
      <c r="H2309"/>
      <c r="I2309"/>
      <c r="J2309" s="267"/>
      <c r="K2309" s="267"/>
      <c r="L2309" s="372"/>
      <c r="O2309" s="373"/>
      <c r="P2309" s="373"/>
      <c r="Q2309" s="374"/>
      <c r="R2309" s="274"/>
      <c r="S2309"/>
      <c r="T2309"/>
      <c r="U2309"/>
      <c r="V2309"/>
      <c r="W2309"/>
      <c r="X2309"/>
      <c r="Y2309"/>
      <c r="Z2309"/>
      <c r="AA2309"/>
      <c r="AB2309"/>
      <c r="AC2309"/>
      <c r="AD2309"/>
      <c r="AE2309"/>
      <c r="AF2309"/>
      <c r="AG2309"/>
      <c r="AH2309"/>
    </row>
    <row r="2310" spans="1:34" s="282" customFormat="1" ht="12.75" customHeight="1" x14ac:dyDescent="0.25">
      <c r="A2310"/>
      <c r="B2310"/>
      <c r="C2310" s="8"/>
      <c r="D2310" s="8"/>
      <c r="E2310"/>
      <c r="F2310" s="276"/>
      <c r="G2310"/>
      <c r="H2310"/>
      <c r="I2310"/>
      <c r="J2310" s="267"/>
      <c r="K2310" s="267"/>
      <c r="L2310" s="372"/>
      <c r="O2310" s="373"/>
      <c r="P2310" s="373"/>
      <c r="Q2310" s="374"/>
      <c r="R2310" s="274"/>
      <c r="S2310"/>
      <c r="T2310"/>
      <c r="U2310"/>
      <c r="V2310"/>
      <c r="W2310"/>
      <c r="X2310"/>
      <c r="Y2310"/>
      <c r="Z2310"/>
      <c r="AA2310"/>
      <c r="AB2310"/>
      <c r="AC2310"/>
      <c r="AD2310"/>
      <c r="AE2310"/>
      <c r="AF2310"/>
      <c r="AG2310"/>
      <c r="AH2310"/>
    </row>
    <row r="2311" spans="1:34" s="282" customFormat="1" ht="12.75" customHeight="1" x14ac:dyDescent="0.25">
      <c r="A2311"/>
      <c r="B2311"/>
      <c r="C2311" s="8"/>
      <c r="D2311" s="8"/>
      <c r="E2311"/>
      <c r="F2311" s="276"/>
      <c r="G2311"/>
      <c r="H2311"/>
      <c r="I2311"/>
      <c r="J2311" s="267"/>
      <c r="K2311" s="267"/>
      <c r="L2311" s="372"/>
      <c r="O2311" s="373"/>
      <c r="P2311" s="373"/>
      <c r="Q2311" s="374"/>
      <c r="R2311" s="274"/>
      <c r="S2311"/>
      <c r="T2311"/>
      <c r="U2311"/>
      <c r="V2311"/>
      <c r="W2311"/>
      <c r="X2311"/>
      <c r="Y2311"/>
      <c r="Z2311"/>
      <c r="AA2311"/>
      <c r="AB2311"/>
      <c r="AC2311"/>
      <c r="AD2311"/>
      <c r="AE2311"/>
      <c r="AF2311"/>
      <c r="AG2311"/>
      <c r="AH2311"/>
    </row>
    <row r="2312" spans="1:34" s="282" customFormat="1" ht="12.75" customHeight="1" x14ac:dyDescent="0.25">
      <c r="A2312"/>
      <c r="B2312"/>
      <c r="C2312" s="8"/>
      <c r="D2312" s="8"/>
      <c r="E2312"/>
      <c r="F2312" s="276"/>
      <c r="G2312"/>
      <c r="H2312"/>
      <c r="I2312"/>
      <c r="J2312" s="267"/>
      <c r="K2312" s="267"/>
      <c r="L2312" s="372"/>
      <c r="O2312" s="373"/>
      <c r="P2312" s="373"/>
      <c r="Q2312" s="374"/>
      <c r="R2312" s="274"/>
      <c r="S2312"/>
      <c r="T2312"/>
      <c r="U2312"/>
      <c r="V2312"/>
      <c r="W2312"/>
      <c r="X2312"/>
      <c r="Y2312"/>
      <c r="Z2312"/>
      <c r="AA2312"/>
      <c r="AB2312"/>
      <c r="AC2312"/>
      <c r="AD2312"/>
      <c r="AE2312"/>
      <c r="AF2312"/>
      <c r="AG2312"/>
      <c r="AH2312"/>
    </row>
    <row r="2313" spans="1:34" s="282" customFormat="1" ht="12.75" customHeight="1" x14ac:dyDescent="0.25">
      <c r="A2313"/>
      <c r="B2313"/>
      <c r="C2313" s="8"/>
      <c r="D2313" s="8"/>
      <c r="E2313"/>
      <c r="F2313" s="276"/>
      <c r="G2313"/>
      <c r="H2313"/>
      <c r="I2313"/>
      <c r="J2313" s="267"/>
      <c r="K2313" s="267"/>
      <c r="L2313" s="372"/>
      <c r="O2313" s="373"/>
      <c r="P2313" s="373"/>
      <c r="Q2313" s="374"/>
      <c r="R2313" s="274"/>
      <c r="S2313"/>
      <c r="T2313"/>
      <c r="U2313"/>
      <c r="V2313"/>
      <c r="W2313"/>
      <c r="X2313"/>
      <c r="Y2313"/>
      <c r="Z2313"/>
      <c r="AA2313"/>
      <c r="AB2313"/>
      <c r="AC2313"/>
      <c r="AD2313"/>
      <c r="AE2313"/>
      <c r="AF2313"/>
      <c r="AG2313"/>
      <c r="AH2313"/>
    </row>
    <row r="2314" spans="1:34" s="282" customFormat="1" ht="12.75" customHeight="1" x14ac:dyDescent="0.25">
      <c r="A2314"/>
      <c r="B2314"/>
      <c r="C2314" s="8"/>
      <c r="D2314" s="8"/>
      <c r="E2314"/>
      <c r="F2314" s="276"/>
      <c r="G2314"/>
      <c r="H2314"/>
      <c r="I2314"/>
      <c r="J2314" s="267"/>
      <c r="K2314" s="267"/>
      <c r="L2314" s="372"/>
      <c r="O2314" s="373"/>
      <c r="P2314" s="373"/>
      <c r="Q2314" s="374"/>
      <c r="R2314" s="274"/>
      <c r="S2314"/>
      <c r="T2314"/>
      <c r="U2314"/>
      <c r="V2314"/>
      <c r="W2314"/>
      <c r="X2314"/>
      <c r="Y2314"/>
      <c r="Z2314"/>
      <c r="AA2314"/>
      <c r="AB2314"/>
      <c r="AC2314"/>
      <c r="AD2314"/>
      <c r="AE2314"/>
      <c r="AF2314"/>
      <c r="AG2314"/>
      <c r="AH2314"/>
    </row>
    <row r="2315" spans="1:34" s="282" customFormat="1" ht="12.75" customHeight="1" x14ac:dyDescent="0.25">
      <c r="A2315"/>
      <c r="B2315"/>
      <c r="C2315" s="8"/>
      <c r="D2315" s="8"/>
      <c r="E2315"/>
      <c r="F2315" s="276"/>
      <c r="G2315"/>
      <c r="H2315"/>
      <c r="I2315"/>
      <c r="J2315" s="267"/>
      <c r="K2315" s="267"/>
      <c r="L2315" s="372"/>
      <c r="O2315" s="373"/>
      <c r="P2315" s="373"/>
      <c r="Q2315" s="374"/>
      <c r="R2315" s="274"/>
      <c r="S2315"/>
      <c r="T2315"/>
      <c r="U2315"/>
      <c r="V2315"/>
      <c r="W2315"/>
      <c r="X2315"/>
      <c r="Y2315"/>
      <c r="Z2315"/>
      <c r="AA2315"/>
      <c r="AB2315"/>
      <c r="AC2315"/>
      <c r="AD2315"/>
      <c r="AE2315"/>
      <c r="AF2315"/>
      <c r="AG2315"/>
      <c r="AH2315"/>
    </row>
    <row r="2316" spans="1:34" s="282" customFormat="1" ht="12.75" customHeight="1" x14ac:dyDescent="0.25">
      <c r="A2316"/>
      <c r="B2316"/>
      <c r="C2316" s="8"/>
      <c r="D2316" s="8"/>
      <c r="E2316"/>
      <c r="F2316" s="276"/>
      <c r="G2316"/>
      <c r="H2316"/>
      <c r="I2316"/>
      <c r="J2316" s="267"/>
      <c r="K2316" s="267"/>
      <c r="L2316" s="372"/>
      <c r="O2316" s="373"/>
      <c r="P2316" s="373"/>
      <c r="Q2316" s="374"/>
      <c r="R2316" s="274"/>
      <c r="S2316"/>
      <c r="T2316"/>
      <c r="U2316"/>
      <c r="V2316"/>
      <c r="W2316"/>
      <c r="X2316"/>
      <c r="Y2316"/>
      <c r="Z2316"/>
      <c r="AA2316"/>
      <c r="AB2316"/>
      <c r="AC2316"/>
      <c r="AD2316"/>
      <c r="AE2316"/>
      <c r="AF2316"/>
      <c r="AG2316"/>
      <c r="AH2316"/>
    </row>
    <row r="2317" spans="1:34" s="282" customFormat="1" ht="12.75" customHeight="1" x14ac:dyDescent="0.25">
      <c r="A2317"/>
      <c r="B2317"/>
      <c r="C2317" s="8"/>
      <c r="D2317" s="8"/>
      <c r="E2317"/>
      <c r="F2317" s="276"/>
      <c r="G2317"/>
      <c r="H2317"/>
      <c r="I2317"/>
      <c r="J2317" s="267"/>
      <c r="K2317" s="267"/>
      <c r="L2317" s="372"/>
      <c r="O2317" s="373"/>
      <c r="P2317" s="373"/>
      <c r="Q2317" s="374"/>
      <c r="R2317" s="274"/>
      <c r="S2317"/>
      <c r="T2317"/>
      <c r="U2317"/>
      <c r="V2317"/>
      <c r="W2317"/>
      <c r="X2317"/>
      <c r="Y2317"/>
      <c r="Z2317"/>
      <c r="AA2317"/>
      <c r="AB2317"/>
      <c r="AC2317"/>
      <c r="AD2317"/>
      <c r="AE2317"/>
      <c r="AF2317"/>
      <c r="AG2317"/>
      <c r="AH2317"/>
    </row>
    <row r="2318" spans="1:34" s="282" customFormat="1" ht="12.75" customHeight="1" x14ac:dyDescent="0.25">
      <c r="A2318"/>
      <c r="B2318"/>
      <c r="C2318" s="8"/>
      <c r="D2318" s="8"/>
      <c r="E2318"/>
      <c r="F2318" s="276"/>
      <c r="G2318"/>
      <c r="H2318"/>
      <c r="I2318"/>
      <c r="J2318" s="267"/>
      <c r="K2318" s="267"/>
      <c r="L2318" s="372"/>
      <c r="O2318" s="373"/>
      <c r="P2318" s="373"/>
      <c r="Q2318" s="374"/>
      <c r="R2318" s="274"/>
      <c r="S2318"/>
      <c r="T2318"/>
      <c r="U2318"/>
      <c r="V2318"/>
      <c r="W2318"/>
      <c r="X2318"/>
      <c r="Y2318"/>
      <c r="Z2318"/>
      <c r="AA2318"/>
      <c r="AB2318"/>
      <c r="AC2318"/>
      <c r="AD2318"/>
      <c r="AE2318"/>
      <c r="AF2318"/>
      <c r="AG2318"/>
      <c r="AH2318"/>
    </row>
    <row r="2319" spans="1:34" s="282" customFormat="1" ht="12.75" customHeight="1" x14ac:dyDescent="0.25">
      <c r="A2319"/>
      <c r="B2319"/>
      <c r="C2319" s="8"/>
      <c r="D2319" s="8"/>
      <c r="E2319"/>
      <c r="F2319" s="276"/>
      <c r="G2319"/>
      <c r="H2319"/>
      <c r="I2319"/>
      <c r="J2319" s="267"/>
      <c r="K2319" s="267"/>
      <c r="L2319" s="372"/>
      <c r="O2319" s="373"/>
      <c r="P2319" s="373"/>
      <c r="Q2319" s="374"/>
      <c r="R2319" s="274"/>
      <c r="S2319"/>
      <c r="T2319"/>
      <c r="U2319"/>
      <c r="V2319"/>
      <c r="W2319"/>
      <c r="X2319"/>
      <c r="Y2319"/>
      <c r="Z2319"/>
      <c r="AA2319"/>
      <c r="AB2319"/>
      <c r="AC2319"/>
      <c r="AD2319"/>
      <c r="AE2319"/>
      <c r="AF2319"/>
      <c r="AG2319"/>
      <c r="AH2319"/>
    </row>
    <row r="2320" spans="1:34" s="282" customFormat="1" ht="12.75" customHeight="1" x14ac:dyDescent="0.25">
      <c r="A2320"/>
      <c r="B2320"/>
      <c r="C2320" s="8"/>
      <c r="D2320" s="8"/>
      <c r="E2320"/>
      <c r="F2320" s="276"/>
      <c r="G2320"/>
      <c r="H2320"/>
      <c r="I2320"/>
      <c r="J2320" s="267"/>
      <c r="K2320" s="267"/>
      <c r="L2320" s="372"/>
      <c r="O2320" s="373"/>
      <c r="P2320" s="373"/>
      <c r="Q2320" s="374"/>
      <c r="R2320" s="274"/>
      <c r="S2320"/>
      <c r="T2320"/>
      <c r="U2320"/>
      <c r="V2320"/>
      <c r="W2320"/>
      <c r="X2320"/>
      <c r="Y2320"/>
      <c r="Z2320"/>
      <c r="AA2320"/>
      <c r="AB2320"/>
      <c r="AC2320"/>
      <c r="AD2320"/>
      <c r="AE2320"/>
      <c r="AF2320"/>
      <c r="AG2320"/>
      <c r="AH2320"/>
    </row>
    <row r="2321" spans="1:34" s="282" customFormat="1" ht="12.75" customHeight="1" x14ac:dyDescent="0.25">
      <c r="A2321"/>
      <c r="B2321"/>
      <c r="C2321" s="8"/>
      <c r="D2321" s="8"/>
      <c r="E2321"/>
      <c r="F2321" s="276"/>
      <c r="G2321"/>
      <c r="H2321"/>
      <c r="I2321"/>
      <c r="J2321" s="267"/>
      <c r="K2321" s="267"/>
      <c r="L2321" s="372"/>
      <c r="O2321" s="373"/>
      <c r="P2321" s="373"/>
      <c r="Q2321" s="374"/>
      <c r="R2321" s="274"/>
      <c r="S2321"/>
      <c r="T2321"/>
      <c r="U2321"/>
      <c r="V2321"/>
      <c r="W2321"/>
      <c r="X2321"/>
      <c r="Y2321"/>
      <c r="Z2321"/>
      <c r="AA2321"/>
      <c r="AB2321"/>
      <c r="AC2321"/>
      <c r="AD2321"/>
      <c r="AE2321"/>
      <c r="AF2321"/>
      <c r="AG2321"/>
      <c r="AH2321"/>
    </row>
    <row r="2322" spans="1:34" s="282" customFormat="1" ht="12.75" customHeight="1" x14ac:dyDescent="0.25">
      <c r="A2322"/>
      <c r="B2322"/>
      <c r="C2322" s="8"/>
      <c r="D2322" s="8"/>
      <c r="E2322"/>
      <c r="F2322" s="276"/>
      <c r="G2322"/>
      <c r="H2322"/>
      <c r="I2322"/>
      <c r="J2322" s="267"/>
      <c r="K2322" s="267"/>
      <c r="L2322" s="372"/>
      <c r="O2322" s="373"/>
      <c r="P2322" s="373"/>
      <c r="Q2322" s="374"/>
      <c r="R2322" s="274"/>
      <c r="S2322"/>
      <c r="T2322"/>
      <c r="U2322"/>
      <c r="V2322"/>
      <c r="W2322"/>
      <c r="X2322"/>
      <c r="Y2322"/>
      <c r="Z2322"/>
      <c r="AA2322"/>
      <c r="AB2322"/>
      <c r="AC2322"/>
      <c r="AD2322"/>
      <c r="AE2322"/>
      <c r="AF2322"/>
      <c r="AG2322"/>
      <c r="AH2322"/>
    </row>
    <row r="2323" spans="1:34" s="282" customFormat="1" ht="12.75" customHeight="1" x14ac:dyDescent="0.25">
      <c r="A2323"/>
      <c r="B2323"/>
      <c r="C2323" s="8"/>
      <c r="D2323" s="8"/>
      <c r="E2323"/>
      <c r="F2323" s="276"/>
      <c r="G2323"/>
      <c r="H2323"/>
      <c r="I2323"/>
      <c r="J2323" s="267"/>
      <c r="K2323" s="267"/>
      <c r="L2323" s="372"/>
      <c r="O2323" s="373"/>
      <c r="P2323" s="373"/>
      <c r="Q2323" s="374"/>
      <c r="R2323" s="274"/>
      <c r="S2323"/>
      <c r="T2323"/>
      <c r="U2323"/>
      <c r="V2323"/>
      <c r="W2323"/>
      <c r="X2323"/>
      <c r="Y2323"/>
      <c r="Z2323"/>
      <c r="AA2323"/>
      <c r="AB2323"/>
      <c r="AC2323"/>
      <c r="AD2323"/>
      <c r="AE2323"/>
      <c r="AF2323"/>
      <c r="AG2323"/>
      <c r="AH2323"/>
    </row>
    <row r="2324" spans="1:34" s="282" customFormat="1" ht="12.75" customHeight="1" x14ac:dyDescent="0.25">
      <c r="A2324"/>
      <c r="B2324"/>
      <c r="C2324" s="8"/>
      <c r="D2324" s="8"/>
      <c r="E2324"/>
      <c r="F2324" s="276"/>
      <c r="G2324"/>
      <c r="H2324"/>
      <c r="I2324"/>
      <c r="J2324" s="267"/>
      <c r="K2324" s="267"/>
      <c r="L2324" s="372"/>
      <c r="O2324" s="373"/>
      <c r="P2324" s="373"/>
      <c r="Q2324" s="374"/>
      <c r="R2324" s="274"/>
      <c r="S2324"/>
      <c r="T2324"/>
      <c r="U2324"/>
      <c r="V2324"/>
      <c r="W2324"/>
      <c r="X2324"/>
      <c r="Y2324"/>
      <c r="Z2324"/>
      <c r="AA2324"/>
      <c r="AB2324"/>
      <c r="AC2324"/>
      <c r="AD2324"/>
      <c r="AE2324"/>
      <c r="AF2324"/>
      <c r="AG2324"/>
      <c r="AH2324"/>
    </row>
    <row r="2325" spans="1:34" s="282" customFormat="1" ht="12.75" customHeight="1" x14ac:dyDescent="0.25">
      <c r="A2325"/>
      <c r="B2325"/>
      <c r="C2325" s="8"/>
      <c r="D2325" s="8"/>
      <c r="E2325"/>
      <c r="F2325" s="276"/>
      <c r="G2325"/>
      <c r="H2325"/>
      <c r="I2325"/>
      <c r="J2325" s="267"/>
      <c r="K2325" s="267"/>
      <c r="L2325" s="372"/>
      <c r="O2325" s="373"/>
      <c r="P2325" s="373"/>
      <c r="Q2325" s="374"/>
      <c r="R2325" s="274"/>
      <c r="S2325"/>
      <c r="T2325"/>
      <c r="U2325"/>
      <c r="V2325"/>
      <c r="W2325"/>
      <c r="X2325"/>
      <c r="Y2325"/>
      <c r="Z2325"/>
      <c r="AA2325"/>
      <c r="AB2325"/>
      <c r="AC2325"/>
      <c r="AD2325"/>
      <c r="AE2325"/>
      <c r="AF2325"/>
      <c r="AG2325"/>
      <c r="AH2325"/>
    </row>
    <row r="2326" spans="1:34" s="282" customFormat="1" ht="12.75" customHeight="1" x14ac:dyDescent="0.25">
      <c r="A2326"/>
      <c r="B2326"/>
      <c r="C2326" s="8"/>
      <c r="D2326" s="8"/>
      <c r="E2326"/>
      <c r="F2326" s="276"/>
      <c r="G2326"/>
      <c r="H2326"/>
      <c r="I2326"/>
      <c r="J2326" s="267"/>
      <c r="K2326" s="267"/>
      <c r="L2326" s="372"/>
      <c r="O2326" s="373"/>
      <c r="P2326" s="373"/>
      <c r="Q2326" s="374"/>
      <c r="R2326" s="274"/>
      <c r="S2326"/>
      <c r="T2326"/>
      <c r="U2326"/>
      <c r="V2326"/>
      <c r="W2326"/>
      <c r="X2326"/>
      <c r="Y2326"/>
      <c r="Z2326"/>
      <c r="AA2326"/>
      <c r="AB2326"/>
      <c r="AC2326"/>
      <c r="AD2326"/>
      <c r="AE2326"/>
      <c r="AF2326"/>
      <c r="AG2326"/>
      <c r="AH2326"/>
    </row>
    <row r="2327" spans="1:34" s="282" customFormat="1" ht="12.75" customHeight="1" x14ac:dyDescent="0.25">
      <c r="A2327"/>
      <c r="B2327"/>
      <c r="C2327" s="8"/>
      <c r="D2327" s="8"/>
      <c r="E2327"/>
      <c r="F2327" s="276"/>
      <c r="G2327"/>
      <c r="H2327"/>
      <c r="I2327"/>
      <c r="J2327" s="267"/>
      <c r="K2327" s="267"/>
      <c r="L2327" s="372"/>
      <c r="O2327" s="373"/>
      <c r="P2327" s="373"/>
      <c r="Q2327" s="374"/>
      <c r="R2327" s="274"/>
      <c r="S2327"/>
      <c r="T2327"/>
      <c r="U2327"/>
      <c r="V2327"/>
      <c r="W2327"/>
      <c r="X2327"/>
      <c r="Y2327"/>
      <c r="Z2327"/>
      <c r="AA2327"/>
      <c r="AB2327"/>
      <c r="AC2327"/>
      <c r="AD2327"/>
      <c r="AE2327"/>
      <c r="AF2327"/>
      <c r="AG2327"/>
      <c r="AH2327"/>
    </row>
    <row r="2328" spans="1:34" s="282" customFormat="1" ht="12.75" customHeight="1" x14ac:dyDescent="0.25">
      <c r="A2328"/>
      <c r="B2328"/>
      <c r="C2328" s="8"/>
      <c r="D2328" s="8"/>
      <c r="E2328"/>
      <c r="F2328" s="276"/>
      <c r="G2328"/>
      <c r="H2328"/>
      <c r="I2328"/>
      <c r="J2328" s="267"/>
      <c r="K2328" s="267"/>
      <c r="L2328" s="372"/>
      <c r="O2328" s="373"/>
      <c r="P2328" s="373"/>
      <c r="Q2328" s="374"/>
      <c r="R2328" s="274"/>
      <c r="S2328"/>
      <c r="T2328"/>
      <c r="U2328"/>
      <c r="V2328"/>
      <c r="W2328"/>
      <c r="X2328"/>
      <c r="Y2328"/>
      <c r="Z2328"/>
      <c r="AA2328"/>
      <c r="AB2328"/>
      <c r="AC2328"/>
      <c r="AD2328"/>
      <c r="AE2328"/>
      <c r="AF2328"/>
      <c r="AG2328"/>
      <c r="AH2328"/>
    </row>
    <row r="2329" spans="1:34" s="282" customFormat="1" ht="12.75" customHeight="1" x14ac:dyDescent="0.25">
      <c r="A2329"/>
      <c r="B2329"/>
      <c r="C2329" s="8"/>
      <c r="D2329" s="8"/>
      <c r="E2329"/>
      <c r="F2329" s="276"/>
      <c r="G2329"/>
      <c r="H2329"/>
      <c r="I2329"/>
      <c r="J2329" s="267"/>
      <c r="K2329" s="267"/>
      <c r="L2329" s="372"/>
      <c r="O2329" s="373"/>
      <c r="P2329" s="373"/>
      <c r="Q2329" s="374"/>
      <c r="R2329" s="274"/>
      <c r="S2329"/>
      <c r="T2329"/>
      <c r="U2329"/>
      <c r="V2329"/>
      <c r="W2329"/>
      <c r="X2329"/>
      <c r="Y2329"/>
      <c r="Z2329"/>
      <c r="AA2329"/>
      <c r="AB2329"/>
      <c r="AC2329"/>
      <c r="AD2329"/>
      <c r="AE2329"/>
      <c r="AF2329"/>
      <c r="AG2329"/>
      <c r="AH2329"/>
    </row>
    <row r="2330" spans="1:34" s="282" customFormat="1" ht="12.75" customHeight="1" x14ac:dyDescent="0.25">
      <c r="A2330"/>
      <c r="B2330"/>
      <c r="C2330" s="8"/>
      <c r="D2330" s="8"/>
      <c r="E2330"/>
      <c r="F2330" s="276"/>
      <c r="G2330"/>
      <c r="H2330"/>
      <c r="I2330"/>
      <c r="J2330" s="267"/>
      <c r="K2330" s="267"/>
      <c r="L2330" s="372"/>
      <c r="O2330" s="373"/>
      <c r="P2330" s="373"/>
      <c r="Q2330" s="374"/>
      <c r="R2330" s="274"/>
      <c r="S2330"/>
      <c r="T2330"/>
      <c r="U2330"/>
      <c r="V2330"/>
      <c r="W2330"/>
      <c r="X2330"/>
      <c r="Y2330"/>
      <c r="Z2330"/>
      <c r="AA2330"/>
      <c r="AB2330"/>
      <c r="AC2330"/>
      <c r="AD2330"/>
      <c r="AE2330"/>
      <c r="AF2330"/>
      <c r="AG2330"/>
      <c r="AH2330"/>
    </row>
    <row r="2331" spans="1:34" s="282" customFormat="1" ht="12.75" customHeight="1" x14ac:dyDescent="0.25">
      <c r="A2331"/>
      <c r="B2331"/>
      <c r="C2331" s="8"/>
      <c r="D2331" s="8"/>
      <c r="E2331"/>
      <c r="F2331" s="276"/>
      <c r="G2331"/>
      <c r="H2331"/>
      <c r="I2331"/>
      <c r="J2331" s="267"/>
      <c r="K2331" s="267"/>
      <c r="L2331" s="372"/>
      <c r="O2331" s="373"/>
      <c r="P2331" s="373"/>
      <c r="Q2331" s="374"/>
      <c r="R2331" s="274"/>
      <c r="S2331"/>
      <c r="T2331"/>
      <c r="U2331"/>
      <c r="V2331"/>
      <c r="W2331"/>
      <c r="X2331"/>
      <c r="Y2331"/>
      <c r="Z2331"/>
      <c r="AA2331"/>
      <c r="AB2331"/>
      <c r="AC2331"/>
      <c r="AD2331"/>
      <c r="AE2331"/>
      <c r="AF2331"/>
      <c r="AG2331"/>
      <c r="AH2331"/>
    </row>
    <row r="2332" spans="1:34" s="282" customFormat="1" ht="12.75" customHeight="1" x14ac:dyDescent="0.25">
      <c r="A2332"/>
      <c r="B2332"/>
      <c r="C2332" s="8"/>
      <c r="D2332" s="8"/>
      <c r="E2332"/>
      <c r="F2332" s="276"/>
      <c r="G2332"/>
      <c r="H2332"/>
      <c r="I2332"/>
      <c r="J2332" s="267"/>
      <c r="K2332" s="267"/>
      <c r="L2332" s="372"/>
      <c r="O2332" s="373"/>
      <c r="P2332" s="373"/>
      <c r="Q2332" s="374"/>
      <c r="R2332" s="274"/>
      <c r="S2332"/>
      <c r="T2332"/>
      <c r="U2332"/>
      <c r="V2332"/>
      <c r="W2332"/>
      <c r="X2332"/>
      <c r="Y2332"/>
      <c r="Z2332"/>
      <c r="AA2332"/>
      <c r="AB2332"/>
      <c r="AC2332"/>
      <c r="AD2332"/>
      <c r="AE2332"/>
      <c r="AF2332"/>
      <c r="AG2332"/>
      <c r="AH2332"/>
    </row>
    <row r="2333" spans="1:34" s="282" customFormat="1" ht="12.75" customHeight="1" x14ac:dyDescent="0.25">
      <c r="A2333"/>
      <c r="B2333"/>
      <c r="C2333" s="8"/>
      <c r="D2333" s="8"/>
      <c r="E2333"/>
      <c r="F2333" s="276"/>
      <c r="G2333"/>
      <c r="H2333"/>
      <c r="I2333"/>
      <c r="J2333" s="267"/>
      <c r="K2333" s="267"/>
      <c r="L2333" s="372"/>
      <c r="O2333" s="373"/>
      <c r="P2333" s="373"/>
      <c r="Q2333" s="374"/>
      <c r="R2333" s="274"/>
      <c r="S2333"/>
      <c r="T2333"/>
      <c r="U2333"/>
      <c r="V2333"/>
      <c r="W2333"/>
      <c r="X2333"/>
      <c r="Y2333"/>
      <c r="Z2333"/>
      <c r="AA2333"/>
      <c r="AB2333"/>
      <c r="AC2333"/>
      <c r="AD2333"/>
      <c r="AE2333"/>
      <c r="AF2333"/>
      <c r="AG2333"/>
      <c r="AH2333"/>
    </row>
    <row r="2334" spans="1:34" s="282" customFormat="1" ht="12.75" customHeight="1" x14ac:dyDescent="0.25">
      <c r="A2334"/>
      <c r="B2334"/>
      <c r="C2334" s="8"/>
      <c r="D2334" s="8"/>
      <c r="E2334"/>
      <c r="F2334" s="276"/>
      <c r="G2334"/>
      <c r="H2334"/>
      <c r="I2334"/>
      <c r="J2334" s="267"/>
      <c r="K2334" s="267"/>
      <c r="L2334" s="372"/>
      <c r="O2334" s="373"/>
      <c r="P2334" s="373"/>
      <c r="Q2334" s="374"/>
      <c r="R2334" s="274"/>
      <c r="S2334"/>
      <c r="T2334"/>
      <c r="U2334"/>
      <c r="V2334"/>
      <c r="W2334"/>
      <c r="X2334"/>
      <c r="Y2334"/>
      <c r="Z2334"/>
      <c r="AA2334"/>
      <c r="AB2334"/>
      <c r="AC2334"/>
      <c r="AD2334"/>
      <c r="AE2334"/>
      <c r="AF2334"/>
      <c r="AG2334"/>
      <c r="AH2334"/>
    </row>
    <row r="2335" spans="1:34" s="282" customFormat="1" ht="12.75" customHeight="1" x14ac:dyDescent="0.25">
      <c r="A2335"/>
      <c r="B2335"/>
      <c r="C2335" s="8"/>
      <c r="D2335" s="8"/>
      <c r="E2335"/>
      <c r="F2335" s="276"/>
      <c r="G2335"/>
      <c r="H2335"/>
      <c r="I2335"/>
      <c r="J2335" s="267"/>
      <c r="K2335" s="267"/>
      <c r="L2335" s="372"/>
      <c r="O2335" s="373"/>
      <c r="P2335" s="373"/>
      <c r="Q2335" s="374"/>
      <c r="R2335" s="274"/>
      <c r="S2335"/>
      <c r="T2335"/>
      <c r="U2335"/>
      <c r="V2335"/>
      <c r="W2335"/>
      <c r="X2335"/>
      <c r="Y2335"/>
      <c r="Z2335"/>
      <c r="AA2335"/>
      <c r="AB2335"/>
      <c r="AC2335"/>
      <c r="AD2335"/>
      <c r="AE2335"/>
      <c r="AF2335"/>
      <c r="AG2335"/>
      <c r="AH2335"/>
    </row>
    <row r="2336" spans="1:34" s="282" customFormat="1" ht="12.75" customHeight="1" x14ac:dyDescent="0.25">
      <c r="A2336"/>
      <c r="B2336"/>
      <c r="C2336" s="8"/>
      <c r="D2336" s="8"/>
      <c r="E2336"/>
      <c r="F2336" s="276"/>
      <c r="G2336"/>
      <c r="H2336"/>
      <c r="I2336"/>
      <c r="J2336" s="267"/>
      <c r="K2336" s="267"/>
      <c r="L2336" s="372"/>
      <c r="O2336" s="373"/>
      <c r="P2336" s="373"/>
      <c r="Q2336" s="374"/>
      <c r="R2336" s="274"/>
      <c r="S2336"/>
      <c r="T2336"/>
      <c r="U2336"/>
      <c r="V2336"/>
      <c r="W2336"/>
      <c r="X2336"/>
      <c r="Y2336"/>
      <c r="Z2336"/>
      <c r="AA2336"/>
      <c r="AB2336"/>
      <c r="AC2336"/>
      <c r="AD2336"/>
      <c r="AE2336"/>
      <c r="AF2336"/>
      <c r="AG2336"/>
      <c r="AH2336"/>
    </row>
    <row r="2337" spans="1:34" s="282" customFormat="1" ht="12.75" customHeight="1" x14ac:dyDescent="0.25">
      <c r="A2337"/>
      <c r="B2337"/>
      <c r="C2337" s="8"/>
      <c r="D2337" s="8"/>
      <c r="E2337"/>
      <c r="F2337" s="276"/>
      <c r="G2337"/>
      <c r="H2337"/>
      <c r="I2337"/>
      <c r="J2337" s="267"/>
      <c r="K2337" s="267"/>
      <c r="L2337" s="372"/>
      <c r="O2337" s="373"/>
      <c r="P2337" s="373"/>
      <c r="Q2337" s="374"/>
      <c r="R2337" s="274"/>
      <c r="S2337"/>
      <c r="T2337"/>
      <c r="U2337"/>
      <c r="V2337"/>
      <c r="W2337"/>
      <c r="X2337"/>
      <c r="Y2337"/>
      <c r="Z2337"/>
      <c r="AA2337"/>
      <c r="AB2337"/>
      <c r="AC2337"/>
      <c r="AD2337"/>
      <c r="AE2337"/>
      <c r="AF2337"/>
      <c r="AG2337"/>
      <c r="AH2337"/>
    </row>
    <row r="2338" spans="1:34" s="282" customFormat="1" ht="12.75" customHeight="1" x14ac:dyDescent="0.25">
      <c r="A2338"/>
      <c r="B2338"/>
      <c r="C2338" s="8"/>
      <c r="D2338" s="8"/>
      <c r="E2338"/>
      <c r="F2338" s="276"/>
      <c r="G2338"/>
      <c r="H2338"/>
      <c r="I2338"/>
      <c r="J2338" s="267"/>
      <c r="K2338" s="267"/>
      <c r="L2338" s="372"/>
      <c r="O2338" s="373"/>
      <c r="P2338" s="373"/>
      <c r="Q2338" s="374"/>
      <c r="R2338" s="274"/>
      <c r="S2338"/>
      <c r="T2338"/>
      <c r="U2338"/>
      <c r="V2338"/>
      <c r="W2338"/>
      <c r="X2338"/>
      <c r="Y2338"/>
      <c r="Z2338"/>
      <c r="AA2338"/>
      <c r="AB2338"/>
      <c r="AC2338"/>
      <c r="AD2338"/>
      <c r="AE2338"/>
      <c r="AF2338"/>
      <c r="AG2338"/>
      <c r="AH2338"/>
    </row>
    <row r="2339" spans="1:34" s="282" customFormat="1" ht="12.75" customHeight="1" x14ac:dyDescent="0.25">
      <c r="A2339"/>
      <c r="B2339"/>
      <c r="C2339" s="8"/>
      <c r="D2339" s="8"/>
      <c r="E2339"/>
      <c r="F2339" s="276"/>
      <c r="G2339"/>
      <c r="H2339"/>
      <c r="I2339"/>
      <c r="J2339" s="267"/>
      <c r="K2339" s="267"/>
      <c r="L2339" s="372"/>
      <c r="O2339" s="373"/>
      <c r="P2339" s="373"/>
      <c r="Q2339" s="374"/>
      <c r="R2339" s="274"/>
      <c r="S2339"/>
      <c r="T2339"/>
      <c r="U2339"/>
      <c r="V2339"/>
      <c r="W2339"/>
      <c r="X2339"/>
      <c r="Y2339"/>
      <c r="Z2339"/>
      <c r="AA2339"/>
      <c r="AB2339"/>
      <c r="AC2339"/>
      <c r="AD2339"/>
      <c r="AE2339"/>
      <c r="AF2339"/>
      <c r="AG2339"/>
      <c r="AH2339"/>
    </row>
    <row r="2340" spans="1:34" s="282" customFormat="1" ht="12.75" customHeight="1" x14ac:dyDescent="0.25">
      <c r="A2340"/>
      <c r="B2340"/>
      <c r="C2340" s="8"/>
      <c r="D2340" s="8"/>
      <c r="E2340"/>
      <c r="F2340" s="276"/>
      <c r="G2340"/>
      <c r="H2340"/>
      <c r="I2340"/>
      <c r="J2340" s="267"/>
      <c r="K2340" s="267"/>
      <c r="L2340" s="372"/>
      <c r="O2340" s="373"/>
      <c r="P2340" s="373"/>
      <c r="Q2340" s="374"/>
      <c r="R2340" s="274"/>
      <c r="S2340"/>
      <c r="T2340"/>
      <c r="U2340"/>
      <c r="V2340"/>
      <c r="W2340"/>
      <c r="X2340"/>
      <c r="Y2340"/>
      <c r="Z2340"/>
      <c r="AA2340"/>
      <c r="AB2340"/>
      <c r="AC2340"/>
      <c r="AD2340"/>
      <c r="AE2340"/>
      <c r="AF2340"/>
      <c r="AG2340"/>
      <c r="AH2340"/>
    </row>
    <row r="2341" spans="1:34" s="282" customFormat="1" ht="12.75" customHeight="1" x14ac:dyDescent="0.25">
      <c r="A2341"/>
      <c r="B2341"/>
      <c r="C2341" s="8"/>
      <c r="D2341" s="8"/>
      <c r="E2341"/>
      <c r="F2341" s="276"/>
      <c r="G2341"/>
      <c r="H2341"/>
      <c r="I2341"/>
      <c r="J2341" s="267"/>
      <c r="K2341" s="267"/>
      <c r="L2341" s="372"/>
      <c r="O2341" s="373"/>
      <c r="P2341" s="373"/>
      <c r="Q2341" s="374"/>
      <c r="R2341" s="274"/>
      <c r="S2341"/>
      <c r="T2341"/>
      <c r="U2341"/>
      <c r="V2341"/>
      <c r="W2341"/>
      <c r="X2341"/>
      <c r="Y2341"/>
      <c r="Z2341"/>
      <c r="AA2341"/>
      <c r="AB2341"/>
      <c r="AC2341"/>
      <c r="AD2341"/>
      <c r="AE2341"/>
      <c r="AF2341"/>
      <c r="AG2341"/>
      <c r="AH2341"/>
    </row>
    <row r="2342" spans="1:34" s="282" customFormat="1" ht="12.75" customHeight="1" x14ac:dyDescent="0.25">
      <c r="A2342"/>
      <c r="B2342"/>
      <c r="C2342" s="8"/>
      <c r="D2342" s="8"/>
      <c r="E2342"/>
      <c r="F2342" s="276"/>
      <c r="G2342"/>
      <c r="H2342"/>
      <c r="I2342"/>
      <c r="J2342" s="267"/>
      <c r="K2342" s="267"/>
      <c r="L2342" s="372"/>
      <c r="O2342" s="373"/>
      <c r="P2342" s="373"/>
      <c r="Q2342" s="374"/>
      <c r="R2342" s="274"/>
      <c r="S2342"/>
      <c r="T2342"/>
      <c r="U2342"/>
      <c r="V2342"/>
      <c r="W2342"/>
      <c r="X2342"/>
      <c r="Y2342"/>
      <c r="Z2342"/>
      <c r="AA2342"/>
      <c r="AB2342"/>
      <c r="AC2342"/>
      <c r="AD2342"/>
      <c r="AE2342"/>
      <c r="AF2342"/>
      <c r="AG2342"/>
      <c r="AH2342"/>
    </row>
    <row r="2343" spans="1:34" s="282" customFormat="1" ht="12.75" customHeight="1" x14ac:dyDescent="0.25">
      <c r="A2343"/>
      <c r="B2343"/>
      <c r="C2343" s="8"/>
      <c r="D2343" s="8"/>
      <c r="E2343"/>
      <c r="F2343" s="276"/>
      <c r="G2343"/>
      <c r="H2343"/>
      <c r="I2343"/>
      <c r="J2343" s="267"/>
      <c r="K2343" s="267"/>
      <c r="L2343" s="372"/>
      <c r="O2343" s="373"/>
      <c r="P2343" s="373"/>
      <c r="Q2343" s="374"/>
      <c r="R2343" s="274"/>
      <c r="S2343"/>
      <c r="T2343"/>
      <c r="U2343"/>
      <c r="V2343"/>
      <c r="W2343"/>
      <c r="X2343"/>
      <c r="Y2343"/>
      <c r="Z2343"/>
      <c r="AA2343"/>
      <c r="AB2343"/>
      <c r="AC2343"/>
      <c r="AD2343"/>
      <c r="AE2343"/>
      <c r="AF2343"/>
      <c r="AG2343"/>
      <c r="AH2343"/>
    </row>
    <row r="2344" spans="1:34" s="282" customFormat="1" ht="12.75" customHeight="1" x14ac:dyDescent="0.25">
      <c r="A2344"/>
      <c r="B2344"/>
      <c r="C2344" s="8"/>
      <c r="D2344" s="8"/>
      <c r="E2344"/>
      <c r="F2344" s="276"/>
      <c r="G2344"/>
      <c r="H2344"/>
      <c r="I2344"/>
      <c r="J2344" s="267"/>
      <c r="K2344" s="267"/>
      <c r="L2344" s="372"/>
      <c r="O2344" s="373"/>
      <c r="P2344" s="373"/>
      <c r="Q2344" s="374"/>
      <c r="R2344" s="274"/>
      <c r="S2344"/>
      <c r="T2344"/>
      <c r="U2344"/>
      <c r="V2344"/>
      <c r="W2344"/>
      <c r="X2344"/>
      <c r="Y2344"/>
      <c r="Z2344"/>
      <c r="AA2344"/>
      <c r="AB2344"/>
      <c r="AC2344"/>
      <c r="AD2344"/>
      <c r="AE2344"/>
      <c r="AF2344"/>
      <c r="AG2344"/>
      <c r="AH2344"/>
    </row>
    <row r="2345" spans="1:34" s="282" customFormat="1" ht="12.75" customHeight="1" x14ac:dyDescent="0.25">
      <c r="A2345"/>
      <c r="B2345"/>
      <c r="C2345" s="8"/>
      <c r="D2345" s="8"/>
      <c r="E2345"/>
      <c r="F2345" s="276"/>
      <c r="G2345"/>
      <c r="H2345"/>
      <c r="I2345"/>
      <c r="J2345" s="267"/>
      <c r="K2345" s="267"/>
      <c r="L2345" s="372"/>
      <c r="O2345" s="373"/>
      <c r="P2345" s="373"/>
      <c r="Q2345" s="374"/>
      <c r="R2345" s="274"/>
      <c r="S2345"/>
      <c r="T2345"/>
      <c r="U2345"/>
      <c r="V2345"/>
      <c r="W2345"/>
      <c r="X2345"/>
      <c r="Y2345"/>
      <c r="Z2345"/>
      <c r="AA2345"/>
      <c r="AB2345"/>
      <c r="AC2345"/>
      <c r="AD2345"/>
      <c r="AE2345"/>
      <c r="AF2345"/>
      <c r="AG2345"/>
      <c r="AH2345"/>
    </row>
    <row r="2346" spans="1:34" s="282" customFormat="1" ht="12.75" customHeight="1" x14ac:dyDescent="0.25">
      <c r="A2346"/>
      <c r="B2346"/>
      <c r="C2346" s="8"/>
      <c r="D2346" s="8"/>
      <c r="E2346"/>
      <c r="F2346" s="276"/>
      <c r="G2346"/>
      <c r="H2346"/>
      <c r="I2346"/>
      <c r="J2346" s="267"/>
      <c r="K2346" s="267"/>
      <c r="L2346" s="372"/>
      <c r="O2346" s="373"/>
      <c r="P2346" s="373"/>
      <c r="Q2346" s="374"/>
      <c r="R2346" s="274"/>
      <c r="S2346"/>
      <c r="T2346"/>
      <c r="U2346"/>
      <c r="V2346"/>
      <c r="W2346"/>
      <c r="X2346"/>
      <c r="Y2346"/>
      <c r="Z2346"/>
      <c r="AA2346"/>
      <c r="AB2346"/>
      <c r="AC2346"/>
      <c r="AD2346"/>
      <c r="AE2346"/>
      <c r="AF2346"/>
      <c r="AG2346"/>
      <c r="AH2346"/>
    </row>
    <row r="2347" spans="1:34" s="282" customFormat="1" ht="12.75" customHeight="1" x14ac:dyDescent="0.25">
      <c r="A2347"/>
      <c r="B2347"/>
      <c r="C2347" s="8"/>
      <c r="D2347" s="8"/>
      <c r="E2347"/>
      <c r="F2347" s="276"/>
      <c r="G2347"/>
      <c r="H2347"/>
      <c r="I2347"/>
      <c r="J2347" s="267"/>
      <c r="K2347" s="267"/>
      <c r="L2347" s="372"/>
      <c r="O2347" s="373"/>
      <c r="P2347" s="373"/>
      <c r="Q2347" s="374"/>
      <c r="R2347" s="274"/>
      <c r="S2347"/>
      <c r="T2347"/>
      <c r="U2347"/>
      <c r="V2347"/>
      <c r="W2347"/>
      <c r="X2347"/>
      <c r="Y2347"/>
      <c r="Z2347"/>
      <c r="AA2347"/>
      <c r="AB2347"/>
      <c r="AC2347"/>
      <c r="AD2347"/>
      <c r="AE2347"/>
      <c r="AF2347"/>
      <c r="AG2347"/>
      <c r="AH2347"/>
    </row>
    <row r="2348" spans="1:34" s="282" customFormat="1" ht="12.75" customHeight="1" x14ac:dyDescent="0.25">
      <c r="A2348"/>
      <c r="B2348"/>
      <c r="C2348" s="8"/>
      <c r="D2348" s="8"/>
      <c r="E2348"/>
      <c r="F2348" s="276"/>
      <c r="G2348"/>
      <c r="H2348"/>
      <c r="I2348"/>
      <c r="J2348" s="267"/>
      <c r="K2348" s="267"/>
      <c r="L2348" s="372"/>
      <c r="O2348" s="373"/>
      <c r="P2348" s="373"/>
      <c r="Q2348" s="374"/>
      <c r="R2348" s="274"/>
      <c r="S2348"/>
      <c r="T2348"/>
      <c r="U2348"/>
      <c r="V2348"/>
      <c r="W2348"/>
      <c r="X2348"/>
      <c r="Y2348"/>
      <c r="Z2348"/>
      <c r="AA2348"/>
      <c r="AB2348"/>
      <c r="AC2348"/>
      <c r="AD2348"/>
      <c r="AE2348"/>
      <c r="AF2348"/>
      <c r="AG2348"/>
      <c r="AH2348"/>
    </row>
    <row r="2349" spans="1:34" s="282" customFormat="1" ht="12.75" customHeight="1" x14ac:dyDescent="0.25">
      <c r="A2349"/>
      <c r="B2349"/>
      <c r="C2349" s="8"/>
      <c r="D2349" s="8"/>
      <c r="E2349"/>
      <c r="F2349" s="276"/>
      <c r="G2349"/>
      <c r="H2349"/>
      <c r="I2349"/>
      <c r="J2349" s="267"/>
      <c r="K2349" s="267"/>
      <c r="L2349" s="372"/>
      <c r="O2349" s="373"/>
      <c r="P2349" s="373"/>
      <c r="Q2349" s="374"/>
      <c r="R2349" s="274"/>
      <c r="S2349"/>
      <c r="T2349"/>
      <c r="U2349"/>
      <c r="V2349"/>
      <c r="W2349"/>
      <c r="X2349"/>
      <c r="Y2349"/>
      <c r="Z2349"/>
      <c r="AA2349"/>
      <c r="AB2349"/>
      <c r="AC2349"/>
      <c r="AD2349"/>
      <c r="AE2349"/>
      <c r="AF2349"/>
      <c r="AG2349"/>
      <c r="AH2349"/>
    </row>
    <row r="2350" spans="1:34" s="282" customFormat="1" ht="12.75" customHeight="1" x14ac:dyDescent="0.25">
      <c r="A2350"/>
      <c r="B2350"/>
      <c r="C2350" s="8"/>
      <c r="D2350" s="8"/>
      <c r="E2350"/>
      <c r="F2350" s="276"/>
      <c r="G2350"/>
      <c r="H2350"/>
      <c r="I2350"/>
      <c r="J2350" s="267"/>
      <c r="K2350" s="267"/>
      <c r="L2350" s="372"/>
      <c r="O2350" s="373"/>
      <c r="P2350" s="373"/>
      <c r="Q2350" s="374"/>
      <c r="R2350" s="274"/>
      <c r="S2350"/>
      <c r="T2350"/>
      <c r="U2350"/>
      <c r="V2350"/>
      <c r="W2350"/>
      <c r="X2350"/>
      <c r="Y2350"/>
      <c r="Z2350"/>
      <c r="AA2350"/>
      <c r="AB2350"/>
      <c r="AC2350"/>
      <c r="AD2350"/>
      <c r="AE2350"/>
      <c r="AF2350"/>
      <c r="AG2350"/>
      <c r="AH2350"/>
    </row>
    <row r="2351" spans="1:34" s="282" customFormat="1" ht="12.75" customHeight="1" x14ac:dyDescent="0.25">
      <c r="A2351"/>
      <c r="B2351"/>
      <c r="C2351" s="8"/>
      <c r="D2351" s="8"/>
      <c r="E2351"/>
      <c r="F2351" s="276"/>
      <c r="G2351"/>
      <c r="H2351"/>
      <c r="I2351"/>
      <c r="J2351" s="267"/>
      <c r="K2351" s="267"/>
      <c r="L2351" s="372"/>
      <c r="O2351" s="373"/>
      <c r="P2351" s="373"/>
      <c r="Q2351" s="374"/>
      <c r="R2351" s="274"/>
      <c r="S2351"/>
      <c r="T2351"/>
      <c r="U2351"/>
      <c r="V2351"/>
      <c r="W2351"/>
      <c r="X2351"/>
      <c r="Y2351"/>
      <c r="Z2351"/>
      <c r="AA2351"/>
      <c r="AB2351"/>
      <c r="AC2351"/>
      <c r="AD2351"/>
      <c r="AE2351"/>
      <c r="AF2351"/>
      <c r="AG2351"/>
      <c r="AH2351"/>
    </row>
    <row r="2352" spans="1:34" s="282" customFormat="1" ht="12.75" customHeight="1" x14ac:dyDescent="0.25">
      <c r="A2352"/>
      <c r="B2352"/>
      <c r="C2352" s="8"/>
      <c r="D2352" s="8"/>
      <c r="E2352"/>
      <c r="F2352" s="276"/>
      <c r="G2352"/>
      <c r="H2352"/>
      <c r="I2352"/>
      <c r="J2352" s="267"/>
      <c r="K2352" s="267"/>
      <c r="L2352" s="372"/>
      <c r="O2352" s="373"/>
      <c r="P2352" s="373"/>
      <c r="Q2352" s="374"/>
      <c r="R2352" s="274"/>
      <c r="S2352"/>
      <c r="T2352"/>
      <c r="U2352"/>
      <c r="V2352"/>
      <c r="W2352"/>
      <c r="X2352"/>
      <c r="Y2352"/>
      <c r="Z2352"/>
      <c r="AA2352"/>
      <c r="AB2352"/>
      <c r="AC2352"/>
      <c r="AD2352"/>
      <c r="AE2352"/>
      <c r="AF2352"/>
      <c r="AG2352"/>
      <c r="AH2352"/>
    </row>
    <row r="2353" spans="1:34" s="282" customFormat="1" ht="12.75" customHeight="1" x14ac:dyDescent="0.25">
      <c r="A2353"/>
      <c r="B2353"/>
      <c r="C2353" s="8"/>
      <c r="D2353" s="8"/>
      <c r="E2353"/>
      <c r="F2353" s="276"/>
      <c r="G2353"/>
      <c r="H2353"/>
      <c r="I2353"/>
      <c r="J2353" s="267"/>
      <c r="K2353" s="267"/>
      <c r="L2353" s="372"/>
      <c r="O2353" s="373"/>
      <c r="P2353" s="373"/>
      <c r="Q2353" s="374"/>
      <c r="R2353" s="274"/>
      <c r="S2353"/>
      <c r="T2353"/>
      <c r="U2353"/>
      <c r="V2353"/>
      <c r="W2353"/>
      <c r="X2353"/>
      <c r="Y2353"/>
      <c r="Z2353"/>
      <c r="AA2353"/>
      <c r="AB2353"/>
      <c r="AC2353"/>
      <c r="AD2353"/>
      <c r="AE2353"/>
      <c r="AF2353"/>
      <c r="AG2353"/>
      <c r="AH2353"/>
    </row>
    <row r="2354" spans="1:34" s="282" customFormat="1" ht="12.75" customHeight="1" x14ac:dyDescent="0.25">
      <c r="A2354"/>
      <c r="B2354"/>
      <c r="C2354" s="8"/>
      <c r="D2354" s="8"/>
      <c r="E2354"/>
      <c r="F2354" s="276"/>
      <c r="G2354"/>
      <c r="H2354"/>
      <c r="I2354"/>
      <c r="J2354" s="267"/>
      <c r="K2354" s="267"/>
      <c r="L2354" s="372"/>
      <c r="O2354" s="373"/>
      <c r="P2354" s="373"/>
      <c r="Q2354" s="374"/>
      <c r="R2354" s="274"/>
      <c r="S2354"/>
      <c r="T2354"/>
      <c r="U2354"/>
      <c r="V2354"/>
      <c r="W2354"/>
      <c r="X2354"/>
      <c r="Y2354"/>
      <c r="Z2354"/>
      <c r="AA2354"/>
      <c r="AB2354"/>
      <c r="AC2354"/>
      <c r="AD2354"/>
      <c r="AE2354"/>
      <c r="AF2354"/>
      <c r="AG2354"/>
      <c r="AH2354"/>
    </row>
    <row r="2355" spans="1:34" s="282" customFormat="1" ht="12.75" customHeight="1" x14ac:dyDescent="0.25">
      <c r="A2355"/>
      <c r="B2355"/>
      <c r="C2355" s="8"/>
      <c r="D2355" s="8"/>
      <c r="E2355"/>
      <c r="F2355" s="276"/>
      <c r="G2355"/>
      <c r="H2355"/>
      <c r="I2355"/>
      <c r="J2355" s="267"/>
      <c r="K2355" s="267"/>
      <c r="L2355" s="372"/>
      <c r="O2355" s="373"/>
      <c r="P2355" s="373"/>
      <c r="Q2355" s="374"/>
      <c r="R2355" s="274"/>
      <c r="S2355"/>
      <c r="T2355"/>
      <c r="U2355"/>
      <c r="V2355"/>
      <c r="W2355"/>
      <c r="X2355"/>
      <c r="Y2355"/>
      <c r="Z2355"/>
      <c r="AA2355"/>
      <c r="AB2355"/>
      <c r="AC2355"/>
      <c r="AD2355"/>
      <c r="AE2355"/>
      <c r="AF2355"/>
      <c r="AG2355"/>
      <c r="AH2355"/>
    </row>
    <row r="2356" spans="1:34" s="282" customFormat="1" ht="12.75" customHeight="1" x14ac:dyDescent="0.25">
      <c r="A2356"/>
      <c r="B2356"/>
      <c r="C2356" s="8"/>
      <c r="D2356" s="8"/>
      <c r="E2356"/>
      <c r="F2356" s="276"/>
      <c r="G2356"/>
      <c r="H2356"/>
      <c r="I2356"/>
      <c r="J2356" s="267"/>
      <c r="K2356" s="267"/>
      <c r="L2356" s="372"/>
      <c r="O2356" s="373"/>
      <c r="P2356" s="373"/>
      <c r="Q2356" s="374"/>
      <c r="R2356" s="274"/>
      <c r="S2356"/>
      <c r="T2356"/>
      <c r="U2356"/>
      <c r="V2356"/>
      <c r="W2356"/>
      <c r="X2356"/>
      <c r="Y2356"/>
      <c r="Z2356"/>
      <c r="AA2356"/>
      <c r="AB2356"/>
      <c r="AC2356"/>
      <c r="AD2356"/>
      <c r="AE2356"/>
      <c r="AF2356"/>
      <c r="AG2356"/>
      <c r="AH2356"/>
    </row>
    <row r="2357" spans="1:34" s="282" customFormat="1" ht="12.75" customHeight="1" x14ac:dyDescent="0.25">
      <c r="A2357"/>
      <c r="B2357"/>
      <c r="C2357" s="8"/>
      <c r="D2357" s="8"/>
      <c r="E2357"/>
      <c r="F2357" s="276"/>
      <c r="G2357"/>
      <c r="H2357"/>
      <c r="I2357"/>
      <c r="J2357" s="267"/>
      <c r="K2357" s="267"/>
      <c r="L2357" s="372"/>
      <c r="O2357" s="373"/>
      <c r="P2357" s="373"/>
      <c r="Q2357" s="374"/>
      <c r="R2357" s="274"/>
      <c r="S2357"/>
      <c r="T2357"/>
      <c r="U2357"/>
      <c r="V2357"/>
      <c r="W2357"/>
      <c r="X2357"/>
      <c r="Y2357"/>
      <c r="Z2357"/>
      <c r="AA2357"/>
      <c r="AB2357"/>
      <c r="AC2357"/>
      <c r="AD2357"/>
      <c r="AE2357"/>
      <c r="AF2357"/>
      <c r="AG2357"/>
      <c r="AH2357"/>
    </row>
    <row r="2358" spans="1:34" s="282" customFormat="1" ht="12.75" customHeight="1" x14ac:dyDescent="0.25">
      <c r="A2358"/>
      <c r="B2358"/>
      <c r="C2358" s="8"/>
      <c r="D2358" s="8"/>
      <c r="E2358"/>
      <c r="F2358" s="276"/>
      <c r="G2358"/>
      <c r="H2358"/>
      <c r="I2358"/>
      <c r="J2358" s="267"/>
      <c r="K2358" s="267"/>
      <c r="L2358" s="372"/>
      <c r="O2358" s="373"/>
      <c r="P2358" s="373"/>
      <c r="Q2358" s="374"/>
      <c r="R2358" s="274"/>
      <c r="S2358"/>
      <c r="T2358"/>
      <c r="U2358"/>
      <c r="V2358"/>
      <c r="W2358"/>
      <c r="X2358"/>
      <c r="Y2358"/>
      <c r="Z2358"/>
      <c r="AA2358"/>
      <c r="AB2358"/>
      <c r="AC2358"/>
      <c r="AD2358"/>
      <c r="AE2358"/>
      <c r="AF2358"/>
      <c r="AG2358"/>
      <c r="AH2358"/>
    </row>
    <row r="2359" spans="1:34" s="282" customFormat="1" ht="12.75" customHeight="1" x14ac:dyDescent="0.25">
      <c r="A2359"/>
      <c r="B2359"/>
      <c r="C2359" s="8"/>
      <c r="D2359" s="8"/>
      <c r="E2359"/>
      <c r="F2359" s="276"/>
      <c r="G2359"/>
      <c r="H2359"/>
      <c r="I2359"/>
      <c r="J2359" s="267"/>
      <c r="K2359" s="267"/>
      <c r="L2359" s="372"/>
      <c r="O2359" s="373"/>
      <c r="P2359" s="373"/>
      <c r="Q2359" s="374"/>
      <c r="R2359" s="274"/>
      <c r="S2359"/>
      <c r="T2359"/>
      <c r="U2359"/>
      <c r="V2359"/>
      <c r="W2359"/>
      <c r="X2359"/>
      <c r="Y2359"/>
      <c r="Z2359"/>
      <c r="AA2359"/>
      <c r="AB2359"/>
      <c r="AC2359"/>
      <c r="AD2359"/>
      <c r="AE2359"/>
      <c r="AF2359"/>
      <c r="AG2359"/>
      <c r="AH2359"/>
    </row>
    <row r="2360" spans="1:34" s="282" customFormat="1" ht="12.75" customHeight="1" x14ac:dyDescent="0.25">
      <c r="A2360"/>
      <c r="B2360"/>
      <c r="C2360" s="8"/>
      <c r="D2360" s="8"/>
      <c r="E2360"/>
      <c r="F2360" s="276"/>
      <c r="G2360"/>
      <c r="H2360"/>
      <c r="I2360"/>
      <c r="J2360" s="267"/>
      <c r="K2360" s="267"/>
      <c r="L2360" s="372"/>
      <c r="O2360" s="373"/>
      <c r="P2360" s="373"/>
      <c r="Q2360" s="374"/>
      <c r="R2360" s="274"/>
      <c r="S2360"/>
      <c r="T2360"/>
      <c r="U2360"/>
      <c r="V2360"/>
      <c r="W2360"/>
      <c r="X2360"/>
      <c r="Y2360"/>
      <c r="Z2360"/>
      <c r="AA2360"/>
      <c r="AB2360"/>
      <c r="AC2360"/>
      <c r="AD2360"/>
      <c r="AE2360"/>
      <c r="AF2360"/>
      <c r="AG2360"/>
      <c r="AH2360"/>
    </row>
    <row r="2361" spans="1:34" s="282" customFormat="1" ht="12.75" customHeight="1" x14ac:dyDescent="0.25">
      <c r="A2361"/>
      <c r="B2361"/>
      <c r="C2361" s="8"/>
      <c r="D2361" s="8"/>
      <c r="E2361"/>
      <c r="F2361" s="276"/>
      <c r="G2361"/>
      <c r="H2361"/>
      <c r="I2361"/>
      <c r="J2361" s="267"/>
      <c r="K2361" s="267"/>
      <c r="L2361" s="372"/>
      <c r="O2361" s="373"/>
      <c r="P2361" s="373"/>
      <c r="Q2361" s="374"/>
      <c r="R2361" s="274"/>
      <c r="S2361"/>
      <c r="T2361"/>
      <c r="U2361"/>
      <c r="V2361"/>
      <c r="W2361"/>
      <c r="X2361"/>
      <c r="Y2361"/>
      <c r="Z2361"/>
      <c r="AA2361"/>
      <c r="AB2361"/>
      <c r="AC2361"/>
      <c r="AD2361"/>
      <c r="AE2361"/>
      <c r="AF2361"/>
      <c r="AG2361"/>
      <c r="AH2361"/>
    </row>
    <row r="2362" spans="1:34" s="282" customFormat="1" ht="12.75" customHeight="1" x14ac:dyDescent="0.25">
      <c r="A2362"/>
      <c r="B2362"/>
      <c r="C2362" s="8"/>
      <c r="D2362" s="8"/>
      <c r="E2362"/>
      <c r="F2362" s="276"/>
      <c r="G2362"/>
      <c r="H2362"/>
      <c r="I2362"/>
      <c r="J2362" s="267"/>
      <c r="K2362" s="267"/>
      <c r="L2362" s="372"/>
      <c r="O2362" s="373"/>
      <c r="P2362" s="373"/>
      <c r="Q2362" s="374"/>
      <c r="R2362" s="274"/>
      <c r="S2362"/>
      <c r="T2362"/>
      <c r="U2362"/>
      <c r="V2362"/>
      <c r="W2362"/>
      <c r="X2362"/>
      <c r="Y2362"/>
      <c r="Z2362"/>
      <c r="AA2362"/>
      <c r="AB2362"/>
      <c r="AC2362"/>
      <c r="AD2362"/>
      <c r="AE2362"/>
      <c r="AF2362"/>
      <c r="AG2362"/>
      <c r="AH2362"/>
    </row>
    <row r="2363" spans="1:34" s="282" customFormat="1" ht="12.75" customHeight="1" x14ac:dyDescent="0.25">
      <c r="A2363"/>
      <c r="B2363"/>
      <c r="C2363" s="8"/>
      <c r="D2363" s="8"/>
      <c r="E2363"/>
      <c r="F2363" s="276"/>
      <c r="G2363"/>
      <c r="H2363"/>
      <c r="I2363"/>
      <c r="J2363" s="267"/>
      <c r="K2363" s="267"/>
      <c r="L2363" s="372"/>
      <c r="O2363" s="373"/>
      <c r="P2363" s="373"/>
      <c r="Q2363" s="374"/>
      <c r="R2363" s="274"/>
      <c r="S2363"/>
      <c r="T2363"/>
      <c r="U2363"/>
      <c r="V2363"/>
      <c r="W2363"/>
      <c r="X2363"/>
      <c r="Y2363"/>
      <c r="Z2363"/>
      <c r="AA2363"/>
      <c r="AB2363"/>
      <c r="AC2363"/>
      <c r="AD2363"/>
      <c r="AE2363"/>
      <c r="AF2363"/>
      <c r="AG2363"/>
      <c r="AH2363"/>
    </row>
    <row r="2364" spans="1:34" s="282" customFormat="1" ht="12.75" customHeight="1" x14ac:dyDescent="0.25">
      <c r="A2364"/>
      <c r="B2364"/>
      <c r="C2364" s="8"/>
      <c r="D2364" s="8"/>
      <c r="E2364"/>
      <c r="F2364" s="276"/>
      <c r="G2364"/>
      <c r="H2364"/>
      <c r="I2364"/>
      <c r="J2364" s="267"/>
      <c r="K2364" s="267"/>
      <c r="L2364" s="372"/>
      <c r="O2364" s="373"/>
      <c r="P2364" s="373"/>
      <c r="Q2364" s="374"/>
      <c r="R2364" s="274"/>
      <c r="S2364"/>
      <c r="T2364"/>
      <c r="U2364"/>
      <c r="V2364"/>
      <c r="W2364"/>
      <c r="X2364"/>
      <c r="Y2364"/>
      <c r="Z2364"/>
      <c r="AA2364"/>
      <c r="AB2364"/>
      <c r="AC2364"/>
      <c r="AD2364"/>
      <c r="AE2364"/>
      <c r="AF2364"/>
      <c r="AG2364"/>
      <c r="AH2364"/>
    </row>
    <row r="2365" spans="1:34" s="282" customFormat="1" ht="12.75" customHeight="1" x14ac:dyDescent="0.25">
      <c r="A2365"/>
      <c r="B2365"/>
      <c r="C2365" s="8"/>
      <c r="D2365" s="8"/>
      <c r="E2365"/>
      <c r="F2365" s="276"/>
      <c r="G2365"/>
      <c r="H2365"/>
      <c r="I2365"/>
      <c r="J2365" s="267"/>
      <c r="K2365" s="267"/>
      <c r="L2365" s="372"/>
      <c r="O2365" s="373"/>
      <c r="P2365" s="373"/>
      <c r="Q2365" s="374"/>
      <c r="R2365" s="274"/>
      <c r="S2365"/>
      <c r="T2365"/>
      <c r="U2365"/>
      <c r="V2365"/>
      <c r="W2365"/>
      <c r="X2365"/>
      <c r="Y2365"/>
      <c r="Z2365"/>
      <c r="AA2365"/>
      <c r="AB2365"/>
      <c r="AC2365"/>
      <c r="AD2365"/>
      <c r="AE2365"/>
      <c r="AF2365"/>
      <c r="AG2365"/>
      <c r="AH2365"/>
    </row>
    <row r="2366" spans="1:34" s="282" customFormat="1" ht="12.75" customHeight="1" x14ac:dyDescent="0.25">
      <c r="A2366"/>
      <c r="B2366"/>
      <c r="C2366" s="8"/>
      <c r="D2366" s="8"/>
      <c r="E2366"/>
      <c r="F2366" s="276"/>
      <c r="G2366"/>
      <c r="H2366"/>
      <c r="I2366"/>
      <c r="J2366" s="267"/>
      <c r="K2366" s="267"/>
      <c r="L2366" s="372"/>
      <c r="O2366" s="373"/>
      <c r="P2366" s="373"/>
      <c r="Q2366" s="374"/>
      <c r="R2366" s="274"/>
      <c r="S2366"/>
      <c r="T2366"/>
      <c r="U2366"/>
      <c r="V2366"/>
      <c r="W2366"/>
      <c r="X2366"/>
      <c r="Y2366"/>
      <c r="Z2366"/>
      <c r="AA2366"/>
      <c r="AB2366"/>
      <c r="AC2366"/>
      <c r="AD2366"/>
      <c r="AE2366"/>
      <c r="AF2366"/>
      <c r="AG2366"/>
      <c r="AH2366"/>
    </row>
    <row r="2367" spans="1:34" s="282" customFormat="1" ht="12.75" customHeight="1" x14ac:dyDescent="0.25">
      <c r="A2367"/>
      <c r="B2367"/>
      <c r="C2367" s="8"/>
      <c r="D2367" s="8"/>
      <c r="E2367"/>
      <c r="F2367" s="276"/>
      <c r="G2367"/>
      <c r="H2367"/>
      <c r="I2367"/>
      <c r="J2367" s="267"/>
      <c r="K2367" s="267"/>
      <c r="L2367" s="372"/>
      <c r="O2367" s="373"/>
      <c r="P2367" s="373"/>
      <c r="Q2367" s="374"/>
      <c r="R2367" s="274"/>
      <c r="S2367"/>
      <c r="T2367"/>
      <c r="U2367"/>
      <c r="V2367"/>
      <c r="W2367"/>
      <c r="X2367"/>
      <c r="Y2367"/>
      <c r="Z2367"/>
      <c r="AA2367"/>
      <c r="AB2367"/>
      <c r="AC2367"/>
      <c r="AD2367"/>
      <c r="AE2367"/>
      <c r="AF2367"/>
      <c r="AG2367"/>
      <c r="AH2367"/>
    </row>
    <row r="2368" spans="1:34" s="282" customFormat="1" ht="12.75" customHeight="1" x14ac:dyDescent="0.25">
      <c r="A2368"/>
      <c r="B2368"/>
      <c r="C2368" s="8"/>
      <c r="D2368" s="8"/>
      <c r="E2368"/>
      <c r="F2368" s="276"/>
      <c r="G2368"/>
      <c r="H2368"/>
      <c r="I2368"/>
      <c r="J2368" s="267"/>
      <c r="K2368" s="267"/>
      <c r="L2368" s="372"/>
      <c r="O2368" s="373"/>
      <c r="P2368" s="373"/>
      <c r="Q2368" s="374"/>
      <c r="R2368" s="274"/>
      <c r="S2368"/>
      <c r="T2368"/>
      <c r="U2368"/>
      <c r="V2368"/>
      <c r="W2368"/>
      <c r="X2368"/>
      <c r="Y2368"/>
      <c r="Z2368"/>
      <c r="AA2368"/>
      <c r="AB2368"/>
      <c r="AC2368"/>
      <c r="AD2368"/>
      <c r="AE2368"/>
      <c r="AF2368"/>
      <c r="AG2368"/>
      <c r="AH2368"/>
    </row>
    <row r="2369" spans="1:34" s="282" customFormat="1" ht="12.75" customHeight="1" x14ac:dyDescent="0.25">
      <c r="A2369"/>
      <c r="B2369"/>
      <c r="C2369" s="8"/>
      <c r="D2369" s="8"/>
      <c r="E2369"/>
      <c r="F2369" s="276"/>
      <c r="G2369"/>
      <c r="H2369"/>
      <c r="I2369"/>
      <c r="J2369" s="267"/>
      <c r="K2369" s="267"/>
      <c r="L2369" s="372"/>
      <c r="O2369" s="373"/>
      <c r="P2369" s="373"/>
      <c r="Q2369" s="374"/>
      <c r="R2369" s="274"/>
      <c r="S2369"/>
      <c r="T2369"/>
      <c r="U2369"/>
      <c r="V2369"/>
      <c r="W2369"/>
      <c r="X2369"/>
      <c r="Y2369"/>
      <c r="Z2369"/>
      <c r="AA2369"/>
      <c r="AB2369"/>
      <c r="AC2369"/>
      <c r="AD2369"/>
      <c r="AE2369"/>
      <c r="AF2369"/>
      <c r="AG2369"/>
      <c r="AH2369"/>
    </row>
    <row r="2370" spans="1:34" s="282" customFormat="1" ht="12.75" customHeight="1" x14ac:dyDescent="0.25">
      <c r="A2370"/>
      <c r="B2370"/>
      <c r="C2370" s="8"/>
      <c r="D2370" s="8"/>
      <c r="E2370"/>
      <c r="F2370" s="276"/>
      <c r="G2370"/>
      <c r="H2370"/>
      <c r="I2370"/>
      <c r="J2370" s="267"/>
      <c r="K2370" s="267"/>
      <c r="L2370" s="372"/>
      <c r="O2370" s="373"/>
      <c r="P2370" s="373"/>
      <c r="Q2370" s="374"/>
      <c r="R2370" s="274"/>
      <c r="S2370"/>
      <c r="T2370"/>
      <c r="U2370"/>
      <c r="V2370"/>
      <c r="W2370"/>
      <c r="X2370"/>
      <c r="Y2370"/>
      <c r="Z2370"/>
      <c r="AA2370"/>
      <c r="AB2370"/>
      <c r="AC2370"/>
      <c r="AD2370"/>
      <c r="AE2370"/>
      <c r="AF2370"/>
      <c r="AG2370"/>
      <c r="AH2370"/>
    </row>
    <row r="2371" spans="1:34" s="282" customFormat="1" ht="12.75" customHeight="1" x14ac:dyDescent="0.25">
      <c r="A2371"/>
      <c r="B2371"/>
      <c r="C2371" s="8"/>
      <c r="D2371" s="8"/>
      <c r="E2371"/>
      <c r="F2371" s="276"/>
      <c r="G2371"/>
      <c r="H2371"/>
      <c r="I2371"/>
      <c r="J2371" s="267"/>
      <c r="K2371" s="267"/>
      <c r="L2371" s="372"/>
      <c r="O2371" s="373"/>
      <c r="P2371" s="373"/>
      <c r="Q2371" s="374"/>
      <c r="R2371" s="274"/>
      <c r="S2371"/>
      <c r="T2371"/>
      <c r="U2371"/>
      <c r="V2371"/>
      <c r="W2371"/>
      <c r="X2371"/>
      <c r="Y2371"/>
      <c r="Z2371"/>
      <c r="AA2371"/>
      <c r="AB2371"/>
      <c r="AC2371"/>
      <c r="AD2371"/>
      <c r="AE2371"/>
      <c r="AF2371"/>
      <c r="AG2371"/>
      <c r="AH2371"/>
    </row>
    <row r="2372" spans="1:34" s="282" customFormat="1" ht="12.75" customHeight="1" x14ac:dyDescent="0.25">
      <c r="A2372"/>
      <c r="B2372"/>
      <c r="C2372" s="8"/>
      <c r="D2372" s="8"/>
      <c r="E2372"/>
      <c r="F2372" s="276"/>
      <c r="G2372"/>
      <c r="H2372"/>
      <c r="I2372"/>
      <c r="J2372" s="267"/>
      <c r="K2372" s="267"/>
      <c r="L2372" s="372"/>
      <c r="O2372" s="373"/>
      <c r="P2372" s="373"/>
      <c r="Q2372" s="374"/>
      <c r="R2372" s="274"/>
      <c r="S2372"/>
      <c r="T2372"/>
      <c r="U2372"/>
      <c r="V2372"/>
      <c r="W2372"/>
      <c r="X2372"/>
      <c r="Y2372"/>
      <c r="Z2372"/>
      <c r="AA2372"/>
      <c r="AB2372"/>
      <c r="AC2372"/>
      <c r="AD2372"/>
      <c r="AE2372"/>
      <c r="AF2372"/>
      <c r="AG2372"/>
      <c r="AH2372"/>
    </row>
    <row r="2373" spans="1:34" s="282" customFormat="1" ht="12.75" customHeight="1" x14ac:dyDescent="0.25">
      <c r="A2373"/>
      <c r="B2373"/>
      <c r="C2373" s="8"/>
      <c r="D2373" s="8"/>
      <c r="E2373"/>
      <c r="F2373" s="276"/>
      <c r="G2373"/>
      <c r="H2373"/>
      <c r="I2373"/>
      <c r="J2373" s="267"/>
      <c r="K2373" s="267"/>
      <c r="L2373" s="372"/>
      <c r="O2373" s="373"/>
      <c r="P2373" s="373"/>
      <c r="Q2373" s="374"/>
      <c r="R2373" s="274"/>
      <c r="S2373"/>
      <c r="T2373"/>
      <c r="U2373"/>
      <c r="V2373"/>
      <c r="W2373"/>
      <c r="X2373"/>
      <c r="Y2373"/>
      <c r="Z2373"/>
      <c r="AA2373"/>
      <c r="AB2373"/>
      <c r="AC2373"/>
      <c r="AD2373"/>
      <c r="AE2373"/>
      <c r="AF2373"/>
      <c r="AG2373"/>
      <c r="AH2373"/>
    </row>
    <row r="2374" spans="1:34" s="282" customFormat="1" ht="12.75" customHeight="1" x14ac:dyDescent="0.25">
      <c r="A2374"/>
      <c r="B2374"/>
      <c r="C2374" s="8"/>
      <c r="D2374" s="8"/>
      <c r="E2374"/>
      <c r="F2374" s="276"/>
      <c r="G2374"/>
      <c r="H2374"/>
      <c r="I2374"/>
      <c r="J2374" s="267"/>
      <c r="K2374" s="267"/>
      <c r="L2374" s="372"/>
      <c r="O2374" s="373"/>
      <c r="P2374" s="373"/>
      <c r="Q2374" s="374"/>
      <c r="R2374" s="274"/>
      <c r="S2374"/>
      <c r="T2374"/>
      <c r="U2374"/>
      <c r="V2374"/>
      <c r="W2374"/>
      <c r="X2374"/>
      <c r="Y2374"/>
      <c r="Z2374"/>
      <c r="AA2374"/>
      <c r="AB2374"/>
      <c r="AC2374"/>
      <c r="AD2374"/>
      <c r="AE2374"/>
      <c r="AF2374"/>
      <c r="AG2374"/>
      <c r="AH2374"/>
    </row>
    <row r="2375" spans="1:34" s="282" customFormat="1" ht="12.75" customHeight="1" x14ac:dyDescent="0.25">
      <c r="A2375"/>
      <c r="B2375"/>
      <c r="C2375" s="8"/>
      <c r="D2375" s="8"/>
      <c r="E2375"/>
      <c r="F2375" s="276"/>
      <c r="G2375"/>
      <c r="H2375"/>
      <c r="I2375"/>
      <c r="J2375" s="267"/>
      <c r="K2375" s="267"/>
      <c r="L2375" s="372"/>
      <c r="O2375" s="373"/>
      <c r="P2375" s="373"/>
      <c r="Q2375" s="374"/>
      <c r="R2375" s="274"/>
      <c r="S2375"/>
      <c r="T2375"/>
      <c r="U2375"/>
      <c r="V2375"/>
      <c r="W2375"/>
      <c r="X2375"/>
      <c r="Y2375"/>
      <c r="Z2375"/>
      <c r="AA2375"/>
      <c r="AB2375"/>
      <c r="AC2375"/>
      <c r="AD2375"/>
      <c r="AE2375"/>
      <c r="AF2375"/>
      <c r="AG2375"/>
      <c r="AH2375"/>
    </row>
    <row r="2376" spans="1:34" s="282" customFormat="1" ht="12.75" customHeight="1" x14ac:dyDescent="0.25">
      <c r="A2376"/>
      <c r="B2376"/>
      <c r="C2376" s="8"/>
      <c r="D2376" s="8"/>
      <c r="E2376"/>
      <c r="F2376" s="276"/>
      <c r="G2376"/>
      <c r="H2376"/>
      <c r="I2376"/>
      <c r="J2376" s="267"/>
      <c r="K2376" s="267"/>
      <c r="L2376" s="372"/>
      <c r="O2376" s="373"/>
      <c r="P2376" s="373"/>
      <c r="Q2376" s="374"/>
      <c r="R2376" s="274"/>
      <c r="S2376"/>
      <c r="T2376"/>
      <c r="U2376"/>
      <c r="V2376"/>
      <c r="W2376"/>
      <c r="X2376"/>
      <c r="Y2376"/>
      <c r="Z2376"/>
      <c r="AA2376"/>
      <c r="AB2376"/>
      <c r="AC2376"/>
      <c r="AD2376"/>
      <c r="AE2376"/>
      <c r="AF2376"/>
      <c r="AG2376"/>
      <c r="AH2376"/>
    </row>
    <row r="2377" spans="1:34" s="282" customFormat="1" ht="12.75" customHeight="1" x14ac:dyDescent="0.25">
      <c r="A2377"/>
      <c r="B2377"/>
      <c r="C2377" s="8"/>
      <c r="D2377" s="8"/>
      <c r="E2377"/>
      <c r="F2377" s="276"/>
      <c r="G2377"/>
      <c r="H2377"/>
      <c r="I2377"/>
      <c r="J2377" s="267"/>
      <c r="K2377" s="267"/>
      <c r="L2377" s="372"/>
      <c r="O2377" s="373"/>
      <c r="P2377" s="373"/>
      <c r="Q2377" s="374"/>
      <c r="R2377" s="274"/>
      <c r="S2377"/>
      <c r="T2377"/>
      <c r="U2377"/>
      <c r="V2377"/>
      <c r="W2377"/>
      <c r="X2377"/>
      <c r="Y2377"/>
      <c r="Z2377"/>
      <c r="AA2377"/>
      <c r="AB2377"/>
      <c r="AC2377"/>
      <c r="AD2377"/>
      <c r="AE2377"/>
      <c r="AF2377"/>
      <c r="AG2377"/>
      <c r="AH2377"/>
    </row>
    <row r="2378" spans="1:34" s="282" customFormat="1" ht="12.75" customHeight="1" x14ac:dyDescent="0.25">
      <c r="A2378"/>
      <c r="B2378"/>
      <c r="C2378" s="8"/>
      <c r="D2378" s="8"/>
      <c r="E2378"/>
      <c r="F2378" s="276"/>
      <c r="G2378"/>
      <c r="H2378"/>
      <c r="I2378"/>
      <c r="J2378" s="267"/>
      <c r="K2378" s="267"/>
      <c r="L2378" s="372"/>
      <c r="O2378" s="373"/>
      <c r="P2378" s="373"/>
      <c r="Q2378" s="374"/>
      <c r="R2378" s="274"/>
      <c r="S2378"/>
      <c r="T2378"/>
      <c r="U2378"/>
      <c r="V2378"/>
      <c r="W2378"/>
      <c r="X2378"/>
      <c r="Y2378"/>
      <c r="Z2378"/>
      <c r="AA2378"/>
      <c r="AB2378"/>
      <c r="AC2378"/>
      <c r="AD2378"/>
      <c r="AE2378"/>
      <c r="AF2378"/>
      <c r="AG2378"/>
      <c r="AH2378"/>
    </row>
    <row r="2379" spans="1:34" s="282" customFormat="1" ht="12.75" customHeight="1" x14ac:dyDescent="0.25">
      <c r="A2379"/>
      <c r="B2379"/>
      <c r="C2379" s="8"/>
      <c r="D2379" s="8"/>
      <c r="E2379"/>
      <c r="F2379" s="276"/>
      <c r="G2379"/>
      <c r="H2379"/>
      <c r="I2379"/>
      <c r="J2379" s="267"/>
      <c r="K2379" s="267"/>
      <c r="L2379" s="372"/>
      <c r="O2379" s="373"/>
      <c r="P2379" s="373"/>
      <c r="Q2379" s="374"/>
      <c r="R2379" s="274"/>
      <c r="S2379"/>
      <c r="T2379"/>
      <c r="U2379"/>
      <c r="V2379"/>
      <c r="W2379"/>
      <c r="X2379"/>
      <c r="Y2379"/>
      <c r="Z2379"/>
      <c r="AA2379"/>
      <c r="AB2379"/>
      <c r="AC2379"/>
      <c r="AD2379"/>
      <c r="AE2379"/>
      <c r="AF2379"/>
      <c r="AG2379"/>
      <c r="AH2379"/>
    </row>
    <row r="2380" spans="1:34" s="282" customFormat="1" ht="12.75" customHeight="1" x14ac:dyDescent="0.25">
      <c r="A2380"/>
      <c r="B2380"/>
      <c r="C2380" s="8"/>
      <c r="D2380" s="8"/>
      <c r="E2380"/>
      <c r="F2380" s="276"/>
      <c r="G2380"/>
      <c r="H2380"/>
      <c r="I2380"/>
      <c r="J2380" s="267"/>
      <c r="K2380" s="267"/>
      <c r="L2380" s="372"/>
      <c r="O2380" s="373"/>
      <c r="P2380" s="373"/>
      <c r="Q2380" s="374"/>
      <c r="R2380" s="274"/>
      <c r="S2380"/>
      <c r="T2380"/>
      <c r="U2380"/>
      <c r="V2380"/>
      <c r="W2380"/>
      <c r="X2380"/>
      <c r="Y2380"/>
      <c r="Z2380"/>
      <c r="AA2380"/>
      <c r="AB2380"/>
      <c r="AC2380"/>
      <c r="AD2380"/>
      <c r="AE2380"/>
      <c r="AF2380"/>
      <c r="AG2380"/>
      <c r="AH2380"/>
    </row>
    <row r="2381" spans="1:34" s="282" customFormat="1" ht="12.75" customHeight="1" x14ac:dyDescent="0.25">
      <c r="A2381"/>
      <c r="B2381"/>
      <c r="C2381" s="8"/>
      <c r="D2381" s="8"/>
      <c r="E2381"/>
      <c r="F2381" s="276"/>
      <c r="G2381"/>
      <c r="H2381"/>
      <c r="I2381"/>
      <c r="J2381" s="267"/>
      <c r="K2381" s="267"/>
      <c r="L2381" s="372"/>
      <c r="O2381" s="373"/>
      <c r="P2381" s="373"/>
      <c r="Q2381" s="374"/>
      <c r="R2381" s="274"/>
      <c r="S2381"/>
      <c r="T2381"/>
      <c r="U2381"/>
      <c r="V2381"/>
      <c r="W2381"/>
      <c r="X2381"/>
      <c r="Y2381"/>
      <c r="Z2381"/>
      <c r="AA2381"/>
      <c r="AB2381"/>
      <c r="AC2381"/>
      <c r="AD2381"/>
      <c r="AE2381"/>
      <c r="AF2381"/>
      <c r="AG2381"/>
      <c r="AH2381"/>
    </row>
    <row r="2382" spans="1:34" s="282" customFormat="1" ht="12.75" customHeight="1" x14ac:dyDescent="0.25">
      <c r="A2382"/>
      <c r="B2382"/>
      <c r="C2382" s="8"/>
      <c r="D2382" s="8"/>
      <c r="E2382"/>
      <c r="F2382" s="276"/>
      <c r="G2382"/>
      <c r="H2382"/>
      <c r="I2382"/>
      <c r="J2382" s="267"/>
      <c r="K2382" s="267"/>
      <c r="L2382" s="372"/>
      <c r="O2382" s="373"/>
      <c r="P2382" s="373"/>
      <c r="Q2382" s="374"/>
      <c r="R2382" s="274"/>
      <c r="S2382"/>
      <c r="T2382"/>
      <c r="U2382"/>
      <c r="V2382"/>
      <c r="W2382"/>
      <c r="X2382"/>
      <c r="Y2382"/>
      <c r="Z2382"/>
      <c r="AA2382"/>
      <c r="AB2382"/>
      <c r="AC2382"/>
      <c r="AD2382"/>
      <c r="AE2382"/>
      <c r="AF2382"/>
      <c r="AG2382"/>
      <c r="AH2382"/>
    </row>
    <row r="2383" spans="1:34" s="282" customFormat="1" ht="12.75" customHeight="1" x14ac:dyDescent="0.25">
      <c r="A2383"/>
      <c r="B2383"/>
      <c r="C2383" s="8"/>
      <c r="D2383" s="8"/>
      <c r="E2383"/>
      <c r="F2383" s="276"/>
      <c r="G2383"/>
      <c r="H2383"/>
      <c r="I2383"/>
      <c r="J2383" s="267"/>
      <c r="K2383" s="267"/>
      <c r="L2383" s="372"/>
      <c r="O2383" s="373"/>
      <c r="P2383" s="373"/>
      <c r="Q2383" s="374"/>
      <c r="R2383" s="274"/>
      <c r="S2383"/>
      <c r="T2383"/>
      <c r="U2383"/>
      <c r="V2383"/>
      <c r="W2383"/>
      <c r="X2383"/>
      <c r="Y2383"/>
      <c r="Z2383"/>
      <c r="AA2383"/>
      <c r="AB2383"/>
      <c r="AC2383"/>
      <c r="AD2383"/>
      <c r="AE2383"/>
      <c r="AF2383"/>
      <c r="AG2383"/>
      <c r="AH2383"/>
    </row>
    <row r="2384" spans="1:34" s="282" customFormat="1" ht="12.75" customHeight="1" x14ac:dyDescent="0.25">
      <c r="A2384"/>
      <c r="B2384"/>
      <c r="C2384" s="8"/>
      <c r="D2384" s="8"/>
      <c r="E2384"/>
      <c r="F2384" s="276"/>
      <c r="G2384"/>
      <c r="H2384"/>
      <c r="I2384"/>
      <c r="J2384" s="267"/>
      <c r="K2384" s="267"/>
      <c r="L2384" s="372"/>
      <c r="O2384" s="373"/>
      <c r="P2384" s="373"/>
      <c r="Q2384" s="374"/>
      <c r="R2384" s="274"/>
      <c r="S2384"/>
      <c r="T2384"/>
      <c r="U2384"/>
      <c r="V2384"/>
      <c r="W2384"/>
      <c r="X2384"/>
      <c r="Y2384"/>
      <c r="Z2384"/>
      <c r="AA2384"/>
      <c r="AB2384"/>
      <c r="AC2384"/>
      <c r="AD2384"/>
      <c r="AE2384"/>
      <c r="AF2384"/>
      <c r="AG2384"/>
      <c r="AH2384"/>
    </row>
    <row r="2385" spans="1:34" s="282" customFormat="1" ht="12.75" customHeight="1" x14ac:dyDescent="0.25">
      <c r="A2385"/>
      <c r="B2385"/>
      <c r="C2385" s="8"/>
      <c r="D2385" s="8"/>
      <c r="E2385"/>
      <c r="F2385" s="276"/>
      <c r="G2385"/>
      <c r="H2385"/>
      <c r="I2385"/>
      <c r="J2385" s="267"/>
      <c r="K2385" s="267"/>
      <c r="L2385" s="372"/>
      <c r="O2385" s="373"/>
      <c r="P2385" s="373"/>
      <c r="Q2385" s="374"/>
      <c r="R2385" s="274"/>
      <c r="S2385"/>
      <c r="T2385"/>
      <c r="U2385"/>
      <c r="V2385"/>
      <c r="W2385"/>
      <c r="X2385"/>
      <c r="Y2385"/>
      <c r="Z2385"/>
      <c r="AA2385"/>
      <c r="AB2385"/>
      <c r="AC2385"/>
      <c r="AD2385"/>
      <c r="AE2385"/>
      <c r="AF2385"/>
      <c r="AG2385"/>
      <c r="AH2385"/>
    </row>
    <row r="2386" spans="1:34" s="282" customFormat="1" ht="12.75" customHeight="1" x14ac:dyDescent="0.25">
      <c r="A2386"/>
      <c r="B2386"/>
      <c r="C2386" s="8"/>
      <c r="D2386" s="8"/>
      <c r="E2386"/>
      <c r="F2386" s="276"/>
      <c r="G2386"/>
      <c r="H2386"/>
      <c r="I2386"/>
      <c r="J2386" s="267"/>
      <c r="K2386" s="267"/>
      <c r="L2386" s="372"/>
      <c r="O2386" s="373"/>
      <c r="P2386" s="373"/>
      <c r="Q2386" s="374"/>
      <c r="R2386" s="274"/>
      <c r="S2386"/>
      <c r="T2386"/>
      <c r="U2386"/>
      <c r="V2386"/>
      <c r="W2386"/>
      <c r="X2386"/>
      <c r="Y2386"/>
      <c r="Z2386"/>
      <c r="AA2386"/>
      <c r="AB2386"/>
      <c r="AC2386"/>
      <c r="AD2386"/>
      <c r="AE2386"/>
      <c r="AF2386"/>
      <c r="AG2386"/>
      <c r="AH2386"/>
    </row>
    <row r="2387" spans="1:34" s="282" customFormat="1" ht="12.75" customHeight="1" x14ac:dyDescent="0.25">
      <c r="A2387"/>
      <c r="B2387"/>
      <c r="C2387" s="8"/>
      <c r="D2387" s="8"/>
      <c r="E2387"/>
      <c r="F2387" s="276"/>
      <c r="G2387"/>
      <c r="H2387"/>
      <c r="I2387"/>
      <c r="J2387" s="267"/>
      <c r="K2387" s="267"/>
      <c r="L2387" s="372"/>
      <c r="O2387" s="373"/>
      <c r="P2387" s="373"/>
      <c r="Q2387" s="374"/>
      <c r="R2387" s="274"/>
      <c r="S2387"/>
      <c r="T2387"/>
      <c r="U2387"/>
      <c r="V2387"/>
      <c r="W2387"/>
      <c r="X2387"/>
      <c r="Y2387"/>
      <c r="Z2387"/>
      <c r="AA2387"/>
      <c r="AB2387"/>
      <c r="AC2387"/>
      <c r="AD2387"/>
      <c r="AE2387"/>
      <c r="AF2387"/>
      <c r="AG2387"/>
      <c r="AH2387"/>
    </row>
    <row r="2388" spans="1:34" s="282" customFormat="1" ht="12.75" customHeight="1" x14ac:dyDescent="0.25">
      <c r="A2388"/>
      <c r="B2388"/>
      <c r="C2388" s="8"/>
      <c r="D2388" s="8"/>
      <c r="E2388"/>
      <c r="F2388" s="276"/>
      <c r="G2388"/>
      <c r="H2388"/>
      <c r="I2388"/>
      <c r="J2388" s="267"/>
      <c r="K2388" s="267"/>
      <c r="L2388" s="372"/>
      <c r="O2388" s="373"/>
      <c r="P2388" s="373"/>
      <c r="Q2388" s="374"/>
      <c r="R2388" s="274"/>
      <c r="S2388"/>
      <c r="T2388"/>
      <c r="U2388"/>
      <c r="V2388"/>
      <c r="W2388"/>
      <c r="X2388"/>
      <c r="Y2388"/>
      <c r="Z2388"/>
      <c r="AA2388"/>
      <c r="AB2388"/>
      <c r="AC2388"/>
      <c r="AD2388"/>
      <c r="AE2388"/>
      <c r="AF2388"/>
      <c r="AG2388"/>
      <c r="AH2388"/>
    </row>
    <row r="2389" spans="1:34" s="282" customFormat="1" ht="12.75" customHeight="1" x14ac:dyDescent="0.25">
      <c r="A2389"/>
      <c r="B2389"/>
      <c r="C2389" s="8"/>
      <c r="D2389" s="8"/>
      <c r="E2389"/>
      <c r="F2389" s="276"/>
      <c r="G2389"/>
      <c r="H2389"/>
      <c r="I2389"/>
      <c r="J2389" s="267"/>
      <c r="K2389" s="267"/>
      <c r="L2389" s="372"/>
      <c r="O2389" s="373"/>
      <c r="P2389" s="373"/>
      <c r="Q2389" s="374"/>
      <c r="R2389" s="274"/>
      <c r="S2389"/>
      <c r="T2389"/>
      <c r="U2389"/>
      <c r="V2389"/>
      <c r="W2389"/>
      <c r="X2389"/>
      <c r="Y2389"/>
      <c r="Z2389"/>
      <c r="AA2389"/>
      <c r="AB2389"/>
      <c r="AC2389"/>
      <c r="AD2389"/>
      <c r="AE2389"/>
      <c r="AF2389"/>
      <c r="AG2389"/>
      <c r="AH2389"/>
    </row>
    <row r="2390" spans="1:34" s="282" customFormat="1" ht="12.75" customHeight="1" x14ac:dyDescent="0.25">
      <c r="A2390"/>
      <c r="B2390"/>
      <c r="C2390" s="8"/>
      <c r="D2390" s="8"/>
      <c r="E2390"/>
      <c r="F2390" s="276"/>
      <c r="G2390"/>
      <c r="H2390"/>
      <c r="I2390"/>
      <c r="J2390" s="267"/>
      <c r="K2390" s="267"/>
      <c r="L2390" s="372"/>
      <c r="O2390" s="373"/>
      <c r="P2390" s="373"/>
      <c r="Q2390" s="374"/>
      <c r="R2390" s="274"/>
      <c r="S2390"/>
      <c r="T2390"/>
      <c r="U2390"/>
      <c r="V2390"/>
      <c r="W2390"/>
      <c r="X2390"/>
      <c r="Y2390"/>
      <c r="Z2390"/>
      <c r="AA2390"/>
      <c r="AB2390"/>
      <c r="AC2390"/>
      <c r="AD2390"/>
      <c r="AE2390"/>
      <c r="AF2390"/>
      <c r="AG2390"/>
      <c r="AH2390"/>
    </row>
    <row r="2391" spans="1:34" s="282" customFormat="1" ht="12.75" customHeight="1" x14ac:dyDescent="0.25">
      <c r="A2391"/>
      <c r="B2391"/>
      <c r="C2391" s="8"/>
      <c r="D2391" s="8"/>
      <c r="E2391"/>
      <c r="F2391" s="276"/>
      <c r="G2391"/>
      <c r="H2391"/>
      <c r="I2391"/>
      <c r="J2391" s="267"/>
      <c r="K2391" s="267"/>
      <c r="L2391" s="372"/>
      <c r="O2391" s="373"/>
      <c r="P2391" s="373"/>
      <c r="Q2391" s="374"/>
      <c r="R2391" s="274"/>
      <c r="S2391"/>
      <c r="T2391"/>
      <c r="U2391"/>
      <c r="V2391"/>
      <c r="W2391"/>
      <c r="X2391"/>
      <c r="Y2391"/>
      <c r="Z2391"/>
      <c r="AA2391"/>
      <c r="AB2391"/>
      <c r="AC2391"/>
      <c r="AD2391"/>
      <c r="AE2391"/>
      <c r="AF2391"/>
      <c r="AG2391"/>
      <c r="AH2391"/>
    </row>
    <row r="2392" spans="1:34" s="282" customFormat="1" ht="12.75" customHeight="1" x14ac:dyDescent="0.25">
      <c r="A2392"/>
      <c r="B2392"/>
      <c r="C2392" s="8"/>
      <c r="D2392" s="8"/>
      <c r="E2392"/>
      <c r="F2392" s="276"/>
      <c r="G2392"/>
      <c r="H2392"/>
      <c r="I2392"/>
      <c r="J2392" s="267"/>
      <c r="K2392" s="267"/>
      <c r="L2392" s="372"/>
      <c r="O2392" s="373"/>
      <c r="P2392" s="373"/>
      <c r="Q2392" s="374"/>
      <c r="R2392" s="274"/>
      <c r="S2392"/>
      <c r="T2392"/>
      <c r="U2392"/>
      <c r="V2392"/>
      <c r="W2392"/>
      <c r="X2392"/>
      <c r="Y2392"/>
      <c r="Z2392"/>
      <c r="AA2392"/>
      <c r="AB2392"/>
      <c r="AC2392"/>
      <c r="AD2392"/>
      <c r="AE2392"/>
      <c r="AF2392"/>
      <c r="AG2392"/>
      <c r="AH2392"/>
    </row>
    <row r="2393" spans="1:34" s="282" customFormat="1" ht="12.75" customHeight="1" x14ac:dyDescent="0.25">
      <c r="A2393"/>
      <c r="B2393"/>
      <c r="C2393" s="8"/>
      <c r="D2393" s="8"/>
      <c r="E2393"/>
      <c r="F2393" s="276"/>
      <c r="G2393"/>
      <c r="H2393"/>
      <c r="I2393"/>
      <c r="J2393" s="267"/>
      <c r="K2393" s="267"/>
      <c r="L2393" s="372"/>
      <c r="O2393" s="373"/>
      <c r="P2393" s="373"/>
      <c r="Q2393" s="374"/>
      <c r="R2393" s="274"/>
      <c r="S2393"/>
      <c r="T2393"/>
      <c r="U2393"/>
      <c r="V2393"/>
      <c r="W2393"/>
      <c r="X2393"/>
      <c r="Y2393"/>
      <c r="Z2393"/>
      <c r="AA2393"/>
      <c r="AB2393"/>
      <c r="AC2393"/>
      <c r="AD2393"/>
      <c r="AE2393"/>
      <c r="AF2393"/>
      <c r="AG2393"/>
      <c r="AH2393"/>
    </row>
    <row r="2394" spans="1:34" s="282" customFormat="1" ht="12.75" customHeight="1" x14ac:dyDescent="0.25">
      <c r="A2394"/>
      <c r="B2394"/>
      <c r="C2394" s="8"/>
      <c r="D2394" s="8"/>
      <c r="E2394"/>
      <c r="F2394" s="276"/>
      <c r="G2394"/>
      <c r="H2394"/>
      <c r="I2394"/>
      <c r="J2394" s="267"/>
      <c r="K2394" s="267"/>
      <c r="L2394" s="372"/>
      <c r="O2394" s="373"/>
      <c r="P2394" s="373"/>
      <c r="Q2394" s="374"/>
      <c r="R2394" s="274"/>
      <c r="S2394"/>
      <c r="T2394"/>
      <c r="U2394"/>
      <c r="V2394"/>
      <c r="W2394"/>
      <c r="X2394"/>
      <c r="Y2394"/>
      <c r="Z2394"/>
      <c r="AA2394"/>
      <c r="AB2394"/>
      <c r="AC2394"/>
      <c r="AD2394"/>
      <c r="AE2394"/>
      <c r="AF2394"/>
      <c r="AG2394"/>
      <c r="AH2394"/>
    </row>
    <row r="2395" spans="1:34" s="282" customFormat="1" ht="12.75" customHeight="1" x14ac:dyDescent="0.25">
      <c r="A2395"/>
      <c r="B2395"/>
      <c r="C2395" s="8"/>
      <c r="D2395" s="8"/>
      <c r="E2395"/>
      <c r="F2395" s="276"/>
      <c r="G2395"/>
      <c r="H2395"/>
      <c r="I2395"/>
      <c r="J2395" s="267"/>
      <c r="K2395" s="267"/>
      <c r="L2395" s="372"/>
      <c r="O2395" s="373"/>
      <c r="P2395" s="373"/>
      <c r="Q2395" s="374"/>
      <c r="R2395" s="274"/>
      <c r="S2395"/>
      <c r="T2395"/>
      <c r="U2395"/>
      <c r="V2395"/>
      <c r="W2395"/>
      <c r="X2395"/>
      <c r="Y2395"/>
      <c r="Z2395"/>
      <c r="AA2395"/>
      <c r="AB2395"/>
      <c r="AC2395"/>
      <c r="AD2395"/>
      <c r="AE2395"/>
      <c r="AF2395"/>
      <c r="AG2395"/>
      <c r="AH2395"/>
    </row>
    <row r="2396" spans="1:34" s="282" customFormat="1" ht="12.75" customHeight="1" x14ac:dyDescent="0.25">
      <c r="A2396"/>
      <c r="B2396"/>
      <c r="C2396" s="8"/>
      <c r="D2396" s="8"/>
      <c r="E2396"/>
      <c r="F2396" s="276"/>
      <c r="G2396"/>
      <c r="H2396"/>
      <c r="I2396"/>
      <c r="J2396" s="267"/>
      <c r="K2396" s="267"/>
      <c r="L2396" s="372"/>
      <c r="O2396" s="373"/>
      <c r="P2396" s="373"/>
      <c r="Q2396" s="374"/>
      <c r="R2396" s="274"/>
      <c r="S2396"/>
      <c r="T2396"/>
      <c r="U2396"/>
      <c r="V2396"/>
      <c r="W2396"/>
      <c r="X2396"/>
      <c r="Y2396"/>
      <c r="Z2396"/>
      <c r="AA2396"/>
      <c r="AB2396"/>
      <c r="AC2396"/>
      <c r="AD2396"/>
      <c r="AE2396"/>
      <c r="AF2396"/>
      <c r="AG2396"/>
      <c r="AH2396"/>
    </row>
    <row r="2397" spans="1:34" s="282" customFormat="1" ht="12.75" customHeight="1" x14ac:dyDescent="0.25">
      <c r="A2397"/>
      <c r="B2397"/>
      <c r="C2397" s="8"/>
      <c r="D2397" s="8"/>
      <c r="E2397"/>
      <c r="F2397" s="276"/>
      <c r="G2397"/>
      <c r="H2397"/>
      <c r="I2397"/>
      <c r="J2397" s="267"/>
      <c r="K2397" s="267"/>
      <c r="L2397" s="372"/>
      <c r="O2397" s="373"/>
      <c r="P2397" s="373"/>
      <c r="Q2397" s="374"/>
      <c r="R2397" s="274"/>
      <c r="S2397"/>
      <c r="T2397"/>
      <c r="U2397"/>
      <c r="V2397"/>
      <c r="W2397"/>
      <c r="X2397"/>
      <c r="Y2397"/>
      <c r="Z2397"/>
      <c r="AA2397"/>
      <c r="AB2397"/>
      <c r="AC2397"/>
      <c r="AD2397"/>
      <c r="AE2397"/>
      <c r="AF2397"/>
      <c r="AG2397"/>
      <c r="AH2397"/>
    </row>
    <row r="2398" spans="1:34" s="282" customFormat="1" ht="12.75" customHeight="1" x14ac:dyDescent="0.25">
      <c r="A2398"/>
      <c r="B2398"/>
      <c r="C2398" s="8"/>
      <c r="D2398" s="8"/>
      <c r="E2398"/>
      <c r="F2398" s="276"/>
      <c r="G2398"/>
      <c r="H2398"/>
      <c r="I2398"/>
      <c r="J2398" s="267"/>
      <c r="K2398" s="267"/>
      <c r="L2398" s="372"/>
      <c r="O2398" s="373"/>
      <c r="P2398" s="373"/>
      <c r="Q2398" s="374"/>
      <c r="R2398" s="274"/>
      <c r="S2398"/>
      <c r="T2398"/>
      <c r="U2398"/>
      <c r="V2398"/>
      <c r="W2398"/>
      <c r="X2398"/>
      <c r="Y2398"/>
      <c r="Z2398"/>
      <c r="AA2398"/>
      <c r="AB2398"/>
      <c r="AC2398"/>
      <c r="AD2398"/>
      <c r="AE2398"/>
      <c r="AF2398"/>
      <c r="AG2398"/>
      <c r="AH2398"/>
    </row>
    <row r="2399" spans="1:34" s="282" customFormat="1" ht="12.75" customHeight="1" x14ac:dyDescent="0.25">
      <c r="A2399"/>
      <c r="B2399"/>
      <c r="C2399" s="8"/>
      <c r="D2399" s="8"/>
      <c r="E2399"/>
      <c r="F2399" s="276"/>
      <c r="G2399"/>
      <c r="H2399"/>
      <c r="I2399"/>
      <c r="J2399" s="267"/>
      <c r="K2399" s="267"/>
      <c r="L2399" s="372"/>
      <c r="O2399" s="373"/>
      <c r="P2399" s="373"/>
      <c r="Q2399" s="374"/>
      <c r="R2399" s="274"/>
      <c r="S2399"/>
      <c r="T2399"/>
      <c r="U2399"/>
      <c r="V2399"/>
      <c r="W2399"/>
      <c r="X2399"/>
      <c r="Y2399"/>
      <c r="Z2399"/>
      <c r="AA2399"/>
      <c r="AB2399"/>
      <c r="AC2399"/>
      <c r="AD2399"/>
      <c r="AE2399"/>
      <c r="AF2399"/>
      <c r="AG2399"/>
      <c r="AH2399"/>
    </row>
    <row r="2400" spans="1:34" s="282" customFormat="1" ht="12.75" customHeight="1" x14ac:dyDescent="0.25">
      <c r="A2400"/>
      <c r="B2400"/>
      <c r="C2400" s="8"/>
      <c r="D2400" s="8"/>
      <c r="E2400"/>
      <c r="F2400" s="276"/>
      <c r="G2400"/>
      <c r="H2400"/>
      <c r="I2400"/>
      <c r="J2400" s="267"/>
      <c r="K2400" s="267"/>
      <c r="L2400" s="372"/>
      <c r="O2400" s="373"/>
      <c r="P2400" s="373"/>
      <c r="Q2400" s="374"/>
      <c r="R2400" s="274"/>
      <c r="S2400"/>
      <c r="T2400"/>
      <c r="U2400"/>
      <c r="V2400"/>
      <c r="W2400"/>
      <c r="X2400"/>
      <c r="Y2400"/>
      <c r="Z2400"/>
      <c r="AA2400"/>
      <c r="AB2400"/>
      <c r="AC2400"/>
      <c r="AD2400"/>
      <c r="AE2400"/>
      <c r="AF2400"/>
      <c r="AG2400"/>
      <c r="AH2400"/>
    </row>
    <row r="2401" spans="1:34" s="282" customFormat="1" ht="12.75" customHeight="1" x14ac:dyDescent="0.25">
      <c r="A2401"/>
      <c r="B2401"/>
      <c r="C2401" s="8"/>
      <c r="D2401" s="8"/>
      <c r="E2401"/>
      <c r="F2401" s="276"/>
      <c r="G2401"/>
      <c r="H2401"/>
      <c r="I2401"/>
      <c r="J2401" s="267"/>
      <c r="K2401" s="267"/>
      <c r="L2401" s="372"/>
      <c r="O2401" s="373"/>
      <c r="P2401" s="373"/>
      <c r="Q2401" s="374"/>
      <c r="R2401" s="274"/>
      <c r="S2401"/>
      <c r="T2401"/>
      <c r="U2401"/>
      <c r="V2401"/>
      <c r="W2401"/>
      <c r="X2401"/>
      <c r="Y2401"/>
      <c r="Z2401"/>
      <c r="AA2401"/>
      <c r="AB2401"/>
      <c r="AC2401"/>
      <c r="AD2401"/>
      <c r="AE2401"/>
      <c r="AF2401"/>
      <c r="AG2401"/>
      <c r="AH2401"/>
    </row>
    <row r="2402" spans="1:34" s="282" customFormat="1" ht="12.75" customHeight="1" x14ac:dyDescent="0.25">
      <c r="A2402"/>
      <c r="B2402"/>
      <c r="C2402" s="8"/>
      <c r="D2402" s="8"/>
      <c r="E2402"/>
      <c r="F2402" s="276"/>
      <c r="G2402"/>
      <c r="H2402"/>
      <c r="I2402"/>
      <c r="J2402" s="267"/>
      <c r="K2402" s="267"/>
      <c r="L2402" s="372"/>
      <c r="O2402" s="373"/>
      <c r="P2402" s="373"/>
      <c r="Q2402" s="374"/>
      <c r="R2402" s="274"/>
      <c r="S2402"/>
      <c r="T2402"/>
      <c r="U2402"/>
      <c r="V2402"/>
      <c r="W2402"/>
      <c r="X2402"/>
      <c r="Y2402"/>
      <c r="Z2402"/>
      <c r="AA2402"/>
      <c r="AB2402"/>
      <c r="AC2402"/>
      <c r="AD2402"/>
      <c r="AE2402"/>
      <c r="AF2402"/>
      <c r="AG2402"/>
      <c r="AH2402"/>
    </row>
    <row r="2403" spans="1:34" s="282" customFormat="1" ht="12.75" customHeight="1" x14ac:dyDescent="0.25">
      <c r="A2403"/>
      <c r="B2403"/>
      <c r="C2403" s="8"/>
      <c r="D2403" s="8"/>
      <c r="E2403"/>
      <c r="F2403" s="276"/>
      <c r="G2403"/>
      <c r="H2403"/>
      <c r="I2403"/>
      <c r="J2403" s="267"/>
      <c r="K2403" s="267"/>
      <c r="L2403" s="372"/>
      <c r="O2403" s="373"/>
      <c r="P2403" s="373"/>
      <c r="Q2403" s="374"/>
      <c r="R2403" s="274"/>
      <c r="S2403"/>
      <c r="T2403"/>
      <c r="U2403"/>
      <c r="V2403"/>
      <c r="W2403"/>
      <c r="X2403"/>
      <c r="Y2403"/>
      <c r="Z2403"/>
      <c r="AA2403"/>
      <c r="AB2403"/>
      <c r="AC2403"/>
      <c r="AD2403"/>
      <c r="AE2403"/>
      <c r="AF2403"/>
      <c r="AG2403"/>
      <c r="AH2403"/>
    </row>
    <row r="2404" spans="1:34" s="282" customFormat="1" ht="12.75" customHeight="1" x14ac:dyDescent="0.25">
      <c r="A2404"/>
      <c r="B2404"/>
      <c r="C2404" s="8"/>
      <c r="D2404" s="8"/>
      <c r="E2404"/>
      <c r="F2404" s="276"/>
      <c r="G2404"/>
      <c r="H2404"/>
      <c r="I2404"/>
      <c r="J2404" s="267"/>
      <c r="K2404" s="267"/>
      <c r="L2404" s="372"/>
      <c r="O2404" s="373"/>
      <c r="P2404" s="373"/>
      <c r="Q2404" s="374"/>
      <c r="R2404" s="274"/>
      <c r="S2404"/>
      <c r="T2404"/>
      <c r="U2404"/>
      <c r="V2404"/>
      <c r="W2404"/>
      <c r="X2404"/>
      <c r="Y2404"/>
      <c r="Z2404"/>
      <c r="AA2404"/>
      <c r="AB2404"/>
      <c r="AC2404"/>
      <c r="AD2404"/>
      <c r="AE2404"/>
      <c r="AF2404"/>
      <c r="AG2404"/>
      <c r="AH2404"/>
    </row>
    <row r="2405" spans="1:34" s="282" customFormat="1" ht="12.75" customHeight="1" x14ac:dyDescent="0.25">
      <c r="A2405"/>
      <c r="B2405"/>
      <c r="C2405" s="8"/>
      <c r="D2405" s="8"/>
      <c r="E2405"/>
      <c r="F2405" s="276"/>
      <c r="G2405"/>
      <c r="H2405"/>
      <c r="I2405"/>
      <c r="J2405" s="267"/>
      <c r="K2405" s="267"/>
      <c r="L2405" s="372"/>
      <c r="O2405" s="373"/>
      <c r="P2405" s="373"/>
      <c r="Q2405" s="374"/>
      <c r="R2405" s="274"/>
      <c r="S2405"/>
      <c r="T2405"/>
      <c r="U2405"/>
      <c r="V2405"/>
      <c r="W2405"/>
      <c r="X2405"/>
      <c r="Y2405"/>
      <c r="Z2405"/>
      <c r="AA2405"/>
      <c r="AB2405"/>
      <c r="AC2405"/>
      <c r="AD2405"/>
      <c r="AE2405"/>
      <c r="AF2405"/>
      <c r="AG2405"/>
      <c r="AH2405"/>
    </row>
    <row r="2406" spans="1:34" s="282" customFormat="1" ht="12.75" customHeight="1" x14ac:dyDescent="0.25">
      <c r="A2406"/>
      <c r="B2406"/>
      <c r="C2406" s="8"/>
      <c r="D2406" s="8"/>
      <c r="E2406"/>
      <c r="F2406" s="276"/>
      <c r="G2406"/>
      <c r="H2406"/>
      <c r="I2406"/>
      <c r="J2406" s="267"/>
      <c r="K2406" s="267"/>
      <c r="L2406" s="372"/>
      <c r="O2406" s="373"/>
      <c r="P2406" s="373"/>
      <c r="Q2406" s="374"/>
      <c r="R2406" s="274"/>
      <c r="S2406"/>
      <c r="T2406"/>
      <c r="U2406"/>
      <c r="V2406"/>
      <c r="W2406"/>
      <c r="X2406"/>
      <c r="Y2406"/>
      <c r="Z2406"/>
      <c r="AA2406"/>
      <c r="AB2406"/>
      <c r="AC2406"/>
      <c r="AD2406"/>
      <c r="AE2406"/>
      <c r="AF2406"/>
      <c r="AG2406"/>
      <c r="AH2406"/>
    </row>
    <row r="2407" spans="1:34" s="282" customFormat="1" ht="12.75" customHeight="1" x14ac:dyDescent="0.25">
      <c r="A2407"/>
      <c r="B2407"/>
      <c r="C2407" s="8"/>
      <c r="D2407" s="8"/>
      <c r="E2407"/>
      <c r="F2407" s="276"/>
      <c r="G2407"/>
      <c r="H2407"/>
      <c r="I2407"/>
      <c r="J2407" s="267"/>
      <c r="K2407" s="267"/>
      <c r="L2407" s="372"/>
      <c r="O2407" s="373"/>
      <c r="P2407" s="373"/>
      <c r="Q2407" s="374"/>
      <c r="R2407" s="274"/>
      <c r="S2407"/>
      <c r="T2407"/>
      <c r="U2407"/>
      <c r="V2407"/>
      <c r="W2407"/>
      <c r="X2407"/>
      <c r="Y2407"/>
      <c r="Z2407"/>
      <c r="AA2407"/>
      <c r="AB2407"/>
      <c r="AC2407"/>
      <c r="AD2407"/>
      <c r="AE2407"/>
      <c r="AF2407"/>
      <c r="AG2407"/>
      <c r="AH2407"/>
    </row>
    <row r="2408" spans="1:34" s="282" customFormat="1" ht="12.75" customHeight="1" x14ac:dyDescent="0.25">
      <c r="A2408"/>
      <c r="B2408"/>
      <c r="C2408" s="8"/>
      <c r="D2408" s="8"/>
      <c r="E2408"/>
      <c r="F2408" s="276"/>
      <c r="G2408"/>
      <c r="H2408"/>
      <c r="I2408"/>
      <c r="J2408" s="267"/>
      <c r="K2408" s="267"/>
      <c r="L2408" s="372"/>
      <c r="O2408" s="373"/>
      <c r="P2408" s="373"/>
      <c r="Q2408" s="374"/>
      <c r="R2408" s="274"/>
      <c r="S2408"/>
      <c r="T2408"/>
      <c r="U2408"/>
      <c r="V2408"/>
      <c r="W2408"/>
      <c r="X2408"/>
      <c r="Y2408"/>
      <c r="Z2408"/>
      <c r="AA2408"/>
      <c r="AB2408"/>
      <c r="AC2408"/>
      <c r="AD2408"/>
      <c r="AE2408"/>
      <c r="AF2408"/>
      <c r="AG2408"/>
      <c r="AH2408"/>
    </row>
    <row r="2409" spans="1:34" s="282" customFormat="1" ht="12.75" customHeight="1" x14ac:dyDescent="0.25">
      <c r="A2409"/>
      <c r="B2409"/>
      <c r="C2409" s="8"/>
      <c r="D2409" s="8"/>
      <c r="E2409"/>
      <c r="F2409" s="276"/>
      <c r="G2409"/>
      <c r="H2409"/>
      <c r="I2409"/>
      <c r="J2409" s="267"/>
      <c r="K2409" s="267"/>
      <c r="L2409" s="372"/>
      <c r="O2409" s="373"/>
      <c r="P2409" s="373"/>
      <c r="Q2409" s="374"/>
      <c r="R2409" s="274"/>
      <c r="S2409"/>
      <c r="T2409"/>
      <c r="U2409"/>
      <c r="V2409"/>
      <c r="W2409"/>
      <c r="X2409"/>
      <c r="Y2409"/>
      <c r="Z2409"/>
      <c r="AA2409"/>
      <c r="AB2409"/>
      <c r="AC2409"/>
      <c r="AD2409"/>
      <c r="AE2409"/>
      <c r="AF2409"/>
      <c r="AG2409"/>
      <c r="AH2409"/>
    </row>
    <row r="2410" spans="1:34" s="282" customFormat="1" ht="12.75" customHeight="1" x14ac:dyDescent="0.25">
      <c r="A2410"/>
      <c r="B2410"/>
      <c r="C2410" s="8"/>
      <c r="D2410" s="8"/>
      <c r="E2410"/>
      <c r="F2410" s="276"/>
      <c r="G2410"/>
      <c r="H2410"/>
      <c r="I2410"/>
      <c r="J2410" s="267"/>
      <c r="K2410" s="267"/>
      <c r="L2410" s="372"/>
      <c r="O2410" s="373"/>
      <c r="P2410" s="373"/>
      <c r="Q2410" s="374"/>
      <c r="R2410" s="274"/>
      <c r="S2410"/>
      <c r="T2410"/>
      <c r="U2410"/>
      <c r="V2410"/>
      <c r="W2410"/>
      <c r="X2410"/>
      <c r="Y2410"/>
      <c r="Z2410"/>
      <c r="AA2410"/>
      <c r="AB2410"/>
      <c r="AC2410"/>
      <c r="AD2410"/>
      <c r="AE2410"/>
      <c r="AF2410"/>
      <c r="AG2410"/>
      <c r="AH2410"/>
    </row>
    <row r="2411" spans="1:34" s="282" customFormat="1" ht="12.75" customHeight="1" x14ac:dyDescent="0.25">
      <c r="A2411"/>
      <c r="B2411"/>
      <c r="C2411" s="8"/>
      <c r="D2411" s="8"/>
      <c r="E2411"/>
      <c r="F2411" s="276"/>
      <c r="G2411"/>
      <c r="H2411"/>
      <c r="I2411"/>
      <c r="J2411" s="267"/>
      <c r="K2411" s="267"/>
      <c r="L2411" s="372"/>
      <c r="O2411" s="373"/>
      <c r="P2411" s="373"/>
      <c r="Q2411" s="374"/>
      <c r="R2411" s="274"/>
      <c r="S2411"/>
      <c r="T2411"/>
      <c r="U2411"/>
      <c r="V2411"/>
      <c r="W2411"/>
      <c r="X2411"/>
      <c r="Y2411"/>
      <c r="Z2411"/>
      <c r="AA2411"/>
      <c r="AB2411"/>
      <c r="AC2411"/>
      <c r="AD2411"/>
      <c r="AE2411"/>
      <c r="AF2411"/>
      <c r="AG2411"/>
      <c r="AH2411"/>
    </row>
    <row r="2412" spans="1:34" s="282" customFormat="1" ht="12.75" customHeight="1" x14ac:dyDescent="0.25">
      <c r="A2412"/>
      <c r="B2412"/>
      <c r="C2412" s="8"/>
      <c r="D2412" s="8"/>
      <c r="E2412"/>
      <c r="F2412" s="276"/>
      <c r="G2412"/>
      <c r="H2412"/>
      <c r="I2412"/>
      <c r="J2412" s="267"/>
      <c r="K2412" s="267"/>
      <c r="L2412" s="372"/>
      <c r="O2412" s="373"/>
      <c r="P2412" s="373"/>
      <c r="Q2412" s="374"/>
      <c r="R2412" s="274"/>
      <c r="S2412"/>
      <c r="T2412"/>
      <c r="U2412"/>
      <c r="V2412"/>
      <c r="W2412"/>
      <c r="X2412"/>
      <c r="Y2412"/>
      <c r="Z2412"/>
      <c r="AA2412"/>
      <c r="AB2412"/>
      <c r="AC2412"/>
      <c r="AD2412"/>
      <c r="AE2412"/>
      <c r="AF2412"/>
      <c r="AG2412"/>
      <c r="AH2412"/>
    </row>
    <row r="2413" spans="1:34" s="282" customFormat="1" ht="12.75" customHeight="1" x14ac:dyDescent="0.25">
      <c r="A2413"/>
      <c r="B2413"/>
      <c r="C2413" s="8"/>
      <c r="D2413" s="8"/>
      <c r="E2413"/>
      <c r="F2413" s="276"/>
      <c r="G2413"/>
      <c r="H2413"/>
      <c r="I2413"/>
      <c r="J2413" s="267"/>
      <c r="K2413" s="267"/>
      <c r="L2413" s="372"/>
      <c r="O2413" s="373"/>
      <c r="P2413" s="373"/>
      <c r="Q2413" s="374"/>
      <c r="R2413" s="274"/>
      <c r="S2413"/>
      <c r="T2413"/>
      <c r="U2413"/>
      <c r="V2413"/>
      <c r="W2413"/>
      <c r="X2413"/>
      <c r="Y2413"/>
      <c r="Z2413"/>
      <c r="AA2413"/>
      <c r="AB2413"/>
      <c r="AC2413"/>
      <c r="AD2413"/>
      <c r="AE2413"/>
      <c r="AF2413"/>
      <c r="AG2413"/>
      <c r="AH2413"/>
    </row>
    <row r="2414" spans="1:34" s="282" customFormat="1" ht="12.75" customHeight="1" x14ac:dyDescent="0.25">
      <c r="A2414"/>
      <c r="B2414"/>
      <c r="C2414" s="8"/>
      <c r="D2414" s="8"/>
      <c r="E2414"/>
      <c r="F2414" s="276"/>
      <c r="G2414"/>
      <c r="H2414"/>
      <c r="I2414"/>
      <c r="J2414" s="267"/>
      <c r="K2414" s="267"/>
      <c r="L2414" s="372"/>
      <c r="O2414" s="373"/>
      <c r="P2414" s="373"/>
      <c r="Q2414" s="374"/>
      <c r="R2414" s="274"/>
      <c r="S2414"/>
      <c r="T2414"/>
      <c r="U2414"/>
      <c r="V2414"/>
      <c r="W2414"/>
      <c r="X2414"/>
      <c r="Y2414"/>
      <c r="Z2414"/>
      <c r="AA2414"/>
      <c r="AB2414"/>
      <c r="AC2414"/>
      <c r="AD2414"/>
      <c r="AE2414"/>
      <c r="AF2414"/>
      <c r="AG2414"/>
      <c r="AH2414"/>
    </row>
    <row r="2415" spans="1:34" s="282" customFormat="1" ht="12.75" customHeight="1" x14ac:dyDescent="0.25">
      <c r="A2415"/>
      <c r="B2415"/>
      <c r="C2415" s="8"/>
      <c r="D2415" s="8"/>
      <c r="E2415"/>
      <c r="F2415" s="276"/>
      <c r="G2415"/>
      <c r="H2415"/>
      <c r="I2415"/>
      <c r="J2415" s="267"/>
      <c r="K2415" s="267"/>
      <c r="L2415" s="372"/>
      <c r="O2415" s="373"/>
      <c r="P2415" s="373"/>
      <c r="Q2415" s="374"/>
      <c r="R2415" s="274"/>
      <c r="S2415"/>
      <c r="T2415"/>
      <c r="U2415"/>
      <c r="V2415"/>
      <c r="W2415"/>
      <c r="X2415"/>
      <c r="Y2415"/>
      <c r="Z2415"/>
      <c r="AA2415"/>
      <c r="AB2415"/>
      <c r="AC2415"/>
      <c r="AD2415"/>
      <c r="AE2415"/>
      <c r="AF2415"/>
      <c r="AG2415"/>
      <c r="AH2415"/>
    </row>
    <row r="2416" spans="1:34" s="282" customFormat="1" ht="12.75" customHeight="1" x14ac:dyDescent="0.25">
      <c r="A2416"/>
      <c r="B2416"/>
      <c r="C2416" s="8"/>
      <c r="D2416" s="8"/>
      <c r="E2416"/>
      <c r="F2416" s="276"/>
      <c r="G2416"/>
      <c r="H2416"/>
      <c r="I2416"/>
      <c r="J2416" s="267"/>
      <c r="K2416" s="267"/>
      <c r="L2416" s="372"/>
      <c r="O2416" s="373"/>
      <c r="P2416" s="373"/>
      <c r="Q2416" s="374"/>
      <c r="R2416" s="274"/>
      <c r="S2416"/>
      <c r="T2416"/>
      <c r="U2416"/>
      <c r="V2416"/>
      <c r="W2416"/>
      <c r="X2416"/>
      <c r="Y2416"/>
      <c r="Z2416"/>
      <c r="AA2416"/>
      <c r="AB2416"/>
      <c r="AC2416"/>
      <c r="AD2416"/>
      <c r="AE2416"/>
      <c r="AF2416"/>
      <c r="AG2416"/>
      <c r="AH2416"/>
    </row>
    <row r="2417" spans="1:34" s="282" customFormat="1" ht="12.75" customHeight="1" x14ac:dyDescent="0.25">
      <c r="A2417"/>
      <c r="B2417"/>
      <c r="C2417" s="8"/>
      <c r="D2417" s="8"/>
      <c r="E2417"/>
      <c r="F2417" s="276"/>
      <c r="G2417"/>
      <c r="H2417"/>
      <c r="I2417"/>
      <c r="J2417" s="267"/>
      <c r="K2417" s="267"/>
      <c r="L2417" s="372"/>
      <c r="O2417" s="373"/>
      <c r="P2417" s="373"/>
      <c r="Q2417" s="374"/>
      <c r="R2417" s="274"/>
      <c r="S2417"/>
      <c r="T2417"/>
      <c r="U2417"/>
      <c r="V2417"/>
      <c r="W2417"/>
      <c r="X2417"/>
      <c r="Y2417"/>
      <c r="Z2417"/>
      <c r="AA2417"/>
      <c r="AB2417"/>
      <c r="AC2417"/>
      <c r="AD2417"/>
      <c r="AE2417"/>
      <c r="AF2417"/>
      <c r="AG2417"/>
      <c r="AH2417"/>
    </row>
    <row r="2418" spans="1:34" s="282" customFormat="1" ht="12.75" customHeight="1" x14ac:dyDescent="0.25">
      <c r="A2418"/>
      <c r="B2418"/>
      <c r="C2418" s="8"/>
      <c r="D2418" s="8"/>
      <c r="E2418"/>
      <c r="F2418" s="276"/>
      <c r="G2418"/>
      <c r="H2418"/>
      <c r="I2418"/>
      <c r="J2418" s="267"/>
      <c r="K2418" s="267"/>
      <c r="L2418" s="372"/>
      <c r="O2418" s="373"/>
      <c r="P2418" s="373"/>
      <c r="Q2418" s="374"/>
      <c r="R2418" s="274"/>
      <c r="S2418"/>
      <c r="T2418"/>
      <c r="U2418"/>
      <c r="V2418"/>
      <c r="W2418"/>
      <c r="X2418"/>
      <c r="Y2418"/>
      <c r="Z2418"/>
      <c r="AA2418"/>
      <c r="AB2418"/>
      <c r="AC2418"/>
      <c r="AD2418"/>
      <c r="AE2418"/>
      <c r="AF2418"/>
      <c r="AG2418"/>
      <c r="AH2418"/>
    </row>
    <row r="2419" spans="1:34" s="282" customFormat="1" ht="12.75" customHeight="1" x14ac:dyDescent="0.25">
      <c r="A2419"/>
      <c r="B2419"/>
      <c r="C2419" s="8"/>
      <c r="D2419" s="8"/>
      <c r="E2419"/>
      <c r="F2419" s="276"/>
      <c r="G2419"/>
      <c r="H2419"/>
      <c r="I2419"/>
      <c r="J2419" s="267"/>
      <c r="K2419" s="267"/>
      <c r="L2419" s="372"/>
      <c r="O2419" s="373"/>
      <c r="P2419" s="373"/>
      <c r="Q2419" s="374"/>
      <c r="R2419" s="274"/>
      <c r="S2419"/>
      <c r="T2419"/>
      <c r="U2419"/>
      <c r="V2419"/>
      <c r="W2419"/>
      <c r="X2419"/>
      <c r="Y2419"/>
      <c r="Z2419"/>
      <c r="AA2419"/>
      <c r="AB2419"/>
      <c r="AC2419"/>
      <c r="AD2419"/>
      <c r="AE2419"/>
      <c r="AF2419"/>
      <c r="AG2419"/>
      <c r="AH2419"/>
    </row>
    <row r="2420" spans="1:34" s="282" customFormat="1" ht="12.75" customHeight="1" x14ac:dyDescent="0.25">
      <c r="A2420"/>
      <c r="B2420"/>
      <c r="C2420" s="8"/>
      <c r="D2420" s="8"/>
      <c r="E2420"/>
      <c r="F2420" s="276"/>
      <c r="G2420"/>
      <c r="H2420"/>
      <c r="I2420"/>
      <c r="J2420" s="267"/>
      <c r="K2420" s="267"/>
      <c r="L2420" s="372"/>
      <c r="O2420" s="373"/>
      <c r="P2420" s="373"/>
      <c r="Q2420" s="374"/>
      <c r="R2420" s="274"/>
      <c r="S2420"/>
      <c r="T2420"/>
      <c r="U2420"/>
      <c r="V2420"/>
      <c r="W2420"/>
      <c r="X2420"/>
      <c r="Y2420"/>
      <c r="Z2420"/>
      <c r="AA2420"/>
      <c r="AB2420"/>
      <c r="AC2420"/>
      <c r="AD2420"/>
      <c r="AE2420"/>
      <c r="AF2420"/>
      <c r="AG2420"/>
      <c r="AH2420"/>
    </row>
    <row r="2421" spans="1:34" s="282" customFormat="1" ht="12.75" customHeight="1" x14ac:dyDescent="0.25">
      <c r="A2421"/>
      <c r="B2421"/>
      <c r="C2421" s="8"/>
      <c r="D2421" s="8"/>
      <c r="E2421"/>
      <c r="F2421" s="276"/>
      <c r="G2421"/>
      <c r="H2421"/>
      <c r="I2421"/>
      <c r="J2421" s="267"/>
      <c r="K2421" s="267"/>
      <c r="L2421" s="372"/>
      <c r="O2421" s="373"/>
      <c r="P2421" s="373"/>
      <c r="Q2421" s="374"/>
      <c r="R2421" s="274"/>
      <c r="S2421"/>
      <c r="T2421"/>
      <c r="U2421"/>
      <c r="V2421"/>
      <c r="W2421"/>
      <c r="X2421"/>
      <c r="Y2421"/>
      <c r="Z2421"/>
      <c r="AA2421"/>
      <c r="AB2421"/>
      <c r="AC2421"/>
      <c r="AD2421"/>
      <c r="AE2421"/>
      <c r="AF2421"/>
      <c r="AG2421"/>
      <c r="AH2421"/>
    </row>
    <row r="2422" spans="1:34" s="282" customFormat="1" ht="12.75" customHeight="1" x14ac:dyDescent="0.25">
      <c r="A2422"/>
      <c r="B2422"/>
      <c r="C2422" s="8"/>
      <c r="D2422" s="8"/>
      <c r="E2422"/>
      <c r="F2422" s="276"/>
      <c r="G2422"/>
      <c r="H2422"/>
      <c r="I2422"/>
      <c r="J2422" s="267"/>
      <c r="K2422" s="267"/>
      <c r="L2422" s="372"/>
      <c r="O2422" s="373"/>
      <c r="P2422" s="373"/>
      <c r="Q2422" s="374"/>
      <c r="R2422" s="274"/>
      <c r="S2422"/>
      <c r="T2422"/>
      <c r="U2422"/>
      <c r="V2422"/>
      <c r="W2422"/>
      <c r="X2422"/>
      <c r="Y2422"/>
      <c r="Z2422"/>
      <c r="AA2422"/>
      <c r="AB2422"/>
      <c r="AC2422"/>
      <c r="AD2422"/>
      <c r="AE2422"/>
      <c r="AF2422"/>
      <c r="AG2422"/>
      <c r="AH2422"/>
    </row>
    <row r="2423" spans="1:34" s="282" customFormat="1" ht="12.75" customHeight="1" x14ac:dyDescent="0.25">
      <c r="A2423"/>
      <c r="B2423"/>
      <c r="C2423" s="8"/>
      <c r="D2423" s="8"/>
      <c r="E2423"/>
      <c r="F2423" s="276"/>
      <c r="G2423"/>
      <c r="H2423"/>
      <c r="I2423"/>
      <c r="J2423" s="267"/>
      <c r="K2423" s="267"/>
      <c r="L2423" s="372"/>
      <c r="O2423" s="373"/>
      <c r="P2423" s="373"/>
      <c r="Q2423" s="374"/>
      <c r="R2423" s="274"/>
      <c r="S2423"/>
      <c r="T2423"/>
      <c r="U2423"/>
      <c r="V2423"/>
      <c r="W2423"/>
      <c r="X2423"/>
      <c r="Y2423"/>
      <c r="Z2423"/>
      <c r="AA2423"/>
      <c r="AB2423"/>
      <c r="AC2423"/>
      <c r="AD2423"/>
      <c r="AE2423"/>
      <c r="AF2423"/>
      <c r="AG2423"/>
      <c r="AH2423"/>
    </row>
    <row r="2424" spans="1:34" s="282" customFormat="1" ht="12.75" customHeight="1" x14ac:dyDescent="0.25">
      <c r="A2424"/>
      <c r="B2424"/>
      <c r="C2424" s="8"/>
      <c r="D2424" s="8"/>
      <c r="E2424"/>
      <c r="F2424" s="276"/>
      <c r="G2424"/>
      <c r="H2424"/>
      <c r="I2424"/>
      <c r="J2424" s="267"/>
      <c r="K2424" s="267"/>
      <c r="L2424" s="372"/>
      <c r="O2424" s="373"/>
      <c r="P2424" s="373"/>
      <c r="Q2424" s="374"/>
      <c r="R2424" s="274"/>
      <c r="S2424"/>
      <c r="T2424"/>
      <c r="U2424"/>
      <c r="V2424"/>
      <c r="W2424"/>
      <c r="X2424"/>
      <c r="Y2424"/>
      <c r="Z2424"/>
      <c r="AA2424"/>
      <c r="AB2424"/>
      <c r="AC2424"/>
      <c r="AD2424"/>
      <c r="AE2424"/>
      <c r="AF2424"/>
      <c r="AG2424"/>
      <c r="AH2424"/>
    </row>
    <row r="2425" spans="1:34" s="282" customFormat="1" ht="12.75" customHeight="1" x14ac:dyDescent="0.25">
      <c r="A2425"/>
      <c r="B2425"/>
      <c r="C2425" s="8"/>
      <c r="D2425" s="8"/>
      <c r="E2425"/>
      <c r="F2425" s="276"/>
      <c r="G2425"/>
      <c r="H2425"/>
      <c r="I2425"/>
      <c r="J2425" s="267"/>
      <c r="K2425" s="267"/>
      <c r="L2425" s="372"/>
      <c r="O2425" s="373"/>
      <c r="P2425" s="373"/>
      <c r="Q2425" s="374"/>
      <c r="R2425" s="274"/>
      <c r="S2425"/>
      <c r="T2425"/>
      <c r="U2425"/>
      <c r="V2425"/>
      <c r="W2425"/>
      <c r="X2425"/>
      <c r="Y2425"/>
      <c r="Z2425"/>
      <c r="AA2425"/>
      <c r="AB2425"/>
      <c r="AC2425"/>
      <c r="AD2425"/>
      <c r="AE2425"/>
      <c r="AF2425"/>
      <c r="AG2425"/>
      <c r="AH2425"/>
    </row>
    <row r="2426" spans="1:34" s="282" customFormat="1" ht="12.75" customHeight="1" x14ac:dyDescent="0.25">
      <c r="A2426"/>
      <c r="B2426"/>
      <c r="C2426" s="8"/>
      <c r="D2426" s="8"/>
      <c r="E2426"/>
      <c r="F2426" s="276"/>
      <c r="G2426"/>
      <c r="H2426"/>
      <c r="I2426"/>
      <c r="J2426" s="267"/>
      <c r="K2426" s="267"/>
      <c r="L2426" s="372"/>
      <c r="O2426" s="373"/>
      <c r="P2426" s="373"/>
      <c r="Q2426" s="374"/>
      <c r="R2426" s="274"/>
      <c r="S2426"/>
      <c r="T2426"/>
      <c r="U2426"/>
      <c r="V2426"/>
      <c r="W2426"/>
      <c r="X2426"/>
      <c r="Y2426"/>
      <c r="Z2426"/>
      <c r="AA2426"/>
      <c r="AB2426"/>
      <c r="AC2426"/>
      <c r="AD2426"/>
      <c r="AE2426"/>
      <c r="AF2426"/>
      <c r="AG2426"/>
      <c r="AH2426"/>
    </row>
    <row r="2427" spans="1:34" s="282" customFormat="1" ht="12.75" customHeight="1" x14ac:dyDescent="0.25">
      <c r="A2427"/>
      <c r="B2427"/>
      <c r="C2427" s="8"/>
      <c r="D2427" s="8"/>
      <c r="E2427"/>
      <c r="F2427" s="276"/>
      <c r="G2427"/>
      <c r="H2427"/>
      <c r="I2427"/>
      <c r="J2427" s="267"/>
      <c r="K2427" s="267"/>
      <c r="L2427" s="372"/>
      <c r="O2427" s="373"/>
      <c r="P2427" s="373"/>
      <c r="Q2427" s="374"/>
      <c r="R2427" s="274"/>
      <c r="S2427"/>
      <c r="T2427"/>
      <c r="U2427"/>
      <c r="V2427"/>
      <c r="W2427"/>
      <c r="X2427"/>
      <c r="Y2427"/>
      <c r="Z2427"/>
      <c r="AA2427"/>
      <c r="AB2427"/>
      <c r="AC2427"/>
      <c r="AD2427"/>
      <c r="AE2427"/>
      <c r="AF2427"/>
      <c r="AG2427"/>
      <c r="AH2427"/>
    </row>
    <row r="2428" spans="1:34" s="282" customFormat="1" ht="12.75" customHeight="1" x14ac:dyDescent="0.25">
      <c r="A2428"/>
      <c r="B2428"/>
      <c r="C2428" s="8"/>
      <c r="D2428" s="8"/>
      <c r="E2428"/>
      <c r="F2428" s="276"/>
      <c r="G2428"/>
      <c r="H2428"/>
      <c r="I2428"/>
      <c r="J2428" s="267"/>
      <c r="K2428" s="267"/>
      <c r="L2428" s="372"/>
      <c r="O2428" s="373"/>
      <c r="P2428" s="373"/>
      <c r="Q2428" s="374"/>
      <c r="R2428" s="274"/>
      <c r="S2428"/>
      <c r="T2428"/>
      <c r="U2428"/>
      <c r="V2428"/>
      <c r="W2428"/>
      <c r="X2428"/>
      <c r="Y2428"/>
      <c r="Z2428"/>
      <c r="AA2428"/>
      <c r="AB2428"/>
      <c r="AC2428"/>
      <c r="AD2428"/>
      <c r="AE2428"/>
      <c r="AF2428"/>
      <c r="AG2428"/>
      <c r="AH2428"/>
    </row>
    <row r="2429" spans="1:34" s="282" customFormat="1" ht="12.75" customHeight="1" x14ac:dyDescent="0.25">
      <c r="A2429"/>
      <c r="B2429"/>
      <c r="C2429" s="8"/>
      <c r="D2429" s="8"/>
      <c r="E2429"/>
      <c r="F2429" s="276"/>
      <c r="G2429"/>
      <c r="H2429"/>
      <c r="I2429"/>
      <c r="J2429" s="267"/>
      <c r="K2429" s="267"/>
      <c r="L2429" s="372"/>
      <c r="O2429" s="373"/>
      <c r="P2429" s="373"/>
      <c r="Q2429" s="374"/>
      <c r="R2429" s="274"/>
      <c r="S2429"/>
      <c r="T2429"/>
      <c r="U2429"/>
      <c r="V2429"/>
      <c r="W2429"/>
      <c r="X2429"/>
      <c r="Y2429"/>
      <c r="Z2429"/>
      <c r="AA2429"/>
      <c r="AB2429"/>
      <c r="AC2429"/>
      <c r="AD2429"/>
      <c r="AE2429"/>
      <c r="AF2429"/>
      <c r="AG2429"/>
      <c r="AH2429"/>
    </row>
    <row r="2430" spans="1:34" s="282" customFormat="1" ht="12.75" customHeight="1" x14ac:dyDescent="0.25">
      <c r="A2430"/>
      <c r="B2430"/>
      <c r="C2430" s="8"/>
      <c r="D2430" s="8"/>
      <c r="E2430"/>
      <c r="F2430" s="276"/>
      <c r="G2430"/>
      <c r="H2430"/>
      <c r="I2430"/>
      <c r="J2430" s="267"/>
      <c r="K2430" s="267"/>
      <c r="L2430" s="372"/>
      <c r="O2430" s="373"/>
      <c r="P2430" s="373"/>
      <c r="Q2430" s="374"/>
      <c r="R2430" s="274"/>
      <c r="S2430"/>
      <c r="T2430"/>
      <c r="U2430"/>
      <c r="V2430"/>
      <c r="W2430"/>
      <c r="X2430"/>
      <c r="Y2430"/>
      <c r="Z2430"/>
      <c r="AA2430"/>
      <c r="AB2430"/>
      <c r="AC2430"/>
      <c r="AD2430"/>
      <c r="AE2430"/>
      <c r="AF2430"/>
      <c r="AG2430"/>
      <c r="AH2430"/>
    </row>
    <row r="2431" spans="1:34" s="282" customFormat="1" ht="12.75" customHeight="1" x14ac:dyDescent="0.25">
      <c r="A2431"/>
      <c r="B2431"/>
      <c r="C2431" s="8"/>
      <c r="D2431" s="8"/>
      <c r="E2431"/>
      <c r="F2431" s="276"/>
      <c r="G2431"/>
      <c r="H2431"/>
      <c r="I2431"/>
      <c r="J2431" s="267"/>
      <c r="K2431" s="267"/>
      <c r="L2431" s="372"/>
      <c r="O2431" s="373"/>
      <c r="P2431" s="373"/>
      <c r="Q2431" s="374"/>
      <c r="R2431" s="274"/>
      <c r="S2431"/>
      <c r="T2431"/>
      <c r="U2431"/>
      <c r="V2431"/>
      <c r="W2431"/>
      <c r="X2431"/>
      <c r="Y2431"/>
      <c r="Z2431"/>
      <c r="AA2431"/>
      <c r="AB2431"/>
      <c r="AC2431"/>
      <c r="AD2431"/>
      <c r="AE2431"/>
      <c r="AF2431"/>
      <c r="AG2431"/>
      <c r="AH2431"/>
    </row>
    <row r="2432" spans="1:34" s="282" customFormat="1" ht="12.75" customHeight="1" x14ac:dyDescent="0.25">
      <c r="A2432"/>
      <c r="B2432"/>
      <c r="C2432" s="8"/>
      <c r="D2432" s="8"/>
      <c r="E2432"/>
      <c r="F2432" s="276"/>
      <c r="G2432"/>
      <c r="H2432"/>
      <c r="I2432"/>
      <c r="J2432" s="267"/>
      <c r="K2432" s="267"/>
      <c r="L2432" s="372"/>
      <c r="O2432" s="373"/>
      <c r="P2432" s="373"/>
      <c r="Q2432" s="374"/>
      <c r="R2432" s="274"/>
      <c r="S2432"/>
      <c r="T2432"/>
      <c r="U2432"/>
      <c r="V2432"/>
      <c r="W2432"/>
      <c r="X2432"/>
      <c r="Y2432"/>
      <c r="Z2432"/>
      <c r="AA2432"/>
      <c r="AB2432"/>
      <c r="AC2432"/>
      <c r="AD2432"/>
      <c r="AE2432"/>
      <c r="AF2432"/>
      <c r="AG2432"/>
      <c r="AH2432"/>
    </row>
    <row r="2433" spans="1:34" s="282" customFormat="1" ht="12.75" customHeight="1" x14ac:dyDescent="0.25">
      <c r="A2433"/>
      <c r="B2433"/>
      <c r="C2433" s="8"/>
      <c r="D2433" s="8"/>
      <c r="E2433"/>
      <c r="F2433" s="276"/>
      <c r="G2433"/>
      <c r="H2433"/>
      <c r="I2433"/>
      <c r="J2433" s="267"/>
      <c r="K2433" s="267"/>
      <c r="L2433" s="372"/>
      <c r="O2433" s="373"/>
      <c r="P2433" s="373"/>
      <c r="Q2433" s="374"/>
      <c r="R2433" s="274"/>
      <c r="S2433"/>
      <c r="T2433"/>
      <c r="U2433"/>
      <c r="V2433"/>
      <c r="W2433"/>
      <c r="X2433"/>
      <c r="Y2433"/>
      <c r="Z2433"/>
      <c r="AA2433"/>
      <c r="AB2433"/>
      <c r="AC2433"/>
      <c r="AD2433"/>
      <c r="AE2433"/>
      <c r="AF2433"/>
      <c r="AG2433"/>
      <c r="AH2433"/>
    </row>
    <row r="2434" spans="1:34" s="282" customFormat="1" ht="12.75" customHeight="1" x14ac:dyDescent="0.25">
      <c r="A2434"/>
      <c r="B2434"/>
      <c r="C2434" s="8"/>
      <c r="D2434" s="8"/>
      <c r="E2434"/>
      <c r="F2434" s="276"/>
      <c r="G2434"/>
      <c r="H2434"/>
      <c r="I2434"/>
      <c r="J2434" s="267"/>
      <c r="K2434" s="267"/>
      <c r="L2434" s="372"/>
      <c r="O2434" s="373"/>
      <c r="P2434" s="373"/>
      <c r="Q2434" s="374"/>
      <c r="R2434" s="274"/>
      <c r="S2434"/>
      <c r="T2434"/>
      <c r="U2434"/>
      <c r="V2434"/>
      <c r="W2434"/>
      <c r="X2434"/>
      <c r="Y2434"/>
      <c r="Z2434"/>
      <c r="AA2434"/>
      <c r="AB2434"/>
      <c r="AC2434"/>
      <c r="AD2434"/>
      <c r="AE2434"/>
      <c r="AF2434"/>
      <c r="AG2434"/>
      <c r="AH2434"/>
    </row>
    <row r="2435" spans="1:34" s="282" customFormat="1" ht="12.75" customHeight="1" x14ac:dyDescent="0.25">
      <c r="A2435"/>
      <c r="B2435"/>
      <c r="C2435" s="8"/>
      <c r="D2435" s="8"/>
      <c r="E2435"/>
      <c r="F2435" s="276"/>
      <c r="G2435"/>
      <c r="H2435"/>
      <c r="I2435"/>
      <c r="J2435" s="267"/>
      <c r="K2435" s="267"/>
      <c r="L2435" s="372"/>
      <c r="O2435" s="373"/>
      <c r="P2435" s="373"/>
      <c r="Q2435" s="374"/>
      <c r="R2435" s="274"/>
      <c r="S2435"/>
      <c r="T2435"/>
      <c r="U2435"/>
      <c r="V2435"/>
      <c r="W2435"/>
      <c r="X2435"/>
      <c r="Y2435"/>
      <c r="Z2435"/>
      <c r="AA2435"/>
      <c r="AB2435"/>
      <c r="AC2435"/>
      <c r="AD2435"/>
      <c r="AE2435"/>
      <c r="AF2435"/>
      <c r="AG2435"/>
      <c r="AH2435"/>
    </row>
    <row r="2436" spans="1:34" s="282" customFormat="1" ht="12.75" customHeight="1" x14ac:dyDescent="0.25">
      <c r="A2436"/>
      <c r="B2436"/>
      <c r="C2436" s="8"/>
      <c r="D2436" s="8"/>
      <c r="E2436"/>
      <c r="F2436" s="276"/>
      <c r="G2436"/>
      <c r="H2436"/>
      <c r="I2436"/>
      <c r="J2436" s="267"/>
      <c r="K2436" s="267"/>
      <c r="L2436" s="372"/>
      <c r="O2436" s="373"/>
      <c r="P2436" s="373"/>
      <c r="Q2436" s="374"/>
      <c r="R2436" s="274"/>
      <c r="S2436"/>
      <c r="T2436"/>
      <c r="U2436"/>
      <c r="V2436"/>
      <c r="W2436"/>
      <c r="X2436"/>
      <c r="Y2436"/>
      <c r="Z2436"/>
      <c r="AA2436"/>
      <c r="AB2436"/>
      <c r="AC2436"/>
      <c r="AD2436"/>
      <c r="AE2436"/>
      <c r="AF2436"/>
      <c r="AG2436"/>
      <c r="AH2436"/>
    </row>
    <row r="2437" spans="1:34" s="282" customFormat="1" ht="12.75" customHeight="1" x14ac:dyDescent="0.25">
      <c r="A2437"/>
      <c r="B2437"/>
      <c r="C2437" s="8"/>
      <c r="D2437" s="8"/>
      <c r="E2437"/>
      <c r="F2437" s="276"/>
      <c r="G2437"/>
      <c r="H2437"/>
      <c r="I2437"/>
      <c r="J2437" s="267"/>
      <c r="K2437" s="267"/>
      <c r="L2437" s="372"/>
      <c r="O2437" s="373"/>
      <c r="P2437" s="373"/>
      <c r="Q2437" s="374"/>
      <c r="R2437" s="274"/>
      <c r="S2437"/>
      <c r="T2437"/>
      <c r="U2437"/>
      <c r="V2437"/>
      <c r="W2437"/>
      <c r="X2437"/>
      <c r="Y2437"/>
      <c r="Z2437"/>
      <c r="AA2437"/>
      <c r="AB2437"/>
      <c r="AC2437"/>
      <c r="AD2437"/>
      <c r="AE2437"/>
      <c r="AF2437"/>
      <c r="AG2437"/>
      <c r="AH2437"/>
    </row>
    <row r="2438" spans="1:34" s="282" customFormat="1" ht="12.75" customHeight="1" x14ac:dyDescent="0.25">
      <c r="A2438"/>
      <c r="B2438"/>
      <c r="C2438" s="8"/>
      <c r="D2438" s="8"/>
      <c r="E2438"/>
      <c r="F2438" s="276"/>
      <c r="G2438"/>
      <c r="H2438"/>
      <c r="I2438"/>
      <c r="J2438" s="267"/>
      <c r="K2438" s="267"/>
      <c r="L2438" s="372"/>
      <c r="O2438" s="373"/>
      <c r="P2438" s="373"/>
      <c r="Q2438" s="374"/>
      <c r="R2438" s="274"/>
      <c r="S2438"/>
      <c r="T2438"/>
      <c r="U2438"/>
      <c r="V2438"/>
      <c r="W2438"/>
      <c r="X2438"/>
      <c r="Y2438"/>
      <c r="Z2438"/>
      <c r="AA2438"/>
      <c r="AB2438"/>
      <c r="AC2438"/>
      <c r="AD2438"/>
      <c r="AE2438"/>
      <c r="AF2438"/>
      <c r="AG2438"/>
      <c r="AH2438"/>
    </row>
    <row r="2439" spans="1:34" s="282" customFormat="1" ht="12.75" customHeight="1" x14ac:dyDescent="0.25">
      <c r="A2439"/>
      <c r="B2439"/>
      <c r="C2439" s="8"/>
      <c r="D2439" s="8"/>
      <c r="E2439"/>
      <c r="F2439" s="276"/>
      <c r="G2439"/>
      <c r="H2439"/>
      <c r="I2439"/>
      <c r="J2439" s="267"/>
      <c r="K2439" s="267"/>
      <c r="L2439" s="372"/>
      <c r="O2439" s="373"/>
      <c r="P2439" s="373"/>
      <c r="Q2439" s="374"/>
      <c r="R2439" s="274"/>
      <c r="S2439"/>
      <c r="T2439"/>
      <c r="U2439"/>
      <c r="V2439"/>
      <c r="W2439"/>
      <c r="X2439"/>
      <c r="Y2439"/>
      <c r="Z2439"/>
      <c r="AA2439"/>
      <c r="AB2439"/>
      <c r="AC2439"/>
      <c r="AD2439"/>
      <c r="AE2439"/>
      <c r="AF2439"/>
      <c r="AG2439"/>
      <c r="AH2439"/>
    </row>
    <row r="2440" spans="1:34" s="282" customFormat="1" ht="12.75" customHeight="1" x14ac:dyDescent="0.25">
      <c r="A2440"/>
      <c r="B2440"/>
      <c r="C2440" s="8"/>
      <c r="D2440" s="8"/>
      <c r="E2440"/>
      <c r="F2440" s="276"/>
      <c r="G2440"/>
      <c r="H2440"/>
      <c r="I2440"/>
      <c r="J2440" s="267"/>
      <c r="K2440" s="267"/>
      <c r="L2440" s="372"/>
      <c r="O2440" s="373"/>
      <c r="P2440" s="373"/>
      <c r="Q2440" s="374"/>
      <c r="R2440" s="274"/>
      <c r="S2440"/>
      <c r="T2440"/>
      <c r="U2440"/>
      <c r="V2440"/>
      <c r="W2440"/>
      <c r="X2440"/>
      <c r="Y2440"/>
      <c r="Z2440"/>
      <c r="AA2440"/>
      <c r="AB2440"/>
      <c r="AC2440"/>
      <c r="AD2440"/>
      <c r="AE2440"/>
      <c r="AF2440"/>
      <c r="AG2440"/>
      <c r="AH2440"/>
    </row>
    <row r="2441" spans="1:34" s="282" customFormat="1" ht="12.75" customHeight="1" x14ac:dyDescent="0.25">
      <c r="A2441"/>
      <c r="B2441"/>
      <c r="C2441" s="8"/>
      <c r="D2441" s="8"/>
      <c r="E2441"/>
      <c r="F2441" s="276"/>
      <c r="G2441"/>
      <c r="H2441"/>
      <c r="I2441"/>
      <c r="J2441" s="267"/>
      <c r="K2441" s="267"/>
      <c r="L2441" s="372"/>
      <c r="O2441" s="373"/>
      <c r="P2441" s="373"/>
      <c r="Q2441" s="374"/>
      <c r="R2441" s="274"/>
      <c r="S2441"/>
      <c r="T2441"/>
      <c r="U2441"/>
      <c r="V2441"/>
      <c r="W2441"/>
      <c r="X2441"/>
      <c r="Y2441"/>
      <c r="Z2441"/>
      <c r="AA2441"/>
      <c r="AB2441"/>
      <c r="AC2441"/>
      <c r="AD2441"/>
      <c r="AE2441"/>
      <c r="AF2441"/>
      <c r="AG2441"/>
      <c r="AH2441"/>
    </row>
    <row r="2442" spans="1:34" s="282" customFormat="1" ht="12.75" customHeight="1" x14ac:dyDescent="0.25">
      <c r="A2442"/>
      <c r="B2442"/>
      <c r="C2442" s="8"/>
      <c r="D2442" s="8"/>
      <c r="E2442"/>
      <c r="F2442" s="276"/>
      <c r="G2442"/>
      <c r="H2442"/>
      <c r="I2442"/>
      <c r="J2442" s="267"/>
      <c r="K2442" s="267"/>
      <c r="L2442" s="372"/>
      <c r="O2442" s="373"/>
      <c r="P2442" s="373"/>
      <c r="Q2442" s="374"/>
      <c r="R2442" s="274"/>
      <c r="S2442"/>
      <c r="T2442"/>
      <c r="U2442"/>
      <c r="V2442"/>
      <c r="W2442"/>
      <c r="X2442"/>
      <c r="Y2442"/>
      <c r="Z2442"/>
      <c r="AA2442"/>
      <c r="AB2442"/>
      <c r="AC2442"/>
      <c r="AD2442"/>
      <c r="AE2442"/>
      <c r="AF2442"/>
      <c r="AG2442"/>
      <c r="AH2442"/>
    </row>
    <row r="2443" spans="1:34" s="282" customFormat="1" ht="12.75" customHeight="1" x14ac:dyDescent="0.25">
      <c r="A2443"/>
      <c r="B2443"/>
      <c r="C2443" s="8"/>
      <c r="D2443" s="8"/>
      <c r="E2443"/>
      <c r="F2443" s="276"/>
      <c r="G2443"/>
      <c r="H2443"/>
      <c r="I2443"/>
      <c r="J2443" s="267"/>
      <c r="K2443" s="267"/>
      <c r="L2443" s="372"/>
      <c r="O2443" s="373"/>
      <c r="P2443" s="373"/>
      <c r="Q2443" s="374"/>
      <c r="R2443" s="274"/>
      <c r="S2443"/>
      <c r="T2443"/>
      <c r="U2443"/>
      <c r="V2443"/>
      <c r="W2443"/>
      <c r="X2443"/>
      <c r="Y2443"/>
      <c r="Z2443"/>
      <c r="AA2443"/>
      <c r="AB2443"/>
      <c r="AC2443"/>
      <c r="AD2443"/>
      <c r="AE2443"/>
      <c r="AF2443"/>
      <c r="AG2443"/>
      <c r="AH2443"/>
    </row>
    <row r="2444" spans="1:34" s="282" customFormat="1" ht="12.75" customHeight="1" x14ac:dyDescent="0.25">
      <c r="A2444"/>
      <c r="B2444"/>
      <c r="C2444" s="8"/>
      <c r="D2444" s="8"/>
      <c r="E2444"/>
      <c r="F2444" s="276"/>
      <c r="G2444"/>
      <c r="H2444"/>
      <c r="I2444"/>
      <c r="J2444" s="267"/>
      <c r="K2444" s="267"/>
      <c r="L2444" s="372"/>
      <c r="O2444" s="373"/>
      <c r="P2444" s="373"/>
      <c r="Q2444" s="374"/>
      <c r="R2444" s="274"/>
      <c r="S2444"/>
      <c r="T2444"/>
      <c r="U2444"/>
      <c r="V2444"/>
      <c r="W2444"/>
      <c r="X2444"/>
      <c r="Y2444"/>
      <c r="Z2444"/>
      <c r="AA2444"/>
      <c r="AB2444"/>
      <c r="AC2444"/>
      <c r="AD2444"/>
      <c r="AE2444"/>
      <c r="AF2444"/>
      <c r="AG2444"/>
      <c r="AH2444"/>
    </row>
    <row r="2445" spans="1:34" s="282" customFormat="1" ht="12.75" customHeight="1" x14ac:dyDescent="0.25">
      <c r="A2445"/>
      <c r="B2445"/>
      <c r="C2445" s="8"/>
      <c r="D2445" s="8"/>
      <c r="E2445"/>
      <c r="F2445" s="276"/>
      <c r="G2445"/>
      <c r="H2445"/>
      <c r="I2445"/>
      <c r="J2445" s="267"/>
      <c r="K2445" s="267"/>
      <c r="L2445" s="372"/>
      <c r="O2445" s="373"/>
      <c r="P2445" s="373"/>
      <c r="Q2445" s="374"/>
      <c r="R2445" s="274"/>
      <c r="S2445"/>
      <c r="T2445"/>
      <c r="U2445"/>
      <c r="V2445"/>
      <c r="W2445"/>
      <c r="X2445"/>
      <c r="Y2445"/>
      <c r="Z2445"/>
      <c r="AA2445"/>
      <c r="AB2445"/>
      <c r="AC2445"/>
      <c r="AD2445"/>
      <c r="AE2445"/>
      <c r="AF2445"/>
      <c r="AG2445"/>
      <c r="AH2445"/>
    </row>
    <row r="2446" spans="1:34" s="282" customFormat="1" ht="12.75" customHeight="1" x14ac:dyDescent="0.25">
      <c r="A2446"/>
      <c r="B2446"/>
      <c r="C2446" s="8"/>
      <c r="D2446" s="8"/>
      <c r="E2446"/>
      <c r="F2446" s="276"/>
      <c r="G2446"/>
      <c r="H2446"/>
      <c r="I2446"/>
      <c r="J2446" s="267"/>
      <c r="K2446" s="267"/>
      <c r="L2446" s="372"/>
      <c r="O2446" s="373"/>
      <c r="P2446" s="373"/>
      <c r="Q2446" s="374"/>
      <c r="R2446" s="274"/>
      <c r="S2446"/>
      <c r="T2446"/>
      <c r="U2446"/>
      <c r="V2446"/>
      <c r="W2446"/>
      <c r="X2446"/>
      <c r="Y2446"/>
      <c r="Z2446"/>
      <c r="AA2446"/>
      <c r="AB2446"/>
      <c r="AC2446"/>
      <c r="AD2446"/>
      <c r="AE2446"/>
      <c r="AF2446"/>
      <c r="AG2446"/>
      <c r="AH2446"/>
    </row>
    <row r="2447" spans="1:34" s="282" customFormat="1" ht="12.75" customHeight="1" x14ac:dyDescent="0.25">
      <c r="A2447"/>
      <c r="B2447"/>
      <c r="C2447" s="8"/>
      <c r="D2447" s="8"/>
      <c r="E2447"/>
      <c r="F2447" s="276"/>
      <c r="G2447"/>
      <c r="H2447"/>
      <c r="I2447"/>
      <c r="J2447" s="267"/>
      <c r="K2447" s="267"/>
      <c r="L2447" s="372"/>
      <c r="O2447" s="373"/>
      <c r="P2447" s="373"/>
      <c r="Q2447" s="374"/>
      <c r="R2447" s="274"/>
      <c r="S2447"/>
      <c r="T2447"/>
      <c r="U2447"/>
      <c r="V2447"/>
      <c r="W2447"/>
      <c r="X2447"/>
      <c r="Y2447"/>
      <c r="Z2447"/>
      <c r="AA2447"/>
      <c r="AB2447"/>
      <c r="AC2447"/>
      <c r="AD2447"/>
      <c r="AE2447"/>
      <c r="AF2447"/>
      <c r="AG2447"/>
      <c r="AH2447"/>
    </row>
    <row r="2448" spans="1:34" s="282" customFormat="1" ht="12.75" customHeight="1" x14ac:dyDescent="0.25">
      <c r="A2448"/>
      <c r="B2448"/>
      <c r="C2448" s="8"/>
      <c r="D2448" s="8"/>
      <c r="E2448"/>
      <c r="F2448" s="276"/>
      <c r="G2448"/>
      <c r="H2448"/>
      <c r="I2448"/>
      <c r="J2448" s="267"/>
      <c r="K2448" s="267"/>
      <c r="L2448" s="372"/>
      <c r="O2448" s="373"/>
      <c r="P2448" s="373"/>
      <c r="Q2448" s="374"/>
      <c r="R2448" s="274"/>
      <c r="S2448"/>
      <c r="T2448"/>
      <c r="U2448"/>
      <c r="V2448"/>
      <c r="W2448"/>
      <c r="X2448"/>
      <c r="Y2448"/>
      <c r="Z2448"/>
      <c r="AA2448"/>
      <c r="AB2448"/>
      <c r="AC2448"/>
      <c r="AD2448"/>
      <c r="AE2448"/>
      <c r="AF2448"/>
      <c r="AG2448"/>
      <c r="AH2448"/>
    </row>
    <row r="2449" spans="1:34" s="282" customFormat="1" ht="12.75" customHeight="1" x14ac:dyDescent="0.25">
      <c r="A2449"/>
      <c r="B2449"/>
      <c r="C2449" s="8"/>
      <c r="D2449" s="8"/>
      <c r="E2449"/>
      <c r="F2449" s="276"/>
      <c r="G2449"/>
      <c r="H2449"/>
      <c r="I2449"/>
      <c r="J2449" s="267"/>
      <c r="K2449" s="267"/>
      <c r="L2449" s="372"/>
      <c r="O2449" s="373"/>
      <c r="P2449" s="373"/>
      <c r="Q2449" s="374"/>
      <c r="R2449" s="274"/>
      <c r="S2449"/>
      <c r="T2449"/>
      <c r="U2449"/>
      <c r="V2449"/>
      <c r="W2449"/>
      <c r="X2449"/>
      <c r="Y2449"/>
      <c r="Z2449"/>
      <c r="AA2449"/>
      <c r="AB2449"/>
      <c r="AC2449"/>
      <c r="AD2449"/>
      <c r="AE2449"/>
      <c r="AF2449"/>
      <c r="AG2449"/>
      <c r="AH2449"/>
    </row>
    <row r="2450" spans="1:34" s="282" customFormat="1" ht="12.75" customHeight="1" x14ac:dyDescent="0.25">
      <c r="A2450"/>
      <c r="B2450"/>
      <c r="C2450" s="8"/>
      <c r="D2450" s="8"/>
      <c r="E2450"/>
      <c r="F2450" s="276"/>
      <c r="G2450"/>
      <c r="H2450"/>
      <c r="I2450"/>
      <c r="J2450" s="267"/>
      <c r="K2450" s="267"/>
      <c r="L2450" s="372"/>
      <c r="O2450" s="373"/>
      <c r="P2450" s="373"/>
      <c r="Q2450" s="374"/>
      <c r="R2450" s="274"/>
      <c r="S2450"/>
      <c r="T2450"/>
      <c r="U2450"/>
      <c r="V2450"/>
      <c r="W2450"/>
      <c r="X2450"/>
      <c r="Y2450"/>
      <c r="Z2450"/>
      <c r="AA2450"/>
      <c r="AB2450"/>
      <c r="AC2450"/>
      <c r="AD2450"/>
      <c r="AE2450"/>
      <c r="AF2450"/>
      <c r="AG2450"/>
      <c r="AH2450"/>
    </row>
    <row r="2451" spans="1:34" s="282" customFormat="1" ht="12.75" customHeight="1" x14ac:dyDescent="0.25">
      <c r="A2451"/>
      <c r="B2451"/>
      <c r="C2451" s="8"/>
      <c r="D2451" s="8"/>
      <c r="E2451"/>
      <c r="F2451" s="276"/>
      <c r="G2451"/>
      <c r="H2451"/>
      <c r="I2451"/>
      <c r="J2451" s="267"/>
      <c r="K2451" s="267"/>
      <c r="L2451" s="372"/>
      <c r="O2451" s="373"/>
      <c r="P2451" s="373"/>
      <c r="Q2451" s="374"/>
      <c r="R2451" s="274"/>
      <c r="S2451"/>
      <c r="T2451"/>
      <c r="U2451"/>
      <c r="V2451"/>
      <c r="W2451"/>
      <c r="X2451"/>
      <c r="Y2451"/>
      <c r="Z2451"/>
      <c r="AA2451"/>
      <c r="AB2451"/>
      <c r="AC2451"/>
      <c r="AD2451"/>
      <c r="AE2451"/>
      <c r="AF2451"/>
      <c r="AG2451"/>
      <c r="AH2451"/>
    </row>
    <row r="2452" spans="1:34" s="282" customFormat="1" ht="12.75" customHeight="1" x14ac:dyDescent="0.25">
      <c r="A2452"/>
      <c r="B2452"/>
      <c r="C2452" s="8"/>
      <c r="D2452" s="8"/>
      <c r="E2452"/>
      <c r="F2452" s="276"/>
      <c r="G2452"/>
      <c r="H2452"/>
      <c r="I2452"/>
      <c r="J2452" s="267"/>
      <c r="K2452" s="267"/>
      <c r="L2452" s="372"/>
      <c r="O2452" s="373"/>
      <c r="P2452" s="373"/>
      <c r="Q2452" s="374"/>
      <c r="R2452" s="274"/>
      <c r="S2452"/>
      <c r="T2452"/>
      <c r="U2452"/>
      <c r="V2452"/>
      <c r="W2452"/>
      <c r="X2452"/>
      <c r="Y2452"/>
      <c r="Z2452"/>
      <c r="AA2452"/>
      <c r="AB2452"/>
      <c r="AC2452"/>
      <c r="AD2452"/>
      <c r="AE2452"/>
      <c r="AF2452"/>
      <c r="AG2452"/>
      <c r="AH2452"/>
    </row>
    <row r="2453" spans="1:34" s="282" customFormat="1" ht="12.75" customHeight="1" x14ac:dyDescent="0.25">
      <c r="A2453"/>
      <c r="B2453"/>
      <c r="C2453" s="8"/>
      <c r="D2453" s="8"/>
      <c r="E2453"/>
      <c r="F2453" s="276"/>
      <c r="G2453"/>
      <c r="H2453"/>
      <c r="I2453"/>
      <c r="J2453" s="267"/>
      <c r="K2453" s="267"/>
      <c r="L2453" s="372"/>
      <c r="O2453" s="373"/>
      <c r="P2453" s="373"/>
      <c r="Q2453" s="374"/>
      <c r="R2453" s="274"/>
      <c r="S2453"/>
      <c r="T2453"/>
      <c r="U2453"/>
      <c r="V2453"/>
      <c r="W2453"/>
      <c r="X2453"/>
      <c r="Y2453"/>
      <c r="Z2453"/>
      <c r="AA2453"/>
      <c r="AB2453"/>
      <c r="AC2453"/>
      <c r="AD2453"/>
      <c r="AE2453"/>
      <c r="AF2453"/>
      <c r="AG2453"/>
      <c r="AH2453"/>
    </row>
    <row r="2454" spans="1:34" s="282" customFormat="1" ht="12.75" customHeight="1" x14ac:dyDescent="0.25">
      <c r="A2454"/>
      <c r="B2454"/>
      <c r="C2454" s="8"/>
      <c r="D2454" s="8"/>
      <c r="E2454"/>
      <c r="F2454" s="276"/>
      <c r="G2454"/>
      <c r="H2454"/>
      <c r="I2454"/>
      <c r="J2454" s="267"/>
      <c r="K2454" s="267"/>
      <c r="L2454" s="372"/>
      <c r="O2454" s="373"/>
      <c r="P2454" s="373"/>
      <c r="Q2454" s="374"/>
      <c r="R2454" s="274"/>
      <c r="S2454"/>
      <c r="T2454"/>
      <c r="U2454"/>
      <c r="V2454"/>
      <c r="W2454"/>
      <c r="X2454"/>
      <c r="Y2454"/>
      <c r="Z2454"/>
      <c r="AA2454"/>
      <c r="AB2454"/>
      <c r="AC2454"/>
      <c r="AD2454"/>
      <c r="AE2454"/>
      <c r="AF2454"/>
      <c r="AG2454"/>
      <c r="AH2454"/>
    </row>
    <row r="2455" spans="1:34" s="282" customFormat="1" ht="12.75" customHeight="1" x14ac:dyDescent="0.25">
      <c r="A2455"/>
      <c r="B2455"/>
      <c r="C2455" s="8"/>
      <c r="D2455" s="8"/>
      <c r="E2455"/>
      <c r="F2455" s="276"/>
      <c r="G2455"/>
      <c r="H2455"/>
      <c r="I2455"/>
      <c r="J2455" s="267"/>
      <c r="K2455" s="267"/>
      <c r="L2455" s="372"/>
      <c r="O2455" s="373"/>
      <c r="P2455" s="373"/>
      <c r="Q2455" s="374"/>
      <c r="R2455" s="274"/>
      <c r="S2455"/>
      <c r="T2455"/>
      <c r="U2455"/>
      <c r="V2455"/>
      <c r="W2455"/>
      <c r="X2455"/>
      <c r="Y2455"/>
      <c r="Z2455"/>
      <c r="AA2455"/>
      <c r="AB2455"/>
      <c r="AC2455"/>
      <c r="AD2455"/>
      <c r="AE2455"/>
      <c r="AF2455"/>
      <c r="AG2455"/>
      <c r="AH2455"/>
    </row>
    <row r="2456" spans="1:34" s="282" customFormat="1" ht="12.75" customHeight="1" x14ac:dyDescent="0.25">
      <c r="A2456"/>
      <c r="B2456"/>
      <c r="C2456" s="8"/>
      <c r="D2456" s="8"/>
      <c r="E2456"/>
      <c r="F2456" s="276"/>
      <c r="G2456"/>
      <c r="H2456"/>
      <c r="I2456"/>
      <c r="J2456" s="267"/>
      <c r="K2456" s="267"/>
      <c r="L2456" s="372"/>
      <c r="O2456" s="373"/>
      <c r="P2456" s="373"/>
      <c r="Q2456" s="374"/>
      <c r="R2456" s="274"/>
      <c r="S2456"/>
      <c r="T2456"/>
      <c r="U2456"/>
      <c r="V2456"/>
      <c r="W2456"/>
      <c r="X2456"/>
      <c r="Y2456"/>
      <c r="Z2456"/>
      <c r="AA2456"/>
      <c r="AB2456"/>
      <c r="AC2456"/>
      <c r="AD2456"/>
      <c r="AE2456"/>
      <c r="AF2456"/>
      <c r="AG2456"/>
      <c r="AH2456"/>
    </row>
    <row r="2457" spans="1:34" s="282" customFormat="1" ht="12.75" customHeight="1" x14ac:dyDescent="0.25">
      <c r="A2457"/>
      <c r="B2457"/>
      <c r="C2457" s="8"/>
      <c r="D2457" s="8"/>
      <c r="E2457"/>
      <c r="F2457" s="276"/>
      <c r="G2457"/>
      <c r="H2457"/>
      <c r="I2457"/>
      <c r="J2457" s="267"/>
      <c r="K2457" s="267"/>
      <c r="L2457" s="372"/>
      <c r="O2457" s="373"/>
      <c r="P2457" s="373"/>
      <c r="Q2457" s="374"/>
      <c r="R2457" s="274"/>
      <c r="S2457"/>
      <c r="T2457"/>
      <c r="U2457"/>
      <c r="V2457"/>
      <c r="W2457"/>
      <c r="X2457"/>
      <c r="Y2457"/>
      <c r="Z2457"/>
      <c r="AA2457"/>
      <c r="AB2457"/>
      <c r="AC2457"/>
      <c r="AD2457"/>
      <c r="AE2457"/>
      <c r="AF2457"/>
      <c r="AG2457"/>
      <c r="AH2457"/>
    </row>
    <row r="2458" spans="1:34" s="282" customFormat="1" ht="12.75" customHeight="1" x14ac:dyDescent="0.25">
      <c r="A2458"/>
      <c r="B2458"/>
      <c r="C2458" s="8"/>
      <c r="D2458" s="8"/>
      <c r="E2458"/>
      <c r="F2458" s="276"/>
      <c r="G2458"/>
      <c r="H2458"/>
      <c r="I2458"/>
      <c r="J2458" s="267"/>
      <c r="K2458" s="267"/>
      <c r="L2458" s="372"/>
      <c r="O2458" s="373"/>
      <c r="P2458" s="373"/>
      <c r="Q2458" s="374"/>
      <c r="R2458" s="274"/>
      <c r="S2458"/>
      <c r="T2458"/>
      <c r="U2458"/>
      <c r="V2458"/>
      <c r="W2458"/>
      <c r="X2458"/>
      <c r="Y2458"/>
      <c r="Z2458"/>
      <c r="AA2458"/>
      <c r="AB2458"/>
      <c r="AC2458"/>
      <c r="AD2458"/>
      <c r="AE2458"/>
      <c r="AF2458"/>
      <c r="AG2458"/>
      <c r="AH2458"/>
    </row>
    <row r="2459" spans="1:34" s="282" customFormat="1" ht="12.75" customHeight="1" x14ac:dyDescent="0.25">
      <c r="A2459"/>
      <c r="B2459"/>
      <c r="C2459" s="8"/>
      <c r="D2459" s="8"/>
      <c r="E2459"/>
      <c r="F2459" s="276"/>
      <c r="G2459"/>
      <c r="H2459"/>
      <c r="I2459"/>
      <c r="J2459" s="267"/>
      <c r="K2459" s="267"/>
      <c r="L2459" s="372"/>
      <c r="O2459" s="373"/>
      <c r="P2459" s="373"/>
      <c r="Q2459" s="374"/>
      <c r="R2459" s="274"/>
      <c r="S2459"/>
      <c r="T2459"/>
      <c r="U2459"/>
      <c r="V2459"/>
      <c r="W2459"/>
      <c r="X2459"/>
      <c r="Y2459"/>
      <c r="Z2459"/>
      <c r="AA2459"/>
      <c r="AB2459"/>
      <c r="AC2459"/>
      <c r="AD2459"/>
      <c r="AE2459"/>
      <c r="AF2459"/>
      <c r="AG2459"/>
      <c r="AH2459"/>
    </row>
    <row r="2460" spans="1:34" s="282" customFormat="1" ht="12.75" customHeight="1" x14ac:dyDescent="0.25">
      <c r="A2460"/>
      <c r="B2460"/>
      <c r="C2460" s="8"/>
      <c r="D2460" s="8"/>
      <c r="E2460"/>
      <c r="F2460" s="276"/>
      <c r="G2460"/>
      <c r="H2460"/>
      <c r="I2460"/>
      <c r="J2460" s="267"/>
      <c r="K2460" s="267"/>
      <c r="L2460" s="372"/>
      <c r="O2460" s="373"/>
      <c r="P2460" s="373"/>
      <c r="Q2460" s="374"/>
      <c r="R2460" s="274"/>
      <c r="S2460"/>
      <c r="T2460"/>
      <c r="U2460"/>
      <c r="V2460"/>
      <c r="W2460"/>
      <c r="X2460"/>
      <c r="Y2460"/>
      <c r="Z2460"/>
      <c r="AA2460"/>
      <c r="AB2460"/>
      <c r="AC2460"/>
      <c r="AD2460"/>
      <c r="AE2460"/>
      <c r="AF2460"/>
      <c r="AG2460"/>
      <c r="AH2460"/>
    </row>
    <row r="2461" spans="1:34" s="282" customFormat="1" ht="12.75" customHeight="1" x14ac:dyDescent="0.25">
      <c r="A2461"/>
      <c r="B2461"/>
      <c r="C2461" s="8"/>
      <c r="D2461" s="8"/>
      <c r="E2461"/>
      <c r="F2461" s="276"/>
      <c r="G2461"/>
      <c r="H2461"/>
      <c r="I2461"/>
      <c r="J2461" s="267"/>
      <c r="K2461" s="267"/>
      <c r="L2461" s="372"/>
      <c r="O2461" s="373"/>
      <c r="P2461" s="373"/>
      <c r="Q2461" s="374"/>
      <c r="R2461" s="274"/>
      <c r="S2461"/>
      <c r="T2461"/>
      <c r="U2461"/>
      <c r="V2461"/>
      <c r="W2461"/>
      <c r="X2461"/>
      <c r="Y2461"/>
      <c r="Z2461"/>
      <c r="AA2461"/>
      <c r="AB2461"/>
      <c r="AC2461"/>
      <c r="AD2461"/>
      <c r="AE2461"/>
      <c r="AF2461"/>
      <c r="AG2461"/>
      <c r="AH2461"/>
    </row>
    <row r="2462" spans="1:34" s="282" customFormat="1" ht="12.75" customHeight="1" x14ac:dyDescent="0.25">
      <c r="A2462"/>
      <c r="B2462"/>
      <c r="C2462" s="8"/>
      <c r="D2462" s="8"/>
      <c r="E2462"/>
      <c r="F2462" s="276"/>
      <c r="G2462"/>
      <c r="H2462"/>
      <c r="I2462"/>
      <c r="J2462" s="267"/>
      <c r="K2462" s="267"/>
      <c r="L2462" s="372"/>
      <c r="O2462" s="373"/>
      <c r="P2462" s="373"/>
      <c r="Q2462" s="374"/>
      <c r="R2462" s="274"/>
      <c r="S2462"/>
      <c r="T2462"/>
      <c r="U2462"/>
      <c r="V2462"/>
      <c r="W2462"/>
      <c r="X2462"/>
      <c r="Y2462"/>
      <c r="Z2462"/>
      <c r="AA2462"/>
      <c r="AB2462"/>
      <c r="AC2462"/>
      <c r="AD2462"/>
      <c r="AE2462"/>
      <c r="AF2462"/>
      <c r="AG2462"/>
      <c r="AH2462"/>
    </row>
    <row r="2463" spans="1:34" s="282" customFormat="1" ht="12.75" customHeight="1" x14ac:dyDescent="0.25">
      <c r="A2463"/>
      <c r="B2463"/>
      <c r="C2463" s="8"/>
      <c r="D2463" s="8"/>
      <c r="E2463"/>
      <c r="F2463" s="276"/>
      <c r="G2463"/>
      <c r="H2463"/>
      <c r="I2463"/>
      <c r="J2463" s="267"/>
      <c r="K2463" s="267"/>
      <c r="L2463" s="372"/>
      <c r="O2463" s="373"/>
      <c r="P2463" s="373"/>
      <c r="Q2463" s="374"/>
      <c r="R2463" s="274"/>
      <c r="S2463"/>
      <c r="T2463"/>
      <c r="U2463"/>
      <c r="V2463"/>
      <c r="W2463"/>
      <c r="X2463"/>
      <c r="Y2463"/>
      <c r="Z2463"/>
      <c r="AA2463"/>
      <c r="AB2463"/>
      <c r="AC2463"/>
      <c r="AD2463"/>
      <c r="AE2463"/>
      <c r="AF2463"/>
      <c r="AG2463"/>
      <c r="AH2463"/>
    </row>
    <row r="2464" spans="1:34" s="282" customFormat="1" ht="12.75" customHeight="1" x14ac:dyDescent="0.25">
      <c r="A2464"/>
      <c r="B2464"/>
      <c r="C2464" s="8"/>
      <c r="D2464" s="8"/>
      <c r="E2464"/>
      <c r="F2464" s="276"/>
      <c r="G2464"/>
      <c r="H2464"/>
      <c r="I2464"/>
      <c r="J2464" s="267"/>
      <c r="K2464" s="267"/>
      <c r="L2464" s="372"/>
      <c r="O2464" s="373"/>
      <c r="P2464" s="373"/>
      <c r="Q2464" s="374"/>
      <c r="R2464" s="274"/>
      <c r="S2464"/>
      <c r="T2464"/>
      <c r="U2464"/>
      <c r="V2464"/>
      <c r="W2464"/>
      <c r="X2464"/>
      <c r="Y2464"/>
      <c r="Z2464"/>
      <c r="AA2464"/>
      <c r="AB2464"/>
      <c r="AC2464"/>
      <c r="AD2464"/>
      <c r="AE2464"/>
      <c r="AF2464"/>
      <c r="AG2464"/>
      <c r="AH2464"/>
    </row>
    <row r="2465" spans="1:34" s="282" customFormat="1" ht="12.75" customHeight="1" x14ac:dyDescent="0.25">
      <c r="A2465"/>
      <c r="B2465"/>
      <c r="C2465" s="8"/>
      <c r="D2465" s="8"/>
      <c r="E2465"/>
      <c r="F2465" s="276"/>
      <c r="G2465"/>
      <c r="H2465"/>
      <c r="I2465"/>
      <c r="J2465" s="267"/>
      <c r="K2465" s="267"/>
      <c r="L2465" s="372"/>
      <c r="O2465" s="373"/>
      <c r="P2465" s="373"/>
      <c r="Q2465" s="374"/>
      <c r="R2465" s="274"/>
      <c r="S2465"/>
      <c r="T2465"/>
      <c r="U2465"/>
      <c r="V2465"/>
      <c r="W2465"/>
      <c r="X2465"/>
      <c r="Y2465"/>
      <c r="Z2465"/>
      <c r="AA2465"/>
      <c r="AB2465"/>
      <c r="AC2465"/>
      <c r="AD2465"/>
      <c r="AE2465"/>
      <c r="AF2465"/>
      <c r="AG2465"/>
      <c r="AH2465"/>
    </row>
    <row r="2466" spans="1:34" s="282" customFormat="1" ht="12.75" customHeight="1" x14ac:dyDescent="0.25">
      <c r="A2466"/>
      <c r="B2466"/>
      <c r="C2466" s="8"/>
      <c r="D2466" s="8"/>
      <c r="E2466"/>
      <c r="F2466" s="276"/>
      <c r="G2466"/>
      <c r="H2466"/>
      <c r="I2466"/>
      <c r="J2466" s="267"/>
      <c r="K2466" s="267"/>
      <c r="L2466" s="372"/>
      <c r="O2466" s="373"/>
      <c r="P2466" s="373"/>
      <c r="Q2466" s="374"/>
      <c r="R2466" s="274"/>
      <c r="S2466"/>
      <c r="T2466"/>
      <c r="U2466"/>
      <c r="V2466"/>
      <c r="W2466"/>
      <c r="X2466"/>
      <c r="Y2466"/>
      <c r="Z2466"/>
      <c r="AA2466"/>
      <c r="AB2466"/>
      <c r="AC2466"/>
      <c r="AD2466"/>
      <c r="AE2466"/>
      <c r="AF2466"/>
      <c r="AG2466"/>
      <c r="AH2466"/>
    </row>
    <row r="2467" spans="1:34" s="282" customFormat="1" ht="12.75" customHeight="1" x14ac:dyDescent="0.25">
      <c r="A2467"/>
      <c r="B2467"/>
      <c r="C2467" s="8"/>
      <c r="D2467" s="8"/>
      <c r="E2467"/>
      <c r="F2467" s="276"/>
      <c r="G2467"/>
      <c r="H2467"/>
      <c r="I2467"/>
      <c r="J2467" s="267"/>
      <c r="K2467" s="267"/>
      <c r="L2467" s="372"/>
      <c r="O2467" s="373"/>
      <c r="P2467" s="373"/>
      <c r="Q2467" s="374"/>
      <c r="R2467" s="274"/>
      <c r="S2467"/>
      <c r="T2467"/>
      <c r="U2467"/>
      <c r="V2467"/>
      <c r="W2467"/>
      <c r="X2467"/>
      <c r="Y2467"/>
      <c r="Z2467"/>
      <c r="AA2467"/>
      <c r="AB2467"/>
      <c r="AC2467"/>
      <c r="AD2467"/>
      <c r="AE2467"/>
      <c r="AF2467"/>
      <c r="AG2467"/>
      <c r="AH2467"/>
    </row>
    <row r="2468" spans="1:34" s="282" customFormat="1" ht="12.75" customHeight="1" x14ac:dyDescent="0.25">
      <c r="A2468"/>
      <c r="B2468"/>
      <c r="C2468" s="8"/>
      <c r="D2468" s="8"/>
      <c r="E2468"/>
      <c r="F2468" s="276"/>
      <c r="G2468"/>
      <c r="H2468"/>
      <c r="I2468"/>
      <c r="J2468" s="267"/>
      <c r="K2468" s="267"/>
      <c r="L2468" s="372"/>
      <c r="O2468" s="373"/>
      <c r="P2468" s="373"/>
      <c r="Q2468" s="374"/>
      <c r="R2468" s="274"/>
      <c r="S2468"/>
      <c r="T2468"/>
      <c r="U2468"/>
      <c r="V2468"/>
      <c r="W2468"/>
      <c r="X2468"/>
      <c r="Y2468"/>
      <c r="Z2468"/>
      <c r="AA2468"/>
      <c r="AB2468"/>
      <c r="AC2468"/>
      <c r="AD2468"/>
      <c r="AE2468"/>
      <c r="AF2468"/>
      <c r="AG2468"/>
      <c r="AH2468"/>
    </row>
    <row r="2469" spans="1:34" s="282" customFormat="1" ht="12.75" customHeight="1" x14ac:dyDescent="0.25">
      <c r="A2469"/>
      <c r="B2469"/>
      <c r="C2469" s="8"/>
      <c r="D2469" s="8"/>
      <c r="E2469"/>
      <c r="F2469" s="276"/>
      <c r="G2469"/>
      <c r="H2469"/>
      <c r="I2469"/>
      <c r="J2469" s="267"/>
      <c r="K2469" s="267"/>
      <c r="L2469" s="372"/>
      <c r="O2469" s="373"/>
      <c r="P2469" s="373"/>
      <c r="Q2469" s="374"/>
      <c r="R2469" s="274"/>
      <c r="S2469"/>
      <c r="T2469"/>
      <c r="U2469"/>
      <c r="V2469"/>
      <c r="W2469"/>
      <c r="X2469"/>
      <c r="Y2469"/>
      <c r="Z2469"/>
      <c r="AA2469"/>
      <c r="AB2469"/>
      <c r="AC2469"/>
      <c r="AD2469"/>
      <c r="AE2469"/>
      <c r="AF2469"/>
      <c r="AG2469"/>
      <c r="AH2469"/>
    </row>
    <row r="2470" spans="1:34" s="282" customFormat="1" ht="12.75" customHeight="1" x14ac:dyDescent="0.25">
      <c r="A2470"/>
      <c r="B2470"/>
      <c r="C2470" s="8"/>
      <c r="D2470" s="8"/>
      <c r="E2470"/>
      <c r="F2470" s="276"/>
      <c r="G2470"/>
      <c r="H2470"/>
      <c r="I2470"/>
      <c r="J2470" s="267"/>
      <c r="K2470" s="267"/>
      <c r="L2470" s="372"/>
      <c r="O2470" s="373"/>
      <c r="P2470" s="373"/>
      <c r="Q2470" s="374"/>
      <c r="R2470" s="274"/>
      <c r="S2470"/>
      <c r="T2470"/>
      <c r="U2470"/>
      <c r="V2470"/>
      <c r="W2470"/>
      <c r="X2470"/>
      <c r="Y2470"/>
      <c r="Z2470"/>
      <c r="AA2470"/>
      <c r="AB2470"/>
      <c r="AC2470"/>
      <c r="AD2470"/>
      <c r="AE2470"/>
      <c r="AF2470"/>
      <c r="AG2470"/>
      <c r="AH2470"/>
    </row>
    <row r="2471" spans="1:34" s="282" customFormat="1" ht="12.75" customHeight="1" x14ac:dyDescent="0.25">
      <c r="A2471"/>
      <c r="B2471"/>
      <c r="C2471" s="8"/>
      <c r="D2471" s="8"/>
      <c r="E2471"/>
      <c r="F2471" s="276"/>
      <c r="G2471"/>
      <c r="H2471"/>
      <c r="I2471"/>
      <c r="J2471" s="267"/>
      <c r="K2471" s="267"/>
      <c r="L2471" s="372"/>
      <c r="O2471" s="373"/>
      <c r="P2471" s="373"/>
      <c r="Q2471" s="374"/>
      <c r="R2471" s="274"/>
      <c r="S2471"/>
      <c r="T2471"/>
      <c r="U2471"/>
      <c r="V2471"/>
      <c r="W2471"/>
      <c r="X2471"/>
      <c r="Y2471"/>
      <c r="Z2471"/>
      <c r="AA2471"/>
      <c r="AB2471"/>
      <c r="AC2471"/>
      <c r="AD2471"/>
      <c r="AE2471"/>
      <c r="AF2471"/>
      <c r="AG2471"/>
      <c r="AH2471"/>
    </row>
    <row r="2472" spans="1:34" s="282" customFormat="1" ht="12.75" customHeight="1" x14ac:dyDescent="0.25">
      <c r="A2472"/>
      <c r="B2472"/>
      <c r="C2472" s="8"/>
      <c r="D2472" s="8"/>
      <c r="E2472"/>
      <c r="F2472" s="276"/>
      <c r="G2472"/>
      <c r="H2472"/>
      <c r="I2472"/>
      <c r="J2472" s="267"/>
      <c r="K2472" s="267"/>
      <c r="L2472" s="372"/>
      <c r="O2472" s="373"/>
      <c r="P2472" s="373"/>
      <c r="Q2472" s="374"/>
      <c r="R2472" s="274"/>
      <c r="S2472"/>
      <c r="T2472"/>
      <c r="U2472"/>
      <c r="V2472"/>
      <c r="W2472"/>
      <c r="X2472"/>
      <c r="Y2472"/>
      <c r="Z2472"/>
      <c r="AA2472"/>
      <c r="AB2472"/>
      <c r="AC2472"/>
      <c r="AD2472"/>
      <c r="AE2472"/>
      <c r="AF2472"/>
      <c r="AG2472"/>
      <c r="AH2472"/>
    </row>
    <row r="2473" spans="1:34" s="282" customFormat="1" ht="12.75" customHeight="1" x14ac:dyDescent="0.25">
      <c r="A2473"/>
      <c r="B2473"/>
      <c r="C2473" s="8"/>
      <c r="D2473" s="8"/>
      <c r="E2473"/>
      <c r="F2473" s="276"/>
      <c r="G2473"/>
      <c r="H2473"/>
      <c r="I2473"/>
      <c r="J2473" s="267"/>
      <c r="K2473" s="267"/>
      <c r="L2473" s="372"/>
      <c r="O2473" s="373"/>
      <c r="P2473" s="373"/>
      <c r="Q2473" s="374"/>
      <c r="R2473" s="274"/>
      <c r="S2473"/>
      <c r="T2473"/>
      <c r="U2473"/>
      <c r="V2473"/>
      <c r="W2473"/>
      <c r="X2473"/>
      <c r="Y2473"/>
      <c r="Z2473"/>
      <c r="AA2473"/>
      <c r="AB2473"/>
      <c r="AC2473"/>
      <c r="AD2473"/>
      <c r="AE2473"/>
      <c r="AF2473"/>
      <c r="AG2473"/>
      <c r="AH2473"/>
    </row>
    <row r="2474" spans="1:34" s="282" customFormat="1" ht="12.75" customHeight="1" x14ac:dyDescent="0.25">
      <c r="A2474"/>
      <c r="B2474"/>
      <c r="C2474" s="8"/>
      <c r="D2474" s="8"/>
      <c r="E2474"/>
      <c r="F2474" s="276"/>
      <c r="G2474"/>
      <c r="H2474"/>
      <c r="I2474"/>
      <c r="J2474" s="267"/>
      <c r="K2474" s="267"/>
      <c r="L2474" s="372"/>
      <c r="O2474" s="373"/>
      <c r="P2474" s="373"/>
      <c r="Q2474" s="374"/>
      <c r="R2474" s="274"/>
      <c r="S2474"/>
      <c r="T2474"/>
      <c r="U2474"/>
      <c r="V2474"/>
      <c r="W2474"/>
      <c r="X2474"/>
      <c r="Y2474"/>
      <c r="Z2474"/>
      <c r="AA2474"/>
      <c r="AB2474"/>
      <c r="AC2474"/>
      <c r="AD2474"/>
      <c r="AE2474"/>
      <c r="AF2474"/>
      <c r="AG2474"/>
      <c r="AH2474"/>
    </row>
    <row r="2475" spans="1:34" s="282" customFormat="1" ht="12.75" customHeight="1" x14ac:dyDescent="0.25">
      <c r="A2475"/>
      <c r="B2475"/>
      <c r="C2475" s="8"/>
      <c r="D2475" s="8"/>
      <c r="E2475"/>
      <c r="F2475" s="276"/>
      <c r="G2475"/>
      <c r="H2475"/>
      <c r="I2475"/>
      <c r="J2475" s="267"/>
      <c r="K2475" s="267"/>
      <c r="L2475" s="372"/>
      <c r="O2475" s="373"/>
      <c r="P2475" s="373"/>
      <c r="Q2475" s="374"/>
      <c r="R2475" s="274"/>
      <c r="S2475"/>
      <c r="T2475"/>
      <c r="U2475"/>
      <c r="V2475"/>
      <c r="W2475"/>
      <c r="X2475"/>
      <c r="Y2475"/>
      <c r="Z2475"/>
      <c r="AA2475"/>
      <c r="AB2475"/>
      <c r="AC2475"/>
      <c r="AD2475"/>
      <c r="AE2475"/>
      <c r="AF2475"/>
      <c r="AG2475"/>
      <c r="AH2475"/>
    </row>
    <row r="2476" spans="1:34" s="282" customFormat="1" ht="12.75" customHeight="1" x14ac:dyDescent="0.25">
      <c r="A2476"/>
      <c r="B2476"/>
      <c r="C2476" s="8"/>
      <c r="D2476" s="8"/>
      <c r="E2476"/>
      <c r="F2476" s="276"/>
      <c r="G2476"/>
      <c r="H2476"/>
      <c r="I2476"/>
      <c r="J2476" s="267"/>
      <c r="K2476" s="267"/>
      <c r="L2476" s="372"/>
      <c r="O2476" s="373"/>
      <c r="P2476" s="373"/>
      <c r="Q2476" s="374"/>
      <c r="R2476" s="274"/>
      <c r="S2476"/>
      <c r="T2476"/>
      <c r="U2476"/>
      <c r="V2476"/>
      <c r="W2476"/>
      <c r="X2476"/>
      <c r="Y2476"/>
      <c r="Z2476"/>
      <c r="AA2476"/>
      <c r="AB2476"/>
      <c r="AC2476"/>
      <c r="AD2476"/>
      <c r="AE2476"/>
      <c r="AF2476"/>
      <c r="AG2476"/>
      <c r="AH2476"/>
    </row>
    <row r="2477" spans="1:34" s="282" customFormat="1" ht="12.75" customHeight="1" x14ac:dyDescent="0.25">
      <c r="A2477"/>
      <c r="B2477"/>
      <c r="C2477" s="8"/>
      <c r="D2477" s="8"/>
      <c r="E2477"/>
      <c r="F2477" s="276"/>
      <c r="G2477"/>
      <c r="H2477"/>
      <c r="I2477"/>
      <c r="J2477" s="267"/>
      <c r="K2477" s="267"/>
      <c r="L2477" s="372"/>
      <c r="O2477" s="373"/>
      <c r="P2477" s="373"/>
      <c r="Q2477" s="374"/>
      <c r="R2477" s="274"/>
      <c r="S2477"/>
      <c r="T2477"/>
      <c r="U2477"/>
      <c r="V2477"/>
      <c r="W2477"/>
      <c r="X2477"/>
      <c r="Y2477"/>
      <c r="Z2477"/>
      <c r="AA2477"/>
      <c r="AB2477"/>
      <c r="AC2477"/>
      <c r="AD2477"/>
      <c r="AE2477"/>
      <c r="AF2477"/>
      <c r="AG2477"/>
      <c r="AH2477"/>
    </row>
    <row r="2478" spans="1:34" s="282" customFormat="1" ht="12.75" customHeight="1" x14ac:dyDescent="0.25">
      <c r="A2478"/>
      <c r="B2478"/>
      <c r="C2478" s="8"/>
      <c r="D2478" s="8"/>
      <c r="E2478"/>
      <c r="F2478" s="276"/>
      <c r="G2478"/>
      <c r="H2478"/>
      <c r="I2478"/>
      <c r="J2478" s="267"/>
      <c r="K2478" s="267"/>
      <c r="L2478" s="372"/>
      <c r="O2478" s="373"/>
      <c r="P2478" s="373"/>
      <c r="Q2478" s="374"/>
      <c r="R2478" s="274"/>
      <c r="S2478"/>
      <c r="T2478"/>
      <c r="U2478"/>
      <c r="V2478"/>
      <c r="W2478"/>
      <c r="X2478"/>
      <c r="Y2478"/>
      <c r="Z2478"/>
      <c r="AA2478"/>
      <c r="AB2478"/>
      <c r="AC2478"/>
      <c r="AD2478"/>
      <c r="AE2478"/>
      <c r="AF2478"/>
      <c r="AG2478"/>
      <c r="AH2478"/>
    </row>
    <row r="2479" spans="1:34" s="282" customFormat="1" ht="12.75" customHeight="1" x14ac:dyDescent="0.25">
      <c r="A2479"/>
      <c r="B2479"/>
      <c r="C2479" s="8"/>
      <c r="D2479" s="8"/>
      <c r="E2479"/>
      <c r="F2479" s="276"/>
      <c r="G2479"/>
      <c r="H2479"/>
      <c r="I2479"/>
      <c r="J2479" s="267"/>
      <c r="K2479" s="267"/>
      <c r="L2479" s="372"/>
      <c r="O2479" s="373"/>
      <c r="P2479" s="373"/>
      <c r="Q2479" s="374"/>
      <c r="R2479" s="274"/>
      <c r="S2479"/>
      <c r="T2479"/>
      <c r="U2479"/>
      <c r="V2479"/>
      <c r="W2479"/>
      <c r="X2479"/>
      <c r="Y2479"/>
      <c r="Z2479"/>
      <c r="AA2479"/>
      <c r="AB2479"/>
      <c r="AC2479"/>
      <c r="AD2479"/>
      <c r="AE2479"/>
      <c r="AF2479"/>
      <c r="AG2479"/>
      <c r="AH2479"/>
    </row>
    <row r="2480" spans="1:34" s="282" customFormat="1" ht="12.75" customHeight="1" x14ac:dyDescent="0.25">
      <c r="A2480"/>
      <c r="B2480"/>
      <c r="C2480" s="8"/>
      <c r="D2480" s="8"/>
      <c r="E2480"/>
      <c r="F2480" s="276"/>
      <c r="G2480"/>
      <c r="H2480"/>
      <c r="I2480"/>
      <c r="J2480" s="267"/>
      <c r="K2480" s="267"/>
      <c r="L2480" s="372"/>
      <c r="O2480" s="373"/>
      <c r="P2480" s="373"/>
      <c r="Q2480" s="374"/>
      <c r="R2480" s="274"/>
      <c r="S2480"/>
      <c r="T2480"/>
      <c r="U2480"/>
      <c r="V2480"/>
      <c r="W2480"/>
      <c r="X2480"/>
      <c r="Y2480"/>
      <c r="Z2480"/>
      <c r="AA2480"/>
      <c r="AB2480"/>
      <c r="AC2480"/>
      <c r="AD2480"/>
      <c r="AE2480"/>
      <c r="AF2480"/>
      <c r="AG2480"/>
      <c r="AH2480"/>
    </row>
    <row r="2481" spans="1:34" s="282" customFormat="1" ht="12.75" customHeight="1" x14ac:dyDescent="0.25">
      <c r="A2481"/>
      <c r="B2481"/>
      <c r="C2481" s="8"/>
      <c r="D2481" s="8"/>
      <c r="E2481"/>
      <c r="F2481" s="276"/>
      <c r="G2481"/>
      <c r="H2481"/>
      <c r="I2481"/>
      <c r="J2481" s="267"/>
      <c r="K2481" s="267"/>
      <c r="L2481" s="372"/>
      <c r="O2481" s="373"/>
      <c r="P2481" s="373"/>
      <c r="Q2481" s="374"/>
      <c r="R2481" s="274"/>
      <c r="S2481"/>
      <c r="T2481"/>
      <c r="U2481"/>
      <c r="V2481"/>
      <c r="W2481"/>
      <c r="X2481"/>
      <c r="Y2481"/>
      <c r="Z2481"/>
      <c r="AA2481"/>
      <c r="AB2481"/>
      <c r="AC2481"/>
      <c r="AD2481"/>
      <c r="AE2481"/>
      <c r="AF2481"/>
      <c r="AG2481"/>
      <c r="AH2481"/>
    </row>
    <row r="2482" spans="1:34" s="282" customFormat="1" ht="12.75" customHeight="1" x14ac:dyDescent="0.25">
      <c r="A2482"/>
      <c r="B2482"/>
      <c r="C2482" s="8"/>
      <c r="D2482" s="8"/>
      <c r="E2482"/>
      <c r="F2482" s="276"/>
      <c r="G2482"/>
      <c r="H2482"/>
      <c r="I2482"/>
      <c r="J2482" s="267"/>
      <c r="K2482" s="267"/>
      <c r="L2482" s="372"/>
      <c r="O2482" s="373"/>
      <c r="P2482" s="373"/>
      <c r="Q2482" s="374"/>
      <c r="R2482" s="274"/>
      <c r="S2482"/>
      <c r="T2482"/>
      <c r="U2482"/>
      <c r="V2482"/>
      <c r="W2482"/>
      <c r="X2482"/>
      <c r="Y2482"/>
      <c r="Z2482"/>
      <c r="AA2482"/>
      <c r="AB2482"/>
      <c r="AC2482"/>
      <c r="AD2482"/>
      <c r="AE2482"/>
      <c r="AF2482"/>
      <c r="AG2482"/>
      <c r="AH2482"/>
    </row>
    <row r="2483" spans="1:34" s="282" customFormat="1" ht="12.75" customHeight="1" x14ac:dyDescent="0.25">
      <c r="A2483"/>
      <c r="B2483"/>
      <c r="C2483" s="8"/>
      <c r="D2483" s="8"/>
      <c r="E2483"/>
      <c r="F2483" s="276"/>
      <c r="G2483"/>
      <c r="H2483"/>
      <c r="I2483"/>
      <c r="J2483" s="267"/>
      <c r="K2483" s="267"/>
      <c r="L2483" s="372"/>
      <c r="O2483" s="373"/>
      <c r="P2483" s="373"/>
      <c r="Q2483" s="374"/>
      <c r="R2483" s="274"/>
      <c r="S2483"/>
      <c r="T2483"/>
      <c r="U2483"/>
      <c r="V2483"/>
      <c r="W2483"/>
      <c r="X2483"/>
      <c r="Y2483"/>
      <c r="Z2483"/>
      <c r="AA2483"/>
      <c r="AB2483"/>
      <c r="AC2483"/>
      <c r="AD2483"/>
      <c r="AE2483"/>
      <c r="AF2483"/>
      <c r="AG2483"/>
      <c r="AH2483"/>
    </row>
    <row r="2484" spans="1:34" s="282" customFormat="1" ht="12.75" customHeight="1" x14ac:dyDescent="0.25">
      <c r="A2484"/>
      <c r="B2484"/>
      <c r="C2484" s="8"/>
      <c r="D2484" s="8"/>
      <c r="E2484"/>
      <c r="F2484" s="276"/>
      <c r="G2484"/>
      <c r="H2484"/>
      <c r="I2484"/>
      <c r="J2484" s="267"/>
      <c r="K2484" s="267"/>
      <c r="L2484" s="372"/>
      <c r="O2484" s="373"/>
      <c r="P2484" s="373"/>
      <c r="Q2484" s="374"/>
      <c r="R2484" s="274"/>
      <c r="S2484"/>
      <c r="T2484"/>
      <c r="U2484"/>
      <c r="V2484"/>
      <c r="W2484"/>
      <c r="X2484"/>
      <c r="Y2484"/>
      <c r="Z2484"/>
      <c r="AA2484"/>
      <c r="AB2484"/>
      <c r="AC2484"/>
      <c r="AD2484"/>
      <c r="AE2484"/>
      <c r="AF2484"/>
      <c r="AG2484"/>
      <c r="AH2484"/>
    </row>
    <row r="2485" spans="1:34" s="282" customFormat="1" ht="12.75" customHeight="1" x14ac:dyDescent="0.25">
      <c r="A2485"/>
      <c r="B2485"/>
      <c r="C2485" s="8"/>
      <c r="D2485" s="8"/>
      <c r="E2485"/>
      <c r="F2485" s="276"/>
      <c r="G2485"/>
      <c r="H2485"/>
      <c r="I2485"/>
      <c r="J2485" s="267"/>
      <c r="K2485" s="267"/>
      <c r="L2485" s="372"/>
      <c r="O2485" s="373"/>
      <c r="P2485" s="373"/>
      <c r="Q2485" s="374"/>
      <c r="R2485" s="274"/>
      <c r="S2485"/>
      <c r="T2485"/>
      <c r="U2485"/>
      <c r="V2485"/>
      <c r="W2485"/>
      <c r="X2485"/>
      <c r="Y2485"/>
      <c r="Z2485"/>
      <c r="AA2485"/>
      <c r="AB2485"/>
      <c r="AC2485"/>
      <c r="AD2485"/>
      <c r="AE2485"/>
      <c r="AF2485"/>
      <c r="AG2485"/>
      <c r="AH2485"/>
    </row>
    <row r="2486" spans="1:34" s="282" customFormat="1" ht="12.75" customHeight="1" x14ac:dyDescent="0.25">
      <c r="A2486"/>
      <c r="B2486"/>
      <c r="C2486" s="8"/>
      <c r="D2486" s="8"/>
      <c r="E2486"/>
      <c r="F2486" s="276"/>
      <c r="G2486"/>
      <c r="H2486"/>
      <c r="I2486"/>
      <c r="J2486" s="267"/>
      <c r="K2486" s="267"/>
      <c r="L2486" s="372"/>
      <c r="O2486" s="373"/>
      <c r="P2486" s="373"/>
      <c r="Q2486" s="374"/>
      <c r="R2486" s="274"/>
      <c r="S2486"/>
      <c r="T2486"/>
      <c r="U2486"/>
      <c r="V2486"/>
      <c r="W2486"/>
      <c r="X2486"/>
      <c r="Y2486"/>
      <c r="Z2486"/>
      <c r="AA2486"/>
      <c r="AB2486"/>
      <c r="AC2486"/>
      <c r="AD2486"/>
      <c r="AE2486"/>
      <c r="AF2486"/>
      <c r="AG2486"/>
      <c r="AH2486"/>
    </row>
    <row r="2487" spans="1:34" s="282" customFormat="1" ht="12.75" customHeight="1" x14ac:dyDescent="0.25">
      <c r="A2487"/>
      <c r="B2487"/>
      <c r="C2487" s="8"/>
      <c r="D2487" s="8"/>
      <c r="E2487"/>
      <c r="F2487" s="276"/>
      <c r="G2487"/>
      <c r="H2487"/>
      <c r="I2487"/>
      <c r="J2487" s="267"/>
      <c r="K2487" s="267"/>
      <c r="L2487" s="372"/>
      <c r="O2487" s="373"/>
      <c r="P2487" s="373"/>
      <c r="Q2487" s="374"/>
      <c r="R2487" s="274"/>
      <c r="S2487"/>
      <c r="T2487"/>
      <c r="U2487"/>
      <c r="V2487"/>
      <c r="W2487"/>
      <c r="X2487"/>
      <c r="Y2487"/>
      <c r="Z2487"/>
      <c r="AA2487"/>
      <c r="AB2487"/>
      <c r="AC2487"/>
      <c r="AD2487"/>
      <c r="AE2487"/>
      <c r="AF2487"/>
      <c r="AG2487"/>
      <c r="AH2487"/>
    </row>
    <row r="2488" spans="1:34" s="282" customFormat="1" ht="12.75" customHeight="1" x14ac:dyDescent="0.25">
      <c r="A2488"/>
      <c r="B2488"/>
      <c r="C2488" s="8"/>
      <c r="D2488" s="8"/>
      <c r="E2488"/>
      <c r="F2488" s="276"/>
      <c r="G2488"/>
      <c r="H2488"/>
      <c r="I2488"/>
      <c r="J2488" s="267"/>
      <c r="K2488" s="267"/>
      <c r="L2488" s="372"/>
      <c r="O2488" s="373"/>
      <c r="P2488" s="373"/>
      <c r="Q2488" s="374"/>
      <c r="R2488" s="274"/>
      <c r="S2488"/>
      <c r="T2488"/>
      <c r="U2488"/>
      <c r="V2488"/>
      <c r="W2488"/>
      <c r="X2488"/>
      <c r="Y2488"/>
      <c r="Z2488"/>
      <c r="AA2488"/>
      <c r="AB2488"/>
      <c r="AC2488"/>
      <c r="AD2488"/>
      <c r="AE2488"/>
      <c r="AF2488"/>
      <c r="AG2488"/>
      <c r="AH2488"/>
    </row>
    <row r="2489" spans="1:34" s="282" customFormat="1" ht="12.75" customHeight="1" x14ac:dyDescent="0.25">
      <c r="A2489"/>
      <c r="B2489"/>
      <c r="C2489" s="8"/>
      <c r="D2489" s="8"/>
      <c r="E2489"/>
      <c r="F2489" s="276"/>
      <c r="G2489"/>
      <c r="H2489"/>
      <c r="I2489"/>
      <c r="J2489" s="267"/>
      <c r="K2489" s="267"/>
      <c r="L2489" s="372"/>
      <c r="O2489" s="373"/>
      <c r="P2489" s="373"/>
      <c r="Q2489" s="374"/>
      <c r="R2489" s="274"/>
      <c r="S2489"/>
      <c r="T2489"/>
      <c r="U2489"/>
      <c r="V2489"/>
      <c r="W2489"/>
      <c r="X2489"/>
      <c r="Y2489"/>
      <c r="Z2489"/>
      <c r="AA2489"/>
      <c r="AB2489"/>
      <c r="AC2489"/>
      <c r="AD2489"/>
      <c r="AE2489"/>
      <c r="AF2489"/>
      <c r="AG2489"/>
      <c r="AH2489"/>
    </row>
    <row r="2490" spans="1:34" s="282" customFormat="1" ht="12.75" customHeight="1" x14ac:dyDescent="0.25">
      <c r="A2490"/>
      <c r="B2490"/>
      <c r="C2490" s="8"/>
      <c r="D2490" s="8"/>
      <c r="E2490"/>
      <c r="F2490" s="276"/>
      <c r="G2490"/>
      <c r="H2490"/>
      <c r="I2490"/>
      <c r="J2490" s="267"/>
      <c r="K2490" s="267"/>
      <c r="L2490" s="372"/>
      <c r="O2490" s="373"/>
      <c r="P2490" s="373"/>
      <c r="Q2490" s="374"/>
      <c r="R2490" s="274"/>
      <c r="S2490"/>
      <c r="T2490"/>
      <c r="U2490"/>
      <c r="V2490"/>
      <c r="W2490"/>
      <c r="X2490"/>
      <c r="Y2490"/>
      <c r="Z2490"/>
      <c r="AA2490"/>
      <c r="AB2490"/>
      <c r="AC2490"/>
      <c r="AD2490"/>
      <c r="AE2490"/>
      <c r="AF2490"/>
      <c r="AG2490"/>
      <c r="AH2490"/>
    </row>
    <row r="2491" spans="1:34" s="282" customFormat="1" ht="12.75" customHeight="1" x14ac:dyDescent="0.25">
      <c r="A2491"/>
      <c r="B2491"/>
      <c r="C2491" s="8"/>
      <c r="D2491" s="8"/>
      <c r="E2491"/>
      <c r="F2491" s="276"/>
      <c r="G2491"/>
      <c r="H2491"/>
      <c r="I2491"/>
      <c r="J2491" s="267"/>
      <c r="K2491" s="267"/>
      <c r="L2491" s="372"/>
      <c r="O2491" s="373"/>
      <c r="P2491" s="373"/>
      <c r="Q2491" s="374"/>
      <c r="R2491" s="274"/>
      <c r="S2491"/>
      <c r="T2491"/>
      <c r="U2491"/>
      <c r="V2491"/>
      <c r="W2491"/>
      <c r="X2491"/>
      <c r="Y2491"/>
      <c r="Z2491"/>
      <c r="AA2491"/>
      <c r="AB2491"/>
      <c r="AC2491"/>
      <c r="AD2491"/>
      <c r="AE2491"/>
      <c r="AF2491"/>
      <c r="AG2491"/>
      <c r="AH2491"/>
    </row>
    <row r="2492" spans="1:34" s="282" customFormat="1" ht="12.75" customHeight="1" x14ac:dyDescent="0.25">
      <c r="A2492"/>
      <c r="B2492"/>
      <c r="C2492" s="8"/>
      <c r="D2492" s="8"/>
      <c r="E2492"/>
      <c r="F2492" s="276"/>
      <c r="G2492"/>
      <c r="H2492"/>
      <c r="I2492"/>
      <c r="J2492" s="267"/>
      <c r="K2492" s="267"/>
      <c r="L2492" s="372"/>
      <c r="O2492" s="373"/>
      <c r="P2492" s="373"/>
      <c r="Q2492" s="374"/>
      <c r="R2492" s="274"/>
      <c r="S2492"/>
      <c r="T2492"/>
      <c r="U2492"/>
      <c r="V2492"/>
      <c r="W2492"/>
      <c r="X2492"/>
      <c r="Y2492"/>
      <c r="Z2492"/>
      <c r="AA2492"/>
      <c r="AB2492"/>
      <c r="AC2492"/>
      <c r="AD2492"/>
      <c r="AE2492"/>
      <c r="AF2492"/>
      <c r="AG2492"/>
      <c r="AH2492"/>
    </row>
    <row r="2493" spans="1:34" s="282" customFormat="1" ht="12.75" customHeight="1" x14ac:dyDescent="0.25">
      <c r="A2493"/>
      <c r="B2493"/>
      <c r="C2493" s="8"/>
      <c r="D2493" s="8"/>
      <c r="E2493"/>
      <c r="F2493" s="276"/>
      <c r="G2493"/>
      <c r="H2493"/>
      <c r="I2493"/>
      <c r="J2493" s="267"/>
      <c r="K2493" s="267"/>
      <c r="L2493" s="372"/>
      <c r="O2493" s="373"/>
      <c r="P2493" s="373"/>
      <c r="Q2493" s="374"/>
      <c r="R2493" s="274"/>
      <c r="S2493"/>
      <c r="T2493"/>
      <c r="U2493"/>
      <c r="V2493"/>
      <c r="W2493"/>
      <c r="X2493"/>
      <c r="Y2493"/>
      <c r="Z2493"/>
      <c r="AA2493"/>
      <c r="AB2493"/>
      <c r="AC2493"/>
      <c r="AD2493"/>
      <c r="AE2493"/>
      <c r="AF2493"/>
      <c r="AG2493"/>
      <c r="AH2493"/>
    </row>
    <row r="2494" spans="1:34" s="282" customFormat="1" ht="12.75" customHeight="1" x14ac:dyDescent="0.25">
      <c r="A2494"/>
      <c r="B2494"/>
      <c r="C2494" s="8"/>
      <c r="D2494" s="8"/>
      <c r="E2494"/>
      <c r="F2494" s="276"/>
      <c r="G2494"/>
      <c r="H2494"/>
      <c r="I2494"/>
      <c r="J2494" s="267"/>
      <c r="K2494" s="267"/>
      <c r="L2494" s="372"/>
      <c r="O2494" s="373"/>
      <c r="P2494" s="373"/>
      <c r="Q2494" s="374"/>
      <c r="R2494" s="274"/>
      <c r="S2494"/>
      <c r="T2494"/>
      <c r="U2494"/>
      <c r="V2494"/>
      <c r="W2494"/>
      <c r="X2494"/>
      <c r="Y2494"/>
      <c r="Z2494"/>
      <c r="AA2494"/>
      <c r="AB2494"/>
      <c r="AC2494"/>
      <c r="AD2494"/>
      <c r="AE2494"/>
      <c r="AF2494"/>
      <c r="AG2494"/>
      <c r="AH2494"/>
    </row>
    <row r="2495" spans="1:34" s="282" customFormat="1" ht="12.75" customHeight="1" x14ac:dyDescent="0.25">
      <c r="A2495"/>
      <c r="B2495"/>
      <c r="C2495" s="8"/>
      <c r="D2495" s="8"/>
      <c r="E2495"/>
      <c r="F2495" s="276"/>
      <c r="G2495"/>
      <c r="H2495"/>
      <c r="I2495"/>
      <c r="J2495" s="267"/>
      <c r="K2495" s="267"/>
      <c r="L2495" s="372"/>
      <c r="O2495" s="373"/>
      <c r="P2495" s="373"/>
      <c r="Q2495" s="374"/>
      <c r="R2495" s="274"/>
      <c r="S2495"/>
      <c r="T2495"/>
      <c r="U2495"/>
      <c r="V2495"/>
      <c r="W2495"/>
      <c r="X2495"/>
      <c r="Y2495"/>
      <c r="Z2495"/>
      <c r="AA2495"/>
      <c r="AB2495"/>
      <c r="AC2495"/>
      <c r="AD2495"/>
      <c r="AE2495"/>
      <c r="AF2495"/>
      <c r="AG2495"/>
      <c r="AH2495"/>
    </row>
    <row r="2496" spans="1:34" s="282" customFormat="1" ht="12.75" customHeight="1" x14ac:dyDescent="0.25">
      <c r="A2496"/>
      <c r="B2496"/>
      <c r="C2496" s="8"/>
      <c r="D2496" s="8"/>
      <c r="E2496"/>
      <c r="F2496" s="276"/>
      <c r="G2496"/>
      <c r="H2496"/>
      <c r="I2496"/>
      <c r="J2496" s="267"/>
      <c r="K2496" s="267"/>
      <c r="L2496" s="372"/>
      <c r="O2496" s="373"/>
      <c r="P2496" s="373"/>
      <c r="Q2496" s="374"/>
      <c r="R2496" s="274"/>
      <c r="S2496"/>
      <c r="T2496"/>
      <c r="U2496"/>
      <c r="V2496"/>
      <c r="W2496"/>
      <c r="X2496"/>
      <c r="Y2496"/>
      <c r="Z2496"/>
      <c r="AA2496"/>
      <c r="AB2496"/>
      <c r="AC2496"/>
      <c r="AD2496"/>
      <c r="AE2496"/>
      <c r="AF2496"/>
      <c r="AG2496"/>
      <c r="AH2496"/>
    </row>
    <row r="2497" spans="1:34" s="282" customFormat="1" ht="12.75" customHeight="1" x14ac:dyDescent="0.25">
      <c r="A2497"/>
      <c r="B2497"/>
      <c r="C2497" s="8"/>
      <c r="D2497" s="8"/>
      <c r="E2497"/>
      <c r="F2497" s="276"/>
      <c r="G2497"/>
      <c r="H2497"/>
      <c r="I2497"/>
      <c r="J2497" s="267"/>
      <c r="K2497" s="267"/>
      <c r="L2497" s="372"/>
      <c r="O2497" s="373"/>
      <c r="P2497" s="373"/>
      <c r="Q2497" s="374"/>
      <c r="R2497" s="274"/>
      <c r="S2497"/>
      <c r="T2497"/>
      <c r="U2497"/>
      <c r="V2497"/>
      <c r="W2497"/>
      <c r="X2497"/>
      <c r="Y2497"/>
      <c r="Z2497"/>
      <c r="AA2497"/>
      <c r="AB2497"/>
      <c r="AC2497"/>
      <c r="AD2497"/>
      <c r="AE2497"/>
      <c r="AF2497"/>
      <c r="AG2497"/>
      <c r="AH2497"/>
    </row>
    <row r="2498" spans="1:34" s="282" customFormat="1" ht="12.75" customHeight="1" x14ac:dyDescent="0.25">
      <c r="A2498"/>
      <c r="B2498"/>
      <c r="C2498" s="8"/>
      <c r="D2498" s="8"/>
      <c r="E2498"/>
      <c r="F2498" s="276"/>
      <c r="G2498"/>
      <c r="H2498"/>
      <c r="I2498"/>
      <c r="J2498" s="267"/>
      <c r="K2498" s="267"/>
      <c r="L2498" s="372"/>
      <c r="O2498" s="373"/>
      <c r="P2498" s="373"/>
      <c r="Q2498" s="374"/>
      <c r="R2498" s="274"/>
      <c r="S2498"/>
      <c r="T2498"/>
      <c r="U2498"/>
      <c r="V2498"/>
      <c r="W2498"/>
      <c r="X2498"/>
      <c r="Y2498"/>
      <c r="Z2498"/>
      <c r="AA2498"/>
      <c r="AB2498"/>
      <c r="AC2498"/>
      <c r="AD2498"/>
      <c r="AE2498"/>
      <c r="AF2498"/>
      <c r="AG2498"/>
      <c r="AH2498"/>
    </row>
    <row r="2499" spans="1:34" s="282" customFormat="1" ht="12.75" customHeight="1" x14ac:dyDescent="0.25">
      <c r="A2499"/>
      <c r="B2499"/>
      <c r="C2499" s="8"/>
      <c r="D2499" s="8"/>
      <c r="E2499"/>
      <c r="F2499" s="276"/>
      <c r="G2499"/>
      <c r="H2499"/>
      <c r="I2499"/>
      <c r="J2499" s="267"/>
      <c r="K2499" s="267"/>
      <c r="L2499" s="372"/>
      <c r="O2499" s="373"/>
      <c r="P2499" s="373"/>
      <c r="Q2499" s="374"/>
      <c r="R2499" s="274"/>
      <c r="S2499"/>
      <c r="T2499"/>
      <c r="U2499"/>
      <c r="V2499"/>
      <c r="W2499"/>
      <c r="X2499"/>
      <c r="Y2499"/>
      <c r="Z2499"/>
      <c r="AA2499"/>
      <c r="AB2499"/>
      <c r="AC2499"/>
      <c r="AD2499"/>
      <c r="AE2499"/>
      <c r="AF2499"/>
      <c r="AG2499"/>
      <c r="AH2499"/>
    </row>
    <row r="2500" spans="1:34" s="282" customFormat="1" ht="12.75" customHeight="1" x14ac:dyDescent="0.25">
      <c r="A2500"/>
      <c r="B2500"/>
      <c r="C2500" s="8"/>
      <c r="D2500" s="8"/>
      <c r="E2500"/>
      <c r="F2500" s="276"/>
      <c r="G2500"/>
      <c r="H2500"/>
      <c r="I2500"/>
      <c r="J2500" s="267"/>
      <c r="K2500" s="267"/>
      <c r="L2500" s="372"/>
      <c r="O2500" s="373"/>
      <c r="P2500" s="373"/>
      <c r="Q2500" s="374"/>
      <c r="R2500" s="274"/>
      <c r="S2500"/>
      <c r="T2500"/>
      <c r="U2500"/>
      <c r="V2500"/>
      <c r="W2500"/>
      <c r="X2500"/>
      <c r="Y2500"/>
      <c r="Z2500"/>
      <c r="AA2500"/>
      <c r="AB2500"/>
      <c r="AC2500"/>
      <c r="AD2500"/>
      <c r="AE2500"/>
      <c r="AF2500"/>
      <c r="AG2500"/>
      <c r="AH2500"/>
    </row>
    <row r="2501" spans="1:34" s="282" customFormat="1" ht="12.75" customHeight="1" x14ac:dyDescent="0.25">
      <c r="A2501"/>
      <c r="B2501"/>
      <c r="C2501" s="8"/>
      <c r="D2501" s="8"/>
      <c r="E2501"/>
      <c r="F2501" s="276"/>
      <c r="G2501"/>
      <c r="H2501"/>
      <c r="I2501"/>
      <c r="J2501" s="267"/>
      <c r="K2501" s="267"/>
      <c r="L2501" s="372"/>
      <c r="O2501" s="373"/>
      <c r="P2501" s="373"/>
      <c r="Q2501" s="374"/>
      <c r="R2501" s="274"/>
      <c r="S2501"/>
      <c r="T2501"/>
      <c r="U2501"/>
      <c r="V2501"/>
      <c r="W2501"/>
      <c r="X2501"/>
      <c r="Y2501"/>
      <c r="Z2501"/>
      <c r="AA2501"/>
      <c r="AB2501"/>
      <c r="AC2501"/>
      <c r="AD2501"/>
      <c r="AE2501"/>
      <c r="AF2501"/>
      <c r="AG2501"/>
      <c r="AH2501"/>
    </row>
    <row r="2502" spans="1:34" s="282" customFormat="1" ht="12.75" customHeight="1" x14ac:dyDescent="0.25">
      <c r="A2502"/>
      <c r="B2502"/>
      <c r="C2502" s="8"/>
      <c r="D2502" s="8"/>
      <c r="E2502"/>
      <c r="F2502" s="276"/>
      <c r="G2502"/>
      <c r="H2502"/>
      <c r="I2502"/>
      <c r="J2502" s="267"/>
      <c r="K2502" s="267"/>
      <c r="L2502" s="372"/>
      <c r="O2502" s="373"/>
      <c r="P2502" s="373"/>
      <c r="Q2502" s="374"/>
      <c r="R2502" s="274"/>
      <c r="S2502"/>
      <c r="T2502"/>
      <c r="U2502"/>
      <c r="V2502"/>
      <c r="W2502"/>
      <c r="X2502"/>
      <c r="Y2502"/>
      <c r="Z2502"/>
      <c r="AA2502"/>
      <c r="AB2502"/>
      <c r="AC2502"/>
      <c r="AD2502"/>
      <c r="AE2502"/>
      <c r="AF2502"/>
      <c r="AG2502"/>
      <c r="AH2502"/>
    </row>
    <row r="2503" spans="1:34" s="282" customFormat="1" ht="12.75" customHeight="1" x14ac:dyDescent="0.25">
      <c r="A2503"/>
      <c r="B2503"/>
      <c r="C2503" s="8"/>
      <c r="D2503" s="8"/>
      <c r="E2503"/>
      <c r="F2503" s="276"/>
      <c r="G2503"/>
      <c r="H2503"/>
      <c r="I2503"/>
      <c r="J2503" s="267"/>
      <c r="K2503" s="267"/>
      <c r="L2503" s="372"/>
      <c r="O2503" s="373"/>
      <c r="P2503" s="373"/>
      <c r="Q2503" s="374"/>
      <c r="R2503" s="274"/>
      <c r="S2503"/>
      <c r="T2503"/>
      <c r="U2503"/>
      <c r="V2503"/>
      <c r="W2503"/>
      <c r="X2503"/>
      <c r="Y2503"/>
      <c r="Z2503"/>
      <c r="AA2503"/>
      <c r="AB2503"/>
      <c r="AC2503"/>
      <c r="AD2503"/>
      <c r="AE2503"/>
      <c r="AF2503"/>
      <c r="AG2503"/>
      <c r="AH2503"/>
    </row>
    <row r="2504" spans="1:34" s="282" customFormat="1" ht="12.75" customHeight="1" x14ac:dyDescent="0.25">
      <c r="A2504"/>
      <c r="B2504"/>
      <c r="C2504" s="8"/>
      <c r="D2504" s="8"/>
      <c r="E2504"/>
      <c r="F2504" s="276"/>
      <c r="G2504"/>
      <c r="H2504"/>
      <c r="I2504"/>
      <c r="J2504" s="267"/>
      <c r="K2504" s="267"/>
      <c r="L2504" s="372"/>
      <c r="O2504" s="373"/>
      <c r="P2504" s="373"/>
      <c r="Q2504" s="374"/>
      <c r="R2504" s="274"/>
      <c r="S2504"/>
      <c r="T2504"/>
      <c r="U2504"/>
      <c r="V2504"/>
      <c r="W2504"/>
      <c r="X2504"/>
      <c r="Y2504"/>
      <c r="Z2504"/>
      <c r="AA2504"/>
      <c r="AB2504"/>
      <c r="AC2504"/>
      <c r="AD2504"/>
      <c r="AE2504"/>
      <c r="AF2504"/>
      <c r="AG2504"/>
      <c r="AH2504"/>
    </row>
    <row r="2505" spans="1:34" s="282" customFormat="1" ht="12.75" customHeight="1" x14ac:dyDescent="0.25">
      <c r="A2505"/>
      <c r="B2505"/>
      <c r="C2505" s="8"/>
      <c r="D2505" s="8"/>
      <c r="E2505"/>
      <c r="F2505" s="276"/>
      <c r="G2505"/>
      <c r="H2505"/>
      <c r="I2505"/>
      <c r="J2505" s="267"/>
      <c r="K2505" s="267"/>
      <c r="L2505" s="372"/>
      <c r="O2505" s="373"/>
      <c r="P2505" s="373"/>
      <c r="Q2505" s="374"/>
      <c r="R2505" s="274"/>
      <c r="S2505"/>
      <c r="T2505"/>
      <c r="U2505"/>
      <c r="V2505"/>
      <c r="W2505"/>
      <c r="X2505"/>
      <c r="Y2505"/>
      <c r="Z2505"/>
      <c r="AA2505"/>
      <c r="AB2505"/>
      <c r="AC2505"/>
      <c r="AD2505"/>
      <c r="AE2505"/>
      <c r="AF2505"/>
      <c r="AG2505"/>
      <c r="AH2505"/>
    </row>
    <row r="2506" spans="1:34" s="282" customFormat="1" ht="12.75" customHeight="1" x14ac:dyDescent="0.25">
      <c r="A2506"/>
      <c r="B2506"/>
      <c r="C2506" s="8"/>
      <c r="D2506" s="8"/>
      <c r="E2506"/>
      <c r="F2506" s="276"/>
      <c r="G2506"/>
      <c r="H2506"/>
      <c r="I2506"/>
      <c r="J2506" s="267"/>
      <c r="K2506" s="267"/>
      <c r="L2506" s="372"/>
      <c r="O2506" s="373"/>
      <c r="P2506" s="373"/>
      <c r="Q2506" s="374"/>
      <c r="R2506" s="274"/>
      <c r="S2506"/>
      <c r="T2506"/>
      <c r="U2506"/>
      <c r="V2506"/>
      <c r="W2506"/>
      <c r="X2506"/>
      <c r="Y2506"/>
      <c r="Z2506"/>
      <c r="AA2506"/>
      <c r="AB2506"/>
      <c r="AC2506"/>
      <c r="AD2506"/>
      <c r="AE2506"/>
      <c r="AF2506"/>
      <c r="AG2506"/>
      <c r="AH2506"/>
    </row>
    <row r="2507" spans="1:34" s="282" customFormat="1" ht="12.75" customHeight="1" x14ac:dyDescent="0.25">
      <c r="A2507"/>
      <c r="B2507"/>
      <c r="C2507" s="8"/>
      <c r="D2507" s="8"/>
      <c r="E2507"/>
      <c r="F2507" s="276"/>
      <c r="G2507"/>
      <c r="H2507"/>
      <c r="I2507"/>
      <c r="J2507" s="267"/>
      <c r="K2507" s="267"/>
      <c r="L2507" s="372"/>
      <c r="O2507" s="373"/>
      <c r="P2507" s="373"/>
      <c r="Q2507" s="374"/>
      <c r="R2507" s="274"/>
      <c r="S2507"/>
      <c r="T2507"/>
      <c r="U2507"/>
      <c r="V2507"/>
      <c r="W2507"/>
      <c r="X2507"/>
      <c r="Y2507"/>
      <c r="Z2507"/>
      <c r="AA2507"/>
      <c r="AB2507"/>
      <c r="AC2507"/>
      <c r="AD2507"/>
      <c r="AE2507"/>
      <c r="AF2507"/>
      <c r="AG2507"/>
      <c r="AH2507"/>
    </row>
    <row r="2508" spans="1:34" s="282" customFormat="1" ht="12.75" customHeight="1" x14ac:dyDescent="0.25">
      <c r="A2508"/>
      <c r="B2508"/>
      <c r="C2508" s="8"/>
      <c r="D2508" s="8"/>
      <c r="E2508"/>
      <c r="F2508" s="276"/>
      <c r="G2508"/>
      <c r="H2508"/>
      <c r="I2508"/>
      <c r="J2508" s="267"/>
      <c r="K2508" s="267"/>
      <c r="L2508" s="372"/>
      <c r="O2508" s="373"/>
      <c r="P2508" s="373"/>
      <c r="Q2508" s="374"/>
      <c r="R2508" s="274"/>
      <c r="S2508"/>
      <c r="T2508"/>
      <c r="U2508"/>
      <c r="V2508"/>
      <c r="W2508"/>
      <c r="X2508"/>
      <c r="Y2508"/>
      <c r="Z2508"/>
      <c r="AA2508"/>
      <c r="AB2508"/>
      <c r="AC2508"/>
      <c r="AD2508"/>
      <c r="AE2508"/>
      <c r="AF2508"/>
      <c r="AG2508"/>
      <c r="AH2508"/>
    </row>
    <row r="2509" spans="1:34" s="282" customFormat="1" ht="12.75" customHeight="1" x14ac:dyDescent="0.25">
      <c r="A2509"/>
      <c r="B2509"/>
      <c r="C2509" s="8"/>
      <c r="D2509" s="8"/>
      <c r="E2509"/>
      <c r="F2509" s="276"/>
      <c r="G2509"/>
      <c r="H2509"/>
      <c r="I2509"/>
      <c r="J2509" s="267"/>
      <c r="K2509" s="267"/>
      <c r="L2509" s="372"/>
      <c r="O2509" s="373"/>
      <c r="P2509" s="373"/>
      <c r="Q2509" s="374"/>
      <c r="R2509" s="274"/>
      <c r="S2509"/>
      <c r="T2509"/>
      <c r="U2509"/>
      <c r="V2509"/>
      <c r="W2509"/>
      <c r="X2509"/>
      <c r="Y2509"/>
      <c r="Z2509"/>
      <c r="AA2509"/>
      <c r="AB2509"/>
      <c r="AC2509"/>
      <c r="AD2509"/>
      <c r="AE2509"/>
      <c r="AF2509"/>
      <c r="AG2509"/>
      <c r="AH2509"/>
    </row>
    <row r="2510" spans="1:34" s="282" customFormat="1" ht="12.75" customHeight="1" x14ac:dyDescent="0.25">
      <c r="A2510"/>
      <c r="B2510"/>
      <c r="C2510" s="8"/>
      <c r="D2510" s="8"/>
      <c r="E2510"/>
      <c r="F2510" s="276"/>
      <c r="G2510"/>
      <c r="H2510"/>
      <c r="I2510"/>
      <c r="J2510" s="267"/>
      <c r="K2510" s="267"/>
      <c r="L2510" s="372"/>
      <c r="O2510" s="373"/>
      <c r="P2510" s="373"/>
      <c r="Q2510" s="374"/>
      <c r="R2510" s="274"/>
      <c r="S2510"/>
      <c r="T2510"/>
      <c r="U2510"/>
      <c r="V2510"/>
      <c r="W2510"/>
      <c r="X2510"/>
      <c r="Y2510"/>
      <c r="Z2510"/>
      <c r="AA2510"/>
      <c r="AB2510"/>
      <c r="AC2510"/>
      <c r="AD2510"/>
      <c r="AE2510"/>
      <c r="AF2510"/>
      <c r="AG2510"/>
      <c r="AH2510"/>
    </row>
    <row r="2511" spans="1:34" s="282" customFormat="1" ht="12.75" customHeight="1" x14ac:dyDescent="0.25">
      <c r="A2511"/>
      <c r="B2511"/>
      <c r="C2511" s="8"/>
      <c r="D2511" s="8"/>
      <c r="E2511"/>
      <c r="F2511" s="276"/>
      <c r="G2511"/>
      <c r="H2511"/>
      <c r="I2511"/>
      <c r="J2511" s="267"/>
      <c r="K2511" s="267"/>
      <c r="L2511" s="372"/>
      <c r="O2511" s="373"/>
      <c r="P2511" s="373"/>
      <c r="Q2511" s="374"/>
      <c r="R2511" s="274"/>
      <c r="S2511"/>
      <c r="T2511"/>
      <c r="U2511"/>
      <c r="V2511"/>
      <c r="W2511"/>
      <c r="X2511"/>
      <c r="Y2511"/>
      <c r="Z2511"/>
      <c r="AA2511"/>
      <c r="AB2511"/>
      <c r="AC2511"/>
      <c r="AD2511"/>
      <c r="AE2511"/>
      <c r="AF2511"/>
      <c r="AG2511"/>
      <c r="AH2511"/>
    </row>
    <row r="2512" spans="1:34" s="282" customFormat="1" ht="12.75" customHeight="1" x14ac:dyDescent="0.25">
      <c r="A2512"/>
      <c r="B2512"/>
      <c r="C2512" s="8"/>
      <c r="D2512" s="8"/>
      <c r="E2512"/>
      <c r="F2512" s="276"/>
      <c r="G2512"/>
      <c r="H2512"/>
      <c r="I2512"/>
      <c r="J2512" s="267"/>
      <c r="K2512" s="267"/>
      <c r="L2512" s="372"/>
      <c r="O2512" s="373"/>
      <c r="P2512" s="373"/>
      <c r="Q2512" s="374"/>
      <c r="R2512" s="274"/>
      <c r="S2512"/>
      <c r="T2512"/>
      <c r="U2512"/>
      <c r="V2512"/>
      <c r="W2512"/>
      <c r="X2512"/>
      <c r="Y2512"/>
      <c r="Z2512"/>
      <c r="AA2512"/>
      <c r="AB2512"/>
      <c r="AC2512"/>
      <c r="AD2512"/>
      <c r="AE2512"/>
      <c r="AF2512"/>
      <c r="AG2512"/>
      <c r="AH2512"/>
    </row>
    <row r="2513" spans="1:34" s="282" customFormat="1" ht="12.75" customHeight="1" x14ac:dyDescent="0.25">
      <c r="A2513"/>
      <c r="B2513"/>
      <c r="C2513" s="8"/>
      <c r="D2513" s="8"/>
      <c r="E2513"/>
      <c r="F2513" s="276"/>
      <c r="G2513"/>
      <c r="H2513"/>
      <c r="I2513"/>
      <c r="J2513" s="267"/>
      <c r="K2513" s="267"/>
      <c r="L2513" s="372"/>
      <c r="O2513" s="373"/>
      <c r="P2513" s="373"/>
      <c r="Q2513" s="374"/>
      <c r="R2513" s="274"/>
      <c r="S2513"/>
      <c r="T2513"/>
      <c r="U2513"/>
      <c r="V2513"/>
      <c r="W2513"/>
      <c r="X2513"/>
      <c r="Y2513"/>
      <c r="Z2513"/>
      <c r="AA2513"/>
      <c r="AB2513"/>
      <c r="AC2513"/>
      <c r="AD2513"/>
      <c r="AE2513"/>
      <c r="AF2513"/>
      <c r="AG2513"/>
      <c r="AH2513"/>
    </row>
    <row r="2514" spans="1:34" s="282" customFormat="1" ht="12.75" customHeight="1" x14ac:dyDescent="0.25">
      <c r="A2514"/>
      <c r="B2514"/>
      <c r="C2514" s="8"/>
      <c r="D2514" s="8"/>
      <c r="E2514"/>
      <c r="F2514" s="276"/>
      <c r="G2514"/>
      <c r="H2514"/>
      <c r="I2514"/>
      <c r="J2514" s="267"/>
      <c r="K2514" s="267"/>
      <c r="L2514" s="372"/>
      <c r="O2514" s="373"/>
      <c r="P2514" s="373"/>
      <c r="Q2514" s="374"/>
      <c r="R2514" s="274"/>
      <c r="S2514"/>
      <c r="T2514"/>
      <c r="U2514"/>
      <c r="V2514"/>
      <c r="W2514"/>
      <c r="X2514"/>
      <c r="Y2514"/>
      <c r="Z2514"/>
      <c r="AA2514"/>
      <c r="AB2514"/>
      <c r="AC2514"/>
      <c r="AD2514"/>
      <c r="AE2514"/>
      <c r="AF2514"/>
      <c r="AG2514"/>
      <c r="AH2514"/>
    </row>
    <row r="2515" spans="1:34" s="282" customFormat="1" ht="12.75" customHeight="1" x14ac:dyDescent="0.25">
      <c r="A2515"/>
      <c r="B2515"/>
      <c r="C2515" s="8"/>
      <c r="D2515" s="8"/>
      <c r="E2515"/>
      <c r="F2515" s="276"/>
      <c r="G2515"/>
      <c r="H2515"/>
      <c r="I2515"/>
      <c r="J2515" s="267"/>
      <c r="K2515" s="267"/>
      <c r="L2515" s="372"/>
      <c r="O2515" s="373"/>
      <c r="P2515" s="373"/>
      <c r="Q2515" s="374"/>
      <c r="R2515" s="274"/>
      <c r="S2515"/>
      <c r="T2515"/>
      <c r="U2515"/>
      <c r="V2515"/>
      <c r="W2515"/>
      <c r="X2515"/>
      <c r="Y2515"/>
      <c r="Z2515"/>
      <c r="AA2515"/>
      <c r="AB2515"/>
      <c r="AC2515"/>
      <c r="AD2515"/>
      <c r="AE2515"/>
      <c r="AF2515"/>
      <c r="AG2515"/>
      <c r="AH2515"/>
    </row>
    <row r="2516" spans="1:34" s="282" customFormat="1" ht="12.75" customHeight="1" x14ac:dyDescent="0.25">
      <c r="A2516"/>
      <c r="B2516"/>
      <c r="C2516" s="8"/>
      <c r="D2516" s="8"/>
      <c r="E2516"/>
      <c r="F2516" s="276"/>
      <c r="G2516"/>
      <c r="H2516"/>
      <c r="I2516"/>
      <c r="J2516" s="267"/>
      <c r="K2516" s="267"/>
      <c r="L2516" s="372"/>
      <c r="O2516" s="373"/>
      <c r="P2516" s="373"/>
      <c r="Q2516" s="374"/>
      <c r="R2516" s="274"/>
      <c r="S2516"/>
      <c r="T2516"/>
      <c r="U2516"/>
      <c r="V2516"/>
      <c r="W2516"/>
      <c r="X2516"/>
      <c r="Y2516"/>
      <c r="Z2516"/>
      <c r="AA2516"/>
      <c r="AB2516"/>
      <c r="AC2516"/>
      <c r="AD2516"/>
      <c r="AE2516"/>
      <c r="AF2516"/>
      <c r="AG2516"/>
      <c r="AH2516"/>
    </row>
    <row r="2517" spans="1:34" s="282" customFormat="1" ht="12.75" customHeight="1" x14ac:dyDescent="0.25">
      <c r="A2517"/>
      <c r="B2517"/>
      <c r="C2517" s="8"/>
      <c r="D2517" s="8"/>
      <c r="E2517"/>
      <c r="F2517" s="276"/>
      <c r="G2517"/>
      <c r="H2517"/>
      <c r="I2517"/>
      <c r="J2517" s="267"/>
      <c r="K2517" s="267"/>
      <c r="L2517" s="372"/>
      <c r="O2517" s="373"/>
      <c r="P2517" s="373"/>
      <c r="Q2517" s="374"/>
      <c r="R2517" s="274"/>
      <c r="S2517"/>
      <c r="T2517"/>
      <c r="U2517"/>
      <c r="V2517"/>
      <c r="W2517"/>
      <c r="X2517"/>
      <c r="Y2517"/>
      <c r="Z2517"/>
      <c r="AA2517"/>
      <c r="AB2517"/>
      <c r="AC2517"/>
      <c r="AD2517"/>
      <c r="AE2517"/>
      <c r="AF2517"/>
      <c r="AG2517"/>
      <c r="AH2517"/>
    </row>
    <row r="2518" spans="1:34" s="282" customFormat="1" ht="12.75" customHeight="1" x14ac:dyDescent="0.25">
      <c r="A2518"/>
      <c r="B2518"/>
      <c r="C2518" s="8"/>
      <c r="D2518" s="8"/>
      <c r="E2518"/>
      <c r="F2518" s="276"/>
      <c r="G2518"/>
      <c r="H2518"/>
      <c r="I2518"/>
      <c r="J2518" s="267"/>
      <c r="K2518" s="267"/>
      <c r="L2518" s="372"/>
      <c r="O2518" s="373"/>
      <c r="P2518" s="373"/>
      <c r="Q2518" s="374"/>
      <c r="R2518" s="274"/>
      <c r="S2518"/>
      <c r="T2518"/>
      <c r="U2518"/>
      <c r="V2518"/>
      <c r="W2518"/>
      <c r="X2518"/>
      <c r="Y2518"/>
      <c r="Z2518"/>
      <c r="AA2518"/>
      <c r="AB2518"/>
      <c r="AC2518"/>
      <c r="AD2518"/>
      <c r="AE2518"/>
      <c r="AF2518"/>
      <c r="AG2518"/>
      <c r="AH2518"/>
    </row>
    <row r="2519" spans="1:34" s="282" customFormat="1" ht="12.75" customHeight="1" x14ac:dyDescent="0.25">
      <c r="A2519"/>
      <c r="B2519"/>
      <c r="C2519" s="8"/>
      <c r="D2519" s="8"/>
      <c r="E2519"/>
      <c r="F2519" s="276"/>
      <c r="G2519"/>
      <c r="H2519"/>
      <c r="I2519"/>
      <c r="J2519" s="267"/>
      <c r="K2519" s="267"/>
      <c r="L2519" s="372"/>
      <c r="O2519" s="373"/>
      <c r="P2519" s="373"/>
      <c r="Q2519" s="374"/>
      <c r="R2519" s="274"/>
      <c r="S2519"/>
      <c r="T2519"/>
      <c r="U2519"/>
      <c r="V2519"/>
      <c r="W2519"/>
      <c r="X2519"/>
      <c r="Y2519"/>
      <c r="Z2519"/>
      <c r="AA2519"/>
      <c r="AB2519"/>
      <c r="AC2519"/>
      <c r="AD2519"/>
      <c r="AE2519"/>
      <c r="AF2519"/>
      <c r="AG2519"/>
      <c r="AH2519"/>
    </row>
    <row r="2520" spans="1:34" s="282" customFormat="1" ht="12.75" customHeight="1" x14ac:dyDescent="0.25">
      <c r="A2520"/>
      <c r="B2520"/>
      <c r="C2520" s="8"/>
      <c r="D2520" s="8"/>
      <c r="E2520"/>
      <c r="F2520" s="276"/>
      <c r="G2520"/>
      <c r="H2520"/>
      <c r="I2520"/>
      <c r="J2520" s="267"/>
      <c r="K2520" s="267"/>
      <c r="L2520" s="372"/>
      <c r="O2520" s="373"/>
      <c r="P2520" s="373"/>
      <c r="Q2520" s="374"/>
      <c r="R2520" s="274"/>
      <c r="S2520"/>
      <c r="T2520"/>
      <c r="U2520"/>
      <c r="V2520"/>
      <c r="W2520"/>
      <c r="X2520"/>
      <c r="Y2520"/>
      <c r="Z2520"/>
      <c r="AA2520"/>
      <c r="AB2520"/>
      <c r="AC2520"/>
      <c r="AD2520"/>
      <c r="AE2520"/>
      <c r="AF2520"/>
      <c r="AG2520"/>
      <c r="AH2520"/>
    </row>
    <row r="2521" spans="1:34" s="282" customFormat="1" ht="12.75" customHeight="1" x14ac:dyDescent="0.25">
      <c r="A2521"/>
      <c r="B2521"/>
      <c r="C2521" s="8"/>
      <c r="D2521" s="8"/>
      <c r="E2521"/>
      <c r="F2521" s="276"/>
      <c r="G2521"/>
      <c r="H2521"/>
      <c r="I2521"/>
      <c r="J2521" s="267"/>
      <c r="K2521" s="267"/>
      <c r="L2521" s="372"/>
      <c r="O2521" s="373"/>
      <c r="P2521" s="373"/>
      <c r="Q2521" s="374"/>
      <c r="R2521" s="274"/>
      <c r="S2521"/>
      <c r="T2521"/>
      <c r="U2521"/>
      <c r="V2521"/>
      <c r="W2521"/>
      <c r="X2521"/>
      <c r="Y2521"/>
      <c r="Z2521"/>
      <c r="AA2521"/>
      <c r="AB2521"/>
      <c r="AC2521"/>
      <c r="AD2521"/>
      <c r="AE2521"/>
      <c r="AF2521"/>
      <c r="AG2521"/>
      <c r="AH2521"/>
    </row>
    <row r="2522" spans="1:34" s="282" customFormat="1" ht="12.75" customHeight="1" x14ac:dyDescent="0.25">
      <c r="A2522"/>
      <c r="B2522"/>
      <c r="C2522" s="8"/>
      <c r="D2522" s="8"/>
      <c r="E2522"/>
      <c r="F2522" s="276"/>
      <c r="G2522"/>
      <c r="H2522"/>
      <c r="I2522"/>
      <c r="J2522" s="267"/>
      <c r="K2522" s="267"/>
      <c r="L2522" s="372"/>
      <c r="O2522" s="373"/>
      <c r="P2522" s="373"/>
      <c r="Q2522" s="374"/>
      <c r="R2522" s="274"/>
      <c r="S2522"/>
      <c r="T2522"/>
      <c r="U2522"/>
      <c r="V2522"/>
      <c r="W2522"/>
      <c r="X2522"/>
      <c r="Y2522"/>
      <c r="Z2522"/>
      <c r="AA2522"/>
      <c r="AB2522"/>
      <c r="AC2522"/>
      <c r="AD2522"/>
      <c r="AE2522"/>
      <c r="AF2522"/>
      <c r="AG2522"/>
      <c r="AH2522"/>
    </row>
    <row r="2523" spans="1:34" s="282" customFormat="1" ht="12.75" customHeight="1" x14ac:dyDescent="0.25">
      <c r="A2523"/>
      <c r="B2523"/>
      <c r="C2523" s="8"/>
      <c r="D2523" s="8"/>
      <c r="E2523"/>
      <c r="F2523" s="276"/>
      <c r="G2523"/>
      <c r="H2523"/>
      <c r="I2523"/>
      <c r="J2523" s="267"/>
      <c r="K2523" s="267"/>
      <c r="L2523" s="372"/>
      <c r="O2523" s="373"/>
      <c r="P2523" s="373"/>
      <c r="Q2523" s="374"/>
      <c r="R2523" s="274"/>
      <c r="S2523"/>
      <c r="T2523"/>
      <c r="U2523"/>
      <c r="V2523"/>
      <c r="W2523"/>
      <c r="X2523"/>
      <c r="Y2523"/>
      <c r="Z2523"/>
      <c r="AA2523"/>
      <c r="AB2523"/>
      <c r="AC2523"/>
      <c r="AD2523"/>
      <c r="AE2523"/>
      <c r="AF2523"/>
      <c r="AG2523"/>
      <c r="AH2523"/>
    </row>
    <row r="2524" spans="1:34" s="282" customFormat="1" ht="12.75" customHeight="1" x14ac:dyDescent="0.25">
      <c r="A2524"/>
      <c r="B2524"/>
      <c r="C2524" s="8"/>
      <c r="D2524" s="8"/>
      <c r="E2524"/>
      <c r="F2524" s="276"/>
      <c r="G2524"/>
      <c r="H2524"/>
      <c r="I2524"/>
      <c r="J2524" s="267"/>
      <c r="K2524" s="267"/>
      <c r="L2524" s="372"/>
      <c r="O2524" s="373"/>
      <c r="P2524" s="373"/>
      <c r="Q2524" s="374"/>
      <c r="R2524" s="274"/>
      <c r="S2524"/>
      <c r="T2524"/>
      <c r="U2524"/>
      <c r="V2524"/>
      <c r="W2524"/>
      <c r="X2524"/>
      <c r="Y2524"/>
      <c r="Z2524"/>
      <c r="AA2524"/>
      <c r="AB2524"/>
      <c r="AC2524"/>
      <c r="AD2524"/>
      <c r="AE2524"/>
      <c r="AF2524"/>
      <c r="AG2524"/>
      <c r="AH2524"/>
    </row>
    <row r="2525" spans="1:34" s="282" customFormat="1" ht="12.75" customHeight="1" x14ac:dyDescent="0.25">
      <c r="A2525"/>
      <c r="B2525"/>
      <c r="C2525" s="8"/>
      <c r="D2525" s="8"/>
      <c r="E2525"/>
      <c r="F2525" s="276"/>
      <c r="G2525"/>
      <c r="H2525"/>
      <c r="I2525"/>
      <c r="J2525" s="267"/>
      <c r="K2525" s="267"/>
      <c r="L2525" s="372"/>
      <c r="O2525" s="373"/>
      <c r="P2525" s="373"/>
      <c r="Q2525" s="374"/>
      <c r="R2525" s="274"/>
      <c r="S2525"/>
      <c r="T2525"/>
      <c r="U2525"/>
      <c r="V2525"/>
      <c r="W2525"/>
      <c r="X2525"/>
      <c r="Y2525"/>
      <c r="Z2525"/>
      <c r="AA2525"/>
      <c r="AB2525"/>
      <c r="AC2525"/>
      <c r="AD2525"/>
      <c r="AE2525"/>
      <c r="AF2525"/>
      <c r="AG2525"/>
      <c r="AH2525"/>
    </row>
    <row r="2526" spans="1:34" s="282" customFormat="1" ht="12.75" customHeight="1" x14ac:dyDescent="0.25">
      <c r="A2526"/>
      <c r="B2526"/>
      <c r="C2526" s="8"/>
      <c r="D2526" s="8"/>
      <c r="E2526"/>
      <c r="F2526" s="276"/>
      <c r="G2526"/>
      <c r="H2526"/>
      <c r="I2526"/>
      <c r="J2526" s="267"/>
      <c r="K2526" s="267"/>
      <c r="L2526" s="372"/>
      <c r="O2526" s="373"/>
      <c r="P2526" s="373"/>
      <c r="Q2526" s="374"/>
      <c r="R2526" s="274"/>
      <c r="S2526"/>
      <c r="T2526"/>
      <c r="U2526"/>
      <c r="V2526"/>
      <c r="W2526"/>
      <c r="X2526"/>
      <c r="Y2526"/>
      <c r="Z2526"/>
      <c r="AA2526"/>
      <c r="AB2526"/>
      <c r="AC2526"/>
      <c r="AD2526"/>
      <c r="AE2526"/>
      <c r="AF2526"/>
      <c r="AG2526"/>
      <c r="AH2526"/>
    </row>
    <row r="2527" spans="1:34" s="282" customFormat="1" ht="12.75" customHeight="1" x14ac:dyDescent="0.25">
      <c r="A2527"/>
      <c r="B2527"/>
      <c r="C2527" s="8"/>
      <c r="D2527" s="8"/>
      <c r="E2527"/>
      <c r="F2527" s="276"/>
      <c r="G2527"/>
      <c r="H2527"/>
      <c r="I2527"/>
      <c r="J2527" s="267"/>
      <c r="K2527" s="267"/>
      <c r="L2527" s="372"/>
      <c r="O2527" s="373"/>
      <c r="P2527" s="373"/>
      <c r="Q2527" s="374"/>
      <c r="R2527" s="274"/>
      <c r="S2527"/>
      <c r="T2527"/>
      <c r="U2527"/>
      <c r="V2527"/>
      <c r="W2527"/>
      <c r="X2527"/>
      <c r="Y2527"/>
      <c r="Z2527"/>
      <c r="AA2527"/>
      <c r="AB2527"/>
      <c r="AC2527"/>
      <c r="AD2527"/>
      <c r="AE2527"/>
      <c r="AF2527"/>
      <c r="AG2527"/>
      <c r="AH2527"/>
    </row>
    <row r="2528" spans="1:34" s="282" customFormat="1" ht="12.75" customHeight="1" x14ac:dyDescent="0.25">
      <c r="A2528"/>
      <c r="B2528"/>
      <c r="C2528" s="8"/>
      <c r="D2528" s="8"/>
      <c r="E2528"/>
      <c r="F2528" s="276"/>
      <c r="G2528"/>
      <c r="H2528"/>
      <c r="I2528"/>
      <c r="J2528" s="267"/>
      <c r="K2528" s="267"/>
      <c r="L2528" s="372"/>
      <c r="O2528" s="373"/>
      <c r="P2528" s="373"/>
      <c r="Q2528" s="374"/>
      <c r="R2528" s="274"/>
      <c r="S2528"/>
      <c r="T2528"/>
      <c r="U2528"/>
      <c r="V2528"/>
      <c r="W2528"/>
      <c r="X2528"/>
      <c r="Y2528"/>
      <c r="Z2528"/>
      <c r="AA2528"/>
      <c r="AB2528"/>
      <c r="AC2528"/>
      <c r="AD2528"/>
      <c r="AE2528"/>
      <c r="AF2528"/>
      <c r="AG2528"/>
      <c r="AH2528"/>
    </row>
    <row r="2529" spans="1:34" s="282" customFormat="1" ht="12.75" customHeight="1" x14ac:dyDescent="0.25">
      <c r="A2529"/>
      <c r="B2529"/>
      <c r="C2529" s="8"/>
      <c r="D2529" s="8"/>
      <c r="E2529"/>
      <c r="F2529" s="276"/>
      <c r="G2529"/>
      <c r="H2529"/>
      <c r="I2529"/>
      <c r="J2529" s="267"/>
      <c r="K2529" s="267"/>
      <c r="L2529" s="372"/>
      <c r="O2529" s="373"/>
      <c r="P2529" s="373"/>
      <c r="Q2529" s="374"/>
      <c r="R2529" s="274"/>
      <c r="S2529"/>
      <c r="T2529"/>
      <c r="U2529"/>
      <c r="V2529"/>
      <c r="W2529"/>
      <c r="X2529"/>
      <c r="Y2529"/>
      <c r="Z2529"/>
      <c r="AA2529"/>
      <c r="AB2529"/>
      <c r="AC2529"/>
      <c r="AD2529"/>
      <c r="AE2529"/>
      <c r="AF2529"/>
      <c r="AG2529"/>
      <c r="AH2529"/>
    </row>
    <row r="2530" spans="1:34" s="282" customFormat="1" ht="12.75" customHeight="1" x14ac:dyDescent="0.25">
      <c r="A2530"/>
      <c r="B2530"/>
      <c r="C2530" s="8"/>
      <c r="D2530" s="8"/>
      <c r="E2530"/>
      <c r="F2530" s="276"/>
      <c r="G2530"/>
      <c r="H2530"/>
      <c r="I2530"/>
      <c r="J2530" s="267"/>
      <c r="K2530" s="267"/>
      <c r="L2530" s="372"/>
      <c r="O2530" s="373"/>
      <c r="P2530" s="373"/>
      <c r="Q2530" s="374"/>
      <c r="R2530" s="274"/>
      <c r="S2530"/>
      <c r="T2530"/>
      <c r="U2530"/>
      <c r="V2530"/>
      <c r="W2530"/>
      <c r="X2530"/>
      <c r="Y2530"/>
      <c r="Z2530"/>
      <c r="AA2530"/>
      <c r="AB2530"/>
      <c r="AC2530"/>
      <c r="AD2530"/>
      <c r="AE2530"/>
      <c r="AF2530"/>
      <c r="AG2530"/>
      <c r="AH2530"/>
    </row>
    <row r="2531" spans="1:34" s="282" customFormat="1" ht="12.75" customHeight="1" x14ac:dyDescent="0.25">
      <c r="A2531"/>
      <c r="B2531"/>
      <c r="C2531" s="8"/>
      <c r="D2531" s="8"/>
      <c r="E2531"/>
      <c r="F2531" s="276"/>
      <c r="G2531"/>
      <c r="H2531"/>
      <c r="I2531"/>
      <c r="J2531" s="267"/>
      <c r="K2531" s="267"/>
      <c r="L2531" s="372"/>
      <c r="O2531" s="373"/>
      <c r="P2531" s="373"/>
      <c r="Q2531" s="374"/>
      <c r="R2531" s="274"/>
      <c r="S2531"/>
      <c r="T2531"/>
      <c r="U2531"/>
      <c r="V2531"/>
      <c r="W2531"/>
      <c r="X2531"/>
      <c r="Y2531"/>
      <c r="Z2531"/>
      <c r="AA2531"/>
      <c r="AB2531"/>
      <c r="AC2531"/>
      <c r="AD2531"/>
      <c r="AE2531"/>
      <c r="AF2531"/>
      <c r="AG2531"/>
      <c r="AH2531"/>
    </row>
    <row r="2532" spans="1:34" s="282" customFormat="1" ht="12.75" customHeight="1" x14ac:dyDescent="0.25">
      <c r="A2532"/>
      <c r="B2532"/>
      <c r="C2532" s="8"/>
      <c r="D2532" s="8"/>
      <c r="E2532"/>
      <c r="F2532" s="276"/>
      <c r="G2532"/>
      <c r="H2532"/>
      <c r="I2532"/>
      <c r="J2532" s="267"/>
      <c r="K2532" s="267"/>
      <c r="L2532" s="372"/>
      <c r="O2532" s="373"/>
      <c r="P2532" s="373"/>
      <c r="Q2532" s="374"/>
      <c r="R2532" s="274"/>
      <c r="S2532"/>
      <c r="T2532"/>
      <c r="U2532"/>
      <c r="V2532"/>
      <c r="W2532"/>
      <c r="X2532"/>
      <c r="Y2532"/>
      <c r="Z2532"/>
      <c r="AA2532"/>
      <c r="AB2532"/>
      <c r="AC2532"/>
      <c r="AD2532"/>
      <c r="AE2532"/>
      <c r="AF2532"/>
      <c r="AG2532"/>
      <c r="AH2532"/>
    </row>
    <row r="2533" spans="1:34" s="282" customFormat="1" ht="12.75" customHeight="1" x14ac:dyDescent="0.25">
      <c r="A2533"/>
      <c r="B2533"/>
      <c r="C2533" s="8"/>
      <c r="D2533" s="8"/>
      <c r="E2533"/>
      <c r="F2533" s="276"/>
      <c r="G2533"/>
      <c r="H2533"/>
      <c r="I2533"/>
      <c r="J2533" s="267"/>
      <c r="K2533" s="267"/>
      <c r="L2533" s="372"/>
      <c r="O2533" s="373"/>
      <c r="P2533" s="373"/>
      <c r="Q2533" s="374"/>
      <c r="R2533" s="274"/>
      <c r="S2533"/>
      <c r="T2533"/>
      <c r="U2533"/>
      <c r="V2533"/>
      <c r="W2533"/>
      <c r="X2533"/>
      <c r="Y2533"/>
      <c r="Z2533"/>
      <c r="AA2533"/>
      <c r="AB2533"/>
      <c r="AC2533"/>
      <c r="AD2533"/>
      <c r="AE2533"/>
      <c r="AF2533"/>
      <c r="AG2533"/>
      <c r="AH2533"/>
    </row>
    <row r="2534" spans="1:34" s="282" customFormat="1" ht="12.75" customHeight="1" x14ac:dyDescent="0.25">
      <c r="A2534"/>
      <c r="B2534"/>
      <c r="C2534" s="8"/>
      <c r="D2534" s="8"/>
      <c r="E2534"/>
      <c r="F2534" s="276"/>
      <c r="G2534"/>
      <c r="H2534"/>
      <c r="I2534"/>
      <c r="J2534" s="267"/>
      <c r="K2534" s="267"/>
      <c r="L2534" s="372"/>
      <c r="O2534" s="373"/>
      <c r="P2534" s="373"/>
      <c r="Q2534" s="374"/>
      <c r="R2534" s="274"/>
      <c r="S2534"/>
      <c r="T2534"/>
      <c r="U2534"/>
      <c r="V2534"/>
      <c r="W2534"/>
      <c r="X2534"/>
      <c r="Y2534"/>
      <c r="Z2534"/>
      <c r="AA2534"/>
      <c r="AB2534"/>
      <c r="AC2534"/>
      <c r="AD2534"/>
      <c r="AE2534"/>
      <c r="AF2534"/>
      <c r="AG2534"/>
      <c r="AH2534"/>
    </row>
    <row r="2535" spans="1:34" s="282" customFormat="1" ht="12.75" customHeight="1" x14ac:dyDescent="0.25">
      <c r="A2535"/>
      <c r="B2535"/>
      <c r="C2535" s="8"/>
      <c r="D2535" s="8"/>
      <c r="E2535"/>
      <c r="F2535" s="276"/>
      <c r="G2535"/>
      <c r="H2535"/>
      <c r="I2535"/>
      <c r="J2535" s="267"/>
      <c r="K2535" s="267"/>
      <c r="L2535" s="372"/>
      <c r="O2535" s="373"/>
      <c r="P2535" s="373"/>
      <c r="Q2535" s="374"/>
      <c r="R2535" s="274"/>
      <c r="S2535"/>
      <c r="T2535"/>
      <c r="U2535"/>
      <c r="V2535"/>
      <c r="W2535"/>
      <c r="X2535"/>
      <c r="Y2535"/>
      <c r="Z2535"/>
      <c r="AA2535"/>
      <c r="AB2535"/>
      <c r="AC2535"/>
      <c r="AD2535"/>
      <c r="AE2535"/>
      <c r="AF2535"/>
      <c r="AG2535"/>
      <c r="AH2535"/>
    </row>
    <row r="2536" spans="1:34" s="282" customFormat="1" ht="12.75" customHeight="1" x14ac:dyDescent="0.25">
      <c r="A2536"/>
      <c r="B2536"/>
      <c r="C2536" s="8"/>
      <c r="D2536" s="8"/>
      <c r="E2536"/>
      <c r="F2536" s="276"/>
      <c r="G2536"/>
      <c r="H2536"/>
      <c r="I2536"/>
      <c r="J2536" s="267"/>
      <c r="K2536" s="267"/>
      <c r="L2536" s="372"/>
      <c r="O2536" s="373"/>
      <c r="P2536" s="373"/>
      <c r="Q2536" s="374"/>
      <c r="R2536" s="274"/>
      <c r="S2536"/>
      <c r="T2536"/>
      <c r="U2536"/>
      <c r="V2536"/>
      <c r="W2536"/>
      <c r="X2536"/>
      <c r="Y2536"/>
      <c r="Z2536"/>
      <c r="AA2536"/>
      <c r="AB2536"/>
      <c r="AC2536"/>
      <c r="AD2536"/>
      <c r="AE2536"/>
      <c r="AF2536"/>
      <c r="AG2536"/>
      <c r="AH2536"/>
    </row>
    <row r="2537" spans="1:34" s="282" customFormat="1" ht="12.75" customHeight="1" x14ac:dyDescent="0.25">
      <c r="A2537"/>
      <c r="B2537"/>
      <c r="C2537" s="8"/>
      <c r="D2537" s="8"/>
      <c r="E2537"/>
      <c r="F2537" s="276"/>
      <c r="G2537"/>
      <c r="H2537"/>
      <c r="I2537"/>
      <c r="J2537" s="267"/>
      <c r="K2537" s="267"/>
      <c r="L2537" s="372"/>
      <c r="O2537" s="373"/>
      <c r="P2537" s="373"/>
      <c r="Q2537" s="374"/>
      <c r="R2537" s="274"/>
      <c r="S2537"/>
      <c r="T2537"/>
      <c r="U2537"/>
      <c r="V2537"/>
      <c r="W2537"/>
      <c r="X2537"/>
      <c r="Y2537"/>
      <c r="Z2537"/>
      <c r="AA2537"/>
      <c r="AB2537"/>
      <c r="AC2537"/>
      <c r="AD2537"/>
      <c r="AE2537"/>
      <c r="AF2537"/>
      <c r="AG2537"/>
      <c r="AH2537"/>
    </row>
    <row r="2538" spans="1:34" s="282" customFormat="1" ht="12.75" customHeight="1" x14ac:dyDescent="0.25">
      <c r="A2538"/>
      <c r="B2538"/>
      <c r="C2538" s="8"/>
      <c r="D2538" s="8"/>
      <c r="E2538"/>
      <c r="F2538" s="276"/>
      <c r="G2538"/>
      <c r="H2538"/>
      <c r="I2538"/>
      <c r="J2538" s="267"/>
      <c r="K2538" s="267"/>
      <c r="L2538" s="372"/>
      <c r="O2538" s="373"/>
      <c r="P2538" s="373"/>
      <c r="Q2538" s="374"/>
      <c r="R2538" s="274"/>
      <c r="S2538"/>
      <c r="T2538"/>
      <c r="U2538"/>
      <c r="V2538"/>
      <c r="W2538"/>
      <c r="X2538"/>
      <c r="Y2538"/>
      <c r="Z2538"/>
      <c r="AA2538"/>
      <c r="AB2538"/>
      <c r="AC2538"/>
      <c r="AD2538"/>
      <c r="AE2538"/>
      <c r="AF2538"/>
      <c r="AG2538"/>
      <c r="AH2538"/>
    </row>
    <row r="2539" spans="1:34" s="282" customFormat="1" ht="12.75" customHeight="1" x14ac:dyDescent="0.25">
      <c r="A2539"/>
      <c r="B2539"/>
      <c r="C2539" s="8"/>
      <c r="D2539" s="8"/>
      <c r="E2539"/>
      <c r="F2539" s="276"/>
      <c r="G2539"/>
      <c r="H2539"/>
      <c r="I2539"/>
      <c r="J2539" s="267"/>
      <c r="K2539" s="267"/>
      <c r="L2539" s="372"/>
      <c r="O2539" s="373"/>
      <c r="P2539" s="373"/>
      <c r="Q2539" s="374"/>
      <c r="R2539" s="274"/>
      <c r="S2539"/>
      <c r="T2539"/>
      <c r="U2539"/>
      <c r="V2539"/>
      <c r="W2539"/>
      <c r="X2539"/>
      <c r="Y2539"/>
      <c r="Z2539"/>
      <c r="AA2539"/>
      <c r="AB2539"/>
      <c r="AC2539"/>
      <c r="AD2539"/>
      <c r="AE2539"/>
      <c r="AF2539"/>
      <c r="AG2539"/>
      <c r="AH2539"/>
    </row>
    <row r="2540" spans="1:34" s="282" customFormat="1" ht="12.75" customHeight="1" x14ac:dyDescent="0.25">
      <c r="A2540"/>
      <c r="B2540"/>
      <c r="C2540" s="8"/>
      <c r="D2540" s="8"/>
      <c r="E2540"/>
      <c r="F2540" s="276"/>
      <c r="G2540"/>
      <c r="H2540"/>
      <c r="I2540"/>
      <c r="J2540" s="267"/>
      <c r="K2540" s="267"/>
      <c r="L2540" s="372"/>
      <c r="O2540" s="373"/>
      <c r="P2540" s="373"/>
      <c r="Q2540" s="374"/>
      <c r="R2540" s="274"/>
      <c r="S2540"/>
      <c r="T2540"/>
      <c r="U2540"/>
      <c r="V2540"/>
      <c r="W2540"/>
      <c r="X2540"/>
      <c r="Y2540"/>
      <c r="Z2540"/>
      <c r="AA2540"/>
      <c r="AB2540"/>
      <c r="AC2540"/>
      <c r="AD2540"/>
      <c r="AE2540"/>
      <c r="AF2540"/>
      <c r="AG2540"/>
      <c r="AH2540"/>
    </row>
    <row r="2541" spans="1:34" s="282" customFormat="1" ht="12.75" customHeight="1" x14ac:dyDescent="0.25">
      <c r="A2541"/>
      <c r="B2541"/>
      <c r="C2541" s="8"/>
      <c r="D2541" s="8"/>
      <c r="E2541"/>
      <c r="F2541" s="276"/>
      <c r="G2541"/>
      <c r="H2541"/>
      <c r="I2541"/>
      <c r="J2541" s="267"/>
      <c r="K2541" s="267"/>
      <c r="L2541" s="372"/>
      <c r="O2541" s="373"/>
      <c r="P2541" s="373"/>
      <c r="Q2541" s="374"/>
      <c r="R2541" s="274"/>
      <c r="S2541"/>
      <c r="T2541"/>
      <c r="U2541"/>
      <c r="V2541"/>
      <c r="W2541"/>
      <c r="X2541"/>
      <c r="Y2541"/>
      <c r="Z2541"/>
      <c r="AA2541"/>
      <c r="AB2541"/>
      <c r="AC2541"/>
      <c r="AD2541"/>
      <c r="AE2541"/>
      <c r="AF2541"/>
      <c r="AG2541"/>
      <c r="AH2541"/>
    </row>
    <row r="2542" spans="1:34" s="282" customFormat="1" ht="12.75" customHeight="1" x14ac:dyDescent="0.25">
      <c r="A2542"/>
      <c r="B2542"/>
      <c r="C2542" s="8"/>
      <c r="D2542" s="8"/>
      <c r="E2542"/>
      <c r="F2542" s="276"/>
      <c r="G2542"/>
      <c r="H2542"/>
      <c r="I2542"/>
      <c r="J2542" s="267"/>
      <c r="K2542" s="267"/>
      <c r="L2542" s="372"/>
      <c r="O2542" s="373"/>
      <c r="P2542" s="373"/>
      <c r="Q2542" s="374"/>
      <c r="R2542" s="274"/>
      <c r="S2542"/>
      <c r="T2542"/>
      <c r="U2542"/>
      <c r="V2542"/>
      <c r="W2542"/>
      <c r="X2542"/>
      <c r="Y2542"/>
      <c r="Z2542"/>
      <c r="AA2542"/>
      <c r="AB2542"/>
      <c r="AC2542"/>
      <c r="AD2542"/>
      <c r="AE2542"/>
      <c r="AF2542"/>
      <c r="AG2542"/>
      <c r="AH2542"/>
    </row>
    <row r="2543" spans="1:34" s="282" customFormat="1" ht="12.75" customHeight="1" x14ac:dyDescent="0.25">
      <c r="A2543"/>
      <c r="B2543"/>
      <c r="C2543" s="8"/>
      <c r="D2543" s="8"/>
      <c r="E2543"/>
      <c r="F2543" s="276"/>
      <c r="G2543"/>
      <c r="H2543"/>
      <c r="I2543"/>
      <c r="J2543" s="267"/>
      <c r="K2543" s="267"/>
      <c r="L2543" s="372"/>
      <c r="O2543" s="373"/>
      <c r="P2543" s="373"/>
      <c r="Q2543" s="374"/>
      <c r="R2543" s="274"/>
      <c r="S2543"/>
      <c r="T2543"/>
      <c r="U2543"/>
      <c r="V2543"/>
      <c r="W2543"/>
      <c r="X2543"/>
      <c r="Y2543"/>
      <c r="Z2543"/>
      <c r="AA2543"/>
      <c r="AB2543"/>
      <c r="AC2543"/>
      <c r="AD2543"/>
      <c r="AE2543"/>
      <c r="AF2543"/>
      <c r="AG2543"/>
      <c r="AH2543"/>
    </row>
    <row r="2544" spans="1:34" s="282" customFormat="1" ht="12.75" customHeight="1" x14ac:dyDescent="0.25">
      <c r="A2544"/>
      <c r="B2544"/>
      <c r="C2544" s="8"/>
      <c r="D2544" s="8"/>
      <c r="E2544"/>
      <c r="F2544" s="276"/>
      <c r="G2544"/>
      <c r="H2544"/>
      <c r="I2544"/>
      <c r="J2544" s="267"/>
      <c r="K2544" s="267"/>
      <c r="L2544" s="372"/>
      <c r="O2544" s="373"/>
      <c r="P2544" s="373"/>
      <c r="Q2544" s="374"/>
      <c r="R2544" s="274"/>
      <c r="S2544"/>
      <c r="T2544"/>
      <c r="U2544"/>
      <c r="V2544"/>
      <c r="W2544"/>
      <c r="X2544"/>
      <c r="Y2544"/>
      <c r="Z2544"/>
      <c r="AA2544"/>
      <c r="AB2544"/>
      <c r="AC2544"/>
      <c r="AD2544"/>
      <c r="AE2544"/>
      <c r="AF2544"/>
      <c r="AG2544"/>
      <c r="AH2544"/>
    </row>
    <row r="2545" spans="1:34" s="282" customFormat="1" ht="12.75" customHeight="1" x14ac:dyDescent="0.25">
      <c r="A2545"/>
      <c r="B2545"/>
      <c r="C2545" s="8"/>
      <c r="D2545" s="8"/>
      <c r="E2545"/>
      <c r="F2545" s="276"/>
      <c r="G2545"/>
      <c r="H2545"/>
      <c r="I2545"/>
      <c r="J2545" s="267"/>
      <c r="K2545" s="267"/>
      <c r="L2545" s="372"/>
      <c r="O2545" s="373"/>
      <c r="P2545" s="373"/>
      <c r="Q2545" s="374"/>
      <c r="R2545" s="274"/>
      <c r="S2545"/>
      <c r="T2545"/>
      <c r="U2545"/>
      <c r="V2545"/>
      <c r="W2545"/>
      <c r="X2545"/>
      <c r="Y2545"/>
      <c r="Z2545"/>
      <c r="AA2545"/>
      <c r="AB2545"/>
      <c r="AC2545"/>
      <c r="AD2545"/>
      <c r="AE2545"/>
      <c r="AF2545"/>
      <c r="AG2545"/>
      <c r="AH2545"/>
    </row>
    <row r="2546" spans="1:34" s="282" customFormat="1" ht="12.75" customHeight="1" x14ac:dyDescent="0.25">
      <c r="A2546"/>
      <c r="B2546"/>
      <c r="C2546" s="8"/>
      <c r="D2546" s="8"/>
      <c r="E2546"/>
      <c r="F2546" s="276"/>
      <c r="G2546"/>
      <c r="H2546"/>
      <c r="I2546"/>
      <c r="J2546" s="267"/>
      <c r="K2546" s="267"/>
      <c r="L2546" s="372"/>
      <c r="O2546" s="373"/>
      <c r="P2546" s="373"/>
      <c r="Q2546" s="374"/>
      <c r="R2546" s="274"/>
      <c r="S2546"/>
      <c r="T2546"/>
      <c r="U2546"/>
      <c r="V2546"/>
      <c r="W2546"/>
      <c r="X2546"/>
      <c r="Y2546"/>
      <c r="Z2546"/>
      <c r="AA2546"/>
      <c r="AB2546"/>
      <c r="AC2546"/>
      <c r="AD2546"/>
      <c r="AE2546"/>
      <c r="AF2546"/>
      <c r="AG2546"/>
      <c r="AH2546"/>
    </row>
    <row r="2547" spans="1:34" s="282" customFormat="1" ht="12.75" customHeight="1" x14ac:dyDescent="0.25">
      <c r="A2547"/>
      <c r="B2547"/>
      <c r="C2547" s="8"/>
      <c r="D2547" s="8"/>
      <c r="E2547"/>
      <c r="F2547" s="276"/>
      <c r="G2547"/>
      <c r="H2547"/>
      <c r="I2547"/>
      <c r="J2547" s="267"/>
      <c r="K2547" s="267"/>
      <c r="L2547" s="372"/>
      <c r="O2547" s="373"/>
      <c r="P2547" s="373"/>
      <c r="Q2547" s="374"/>
      <c r="R2547" s="274"/>
      <c r="S2547"/>
      <c r="T2547"/>
      <c r="U2547"/>
      <c r="V2547"/>
      <c r="W2547"/>
      <c r="X2547"/>
      <c r="Y2547"/>
      <c r="Z2547"/>
      <c r="AA2547"/>
      <c r="AB2547"/>
      <c r="AC2547"/>
      <c r="AD2547"/>
      <c r="AE2547"/>
      <c r="AF2547"/>
      <c r="AG2547"/>
      <c r="AH2547"/>
    </row>
    <row r="2548" spans="1:34" s="282" customFormat="1" ht="12.75" customHeight="1" x14ac:dyDescent="0.25">
      <c r="A2548"/>
      <c r="B2548"/>
      <c r="C2548" s="8"/>
      <c r="D2548" s="8"/>
      <c r="E2548"/>
      <c r="F2548" s="276"/>
      <c r="G2548"/>
      <c r="H2548"/>
      <c r="I2548"/>
      <c r="J2548" s="267"/>
      <c r="K2548" s="267"/>
      <c r="L2548" s="372"/>
      <c r="O2548" s="373"/>
      <c r="P2548" s="373"/>
      <c r="Q2548" s="374"/>
      <c r="R2548" s="274"/>
      <c r="S2548"/>
      <c r="T2548"/>
      <c r="U2548"/>
      <c r="V2548"/>
      <c r="W2548"/>
      <c r="X2548"/>
      <c r="Y2548"/>
      <c r="Z2548"/>
      <c r="AA2548"/>
      <c r="AB2548"/>
      <c r="AC2548"/>
      <c r="AD2548"/>
      <c r="AE2548"/>
      <c r="AF2548"/>
      <c r="AG2548"/>
      <c r="AH2548"/>
    </row>
    <row r="2549" spans="1:34" s="282" customFormat="1" ht="12.75" customHeight="1" x14ac:dyDescent="0.25">
      <c r="A2549"/>
      <c r="B2549"/>
      <c r="C2549" s="8"/>
      <c r="D2549" s="8"/>
      <c r="E2549"/>
      <c r="F2549" s="276"/>
      <c r="G2549"/>
      <c r="H2549"/>
      <c r="I2549"/>
      <c r="J2549" s="267"/>
      <c r="K2549" s="267"/>
      <c r="L2549" s="372"/>
      <c r="O2549" s="373"/>
      <c r="P2549" s="373"/>
      <c r="Q2549" s="374"/>
      <c r="R2549" s="274"/>
      <c r="S2549"/>
      <c r="T2549"/>
      <c r="U2549"/>
      <c r="V2549"/>
      <c r="W2549"/>
      <c r="X2549"/>
      <c r="Y2549"/>
      <c r="Z2549"/>
      <c r="AA2549"/>
      <c r="AB2549"/>
      <c r="AC2549"/>
      <c r="AD2549"/>
      <c r="AE2549"/>
      <c r="AF2549"/>
      <c r="AG2549"/>
      <c r="AH2549"/>
    </row>
    <row r="2550" spans="1:34" s="282" customFormat="1" ht="12.75" customHeight="1" x14ac:dyDescent="0.25">
      <c r="A2550"/>
      <c r="B2550"/>
      <c r="C2550" s="8"/>
      <c r="D2550" s="8"/>
      <c r="E2550"/>
      <c r="F2550" s="276"/>
      <c r="G2550"/>
      <c r="H2550"/>
      <c r="I2550"/>
      <c r="J2550" s="267"/>
      <c r="K2550" s="267"/>
      <c r="L2550" s="372"/>
      <c r="O2550" s="373"/>
      <c r="P2550" s="373"/>
      <c r="Q2550" s="374"/>
      <c r="R2550" s="274"/>
      <c r="S2550"/>
      <c r="T2550"/>
      <c r="U2550"/>
      <c r="V2550"/>
      <c r="W2550"/>
      <c r="X2550"/>
      <c r="Y2550"/>
      <c r="Z2550"/>
      <c r="AA2550"/>
      <c r="AB2550"/>
      <c r="AC2550"/>
      <c r="AD2550"/>
      <c r="AE2550"/>
      <c r="AF2550"/>
      <c r="AG2550"/>
      <c r="AH2550"/>
    </row>
    <row r="2551" spans="1:34" s="282" customFormat="1" ht="12.75" customHeight="1" x14ac:dyDescent="0.25">
      <c r="A2551"/>
      <c r="B2551"/>
      <c r="C2551" s="8"/>
      <c r="D2551" s="8"/>
      <c r="E2551"/>
      <c r="F2551" s="276"/>
      <c r="G2551"/>
      <c r="H2551"/>
      <c r="I2551"/>
      <c r="J2551" s="267"/>
      <c r="K2551" s="267"/>
      <c r="L2551" s="372"/>
      <c r="O2551" s="373"/>
      <c r="P2551" s="373"/>
      <c r="Q2551" s="374"/>
      <c r="R2551" s="274"/>
      <c r="S2551"/>
      <c r="T2551"/>
      <c r="U2551"/>
      <c r="V2551"/>
      <c r="W2551"/>
      <c r="X2551"/>
      <c r="Y2551"/>
      <c r="Z2551"/>
      <c r="AA2551"/>
      <c r="AB2551"/>
      <c r="AC2551"/>
      <c r="AD2551"/>
      <c r="AE2551"/>
      <c r="AF2551"/>
      <c r="AG2551"/>
      <c r="AH2551"/>
    </row>
    <row r="2552" spans="1:34" s="282" customFormat="1" ht="12.75" customHeight="1" x14ac:dyDescent="0.25">
      <c r="A2552"/>
      <c r="B2552"/>
      <c r="C2552" s="8"/>
      <c r="D2552" s="8"/>
      <c r="E2552"/>
      <c r="F2552" s="276"/>
      <c r="G2552"/>
      <c r="H2552"/>
      <c r="I2552"/>
      <c r="J2552" s="267"/>
      <c r="K2552" s="267"/>
      <c r="L2552" s="372"/>
      <c r="O2552" s="373"/>
      <c r="P2552" s="373"/>
      <c r="Q2552" s="374"/>
      <c r="R2552" s="274"/>
      <c r="S2552"/>
      <c r="T2552"/>
      <c r="U2552"/>
      <c r="V2552"/>
      <c r="W2552"/>
      <c r="X2552"/>
      <c r="Y2552"/>
      <c r="Z2552"/>
      <c r="AA2552"/>
      <c r="AB2552"/>
      <c r="AC2552"/>
      <c r="AD2552"/>
      <c r="AE2552"/>
      <c r="AF2552"/>
      <c r="AG2552"/>
      <c r="AH2552"/>
    </row>
    <row r="2553" spans="1:34" s="282" customFormat="1" ht="12.75" customHeight="1" x14ac:dyDescent="0.25">
      <c r="A2553"/>
      <c r="B2553"/>
      <c r="C2553" s="8"/>
      <c r="D2553" s="8"/>
      <c r="E2553"/>
      <c r="F2553" s="276"/>
      <c r="G2553"/>
      <c r="H2553"/>
      <c r="I2553"/>
      <c r="J2553" s="267"/>
      <c r="K2553" s="267"/>
      <c r="L2553" s="372"/>
      <c r="O2553" s="373"/>
      <c r="P2553" s="373"/>
      <c r="Q2553" s="374"/>
      <c r="R2553" s="274"/>
      <c r="S2553"/>
      <c r="T2553"/>
      <c r="U2553"/>
      <c r="V2553"/>
      <c r="W2553"/>
      <c r="X2553"/>
      <c r="Y2553"/>
      <c r="Z2553"/>
      <c r="AA2553"/>
      <c r="AB2553"/>
      <c r="AC2553"/>
      <c r="AD2553"/>
      <c r="AE2553"/>
      <c r="AF2553"/>
      <c r="AG2553"/>
      <c r="AH2553"/>
    </row>
    <row r="2554" spans="1:34" s="282" customFormat="1" ht="12.75" customHeight="1" x14ac:dyDescent="0.25">
      <c r="A2554"/>
      <c r="B2554"/>
      <c r="C2554" s="8"/>
      <c r="D2554" s="8"/>
      <c r="E2554"/>
      <c r="F2554" s="276"/>
      <c r="G2554"/>
      <c r="H2554"/>
      <c r="I2554"/>
      <c r="J2554" s="267"/>
      <c r="K2554" s="267"/>
      <c r="L2554" s="372"/>
      <c r="O2554" s="373"/>
      <c r="P2554" s="373"/>
      <c r="Q2554" s="374"/>
      <c r="R2554" s="274"/>
      <c r="S2554"/>
      <c r="T2554"/>
      <c r="U2554"/>
      <c r="V2554"/>
      <c r="W2554"/>
      <c r="X2554"/>
      <c r="Y2554"/>
      <c r="Z2554"/>
      <c r="AA2554"/>
      <c r="AB2554"/>
      <c r="AC2554"/>
      <c r="AD2554"/>
      <c r="AE2554"/>
      <c r="AF2554"/>
      <c r="AG2554"/>
      <c r="AH2554"/>
    </row>
    <row r="2555" spans="1:34" s="282" customFormat="1" ht="12.75" customHeight="1" x14ac:dyDescent="0.25">
      <c r="A2555"/>
      <c r="B2555"/>
      <c r="C2555" s="8"/>
      <c r="D2555" s="8"/>
      <c r="E2555"/>
      <c r="F2555" s="276"/>
      <c r="G2555"/>
      <c r="H2555"/>
      <c r="I2555"/>
      <c r="J2555" s="267"/>
      <c r="K2555" s="267"/>
      <c r="L2555" s="372"/>
      <c r="O2555" s="373"/>
      <c r="P2555" s="373"/>
      <c r="Q2555" s="374"/>
      <c r="R2555" s="274"/>
      <c r="S2555"/>
      <c r="T2555"/>
      <c r="U2555"/>
      <c r="V2555"/>
      <c r="W2555"/>
      <c r="X2555"/>
      <c r="Y2555"/>
      <c r="Z2555"/>
      <c r="AA2555"/>
      <c r="AB2555"/>
      <c r="AC2555"/>
      <c r="AD2555"/>
      <c r="AE2555"/>
      <c r="AF2555"/>
      <c r="AG2555"/>
      <c r="AH2555"/>
    </row>
    <row r="2556" spans="1:34" s="282" customFormat="1" ht="12.75" customHeight="1" x14ac:dyDescent="0.25">
      <c r="A2556"/>
      <c r="B2556"/>
      <c r="C2556" s="8"/>
      <c r="D2556" s="8"/>
      <c r="E2556"/>
      <c r="F2556" s="276"/>
      <c r="G2556"/>
      <c r="H2556"/>
      <c r="I2556"/>
      <c r="J2556" s="267"/>
      <c r="K2556" s="267"/>
      <c r="L2556" s="372"/>
      <c r="O2556" s="373"/>
      <c r="P2556" s="373"/>
      <c r="Q2556" s="374"/>
      <c r="R2556" s="274"/>
      <c r="S2556"/>
      <c r="T2556"/>
      <c r="U2556"/>
      <c r="V2556"/>
      <c r="W2556"/>
      <c r="X2556"/>
      <c r="Y2556"/>
      <c r="Z2556"/>
      <c r="AA2556"/>
      <c r="AB2556"/>
      <c r="AC2556"/>
      <c r="AD2556"/>
      <c r="AE2556"/>
      <c r="AF2556"/>
      <c r="AG2556"/>
      <c r="AH2556"/>
    </row>
    <row r="2557" spans="1:34" s="282" customFormat="1" ht="12.75" customHeight="1" x14ac:dyDescent="0.25">
      <c r="A2557"/>
      <c r="B2557"/>
      <c r="C2557" s="8"/>
      <c r="D2557" s="8"/>
      <c r="E2557"/>
      <c r="F2557" s="276"/>
      <c r="G2557"/>
      <c r="H2557"/>
      <c r="I2557"/>
      <c r="J2557" s="267"/>
      <c r="K2557" s="267"/>
      <c r="L2557" s="372"/>
      <c r="O2557" s="373"/>
      <c r="P2557" s="373"/>
      <c r="Q2557" s="374"/>
      <c r="R2557" s="274"/>
      <c r="S2557"/>
      <c r="T2557"/>
      <c r="U2557"/>
      <c r="V2557"/>
      <c r="W2557"/>
      <c r="X2557"/>
      <c r="Y2557"/>
      <c r="Z2557"/>
      <c r="AA2557"/>
      <c r="AB2557"/>
      <c r="AC2557"/>
      <c r="AD2557"/>
      <c r="AE2557"/>
      <c r="AF2557"/>
      <c r="AG2557"/>
      <c r="AH2557"/>
    </row>
    <row r="2558" spans="1:34" s="282" customFormat="1" ht="12.75" customHeight="1" x14ac:dyDescent="0.25">
      <c r="A2558"/>
      <c r="B2558"/>
      <c r="C2558" s="8"/>
      <c r="D2558" s="8"/>
      <c r="E2558"/>
      <c r="F2558" s="276"/>
      <c r="G2558"/>
      <c r="H2558"/>
      <c r="I2558"/>
      <c r="J2558" s="267"/>
      <c r="K2558" s="267"/>
      <c r="L2558" s="372"/>
      <c r="O2558" s="373"/>
      <c r="P2558" s="373"/>
      <c r="Q2558" s="374"/>
      <c r="R2558" s="274"/>
      <c r="S2558"/>
      <c r="T2558"/>
      <c r="U2558"/>
      <c r="V2558"/>
      <c r="W2558"/>
      <c r="X2558"/>
      <c r="Y2558"/>
      <c r="Z2558"/>
      <c r="AA2558"/>
      <c r="AB2558"/>
      <c r="AC2558"/>
      <c r="AD2558"/>
      <c r="AE2558"/>
      <c r="AF2558"/>
      <c r="AG2558"/>
      <c r="AH2558"/>
    </row>
    <row r="2559" spans="1:34" s="282" customFormat="1" ht="12.75" customHeight="1" x14ac:dyDescent="0.25">
      <c r="A2559"/>
      <c r="B2559"/>
      <c r="C2559" s="8"/>
      <c r="D2559" s="8"/>
      <c r="E2559"/>
      <c r="F2559" s="276"/>
      <c r="G2559"/>
      <c r="H2559"/>
      <c r="I2559"/>
      <c r="J2559" s="267"/>
      <c r="K2559" s="267"/>
      <c r="L2559" s="372"/>
      <c r="O2559" s="373"/>
      <c r="P2559" s="373"/>
      <c r="Q2559" s="374"/>
      <c r="R2559" s="274"/>
      <c r="S2559"/>
      <c r="T2559"/>
      <c r="U2559"/>
      <c r="V2559"/>
      <c r="W2559"/>
      <c r="X2559"/>
      <c r="Y2559"/>
      <c r="Z2559"/>
      <c r="AA2559"/>
      <c r="AB2559"/>
      <c r="AC2559"/>
      <c r="AD2559"/>
      <c r="AE2559"/>
      <c r="AF2559"/>
      <c r="AG2559"/>
      <c r="AH2559"/>
    </row>
    <row r="2560" spans="1:34" s="282" customFormat="1" ht="12.75" customHeight="1" x14ac:dyDescent="0.25">
      <c r="A2560"/>
      <c r="B2560"/>
      <c r="C2560" s="8"/>
      <c r="D2560" s="8"/>
      <c r="E2560"/>
      <c r="F2560" s="276"/>
      <c r="G2560"/>
      <c r="H2560"/>
      <c r="I2560"/>
      <c r="J2560" s="267"/>
      <c r="K2560" s="267"/>
      <c r="L2560" s="372"/>
      <c r="O2560" s="373"/>
      <c r="P2560" s="373"/>
      <c r="Q2560" s="374"/>
      <c r="R2560" s="274"/>
      <c r="S2560"/>
      <c r="T2560"/>
      <c r="U2560"/>
      <c r="V2560"/>
      <c r="W2560"/>
      <c r="X2560"/>
      <c r="Y2560"/>
      <c r="Z2560"/>
      <c r="AA2560"/>
      <c r="AB2560"/>
      <c r="AC2560"/>
      <c r="AD2560"/>
      <c r="AE2560"/>
      <c r="AF2560"/>
      <c r="AG2560"/>
      <c r="AH2560"/>
    </row>
    <row r="2561" spans="1:34" s="282" customFormat="1" ht="12.75" customHeight="1" x14ac:dyDescent="0.25">
      <c r="A2561"/>
      <c r="B2561"/>
      <c r="C2561" s="8"/>
      <c r="D2561" s="8"/>
      <c r="E2561"/>
      <c r="F2561" s="276"/>
      <c r="G2561"/>
      <c r="H2561"/>
      <c r="I2561"/>
      <c r="J2561" s="267"/>
      <c r="K2561" s="267"/>
      <c r="L2561" s="372"/>
      <c r="O2561" s="373"/>
      <c r="P2561" s="373"/>
      <c r="Q2561" s="374"/>
      <c r="R2561" s="274"/>
      <c r="S2561"/>
      <c r="T2561"/>
      <c r="U2561"/>
      <c r="V2561"/>
      <c r="W2561"/>
      <c r="X2561"/>
      <c r="Y2561"/>
      <c r="Z2561"/>
      <c r="AA2561"/>
      <c r="AB2561"/>
      <c r="AC2561"/>
      <c r="AD2561"/>
      <c r="AE2561"/>
      <c r="AF2561"/>
      <c r="AG2561"/>
      <c r="AH2561"/>
    </row>
    <row r="2562" spans="1:34" s="282" customFormat="1" ht="12.75" customHeight="1" x14ac:dyDescent="0.25">
      <c r="A2562"/>
      <c r="B2562"/>
      <c r="C2562" s="8"/>
      <c r="D2562" s="8"/>
      <c r="E2562"/>
      <c r="F2562" s="276"/>
      <c r="G2562"/>
      <c r="H2562"/>
      <c r="I2562"/>
      <c r="J2562" s="267"/>
      <c r="K2562" s="267"/>
      <c r="L2562" s="372"/>
      <c r="O2562" s="373"/>
      <c r="P2562" s="373"/>
      <c r="Q2562" s="374"/>
      <c r="R2562" s="274"/>
      <c r="S2562"/>
      <c r="T2562"/>
      <c r="U2562"/>
      <c r="V2562"/>
      <c r="W2562"/>
      <c r="X2562"/>
      <c r="Y2562"/>
      <c r="Z2562"/>
      <c r="AA2562"/>
      <c r="AB2562"/>
      <c r="AC2562"/>
      <c r="AD2562"/>
      <c r="AE2562"/>
      <c r="AF2562"/>
      <c r="AG2562"/>
      <c r="AH2562"/>
    </row>
    <row r="2563" spans="1:34" s="282" customFormat="1" ht="12.75" customHeight="1" x14ac:dyDescent="0.25">
      <c r="A2563"/>
      <c r="B2563"/>
      <c r="C2563" s="8"/>
      <c r="D2563" s="8"/>
      <c r="E2563"/>
      <c r="F2563" s="276"/>
      <c r="G2563"/>
      <c r="H2563"/>
      <c r="I2563"/>
      <c r="J2563" s="267"/>
      <c r="K2563" s="267"/>
      <c r="L2563" s="372"/>
      <c r="O2563" s="373"/>
      <c r="P2563" s="373"/>
      <c r="Q2563" s="374"/>
      <c r="R2563" s="274"/>
      <c r="S2563"/>
      <c r="T2563"/>
      <c r="U2563"/>
      <c r="V2563"/>
      <c r="W2563"/>
      <c r="X2563"/>
      <c r="Y2563"/>
      <c r="Z2563"/>
      <c r="AA2563"/>
      <c r="AB2563"/>
      <c r="AC2563"/>
      <c r="AD2563"/>
      <c r="AE2563"/>
      <c r="AF2563"/>
      <c r="AG2563"/>
      <c r="AH2563"/>
    </row>
    <row r="2564" spans="1:34" s="282" customFormat="1" ht="12.75" customHeight="1" x14ac:dyDescent="0.25">
      <c r="A2564"/>
      <c r="B2564"/>
      <c r="C2564" s="8"/>
      <c r="D2564" s="8"/>
      <c r="E2564"/>
      <c r="F2564" s="276"/>
      <c r="G2564"/>
      <c r="H2564"/>
      <c r="I2564"/>
      <c r="J2564" s="267"/>
      <c r="K2564" s="267"/>
      <c r="L2564" s="372"/>
      <c r="O2564" s="373"/>
      <c r="P2564" s="373"/>
      <c r="Q2564" s="374"/>
      <c r="R2564" s="274"/>
      <c r="S2564"/>
      <c r="T2564"/>
      <c r="U2564"/>
      <c r="V2564"/>
      <c r="W2564"/>
      <c r="X2564"/>
      <c r="Y2564"/>
      <c r="Z2564"/>
      <c r="AA2564"/>
      <c r="AB2564"/>
      <c r="AC2564"/>
      <c r="AD2564"/>
      <c r="AE2564"/>
      <c r="AF2564"/>
      <c r="AG2564"/>
      <c r="AH2564"/>
    </row>
    <row r="2565" spans="1:34" s="282" customFormat="1" ht="12.75" customHeight="1" x14ac:dyDescent="0.25">
      <c r="A2565"/>
      <c r="B2565"/>
      <c r="C2565" s="8"/>
      <c r="D2565" s="8"/>
      <c r="E2565"/>
      <c r="F2565" s="276"/>
      <c r="G2565"/>
      <c r="H2565"/>
      <c r="I2565"/>
      <c r="J2565" s="267"/>
      <c r="K2565" s="267"/>
      <c r="L2565" s="372"/>
      <c r="O2565" s="373"/>
      <c r="P2565" s="373"/>
      <c r="Q2565" s="374"/>
      <c r="R2565" s="274"/>
      <c r="S2565"/>
      <c r="T2565"/>
      <c r="U2565"/>
      <c r="V2565"/>
      <c r="W2565"/>
      <c r="X2565"/>
      <c r="Y2565"/>
      <c r="Z2565"/>
      <c r="AA2565"/>
      <c r="AB2565"/>
      <c r="AC2565"/>
      <c r="AD2565"/>
      <c r="AE2565"/>
      <c r="AF2565"/>
      <c r="AG2565"/>
      <c r="AH2565"/>
    </row>
    <row r="2566" spans="1:34" s="282" customFormat="1" ht="12.75" customHeight="1" x14ac:dyDescent="0.25">
      <c r="A2566"/>
      <c r="B2566"/>
      <c r="C2566" s="8"/>
      <c r="D2566" s="8"/>
      <c r="E2566"/>
      <c r="F2566" s="276"/>
      <c r="G2566"/>
      <c r="H2566"/>
      <c r="I2566"/>
      <c r="J2566" s="267"/>
      <c r="K2566" s="267"/>
      <c r="L2566" s="372"/>
      <c r="O2566" s="373"/>
      <c r="P2566" s="373"/>
      <c r="Q2566" s="374"/>
      <c r="R2566" s="274"/>
      <c r="S2566"/>
      <c r="T2566"/>
      <c r="U2566"/>
      <c r="V2566"/>
      <c r="W2566"/>
      <c r="X2566"/>
      <c r="Y2566"/>
      <c r="Z2566"/>
      <c r="AA2566"/>
      <c r="AB2566"/>
      <c r="AC2566"/>
      <c r="AD2566"/>
      <c r="AE2566"/>
      <c r="AF2566"/>
      <c r="AG2566"/>
      <c r="AH2566"/>
    </row>
    <row r="2567" spans="1:34" s="282" customFormat="1" ht="12.75" customHeight="1" x14ac:dyDescent="0.25">
      <c r="A2567"/>
      <c r="B2567"/>
      <c r="C2567" s="8"/>
      <c r="D2567" s="8"/>
      <c r="E2567"/>
      <c r="F2567" s="276"/>
      <c r="G2567"/>
      <c r="H2567"/>
      <c r="I2567"/>
      <c r="J2567" s="267"/>
      <c r="K2567" s="267"/>
      <c r="L2567" s="372"/>
      <c r="O2567" s="373"/>
      <c r="P2567" s="373"/>
      <c r="Q2567" s="374"/>
      <c r="R2567" s="274"/>
      <c r="S2567"/>
      <c r="T2567"/>
      <c r="U2567"/>
      <c r="V2567"/>
      <c r="W2567"/>
      <c r="X2567"/>
      <c r="Y2567"/>
      <c r="Z2567"/>
      <c r="AA2567"/>
      <c r="AB2567"/>
      <c r="AC2567"/>
      <c r="AD2567"/>
      <c r="AE2567"/>
      <c r="AF2567"/>
      <c r="AG2567"/>
      <c r="AH2567"/>
    </row>
    <row r="2568" spans="1:34" s="282" customFormat="1" ht="12.75" customHeight="1" x14ac:dyDescent="0.25">
      <c r="A2568"/>
      <c r="B2568"/>
      <c r="C2568" s="8"/>
      <c r="D2568" s="8"/>
      <c r="E2568"/>
      <c r="F2568" s="276"/>
      <c r="G2568"/>
      <c r="H2568"/>
      <c r="I2568"/>
      <c r="J2568" s="267"/>
      <c r="K2568" s="267"/>
      <c r="L2568" s="372"/>
      <c r="O2568" s="373"/>
      <c r="P2568" s="373"/>
      <c r="Q2568" s="374"/>
      <c r="R2568" s="274"/>
      <c r="S2568"/>
      <c r="T2568"/>
      <c r="U2568"/>
      <c r="V2568"/>
      <c r="W2568"/>
      <c r="X2568"/>
      <c r="Y2568"/>
      <c r="Z2568"/>
      <c r="AA2568"/>
      <c r="AB2568"/>
      <c r="AC2568"/>
      <c r="AD2568"/>
      <c r="AE2568"/>
      <c r="AF2568"/>
      <c r="AG2568"/>
      <c r="AH2568"/>
    </row>
    <row r="2569" spans="1:34" s="282" customFormat="1" ht="12.75" customHeight="1" x14ac:dyDescent="0.25">
      <c r="A2569"/>
      <c r="B2569"/>
      <c r="C2569" s="8"/>
      <c r="D2569" s="8"/>
      <c r="E2569"/>
      <c r="F2569" s="276"/>
      <c r="G2569"/>
      <c r="H2569"/>
      <c r="I2569"/>
      <c r="J2569" s="267"/>
      <c r="K2569" s="267"/>
      <c r="L2569" s="372"/>
      <c r="O2569" s="373"/>
      <c r="P2569" s="373"/>
      <c r="Q2569" s="374"/>
      <c r="R2569" s="274"/>
      <c r="S2569"/>
      <c r="T2569"/>
      <c r="U2569"/>
      <c r="V2569"/>
      <c r="W2569"/>
      <c r="X2569"/>
      <c r="Y2569"/>
      <c r="Z2569"/>
      <c r="AA2569"/>
      <c r="AB2569"/>
      <c r="AC2569"/>
      <c r="AD2569"/>
      <c r="AE2569"/>
      <c r="AF2569"/>
      <c r="AG2569"/>
      <c r="AH2569"/>
    </row>
    <row r="2570" spans="1:34" s="282" customFormat="1" ht="12.75" customHeight="1" x14ac:dyDescent="0.25">
      <c r="A2570"/>
      <c r="B2570"/>
      <c r="C2570" s="8"/>
      <c r="D2570" s="8"/>
      <c r="E2570"/>
      <c r="F2570" s="276"/>
      <c r="G2570"/>
      <c r="H2570"/>
      <c r="I2570"/>
      <c r="J2570" s="267"/>
      <c r="K2570" s="267"/>
      <c r="L2570" s="372"/>
      <c r="O2570" s="373"/>
      <c r="P2570" s="373"/>
      <c r="Q2570" s="374"/>
      <c r="R2570" s="274"/>
      <c r="S2570"/>
      <c r="T2570"/>
      <c r="U2570"/>
      <c r="V2570"/>
      <c r="W2570"/>
      <c r="X2570"/>
      <c r="Y2570"/>
      <c r="Z2570"/>
      <c r="AA2570"/>
      <c r="AB2570"/>
      <c r="AC2570"/>
      <c r="AD2570"/>
      <c r="AE2570"/>
      <c r="AF2570"/>
      <c r="AG2570"/>
      <c r="AH2570"/>
    </row>
    <row r="2571" spans="1:34" s="282" customFormat="1" ht="12.75" customHeight="1" x14ac:dyDescent="0.25">
      <c r="A2571"/>
      <c r="B2571"/>
      <c r="C2571" s="8"/>
      <c r="D2571" s="8"/>
      <c r="E2571"/>
      <c r="F2571" s="276"/>
      <c r="G2571"/>
      <c r="H2571"/>
      <c r="I2571"/>
      <c r="J2571" s="267"/>
      <c r="K2571" s="267"/>
      <c r="L2571" s="372"/>
      <c r="O2571" s="373"/>
      <c r="P2571" s="373"/>
      <c r="Q2571" s="374"/>
      <c r="R2571" s="274"/>
      <c r="S2571"/>
      <c r="T2571"/>
      <c r="U2571"/>
      <c r="V2571"/>
      <c r="W2571"/>
      <c r="X2571"/>
      <c r="Y2571"/>
      <c r="Z2571"/>
      <c r="AA2571"/>
      <c r="AB2571"/>
      <c r="AC2571"/>
      <c r="AD2571"/>
      <c r="AE2571"/>
      <c r="AF2571"/>
      <c r="AG2571"/>
      <c r="AH2571"/>
    </row>
    <row r="2572" spans="1:34" s="282" customFormat="1" ht="12.75" customHeight="1" x14ac:dyDescent="0.25">
      <c r="A2572"/>
      <c r="B2572"/>
      <c r="C2572" s="8"/>
      <c r="D2572" s="8"/>
      <c r="E2572"/>
      <c r="F2572" s="276"/>
      <c r="G2572"/>
      <c r="H2572"/>
      <c r="I2572"/>
      <c r="J2572" s="267"/>
      <c r="K2572" s="267"/>
      <c r="L2572" s="372"/>
      <c r="O2572" s="373"/>
      <c r="P2572" s="373"/>
      <c r="Q2572" s="374"/>
      <c r="R2572" s="274"/>
      <c r="S2572"/>
      <c r="T2572"/>
      <c r="U2572"/>
      <c r="V2572"/>
      <c r="W2572"/>
      <c r="X2572"/>
      <c r="Y2572"/>
      <c r="Z2572"/>
      <c r="AA2572"/>
      <c r="AB2572"/>
      <c r="AC2572"/>
      <c r="AD2572"/>
      <c r="AE2572"/>
      <c r="AF2572"/>
      <c r="AG2572"/>
      <c r="AH2572"/>
    </row>
    <row r="2573" spans="1:34" s="282" customFormat="1" ht="12.75" customHeight="1" x14ac:dyDescent="0.25">
      <c r="A2573"/>
      <c r="B2573"/>
      <c r="C2573" s="8"/>
      <c r="D2573" s="8"/>
      <c r="E2573"/>
      <c r="F2573" s="276"/>
      <c r="G2573"/>
      <c r="H2573"/>
      <c r="I2573"/>
      <c r="J2573" s="267"/>
      <c r="K2573" s="267"/>
      <c r="L2573" s="372"/>
      <c r="O2573" s="373"/>
      <c r="P2573" s="373"/>
      <c r="Q2573" s="374"/>
      <c r="R2573" s="274"/>
      <c r="S2573"/>
      <c r="T2573"/>
      <c r="U2573"/>
      <c r="V2573"/>
      <c r="W2573"/>
      <c r="X2573"/>
      <c r="Y2573"/>
      <c r="Z2573"/>
      <c r="AA2573"/>
      <c r="AB2573"/>
      <c r="AC2573"/>
      <c r="AD2573"/>
      <c r="AE2573"/>
      <c r="AF2573"/>
      <c r="AG2573"/>
      <c r="AH2573"/>
    </row>
    <row r="2574" spans="1:34" s="282" customFormat="1" ht="12.75" customHeight="1" x14ac:dyDescent="0.25">
      <c r="A2574"/>
      <c r="B2574"/>
      <c r="C2574" s="8"/>
      <c r="D2574" s="8"/>
      <c r="E2574"/>
      <c r="F2574" s="276"/>
      <c r="G2574"/>
      <c r="H2574"/>
      <c r="I2574"/>
      <c r="J2574" s="267"/>
      <c r="K2574" s="267"/>
      <c r="L2574" s="372"/>
      <c r="O2574" s="373"/>
      <c r="P2574" s="373"/>
      <c r="Q2574" s="374"/>
      <c r="R2574" s="274"/>
      <c r="S2574"/>
      <c r="T2574"/>
      <c r="U2574"/>
      <c r="V2574"/>
      <c r="W2574"/>
      <c r="X2574"/>
      <c r="Y2574"/>
      <c r="Z2574"/>
      <c r="AA2574"/>
      <c r="AB2574"/>
      <c r="AC2574"/>
      <c r="AD2574"/>
      <c r="AE2574"/>
      <c r="AF2574"/>
      <c r="AG2574"/>
      <c r="AH2574"/>
    </row>
    <row r="2575" spans="1:34" s="282" customFormat="1" ht="12.75" customHeight="1" x14ac:dyDescent="0.25">
      <c r="A2575"/>
      <c r="B2575"/>
      <c r="C2575" s="8"/>
      <c r="D2575" s="8"/>
      <c r="E2575"/>
      <c r="F2575" s="276"/>
      <c r="G2575"/>
      <c r="H2575"/>
      <c r="I2575"/>
      <c r="J2575" s="267"/>
      <c r="K2575" s="267"/>
      <c r="L2575" s="372"/>
      <c r="O2575" s="373"/>
      <c r="P2575" s="373"/>
      <c r="Q2575" s="374"/>
      <c r="R2575" s="274"/>
      <c r="S2575"/>
      <c r="T2575"/>
      <c r="U2575"/>
      <c r="V2575"/>
      <c r="W2575"/>
      <c r="X2575"/>
      <c r="Y2575"/>
      <c r="Z2575"/>
      <c r="AA2575"/>
      <c r="AB2575"/>
      <c r="AC2575"/>
      <c r="AD2575"/>
      <c r="AE2575"/>
      <c r="AF2575"/>
      <c r="AG2575"/>
      <c r="AH2575"/>
    </row>
    <row r="2576" spans="1:34" s="282" customFormat="1" ht="12.75" customHeight="1" x14ac:dyDescent="0.25">
      <c r="A2576"/>
      <c r="B2576"/>
      <c r="C2576" s="8"/>
      <c r="D2576" s="8"/>
      <c r="E2576"/>
      <c r="F2576" s="276"/>
      <c r="G2576"/>
      <c r="H2576"/>
      <c r="I2576"/>
      <c r="J2576" s="267"/>
      <c r="K2576" s="267"/>
      <c r="L2576" s="372"/>
      <c r="O2576" s="373"/>
      <c r="P2576" s="373"/>
      <c r="Q2576" s="374"/>
      <c r="R2576" s="274"/>
      <c r="S2576"/>
      <c r="T2576"/>
      <c r="U2576"/>
      <c r="V2576"/>
      <c r="W2576"/>
      <c r="X2576"/>
      <c r="Y2576"/>
      <c r="Z2576"/>
      <c r="AA2576"/>
      <c r="AB2576"/>
      <c r="AC2576"/>
      <c r="AD2576"/>
      <c r="AE2576"/>
      <c r="AF2576"/>
      <c r="AG2576"/>
      <c r="AH2576"/>
    </row>
    <row r="2577" spans="1:34" s="282" customFormat="1" ht="12.75" customHeight="1" x14ac:dyDescent="0.25">
      <c r="A2577"/>
      <c r="B2577"/>
      <c r="C2577" s="8"/>
      <c r="D2577" s="8"/>
      <c r="E2577"/>
      <c r="F2577" s="276"/>
      <c r="G2577"/>
      <c r="H2577"/>
      <c r="I2577"/>
      <c r="J2577" s="267"/>
      <c r="K2577" s="267"/>
      <c r="L2577" s="372"/>
      <c r="O2577" s="373"/>
      <c r="P2577" s="373"/>
      <c r="Q2577" s="374"/>
      <c r="R2577" s="274"/>
      <c r="S2577"/>
      <c r="T2577"/>
      <c r="U2577"/>
      <c r="V2577"/>
      <c r="W2577"/>
      <c r="X2577"/>
      <c r="Y2577"/>
      <c r="Z2577"/>
      <c r="AA2577"/>
      <c r="AB2577"/>
      <c r="AC2577"/>
      <c r="AD2577"/>
      <c r="AE2577"/>
      <c r="AF2577"/>
      <c r="AG2577"/>
      <c r="AH2577"/>
    </row>
    <row r="2578" spans="1:34" s="282" customFormat="1" ht="12.75" customHeight="1" x14ac:dyDescent="0.25">
      <c r="A2578"/>
      <c r="B2578"/>
      <c r="C2578" s="8"/>
      <c r="D2578" s="8"/>
      <c r="E2578"/>
      <c r="F2578" s="276"/>
      <c r="G2578"/>
      <c r="H2578"/>
      <c r="I2578"/>
      <c r="J2578" s="267"/>
      <c r="K2578" s="267"/>
      <c r="L2578" s="372"/>
      <c r="O2578" s="373"/>
      <c r="P2578" s="373"/>
      <c r="Q2578" s="374"/>
      <c r="R2578" s="274"/>
      <c r="S2578"/>
      <c r="T2578"/>
      <c r="U2578"/>
      <c r="V2578"/>
      <c r="W2578"/>
      <c r="X2578"/>
      <c r="Y2578"/>
      <c r="Z2578"/>
      <c r="AA2578"/>
      <c r="AB2578"/>
      <c r="AC2578"/>
      <c r="AD2578"/>
      <c r="AE2578"/>
      <c r="AF2578"/>
      <c r="AG2578"/>
      <c r="AH2578"/>
    </row>
    <row r="2579" spans="1:34" s="282" customFormat="1" ht="12.75" customHeight="1" x14ac:dyDescent="0.25">
      <c r="A2579"/>
      <c r="B2579"/>
      <c r="C2579" s="8"/>
      <c r="D2579" s="8"/>
      <c r="E2579"/>
      <c r="F2579" s="276"/>
      <c r="G2579"/>
      <c r="H2579"/>
      <c r="I2579"/>
      <c r="J2579" s="267"/>
      <c r="K2579" s="267"/>
      <c r="L2579" s="372"/>
      <c r="O2579" s="373"/>
      <c r="P2579" s="373"/>
      <c r="Q2579" s="374"/>
      <c r="R2579" s="274"/>
      <c r="S2579"/>
      <c r="T2579"/>
      <c r="U2579"/>
      <c r="V2579"/>
      <c r="W2579"/>
      <c r="X2579"/>
      <c r="Y2579"/>
      <c r="Z2579"/>
      <c r="AA2579"/>
      <c r="AB2579"/>
      <c r="AC2579"/>
      <c r="AD2579"/>
      <c r="AE2579"/>
      <c r="AF2579"/>
      <c r="AG2579"/>
      <c r="AH2579"/>
    </row>
    <row r="2580" spans="1:34" s="282" customFormat="1" ht="12.75" customHeight="1" x14ac:dyDescent="0.25">
      <c r="A2580"/>
      <c r="B2580"/>
      <c r="C2580" s="8"/>
      <c r="D2580" s="8"/>
      <c r="E2580"/>
      <c r="F2580" s="276"/>
      <c r="G2580"/>
      <c r="H2580"/>
      <c r="I2580"/>
      <c r="J2580" s="267"/>
      <c r="K2580" s="267"/>
      <c r="L2580" s="372"/>
      <c r="O2580" s="373"/>
      <c r="P2580" s="373"/>
      <c r="Q2580" s="374"/>
      <c r="R2580" s="274"/>
      <c r="S2580"/>
      <c r="T2580"/>
      <c r="U2580"/>
      <c r="V2580"/>
      <c r="W2580"/>
      <c r="X2580"/>
      <c r="Y2580"/>
      <c r="Z2580"/>
      <c r="AA2580"/>
      <c r="AB2580"/>
      <c r="AC2580"/>
      <c r="AD2580"/>
      <c r="AE2580"/>
      <c r="AF2580"/>
      <c r="AG2580"/>
      <c r="AH2580"/>
    </row>
    <row r="2581" spans="1:34" s="282" customFormat="1" ht="12.75" customHeight="1" x14ac:dyDescent="0.25">
      <c r="A2581"/>
      <c r="B2581"/>
      <c r="C2581" s="8"/>
      <c r="D2581" s="8"/>
      <c r="E2581"/>
      <c r="F2581" s="276"/>
      <c r="G2581"/>
      <c r="H2581"/>
      <c r="I2581"/>
      <c r="J2581" s="267"/>
      <c r="K2581" s="267"/>
      <c r="L2581" s="372"/>
      <c r="O2581" s="373"/>
      <c r="P2581" s="373"/>
      <c r="Q2581" s="374"/>
      <c r="R2581" s="274"/>
      <c r="S2581"/>
      <c r="T2581"/>
      <c r="U2581"/>
      <c r="V2581"/>
      <c r="W2581"/>
      <c r="X2581"/>
      <c r="Y2581"/>
      <c r="Z2581"/>
      <c r="AA2581"/>
      <c r="AB2581"/>
      <c r="AC2581"/>
      <c r="AD2581"/>
      <c r="AE2581"/>
      <c r="AF2581"/>
      <c r="AG2581"/>
      <c r="AH2581"/>
    </row>
    <row r="2582" spans="1:34" s="282" customFormat="1" ht="12.75" customHeight="1" x14ac:dyDescent="0.25">
      <c r="A2582"/>
      <c r="B2582"/>
      <c r="C2582" s="8"/>
      <c r="D2582" s="8"/>
      <c r="E2582"/>
      <c r="F2582" s="276"/>
      <c r="G2582"/>
      <c r="H2582"/>
      <c r="I2582"/>
      <c r="J2582" s="267"/>
      <c r="K2582" s="267"/>
      <c r="L2582" s="372"/>
      <c r="O2582" s="373"/>
      <c r="P2582" s="373"/>
      <c r="Q2582" s="374"/>
      <c r="R2582" s="274"/>
      <c r="S2582"/>
      <c r="T2582"/>
      <c r="U2582"/>
      <c r="V2582"/>
      <c r="W2582"/>
      <c r="X2582"/>
      <c r="Y2582"/>
      <c r="Z2582"/>
      <c r="AA2582"/>
      <c r="AB2582"/>
      <c r="AC2582"/>
      <c r="AD2582"/>
      <c r="AE2582"/>
      <c r="AF2582"/>
      <c r="AG2582"/>
      <c r="AH2582"/>
    </row>
    <row r="2583" spans="1:34" s="282" customFormat="1" ht="12.75" customHeight="1" x14ac:dyDescent="0.25">
      <c r="A2583"/>
      <c r="B2583"/>
      <c r="C2583" s="8"/>
      <c r="D2583" s="8"/>
      <c r="E2583"/>
      <c r="F2583" s="276"/>
      <c r="G2583"/>
      <c r="H2583"/>
      <c r="I2583"/>
      <c r="J2583" s="267"/>
      <c r="K2583" s="267"/>
      <c r="L2583" s="372"/>
      <c r="O2583" s="373"/>
      <c r="P2583" s="373"/>
      <c r="Q2583" s="374"/>
      <c r="R2583" s="274"/>
      <c r="S2583"/>
      <c r="T2583"/>
      <c r="U2583"/>
      <c r="V2583"/>
      <c r="W2583"/>
      <c r="X2583"/>
      <c r="Y2583"/>
      <c r="Z2583"/>
      <c r="AA2583"/>
      <c r="AB2583"/>
      <c r="AC2583"/>
      <c r="AD2583"/>
      <c r="AE2583"/>
      <c r="AF2583"/>
      <c r="AG2583"/>
      <c r="AH2583"/>
    </row>
    <row r="2584" spans="1:34" s="282" customFormat="1" ht="12.75" customHeight="1" x14ac:dyDescent="0.25">
      <c r="A2584"/>
      <c r="B2584"/>
      <c r="C2584" s="8"/>
      <c r="D2584" s="8"/>
      <c r="E2584"/>
      <c r="F2584" s="276"/>
      <c r="G2584"/>
      <c r="H2584"/>
      <c r="I2584"/>
      <c r="J2584" s="267"/>
      <c r="K2584" s="267"/>
      <c r="L2584" s="372"/>
      <c r="O2584" s="373"/>
      <c r="P2584" s="373"/>
      <c r="Q2584" s="374"/>
      <c r="R2584" s="274"/>
      <c r="S2584"/>
      <c r="T2584"/>
      <c r="U2584"/>
      <c r="V2584"/>
      <c r="W2584"/>
      <c r="X2584"/>
      <c r="Y2584"/>
      <c r="Z2584"/>
      <c r="AA2584"/>
      <c r="AB2584"/>
      <c r="AC2584"/>
      <c r="AD2584"/>
      <c r="AE2584"/>
      <c r="AF2584"/>
      <c r="AG2584"/>
      <c r="AH2584"/>
    </row>
    <row r="2585" spans="1:34" s="282" customFormat="1" ht="12.75" customHeight="1" x14ac:dyDescent="0.25">
      <c r="A2585"/>
      <c r="B2585"/>
      <c r="C2585" s="8"/>
      <c r="D2585" s="8"/>
      <c r="E2585"/>
      <c r="F2585" s="276"/>
      <c r="G2585"/>
      <c r="H2585"/>
      <c r="I2585"/>
      <c r="J2585" s="267"/>
      <c r="K2585" s="267"/>
      <c r="L2585" s="372"/>
      <c r="O2585" s="373"/>
      <c r="P2585" s="373"/>
      <c r="Q2585" s="374"/>
      <c r="R2585" s="274"/>
      <c r="S2585"/>
      <c r="T2585"/>
      <c r="U2585"/>
      <c r="V2585"/>
      <c r="W2585"/>
      <c r="X2585"/>
      <c r="Y2585"/>
      <c r="Z2585"/>
      <c r="AA2585"/>
      <c r="AB2585"/>
      <c r="AC2585"/>
      <c r="AD2585"/>
      <c r="AE2585"/>
      <c r="AF2585"/>
      <c r="AG2585"/>
      <c r="AH2585"/>
    </row>
    <row r="2586" spans="1:34" s="282" customFormat="1" ht="12.75" customHeight="1" x14ac:dyDescent="0.25">
      <c r="A2586"/>
      <c r="B2586"/>
      <c r="C2586" s="8"/>
      <c r="D2586" s="8"/>
      <c r="E2586"/>
      <c r="F2586" s="276"/>
      <c r="G2586"/>
      <c r="H2586"/>
      <c r="I2586"/>
      <c r="J2586" s="267"/>
      <c r="K2586" s="267"/>
      <c r="L2586" s="372"/>
      <c r="O2586" s="373"/>
      <c r="P2586" s="373"/>
      <c r="Q2586" s="374"/>
      <c r="R2586" s="274"/>
      <c r="S2586"/>
      <c r="T2586"/>
      <c r="U2586"/>
      <c r="V2586"/>
      <c r="W2586"/>
      <c r="X2586"/>
      <c r="Y2586"/>
      <c r="Z2586"/>
      <c r="AA2586"/>
      <c r="AB2586"/>
      <c r="AC2586"/>
      <c r="AD2586"/>
      <c r="AE2586"/>
      <c r="AF2586"/>
      <c r="AG2586"/>
      <c r="AH2586"/>
    </row>
    <row r="2587" spans="1:34" s="282" customFormat="1" ht="12.75" customHeight="1" x14ac:dyDescent="0.25">
      <c r="A2587"/>
      <c r="B2587"/>
      <c r="C2587" s="8"/>
      <c r="D2587" s="8"/>
      <c r="E2587"/>
      <c r="F2587" s="276"/>
      <c r="G2587"/>
      <c r="H2587"/>
      <c r="I2587"/>
      <c r="J2587" s="267"/>
      <c r="K2587" s="267"/>
      <c r="L2587" s="372"/>
      <c r="O2587" s="373"/>
      <c r="P2587" s="373"/>
      <c r="Q2587" s="374"/>
      <c r="R2587" s="274"/>
      <c r="S2587"/>
      <c r="T2587"/>
      <c r="U2587"/>
      <c r="V2587"/>
      <c r="W2587"/>
      <c r="X2587"/>
      <c r="Y2587"/>
      <c r="Z2587"/>
      <c r="AA2587"/>
      <c r="AB2587"/>
      <c r="AC2587"/>
      <c r="AD2587"/>
      <c r="AE2587"/>
      <c r="AF2587"/>
      <c r="AG2587"/>
      <c r="AH2587"/>
    </row>
    <row r="2588" spans="1:34" s="282" customFormat="1" ht="12.75" customHeight="1" x14ac:dyDescent="0.25">
      <c r="A2588"/>
      <c r="B2588"/>
      <c r="C2588" s="8"/>
      <c r="D2588" s="8"/>
      <c r="E2588"/>
      <c r="F2588" s="276"/>
      <c r="G2588"/>
      <c r="H2588"/>
      <c r="I2588"/>
      <c r="J2588" s="267"/>
      <c r="K2588" s="267"/>
      <c r="L2588" s="372"/>
      <c r="O2588" s="373"/>
      <c r="P2588" s="373"/>
      <c r="Q2588" s="374"/>
      <c r="R2588" s="274"/>
      <c r="S2588"/>
      <c r="T2588"/>
      <c r="U2588"/>
      <c r="V2588"/>
      <c r="W2588"/>
      <c r="X2588"/>
      <c r="Y2588"/>
      <c r="Z2588"/>
      <c r="AA2588"/>
      <c r="AB2588"/>
      <c r="AC2588"/>
      <c r="AD2588"/>
      <c r="AE2588"/>
      <c r="AF2588"/>
      <c r="AG2588"/>
      <c r="AH2588"/>
    </row>
    <row r="2589" spans="1:34" s="282" customFormat="1" ht="12.75" customHeight="1" x14ac:dyDescent="0.25">
      <c r="A2589"/>
      <c r="B2589"/>
      <c r="C2589" s="8"/>
      <c r="D2589" s="8"/>
      <c r="E2589"/>
      <c r="F2589" s="276"/>
      <c r="G2589"/>
      <c r="H2589"/>
      <c r="I2589"/>
      <c r="J2589" s="267"/>
      <c r="K2589" s="267"/>
      <c r="L2589" s="372"/>
      <c r="O2589" s="373"/>
      <c r="P2589" s="373"/>
      <c r="Q2589" s="374"/>
      <c r="R2589" s="274"/>
      <c r="S2589"/>
      <c r="T2589"/>
      <c r="U2589"/>
      <c r="V2589"/>
      <c r="W2589"/>
      <c r="X2589"/>
      <c r="Y2589"/>
      <c r="Z2589"/>
      <c r="AA2589"/>
      <c r="AB2589"/>
      <c r="AC2589"/>
      <c r="AD2589"/>
      <c r="AE2589"/>
      <c r="AF2589"/>
      <c r="AG2589"/>
      <c r="AH2589"/>
    </row>
    <row r="2590" spans="1:34" s="282" customFormat="1" ht="12.75" customHeight="1" x14ac:dyDescent="0.25">
      <c r="A2590"/>
      <c r="B2590"/>
      <c r="C2590" s="8"/>
      <c r="D2590" s="8"/>
      <c r="E2590"/>
      <c r="F2590" s="276"/>
      <c r="G2590"/>
      <c r="H2590"/>
      <c r="I2590"/>
      <c r="J2590" s="267"/>
      <c r="K2590" s="267"/>
      <c r="L2590" s="372"/>
      <c r="O2590" s="373"/>
      <c r="P2590" s="373"/>
      <c r="Q2590" s="374"/>
      <c r="R2590" s="274"/>
      <c r="S2590"/>
      <c r="T2590"/>
      <c r="U2590"/>
      <c r="V2590"/>
      <c r="W2590"/>
      <c r="X2590"/>
      <c r="Y2590"/>
      <c r="Z2590"/>
      <c r="AA2590"/>
      <c r="AB2590"/>
      <c r="AC2590"/>
      <c r="AD2590"/>
      <c r="AE2590"/>
      <c r="AF2590"/>
      <c r="AG2590"/>
      <c r="AH2590"/>
    </row>
    <row r="2591" spans="1:34" s="282" customFormat="1" ht="12.75" customHeight="1" x14ac:dyDescent="0.25">
      <c r="A2591"/>
      <c r="B2591"/>
      <c r="C2591" s="8"/>
      <c r="D2591" s="8"/>
      <c r="E2591"/>
      <c r="F2591" s="276"/>
      <c r="G2591"/>
      <c r="H2591"/>
      <c r="I2591"/>
      <c r="J2591" s="267"/>
      <c r="K2591" s="267"/>
      <c r="L2591" s="372"/>
      <c r="O2591" s="373"/>
      <c r="P2591" s="373"/>
      <c r="Q2591" s="374"/>
      <c r="R2591" s="274"/>
      <c r="S2591"/>
      <c r="T2591"/>
      <c r="U2591"/>
      <c r="V2591"/>
      <c r="W2591"/>
      <c r="X2591"/>
      <c r="Y2591"/>
      <c r="Z2591"/>
      <c r="AA2591"/>
      <c r="AB2591"/>
      <c r="AC2591"/>
      <c r="AD2591"/>
      <c r="AE2591"/>
      <c r="AF2591"/>
      <c r="AG2591"/>
      <c r="AH2591"/>
    </row>
    <row r="2592" spans="1:34" s="282" customFormat="1" ht="12.75" customHeight="1" x14ac:dyDescent="0.25">
      <c r="A2592"/>
      <c r="B2592"/>
      <c r="C2592" s="8"/>
      <c r="D2592" s="8"/>
      <c r="E2592"/>
      <c r="F2592" s="276"/>
      <c r="G2592"/>
      <c r="H2592"/>
      <c r="I2592"/>
      <c r="J2592" s="267"/>
      <c r="K2592" s="267"/>
      <c r="L2592" s="372"/>
      <c r="O2592" s="373"/>
      <c r="P2592" s="373"/>
      <c r="Q2592" s="374"/>
      <c r="R2592" s="274"/>
      <c r="S2592"/>
      <c r="T2592"/>
      <c r="U2592"/>
      <c r="V2592"/>
      <c r="W2592"/>
      <c r="X2592"/>
      <c r="Y2592"/>
      <c r="Z2592"/>
      <c r="AA2592"/>
      <c r="AB2592"/>
      <c r="AC2592"/>
      <c r="AD2592"/>
      <c r="AE2592"/>
      <c r="AF2592"/>
      <c r="AG2592"/>
      <c r="AH2592"/>
    </row>
    <row r="2593" spans="1:34" s="282" customFormat="1" ht="12.75" customHeight="1" x14ac:dyDescent="0.25">
      <c r="A2593"/>
      <c r="B2593"/>
      <c r="C2593" s="8"/>
      <c r="D2593" s="8"/>
      <c r="E2593"/>
      <c r="F2593" s="276"/>
      <c r="G2593"/>
      <c r="H2593"/>
      <c r="I2593"/>
      <c r="J2593" s="267"/>
      <c r="K2593" s="267"/>
      <c r="L2593" s="372"/>
      <c r="O2593" s="373"/>
      <c r="P2593" s="373"/>
      <c r="Q2593" s="374"/>
      <c r="R2593" s="274"/>
      <c r="S2593"/>
      <c r="T2593"/>
      <c r="U2593"/>
      <c r="V2593"/>
      <c r="W2593"/>
      <c r="X2593"/>
      <c r="Y2593"/>
      <c r="Z2593"/>
      <c r="AA2593"/>
      <c r="AB2593"/>
      <c r="AC2593"/>
      <c r="AD2593"/>
      <c r="AE2593"/>
      <c r="AF2593"/>
      <c r="AG2593"/>
      <c r="AH2593"/>
    </row>
    <row r="2594" spans="1:34" s="282" customFormat="1" ht="12.75" customHeight="1" x14ac:dyDescent="0.25">
      <c r="A2594"/>
      <c r="B2594"/>
      <c r="C2594" s="8"/>
      <c r="D2594" s="8"/>
      <c r="E2594"/>
      <c r="F2594" s="276"/>
      <c r="G2594"/>
      <c r="H2594"/>
      <c r="I2594"/>
      <c r="J2594" s="267"/>
      <c r="K2594" s="267"/>
      <c r="L2594" s="372"/>
      <c r="O2594" s="373"/>
      <c r="P2594" s="373"/>
      <c r="Q2594" s="374"/>
      <c r="R2594" s="274"/>
      <c r="S2594"/>
      <c r="T2594"/>
      <c r="U2594"/>
      <c r="V2594"/>
      <c r="W2594"/>
      <c r="X2594"/>
      <c r="Y2594"/>
      <c r="Z2594"/>
      <c r="AA2594"/>
      <c r="AB2594"/>
      <c r="AC2594"/>
      <c r="AD2594"/>
      <c r="AE2594"/>
      <c r="AF2594"/>
      <c r="AG2594"/>
      <c r="AH2594"/>
    </row>
    <row r="2595" spans="1:34" s="282" customFormat="1" ht="12.75" customHeight="1" x14ac:dyDescent="0.25">
      <c r="A2595"/>
      <c r="B2595"/>
      <c r="C2595" s="8"/>
      <c r="D2595" s="8"/>
      <c r="E2595"/>
      <c r="F2595" s="276"/>
      <c r="G2595"/>
      <c r="H2595"/>
      <c r="I2595"/>
      <c r="J2595" s="267"/>
      <c r="K2595" s="267"/>
      <c r="L2595" s="372"/>
      <c r="O2595" s="373"/>
      <c r="P2595" s="373"/>
      <c r="Q2595" s="374"/>
      <c r="R2595" s="274"/>
      <c r="S2595"/>
      <c r="T2595"/>
      <c r="U2595"/>
      <c r="V2595"/>
      <c r="W2595"/>
      <c r="X2595"/>
      <c r="Y2595"/>
      <c r="Z2595"/>
      <c r="AA2595"/>
      <c r="AB2595"/>
      <c r="AC2595"/>
      <c r="AD2595"/>
      <c r="AE2595"/>
      <c r="AF2595"/>
      <c r="AG2595"/>
      <c r="AH2595"/>
    </row>
    <row r="2596" spans="1:34" s="282" customFormat="1" ht="12.75" customHeight="1" x14ac:dyDescent="0.25">
      <c r="A2596"/>
      <c r="B2596"/>
      <c r="C2596" s="8"/>
      <c r="D2596" s="8"/>
      <c r="E2596"/>
      <c r="F2596" s="276"/>
      <c r="G2596"/>
      <c r="H2596"/>
      <c r="I2596"/>
      <c r="J2596" s="267"/>
      <c r="K2596" s="267"/>
      <c r="L2596" s="372"/>
      <c r="O2596" s="373"/>
      <c r="P2596" s="373"/>
      <c r="Q2596" s="374"/>
      <c r="R2596" s="274"/>
      <c r="S2596"/>
      <c r="T2596"/>
      <c r="U2596"/>
      <c r="V2596"/>
      <c r="W2596"/>
      <c r="X2596"/>
      <c r="Y2596"/>
      <c r="Z2596"/>
      <c r="AA2596"/>
      <c r="AB2596"/>
      <c r="AC2596"/>
      <c r="AD2596"/>
      <c r="AE2596"/>
      <c r="AF2596"/>
      <c r="AG2596"/>
      <c r="AH2596"/>
    </row>
    <row r="2597" spans="1:34" s="282" customFormat="1" ht="12.75" customHeight="1" x14ac:dyDescent="0.25">
      <c r="A2597"/>
      <c r="B2597"/>
      <c r="C2597" s="8"/>
      <c r="D2597" s="8"/>
      <c r="E2597"/>
      <c r="F2597" s="276"/>
      <c r="G2597"/>
      <c r="H2597"/>
      <c r="I2597"/>
      <c r="J2597" s="267"/>
      <c r="K2597" s="267"/>
      <c r="L2597" s="372"/>
      <c r="O2597" s="373"/>
      <c r="P2597" s="373"/>
      <c r="Q2597" s="374"/>
      <c r="R2597" s="274"/>
      <c r="S2597"/>
      <c r="T2597"/>
      <c r="U2597"/>
      <c r="V2597"/>
      <c r="W2597"/>
      <c r="X2597"/>
      <c r="Y2597"/>
      <c r="Z2597"/>
      <c r="AA2597"/>
      <c r="AB2597"/>
      <c r="AC2597"/>
      <c r="AD2597"/>
      <c r="AE2597"/>
      <c r="AF2597"/>
      <c r="AG2597"/>
      <c r="AH2597"/>
    </row>
    <row r="2598" spans="1:34" s="282" customFormat="1" ht="12.75" customHeight="1" x14ac:dyDescent="0.25">
      <c r="A2598"/>
      <c r="B2598"/>
      <c r="C2598" s="8"/>
      <c r="D2598" s="8"/>
      <c r="E2598"/>
      <c r="F2598" s="276"/>
      <c r="G2598"/>
      <c r="H2598"/>
      <c r="I2598"/>
      <c r="J2598" s="267"/>
      <c r="K2598" s="267"/>
      <c r="L2598" s="372"/>
      <c r="O2598" s="373"/>
      <c r="P2598" s="373"/>
      <c r="Q2598" s="374"/>
      <c r="R2598" s="274"/>
      <c r="S2598"/>
      <c r="T2598"/>
      <c r="U2598"/>
      <c r="V2598"/>
      <c r="W2598"/>
      <c r="X2598"/>
      <c r="Y2598"/>
      <c r="Z2598"/>
      <c r="AA2598"/>
      <c r="AB2598"/>
      <c r="AC2598"/>
      <c r="AD2598"/>
      <c r="AE2598"/>
      <c r="AF2598"/>
      <c r="AG2598"/>
      <c r="AH2598"/>
    </row>
    <row r="2599" spans="1:34" s="282" customFormat="1" ht="12.75" customHeight="1" x14ac:dyDescent="0.25">
      <c r="A2599"/>
      <c r="B2599"/>
      <c r="C2599" s="8"/>
      <c r="D2599" s="8"/>
      <c r="E2599"/>
      <c r="F2599" s="276"/>
      <c r="G2599"/>
      <c r="H2599"/>
      <c r="I2599"/>
      <c r="J2599" s="267"/>
      <c r="K2599" s="267"/>
      <c r="L2599" s="372"/>
      <c r="O2599" s="373"/>
      <c r="P2599" s="373"/>
      <c r="Q2599" s="374"/>
      <c r="R2599" s="274"/>
      <c r="S2599"/>
      <c r="T2599"/>
      <c r="U2599"/>
      <c r="V2599"/>
      <c r="W2599"/>
      <c r="X2599"/>
      <c r="Y2599"/>
      <c r="Z2599"/>
      <c r="AA2599"/>
      <c r="AB2599"/>
      <c r="AC2599"/>
      <c r="AD2599"/>
      <c r="AE2599"/>
      <c r="AF2599"/>
      <c r="AG2599"/>
      <c r="AH2599"/>
    </row>
    <row r="2600" spans="1:34" s="282" customFormat="1" ht="12.75" customHeight="1" x14ac:dyDescent="0.25">
      <c r="A2600"/>
      <c r="B2600"/>
      <c r="C2600" s="8"/>
      <c r="D2600" s="8"/>
      <c r="E2600"/>
      <c r="F2600" s="276"/>
      <c r="G2600"/>
      <c r="H2600"/>
      <c r="I2600"/>
      <c r="J2600" s="267"/>
      <c r="K2600" s="267"/>
      <c r="L2600" s="372"/>
      <c r="O2600" s="373"/>
      <c r="P2600" s="373"/>
      <c r="Q2600" s="374"/>
      <c r="R2600" s="274"/>
      <c r="S2600"/>
      <c r="T2600"/>
      <c r="U2600"/>
      <c r="V2600"/>
      <c r="W2600"/>
      <c r="X2600"/>
      <c r="Y2600"/>
      <c r="Z2600"/>
      <c r="AA2600"/>
      <c r="AB2600"/>
      <c r="AC2600"/>
      <c r="AD2600"/>
      <c r="AE2600"/>
      <c r="AF2600"/>
      <c r="AG2600"/>
      <c r="AH2600"/>
    </row>
    <row r="2601" spans="1:34" s="282" customFormat="1" ht="12.75" customHeight="1" x14ac:dyDescent="0.25">
      <c r="A2601"/>
      <c r="B2601"/>
      <c r="C2601" s="8"/>
      <c r="D2601" s="8"/>
      <c r="E2601"/>
      <c r="F2601" s="276"/>
      <c r="G2601"/>
      <c r="H2601"/>
      <c r="I2601"/>
      <c r="J2601" s="267"/>
      <c r="K2601" s="267"/>
      <c r="L2601" s="372"/>
      <c r="O2601" s="373"/>
      <c r="P2601" s="373"/>
      <c r="Q2601" s="374"/>
      <c r="R2601" s="274"/>
      <c r="S2601"/>
      <c r="T2601"/>
      <c r="U2601"/>
      <c r="V2601"/>
      <c r="W2601"/>
      <c r="X2601"/>
      <c r="Y2601"/>
      <c r="Z2601"/>
      <c r="AA2601"/>
      <c r="AB2601"/>
      <c r="AC2601"/>
      <c r="AD2601"/>
      <c r="AE2601"/>
      <c r="AF2601"/>
      <c r="AG2601"/>
      <c r="AH2601"/>
    </row>
    <row r="2602" spans="1:34" s="282" customFormat="1" ht="12.75" customHeight="1" x14ac:dyDescent="0.25">
      <c r="A2602"/>
      <c r="B2602"/>
      <c r="C2602" s="8"/>
      <c r="D2602" s="8"/>
      <c r="E2602"/>
      <c r="F2602" s="276"/>
      <c r="G2602"/>
      <c r="H2602"/>
      <c r="I2602"/>
      <c r="J2602" s="267"/>
      <c r="K2602" s="267"/>
      <c r="L2602" s="372"/>
      <c r="O2602" s="373"/>
      <c r="P2602" s="373"/>
      <c r="Q2602" s="374"/>
      <c r="R2602" s="274"/>
      <c r="S2602"/>
      <c r="T2602"/>
      <c r="U2602"/>
      <c r="V2602"/>
      <c r="W2602"/>
      <c r="X2602"/>
      <c r="Y2602"/>
      <c r="Z2602"/>
      <c r="AA2602"/>
      <c r="AB2602"/>
      <c r="AC2602"/>
      <c r="AD2602"/>
      <c r="AE2602"/>
      <c r="AF2602"/>
      <c r="AG2602"/>
      <c r="AH2602"/>
    </row>
    <row r="2603" spans="1:34" s="282" customFormat="1" ht="12.75" customHeight="1" x14ac:dyDescent="0.25">
      <c r="A2603"/>
      <c r="B2603"/>
      <c r="C2603" s="8"/>
      <c r="D2603" s="8"/>
      <c r="E2603"/>
      <c r="F2603" s="276"/>
      <c r="G2603"/>
      <c r="H2603"/>
      <c r="I2603"/>
      <c r="J2603" s="267"/>
      <c r="K2603" s="267"/>
      <c r="L2603" s="372"/>
      <c r="O2603" s="373"/>
      <c r="P2603" s="373"/>
      <c r="Q2603" s="374"/>
      <c r="R2603" s="274"/>
      <c r="S2603"/>
      <c r="T2603"/>
      <c r="U2603"/>
      <c r="V2603"/>
      <c r="W2603"/>
      <c r="X2603"/>
      <c r="Y2603"/>
      <c r="Z2603"/>
      <c r="AA2603"/>
      <c r="AB2603"/>
      <c r="AC2603"/>
      <c r="AD2603"/>
      <c r="AE2603"/>
      <c r="AF2603"/>
      <c r="AG2603"/>
      <c r="AH2603"/>
    </row>
    <row r="2604" spans="1:34" s="282" customFormat="1" ht="12.75" customHeight="1" x14ac:dyDescent="0.25">
      <c r="A2604"/>
      <c r="B2604"/>
      <c r="C2604" s="8"/>
      <c r="D2604" s="8"/>
      <c r="E2604"/>
      <c r="F2604" s="276"/>
      <c r="G2604"/>
      <c r="H2604"/>
      <c r="I2604"/>
      <c r="J2604" s="267"/>
      <c r="K2604" s="267"/>
      <c r="L2604" s="372"/>
      <c r="O2604" s="373"/>
      <c r="P2604" s="373"/>
      <c r="Q2604" s="374"/>
      <c r="R2604" s="274"/>
      <c r="S2604"/>
      <c r="T2604"/>
      <c r="U2604"/>
      <c r="V2604"/>
      <c r="W2604"/>
      <c r="X2604"/>
      <c r="Y2604"/>
      <c r="Z2604"/>
      <c r="AA2604"/>
      <c r="AB2604"/>
      <c r="AC2604"/>
      <c r="AD2604"/>
      <c r="AE2604"/>
      <c r="AF2604"/>
      <c r="AG2604"/>
      <c r="AH2604"/>
    </row>
    <row r="2605" spans="1:34" s="282" customFormat="1" ht="12.75" customHeight="1" x14ac:dyDescent="0.25">
      <c r="A2605"/>
      <c r="B2605"/>
      <c r="C2605" s="8"/>
      <c r="D2605" s="8"/>
      <c r="E2605"/>
      <c r="F2605" s="276"/>
      <c r="G2605"/>
      <c r="H2605"/>
      <c r="I2605"/>
      <c r="J2605" s="267"/>
      <c r="K2605" s="267"/>
      <c r="L2605" s="372"/>
      <c r="O2605" s="373"/>
      <c r="P2605" s="373"/>
      <c r="Q2605" s="374"/>
      <c r="R2605" s="274"/>
      <c r="S2605"/>
      <c r="T2605"/>
      <c r="U2605"/>
      <c r="V2605"/>
      <c r="W2605"/>
      <c r="X2605"/>
      <c r="Y2605"/>
      <c r="Z2605"/>
      <c r="AA2605"/>
      <c r="AB2605"/>
      <c r="AC2605"/>
      <c r="AD2605"/>
      <c r="AE2605"/>
      <c r="AF2605"/>
      <c r="AG2605"/>
      <c r="AH2605"/>
    </row>
    <row r="2606" spans="1:34" s="282" customFormat="1" ht="12.75" customHeight="1" x14ac:dyDescent="0.25">
      <c r="A2606"/>
      <c r="B2606"/>
      <c r="C2606" s="8"/>
      <c r="D2606" s="8"/>
      <c r="E2606"/>
      <c r="F2606" s="276"/>
      <c r="G2606"/>
      <c r="H2606"/>
      <c r="I2606"/>
      <c r="J2606" s="267"/>
      <c r="K2606" s="267"/>
      <c r="L2606" s="372"/>
      <c r="O2606" s="373"/>
      <c r="P2606" s="373"/>
      <c r="Q2606" s="374"/>
      <c r="R2606" s="274"/>
      <c r="S2606"/>
      <c r="T2606"/>
      <c r="U2606"/>
      <c r="V2606"/>
      <c r="W2606"/>
      <c r="X2606"/>
      <c r="Y2606"/>
      <c r="Z2606"/>
      <c r="AA2606"/>
      <c r="AB2606"/>
      <c r="AC2606"/>
      <c r="AD2606"/>
      <c r="AE2606"/>
      <c r="AF2606"/>
      <c r="AG2606"/>
      <c r="AH2606"/>
    </row>
    <row r="2607" spans="1:34" s="282" customFormat="1" ht="12.75" customHeight="1" x14ac:dyDescent="0.25">
      <c r="A2607"/>
      <c r="B2607"/>
      <c r="C2607" s="8"/>
      <c r="D2607" s="8"/>
      <c r="E2607"/>
      <c r="F2607" s="276"/>
      <c r="G2607"/>
      <c r="H2607"/>
      <c r="I2607"/>
      <c r="J2607" s="267"/>
      <c r="K2607" s="267"/>
      <c r="L2607" s="372"/>
      <c r="O2607" s="373"/>
      <c r="P2607" s="373"/>
      <c r="Q2607" s="374"/>
      <c r="R2607" s="274"/>
      <c r="S2607"/>
      <c r="T2607"/>
      <c r="U2607"/>
      <c r="V2607"/>
      <c r="W2607"/>
      <c r="X2607"/>
      <c r="Y2607"/>
      <c r="Z2607"/>
      <c r="AA2607"/>
      <c r="AB2607"/>
      <c r="AC2607"/>
      <c r="AD2607"/>
      <c r="AE2607"/>
      <c r="AF2607"/>
      <c r="AG2607"/>
      <c r="AH2607"/>
    </row>
    <row r="2608" spans="1:34" s="282" customFormat="1" ht="12.75" customHeight="1" x14ac:dyDescent="0.25">
      <c r="A2608"/>
      <c r="B2608"/>
      <c r="C2608" s="8"/>
      <c r="D2608" s="8"/>
      <c r="E2608"/>
      <c r="F2608" s="276"/>
      <c r="G2608"/>
      <c r="H2608"/>
      <c r="I2608"/>
      <c r="J2608" s="267"/>
      <c r="K2608" s="267"/>
      <c r="L2608" s="372"/>
      <c r="O2608" s="373"/>
      <c r="P2608" s="373"/>
      <c r="Q2608" s="374"/>
      <c r="R2608" s="274"/>
      <c r="S2608"/>
      <c r="T2608"/>
      <c r="U2608"/>
      <c r="V2608"/>
      <c r="W2608"/>
      <c r="X2608"/>
      <c r="Y2608"/>
      <c r="Z2608"/>
      <c r="AA2608"/>
      <c r="AB2608"/>
      <c r="AC2608"/>
      <c r="AD2608"/>
      <c r="AE2608"/>
      <c r="AF2608"/>
      <c r="AG2608"/>
      <c r="AH2608"/>
    </row>
    <row r="2609" spans="1:34" s="282" customFormat="1" ht="12.75" customHeight="1" x14ac:dyDescent="0.25">
      <c r="A2609"/>
      <c r="B2609"/>
      <c r="C2609" s="8"/>
      <c r="D2609" s="8"/>
      <c r="E2609"/>
      <c r="F2609" s="276"/>
      <c r="G2609"/>
      <c r="H2609"/>
      <c r="I2609"/>
      <c r="J2609" s="267"/>
      <c r="K2609" s="267"/>
      <c r="L2609" s="372"/>
      <c r="O2609" s="373"/>
      <c r="P2609" s="373"/>
      <c r="Q2609" s="374"/>
      <c r="R2609" s="274"/>
      <c r="S2609"/>
      <c r="T2609"/>
      <c r="U2609"/>
      <c r="V2609"/>
      <c r="W2609"/>
      <c r="X2609"/>
      <c r="Y2609"/>
      <c r="Z2609"/>
      <c r="AA2609"/>
      <c r="AB2609"/>
      <c r="AC2609"/>
      <c r="AD2609"/>
      <c r="AE2609"/>
      <c r="AF2609"/>
      <c r="AG2609"/>
      <c r="AH2609"/>
    </row>
    <row r="2610" spans="1:34" s="282" customFormat="1" ht="12.75" customHeight="1" x14ac:dyDescent="0.25">
      <c r="A2610"/>
      <c r="B2610"/>
      <c r="C2610" s="8"/>
      <c r="D2610" s="8"/>
      <c r="E2610"/>
      <c r="F2610" s="276"/>
      <c r="G2610"/>
      <c r="H2610"/>
      <c r="I2610"/>
      <c r="J2610" s="267"/>
      <c r="K2610" s="267"/>
      <c r="L2610" s="372"/>
      <c r="O2610" s="373"/>
      <c r="P2610" s="373"/>
      <c r="Q2610" s="374"/>
      <c r="R2610" s="274"/>
      <c r="S2610"/>
      <c r="T2610"/>
      <c r="U2610"/>
      <c r="V2610"/>
      <c r="W2610"/>
      <c r="X2610"/>
      <c r="Y2610"/>
      <c r="Z2610"/>
      <c r="AA2610"/>
      <c r="AB2610"/>
      <c r="AC2610"/>
      <c r="AD2610"/>
      <c r="AE2610"/>
      <c r="AF2610"/>
      <c r="AG2610"/>
      <c r="AH2610"/>
    </row>
    <row r="2611" spans="1:34" s="282" customFormat="1" ht="12.75" customHeight="1" x14ac:dyDescent="0.25">
      <c r="A2611"/>
      <c r="B2611"/>
      <c r="C2611" s="8"/>
      <c r="D2611" s="8"/>
      <c r="E2611"/>
      <c r="F2611" s="276"/>
      <c r="G2611"/>
      <c r="H2611"/>
      <c r="I2611"/>
      <c r="J2611" s="267"/>
      <c r="K2611" s="267"/>
      <c r="L2611" s="372"/>
      <c r="O2611" s="373"/>
      <c r="P2611" s="373"/>
      <c r="Q2611" s="374"/>
      <c r="R2611" s="274"/>
      <c r="S2611"/>
      <c r="T2611"/>
      <c r="U2611"/>
      <c r="V2611"/>
      <c r="W2611"/>
      <c r="X2611"/>
      <c r="Y2611"/>
      <c r="Z2611"/>
      <c r="AA2611"/>
      <c r="AB2611"/>
      <c r="AC2611"/>
      <c r="AD2611"/>
      <c r="AE2611"/>
      <c r="AF2611"/>
      <c r="AG2611"/>
      <c r="AH2611"/>
    </row>
    <row r="2612" spans="1:34" s="282" customFormat="1" ht="12.75" customHeight="1" x14ac:dyDescent="0.25">
      <c r="A2612"/>
      <c r="B2612"/>
      <c r="C2612" s="8"/>
      <c r="D2612" s="8"/>
      <c r="E2612"/>
      <c r="F2612" s="276"/>
      <c r="G2612"/>
      <c r="H2612"/>
      <c r="I2612"/>
      <c r="J2612" s="267"/>
      <c r="K2612" s="267"/>
      <c r="L2612" s="372"/>
      <c r="O2612" s="373"/>
      <c r="P2612" s="373"/>
      <c r="Q2612" s="374"/>
      <c r="R2612" s="274"/>
      <c r="S2612"/>
      <c r="T2612"/>
      <c r="U2612"/>
      <c r="V2612"/>
      <c r="W2612"/>
      <c r="X2612"/>
      <c r="Y2612"/>
      <c r="Z2612"/>
      <c r="AA2612"/>
      <c r="AB2612"/>
      <c r="AC2612"/>
      <c r="AD2612"/>
      <c r="AE2612"/>
      <c r="AF2612"/>
      <c r="AG2612"/>
      <c r="AH2612"/>
    </row>
    <row r="2613" spans="1:34" s="282" customFormat="1" ht="12.75" customHeight="1" x14ac:dyDescent="0.25">
      <c r="A2613"/>
      <c r="B2613"/>
      <c r="C2613" s="8"/>
      <c r="D2613" s="8"/>
      <c r="E2613"/>
      <c r="F2613" s="276"/>
      <c r="G2613"/>
      <c r="H2613"/>
      <c r="I2613"/>
      <c r="J2613" s="267"/>
      <c r="K2613" s="267"/>
      <c r="L2613" s="372"/>
      <c r="O2613" s="373"/>
      <c r="P2613" s="373"/>
      <c r="Q2613" s="374"/>
      <c r="R2613" s="274"/>
      <c r="S2613"/>
      <c r="T2613"/>
      <c r="U2613"/>
      <c r="V2613"/>
      <c r="W2613"/>
      <c r="X2613"/>
      <c r="Y2613"/>
      <c r="Z2613"/>
      <c r="AA2613"/>
      <c r="AB2613"/>
      <c r="AC2613"/>
      <c r="AD2613"/>
      <c r="AE2613"/>
      <c r="AF2613"/>
      <c r="AG2613"/>
      <c r="AH2613"/>
    </row>
    <row r="2614" spans="1:34" s="282" customFormat="1" ht="12.75" customHeight="1" x14ac:dyDescent="0.25">
      <c r="A2614"/>
      <c r="B2614"/>
      <c r="C2614" s="8"/>
      <c r="D2614" s="8"/>
      <c r="E2614"/>
      <c r="F2614" s="276"/>
      <c r="G2614"/>
      <c r="H2614"/>
      <c r="I2614"/>
      <c r="J2614" s="267"/>
      <c r="K2614" s="267"/>
      <c r="L2614" s="372"/>
      <c r="O2614" s="373"/>
      <c r="P2614" s="373"/>
      <c r="Q2614" s="374"/>
      <c r="R2614" s="274"/>
      <c r="S2614"/>
      <c r="T2614"/>
      <c r="U2614"/>
      <c r="V2614"/>
      <c r="W2614"/>
      <c r="X2614"/>
      <c r="Y2614"/>
      <c r="Z2614"/>
      <c r="AA2614"/>
      <c r="AB2614"/>
      <c r="AC2614"/>
      <c r="AD2614"/>
      <c r="AE2614"/>
      <c r="AF2614"/>
      <c r="AG2614"/>
      <c r="AH2614"/>
    </row>
    <row r="2615" spans="1:34" s="282" customFormat="1" ht="12.75" customHeight="1" x14ac:dyDescent="0.25">
      <c r="A2615"/>
      <c r="B2615"/>
      <c r="C2615" s="8"/>
      <c r="D2615" s="8"/>
      <c r="E2615"/>
      <c r="F2615" s="276"/>
      <c r="G2615"/>
      <c r="H2615"/>
      <c r="I2615"/>
      <c r="J2615" s="267"/>
      <c r="K2615" s="267"/>
      <c r="L2615" s="372"/>
      <c r="O2615" s="373"/>
      <c r="P2615" s="373"/>
      <c r="Q2615" s="374"/>
      <c r="R2615" s="274"/>
      <c r="S2615"/>
      <c r="T2615"/>
      <c r="U2615"/>
      <c r="V2615"/>
      <c r="W2615"/>
      <c r="X2615"/>
      <c r="Y2615"/>
      <c r="Z2615"/>
      <c r="AA2615"/>
      <c r="AB2615"/>
      <c r="AC2615"/>
      <c r="AD2615"/>
      <c r="AE2615"/>
      <c r="AF2615"/>
      <c r="AG2615"/>
      <c r="AH2615"/>
    </row>
    <row r="2616" spans="1:34" s="282" customFormat="1" ht="12.75" customHeight="1" x14ac:dyDescent="0.25">
      <c r="A2616"/>
      <c r="B2616"/>
      <c r="C2616" s="8"/>
      <c r="D2616" s="8"/>
      <c r="E2616"/>
      <c r="F2616" s="276"/>
      <c r="G2616"/>
      <c r="H2616"/>
      <c r="I2616"/>
      <c r="J2616" s="267"/>
      <c r="K2616" s="267"/>
      <c r="L2616" s="372"/>
      <c r="O2616" s="373"/>
      <c r="P2616" s="373"/>
      <c r="Q2616" s="374"/>
      <c r="R2616" s="274"/>
      <c r="S2616"/>
      <c r="T2616"/>
      <c r="U2616"/>
      <c r="V2616"/>
      <c r="W2616"/>
      <c r="X2616"/>
      <c r="Y2616"/>
      <c r="Z2616"/>
      <c r="AA2616"/>
      <c r="AB2616"/>
      <c r="AC2616"/>
      <c r="AD2616"/>
      <c r="AE2616"/>
      <c r="AF2616"/>
      <c r="AG2616"/>
      <c r="AH2616"/>
    </row>
    <row r="2617" spans="1:34" s="282" customFormat="1" ht="12.75" customHeight="1" x14ac:dyDescent="0.25">
      <c r="A2617"/>
      <c r="B2617"/>
      <c r="C2617" s="8"/>
      <c r="D2617" s="8"/>
      <c r="E2617"/>
      <c r="F2617" s="276"/>
      <c r="G2617"/>
      <c r="H2617"/>
      <c r="I2617"/>
      <c r="J2617" s="267"/>
      <c r="K2617" s="267"/>
      <c r="L2617" s="372"/>
      <c r="O2617" s="373"/>
      <c r="P2617" s="373"/>
      <c r="Q2617" s="374"/>
      <c r="R2617" s="274"/>
      <c r="S2617"/>
      <c r="T2617"/>
      <c r="U2617"/>
      <c r="V2617"/>
      <c r="W2617"/>
      <c r="X2617"/>
      <c r="Y2617"/>
      <c r="Z2617"/>
      <c r="AA2617"/>
      <c r="AB2617"/>
      <c r="AC2617"/>
      <c r="AD2617"/>
      <c r="AE2617"/>
      <c r="AF2617"/>
      <c r="AG2617"/>
      <c r="AH2617"/>
    </row>
    <row r="2618" spans="1:34" s="282" customFormat="1" ht="12.75" customHeight="1" x14ac:dyDescent="0.25">
      <c r="A2618"/>
      <c r="B2618"/>
      <c r="C2618" s="8"/>
      <c r="D2618" s="8"/>
      <c r="E2618"/>
      <c r="F2618" s="276"/>
      <c r="G2618"/>
      <c r="H2618"/>
      <c r="I2618"/>
      <c r="J2618" s="267"/>
      <c r="K2618" s="267"/>
      <c r="L2618" s="372"/>
      <c r="O2618" s="373"/>
      <c r="P2618" s="373"/>
      <c r="Q2618" s="374"/>
      <c r="R2618" s="274"/>
      <c r="S2618"/>
      <c r="T2618"/>
      <c r="U2618"/>
      <c r="V2618"/>
      <c r="W2618"/>
      <c r="X2618"/>
      <c r="Y2618"/>
      <c r="Z2618"/>
      <c r="AA2618"/>
      <c r="AB2618"/>
      <c r="AC2618"/>
      <c r="AD2618"/>
      <c r="AE2618"/>
      <c r="AF2618"/>
      <c r="AG2618"/>
      <c r="AH2618"/>
    </row>
    <row r="2619" spans="1:34" s="282" customFormat="1" ht="12.75" customHeight="1" x14ac:dyDescent="0.25">
      <c r="A2619"/>
      <c r="B2619"/>
      <c r="C2619" s="8"/>
      <c r="D2619" s="8"/>
      <c r="E2619"/>
      <c r="F2619" s="276"/>
      <c r="G2619"/>
      <c r="H2619"/>
      <c r="I2619"/>
      <c r="J2619" s="267"/>
      <c r="K2619" s="267"/>
      <c r="L2619" s="372"/>
      <c r="O2619" s="373"/>
      <c r="P2619" s="373"/>
      <c r="Q2619" s="374"/>
      <c r="R2619" s="274"/>
      <c r="S2619"/>
      <c r="T2619"/>
      <c r="U2619"/>
      <c r="V2619"/>
      <c r="W2619"/>
      <c r="X2619"/>
      <c r="Y2619"/>
      <c r="Z2619"/>
      <c r="AA2619"/>
      <c r="AB2619"/>
      <c r="AC2619"/>
      <c r="AD2619"/>
      <c r="AE2619"/>
      <c r="AF2619"/>
      <c r="AG2619"/>
      <c r="AH2619"/>
    </row>
    <row r="2620" spans="1:34" s="282" customFormat="1" ht="12.75" customHeight="1" x14ac:dyDescent="0.25">
      <c r="A2620"/>
      <c r="B2620"/>
      <c r="C2620" s="8"/>
      <c r="D2620" s="8"/>
      <c r="E2620"/>
      <c r="F2620" s="276"/>
      <c r="G2620"/>
      <c r="H2620"/>
      <c r="I2620"/>
      <c r="J2620" s="267"/>
      <c r="K2620" s="267"/>
      <c r="L2620" s="372"/>
      <c r="O2620" s="373"/>
      <c r="P2620" s="373"/>
      <c r="Q2620" s="374"/>
      <c r="R2620" s="274"/>
      <c r="S2620"/>
      <c r="T2620"/>
      <c r="U2620"/>
      <c r="V2620"/>
      <c r="W2620"/>
      <c r="X2620"/>
      <c r="Y2620"/>
      <c r="Z2620"/>
      <c r="AA2620"/>
      <c r="AB2620"/>
      <c r="AC2620"/>
      <c r="AD2620"/>
      <c r="AE2620"/>
      <c r="AF2620"/>
      <c r="AG2620"/>
      <c r="AH2620"/>
    </row>
    <row r="2621" spans="1:34" s="282" customFormat="1" ht="12.75" customHeight="1" x14ac:dyDescent="0.25">
      <c r="A2621"/>
      <c r="B2621"/>
      <c r="C2621" s="8"/>
      <c r="D2621" s="8"/>
      <c r="E2621"/>
      <c r="F2621" s="276"/>
      <c r="G2621"/>
      <c r="H2621"/>
      <c r="I2621"/>
      <c r="J2621" s="267"/>
      <c r="K2621" s="267"/>
      <c r="L2621" s="372"/>
      <c r="O2621" s="373"/>
      <c r="P2621" s="373"/>
      <c r="Q2621" s="374"/>
      <c r="R2621" s="274"/>
      <c r="S2621"/>
      <c r="T2621"/>
      <c r="U2621"/>
      <c r="V2621"/>
      <c r="W2621"/>
      <c r="X2621"/>
      <c r="Y2621"/>
      <c r="Z2621"/>
      <c r="AA2621"/>
      <c r="AB2621"/>
      <c r="AC2621"/>
      <c r="AD2621"/>
      <c r="AE2621"/>
      <c r="AF2621"/>
      <c r="AG2621"/>
      <c r="AH2621"/>
    </row>
    <row r="2622" spans="1:34" s="282" customFormat="1" ht="12.75" customHeight="1" x14ac:dyDescent="0.25">
      <c r="A2622"/>
      <c r="B2622"/>
      <c r="C2622" s="8"/>
      <c r="D2622" s="8"/>
      <c r="E2622"/>
      <c r="F2622" s="276"/>
      <c r="G2622"/>
      <c r="H2622"/>
      <c r="I2622"/>
      <c r="J2622" s="267"/>
      <c r="K2622" s="267"/>
      <c r="L2622" s="372"/>
      <c r="O2622" s="373"/>
      <c r="P2622" s="373"/>
      <c r="Q2622" s="374"/>
      <c r="R2622" s="274"/>
      <c r="S2622"/>
      <c r="T2622"/>
      <c r="U2622"/>
      <c r="V2622"/>
      <c r="W2622"/>
      <c r="X2622"/>
      <c r="Y2622"/>
      <c r="Z2622"/>
      <c r="AA2622"/>
      <c r="AB2622"/>
      <c r="AC2622"/>
      <c r="AD2622"/>
      <c r="AE2622"/>
      <c r="AF2622"/>
      <c r="AG2622"/>
      <c r="AH2622"/>
    </row>
    <row r="2623" spans="1:34" s="282" customFormat="1" ht="12.75" customHeight="1" x14ac:dyDescent="0.25">
      <c r="A2623"/>
      <c r="B2623"/>
      <c r="C2623" s="8"/>
      <c r="D2623" s="8"/>
      <c r="E2623"/>
      <c r="F2623" s="276"/>
      <c r="G2623"/>
      <c r="H2623"/>
      <c r="I2623"/>
      <c r="J2623" s="267"/>
      <c r="K2623" s="267"/>
      <c r="L2623" s="372"/>
      <c r="O2623" s="373"/>
      <c r="P2623" s="373"/>
      <c r="Q2623" s="374"/>
      <c r="R2623" s="274"/>
      <c r="S2623"/>
      <c r="T2623"/>
      <c r="U2623"/>
      <c r="V2623"/>
      <c r="W2623"/>
      <c r="X2623"/>
      <c r="Y2623"/>
      <c r="Z2623"/>
      <c r="AA2623"/>
      <c r="AB2623"/>
      <c r="AC2623"/>
      <c r="AD2623"/>
      <c r="AE2623"/>
      <c r="AF2623"/>
      <c r="AG2623"/>
      <c r="AH2623"/>
    </row>
    <row r="2624" spans="1:34" s="282" customFormat="1" ht="12.75" customHeight="1" x14ac:dyDescent="0.25">
      <c r="A2624"/>
      <c r="B2624"/>
      <c r="C2624" s="8"/>
      <c r="D2624" s="8"/>
      <c r="E2624"/>
      <c r="F2624" s="276"/>
      <c r="G2624"/>
      <c r="H2624"/>
      <c r="I2624"/>
      <c r="J2624" s="267"/>
      <c r="K2624" s="267"/>
      <c r="L2624" s="372"/>
      <c r="O2624" s="373"/>
      <c r="P2624" s="373"/>
      <c r="Q2624" s="374"/>
      <c r="R2624" s="274"/>
      <c r="S2624"/>
      <c r="T2624"/>
      <c r="U2624"/>
      <c r="V2624"/>
      <c r="W2624"/>
      <c r="X2624"/>
      <c r="Y2624"/>
      <c r="Z2624"/>
      <c r="AA2624"/>
      <c r="AB2624"/>
      <c r="AC2624"/>
      <c r="AD2624"/>
      <c r="AE2624"/>
      <c r="AF2624"/>
      <c r="AG2624"/>
      <c r="AH2624"/>
    </row>
    <row r="2625" spans="1:34" s="282" customFormat="1" ht="12.75" customHeight="1" x14ac:dyDescent="0.25">
      <c r="A2625"/>
      <c r="B2625"/>
      <c r="C2625" s="8"/>
      <c r="D2625" s="8"/>
      <c r="E2625"/>
      <c r="F2625" s="276"/>
      <c r="G2625"/>
      <c r="H2625"/>
      <c r="I2625"/>
      <c r="J2625" s="267"/>
      <c r="K2625" s="267"/>
      <c r="L2625" s="372"/>
      <c r="O2625" s="373"/>
      <c r="P2625" s="373"/>
      <c r="Q2625" s="374"/>
      <c r="R2625" s="274"/>
      <c r="S2625"/>
      <c r="T2625"/>
      <c r="U2625"/>
      <c r="V2625"/>
      <c r="W2625"/>
      <c r="X2625"/>
      <c r="Y2625"/>
      <c r="Z2625"/>
      <c r="AA2625"/>
      <c r="AB2625"/>
      <c r="AC2625"/>
      <c r="AD2625"/>
      <c r="AE2625"/>
      <c r="AF2625"/>
      <c r="AG2625"/>
      <c r="AH2625"/>
    </row>
    <row r="2626" spans="1:34" s="282" customFormat="1" ht="12.75" customHeight="1" x14ac:dyDescent="0.25">
      <c r="A2626"/>
      <c r="B2626"/>
      <c r="C2626" s="8"/>
      <c r="D2626" s="8"/>
      <c r="E2626"/>
      <c r="F2626" s="276"/>
      <c r="G2626"/>
      <c r="H2626"/>
      <c r="I2626"/>
      <c r="J2626" s="267"/>
      <c r="K2626" s="267"/>
      <c r="L2626" s="372"/>
      <c r="O2626" s="373"/>
      <c r="P2626" s="373"/>
      <c r="Q2626" s="374"/>
      <c r="R2626" s="274"/>
      <c r="S2626"/>
      <c r="T2626"/>
      <c r="U2626"/>
      <c r="V2626"/>
      <c r="W2626"/>
      <c r="X2626"/>
      <c r="Y2626"/>
      <c r="Z2626"/>
      <c r="AA2626"/>
      <c r="AB2626"/>
      <c r="AC2626"/>
      <c r="AD2626"/>
      <c r="AE2626"/>
      <c r="AF2626"/>
      <c r="AG2626"/>
      <c r="AH2626"/>
    </row>
    <row r="2627" spans="1:34" s="282" customFormat="1" ht="12.75" customHeight="1" x14ac:dyDescent="0.25">
      <c r="A2627"/>
      <c r="B2627"/>
      <c r="C2627" s="8"/>
      <c r="D2627" s="8"/>
      <c r="E2627"/>
      <c r="F2627" s="276"/>
      <c r="G2627"/>
      <c r="H2627"/>
      <c r="I2627"/>
      <c r="J2627" s="267"/>
      <c r="K2627" s="267"/>
      <c r="L2627" s="372"/>
      <c r="O2627" s="373"/>
      <c r="P2627" s="373"/>
      <c r="Q2627" s="374"/>
      <c r="R2627" s="274"/>
      <c r="S2627"/>
      <c r="T2627"/>
      <c r="U2627"/>
      <c r="V2627"/>
      <c r="W2627"/>
      <c r="X2627"/>
      <c r="Y2627"/>
      <c r="Z2627"/>
      <c r="AA2627"/>
      <c r="AB2627"/>
      <c r="AC2627"/>
      <c r="AD2627"/>
      <c r="AE2627"/>
      <c r="AF2627"/>
      <c r="AG2627"/>
      <c r="AH2627"/>
    </row>
    <row r="2628" spans="1:34" s="282" customFormat="1" ht="12.75" customHeight="1" x14ac:dyDescent="0.25">
      <c r="A2628"/>
      <c r="B2628"/>
      <c r="C2628" s="8"/>
      <c r="D2628" s="8"/>
      <c r="E2628"/>
      <c r="F2628" s="276"/>
      <c r="G2628"/>
      <c r="H2628"/>
      <c r="I2628"/>
      <c r="J2628" s="267"/>
      <c r="K2628" s="267"/>
      <c r="L2628" s="372"/>
      <c r="O2628" s="373"/>
      <c r="P2628" s="373"/>
      <c r="Q2628" s="374"/>
      <c r="R2628" s="274"/>
      <c r="S2628"/>
      <c r="T2628"/>
      <c r="U2628"/>
      <c r="V2628"/>
      <c r="W2628"/>
      <c r="X2628"/>
      <c r="Y2628"/>
      <c r="Z2628"/>
      <c r="AA2628"/>
      <c r="AB2628"/>
      <c r="AC2628"/>
      <c r="AD2628"/>
      <c r="AE2628"/>
      <c r="AF2628"/>
      <c r="AG2628"/>
      <c r="AH2628"/>
    </row>
    <row r="2629" spans="1:34" s="282" customFormat="1" ht="12.75" customHeight="1" x14ac:dyDescent="0.25">
      <c r="A2629"/>
      <c r="B2629"/>
      <c r="C2629" s="8"/>
      <c r="D2629" s="8"/>
      <c r="E2629"/>
      <c r="F2629" s="276"/>
      <c r="G2629"/>
      <c r="H2629"/>
      <c r="I2629"/>
      <c r="J2629" s="267"/>
      <c r="K2629" s="267"/>
      <c r="L2629" s="372"/>
      <c r="O2629" s="373"/>
      <c r="P2629" s="373"/>
      <c r="Q2629" s="374"/>
      <c r="R2629" s="274"/>
      <c r="S2629"/>
      <c r="T2629"/>
      <c r="U2629"/>
      <c r="V2629"/>
      <c r="W2629"/>
      <c r="X2629"/>
      <c r="Y2629"/>
      <c r="Z2629"/>
      <c r="AA2629"/>
      <c r="AB2629"/>
      <c r="AC2629"/>
      <c r="AD2629"/>
      <c r="AE2629"/>
      <c r="AF2629"/>
      <c r="AG2629"/>
      <c r="AH2629"/>
    </row>
    <row r="2630" spans="1:34" s="282" customFormat="1" ht="12.75" customHeight="1" x14ac:dyDescent="0.25">
      <c r="A2630"/>
      <c r="B2630"/>
      <c r="C2630" s="8"/>
      <c r="D2630" s="8"/>
      <c r="E2630"/>
      <c r="F2630" s="276"/>
      <c r="G2630"/>
      <c r="H2630"/>
      <c r="I2630"/>
      <c r="J2630" s="267"/>
      <c r="K2630" s="267"/>
      <c r="L2630" s="372"/>
      <c r="O2630" s="373"/>
      <c r="P2630" s="373"/>
      <c r="Q2630" s="374"/>
      <c r="R2630" s="274"/>
      <c r="S2630"/>
      <c r="T2630"/>
      <c r="U2630"/>
      <c r="V2630"/>
      <c r="W2630"/>
      <c r="X2630"/>
      <c r="Y2630"/>
      <c r="Z2630"/>
      <c r="AA2630"/>
      <c r="AB2630"/>
      <c r="AC2630"/>
      <c r="AD2630"/>
      <c r="AE2630"/>
      <c r="AF2630"/>
      <c r="AG2630"/>
      <c r="AH2630"/>
    </row>
    <row r="2631" spans="1:34" s="282" customFormat="1" ht="12.75" customHeight="1" x14ac:dyDescent="0.25">
      <c r="A2631"/>
      <c r="B2631"/>
      <c r="C2631" s="8"/>
      <c r="D2631" s="8"/>
      <c r="E2631"/>
      <c r="F2631" s="276"/>
      <c r="G2631"/>
      <c r="H2631"/>
      <c r="I2631"/>
      <c r="J2631" s="267"/>
      <c r="K2631" s="267"/>
      <c r="L2631" s="372"/>
      <c r="O2631" s="373"/>
      <c r="P2631" s="373"/>
      <c r="Q2631" s="374"/>
      <c r="R2631" s="274"/>
      <c r="S2631"/>
      <c r="T2631"/>
      <c r="U2631"/>
      <c r="V2631"/>
      <c r="W2631"/>
      <c r="X2631"/>
      <c r="Y2631"/>
      <c r="Z2631"/>
      <c r="AA2631"/>
      <c r="AB2631"/>
      <c r="AC2631"/>
      <c r="AD2631"/>
      <c r="AE2631"/>
      <c r="AF2631"/>
      <c r="AG2631"/>
      <c r="AH2631"/>
    </row>
    <row r="2632" spans="1:34" s="282" customFormat="1" ht="12.75" customHeight="1" x14ac:dyDescent="0.25">
      <c r="A2632"/>
      <c r="B2632"/>
      <c r="C2632" s="8"/>
      <c r="D2632" s="8"/>
      <c r="E2632"/>
      <c r="F2632" s="276"/>
      <c r="G2632"/>
      <c r="H2632"/>
      <c r="I2632"/>
      <c r="J2632" s="267"/>
      <c r="K2632" s="267"/>
      <c r="L2632" s="372"/>
      <c r="O2632" s="373"/>
      <c r="P2632" s="373"/>
      <c r="Q2632" s="374"/>
      <c r="R2632" s="274"/>
      <c r="S2632"/>
      <c r="T2632"/>
      <c r="U2632"/>
      <c r="V2632"/>
      <c r="W2632"/>
      <c r="X2632"/>
      <c r="Y2632"/>
      <c r="Z2632"/>
      <c r="AA2632"/>
      <c r="AB2632"/>
      <c r="AC2632"/>
      <c r="AD2632"/>
      <c r="AE2632"/>
      <c r="AF2632"/>
      <c r="AG2632"/>
      <c r="AH2632"/>
    </row>
    <row r="2633" spans="1:34" s="282" customFormat="1" ht="12.75" customHeight="1" x14ac:dyDescent="0.25">
      <c r="A2633"/>
      <c r="B2633"/>
      <c r="C2633" s="8"/>
      <c r="D2633" s="8"/>
      <c r="E2633"/>
      <c r="F2633" s="276"/>
      <c r="G2633"/>
      <c r="H2633"/>
      <c r="I2633"/>
      <c r="J2633" s="267"/>
      <c r="K2633" s="267"/>
      <c r="L2633" s="372"/>
      <c r="O2633" s="373"/>
      <c r="P2633" s="373"/>
      <c r="Q2633" s="374"/>
      <c r="R2633" s="274"/>
      <c r="S2633"/>
      <c r="T2633"/>
      <c r="U2633"/>
      <c r="V2633"/>
      <c r="W2633"/>
      <c r="X2633"/>
      <c r="Y2633"/>
      <c r="Z2633"/>
      <c r="AA2633"/>
      <c r="AB2633"/>
      <c r="AC2633"/>
      <c r="AD2633"/>
      <c r="AE2633"/>
      <c r="AF2633"/>
      <c r="AG2633"/>
      <c r="AH2633"/>
    </row>
    <row r="2634" spans="1:34" s="282" customFormat="1" ht="12.75" customHeight="1" x14ac:dyDescent="0.25">
      <c r="A2634"/>
      <c r="B2634"/>
      <c r="C2634" s="8"/>
      <c r="D2634" s="8"/>
      <c r="E2634"/>
      <c r="F2634" s="276"/>
      <c r="G2634"/>
      <c r="H2634"/>
      <c r="I2634"/>
      <c r="J2634" s="267"/>
      <c r="K2634" s="267"/>
      <c r="L2634" s="372"/>
      <c r="O2634" s="373"/>
      <c r="P2634" s="373"/>
      <c r="Q2634" s="374"/>
      <c r="R2634" s="274"/>
      <c r="S2634"/>
      <c r="T2634"/>
      <c r="U2634"/>
      <c r="V2634"/>
      <c r="W2634"/>
      <c r="X2634"/>
      <c r="Y2634"/>
      <c r="Z2634"/>
      <c r="AA2634"/>
      <c r="AB2634"/>
      <c r="AC2634"/>
      <c r="AD2634"/>
      <c r="AE2634"/>
      <c r="AF2634"/>
      <c r="AG2634"/>
      <c r="AH2634"/>
    </row>
    <row r="2635" spans="1:34" s="282" customFormat="1" ht="12.75" customHeight="1" x14ac:dyDescent="0.25">
      <c r="A2635"/>
      <c r="B2635"/>
      <c r="C2635" s="8"/>
      <c r="D2635" s="8"/>
      <c r="E2635"/>
      <c r="F2635" s="276"/>
      <c r="G2635"/>
      <c r="H2635"/>
      <c r="I2635"/>
      <c r="J2635" s="267"/>
      <c r="K2635" s="267"/>
      <c r="L2635" s="372"/>
      <c r="O2635" s="373"/>
      <c r="P2635" s="373"/>
      <c r="Q2635" s="374"/>
      <c r="R2635" s="274"/>
      <c r="S2635"/>
      <c r="T2635"/>
      <c r="U2635"/>
      <c r="V2635"/>
      <c r="W2635"/>
      <c r="X2635"/>
      <c r="Y2635"/>
      <c r="Z2635"/>
      <c r="AA2635"/>
      <c r="AB2635"/>
      <c r="AC2635"/>
      <c r="AD2635"/>
      <c r="AE2635"/>
      <c r="AF2635"/>
      <c r="AG2635"/>
      <c r="AH2635"/>
    </row>
    <row r="2636" spans="1:34" s="282" customFormat="1" ht="12.75" customHeight="1" x14ac:dyDescent="0.25">
      <c r="A2636"/>
      <c r="B2636"/>
      <c r="C2636" s="8"/>
      <c r="D2636" s="8"/>
      <c r="E2636"/>
      <c r="F2636" s="276"/>
      <c r="G2636"/>
      <c r="H2636"/>
      <c r="I2636"/>
      <c r="J2636" s="267"/>
      <c r="K2636" s="267"/>
      <c r="L2636" s="372"/>
      <c r="O2636" s="373"/>
      <c r="P2636" s="373"/>
      <c r="Q2636" s="374"/>
      <c r="R2636" s="274"/>
      <c r="S2636"/>
      <c r="T2636"/>
      <c r="U2636"/>
      <c r="V2636"/>
      <c r="W2636"/>
      <c r="X2636"/>
      <c r="Y2636"/>
      <c r="Z2636"/>
      <c r="AA2636"/>
      <c r="AB2636"/>
      <c r="AC2636"/>
      <c r="AD2636"/>
      <c r="AE2636"/>
      <c r="AF2636"/>
      <c r="AG2636"/>
      <c r="AH2636"/>
    </row>
    <row r="2637" spans="1:34" s="282" customFormat="1" ht="12.75" customHeight="1" x14ac:dyDescent="0.25">
      <c r="A2637"/>
      <c r="B2637"/>
      <c r="C2637" s="8"/>
      <c r="D2637" s="8"/>
      <c r="E2637"/>
      <c r="F2637" s="276"/>
      <c r="G2637"/>
      <c r="H2637"/>
      <c r="I2637"/>
      <c r="J2637" s="267"/>
      <c r="K2637" s="267"/>
      <c r="L2637" s="372"/>
      <c r="O2637" s="373"/>
      <c r="P2637" s="373"/>
      <c r="Q2637" s="374"/>
      <c r="R2637" s="274"/>
      <c r="S2637"/>
      <c r="T2637"/>
      <c r="U2637"/>
      <c r="V2637"/>
      <c r="W2637"/>
      <c r="X2637"/>
      <c r="Y2637"/>
      <c r="Z2637"/>
      <c r="AA2637"/>
      <c r="AB2637"/>
      <c r="AC2637"/>
      <c r="AD2637"/>
      <c r="AE2637"/>
      <c r="AF2637"/>
      <c r="AG2637"/>
      <c r="AH2637"/>
    </row>
    <row r="2638" spans="1:34" s="282" customFormat="1" ht="12.75" customHeight="1" x14ac:dyDescent="0.25">
      <c r="A2638"/>
      <c r="B2638"/>
      <c r="C2638" s="8"/>
      <c r="D2638" s="8"/>
      <c r="E2638"/>
      <c r="F2638" s="276"/>
      <c r="G2638"/>
      <c r="H2638"/>
      <c r="I2638"/>
      <c r="J2638" s="267"/>
      <c r="K2638" s="267"/>
      <c r="L2638" s="372"/>
      <c r="O2638" s="373"/>
      <c r="P2638" s="373"/>
      <c r="Q2638" s="374"/>
      <c r="R2638" s="274"/>
      <c r="S2638"/>
      <c r="T2638"/>
      <c r="U2638"/>
      <c r="V2638"/>
      <c r="W2638"/>
      <c r="X2638"/>
      <c r="Y2638"/>
      <c r="Z2638"/>
      <c r="AA2638"/>
      <c r="AB2638"/>
      <c r="AC2638"/>
      <c r="AD2638"/>
      <c r="AE2638"/>
      <c r="AF2638"/>
      <c r="AG2638"/>
      <c r="AH2638"/>
    </row>
    <row r="2639" spans="1:34" s="282" customFormat="1" ht="12.75" customHeight="1" x14ac:dyDescent="0.25">
      <c r="A2639"/>
      <c r="B2639"/>
      <c r="C2639" s="8"/>
      <c r="D2639" s="8"/>
      <c r="E2639"/>
      <c r="F2639" s="276"/>
      <c r="G2639"/>
      <c r="H2639"/>
      <c r="I2639"/>
      <c r="J2639" s="267"/>
      <c r="K2639" s="267"/>
      <c r="L2639" s="372"/>
      <c r="O2639" s="373"/>
      <c r="P2639" s="373"/>
      <c r="Q2639" s="374"/>
      <c r="R2639" s="274"/>
      <c r="S2639"/>
      <c r="T2639"/>
      <c r="U2639"/>
      <c r="V2639"/>
      <c r="W2639"/>
      <c r="X2639"/>
      <c r="Y2639"/>
      <c r="Z2639"/>
      <c r="AA2639"/>
      <c r="AB2639"/>
      <c r="AC2639"/>
      <c r="AD2639"/>
      <c r="AE2639"/>
      <c r="AF2639"/>
      <c r="AG2639"/>
      <c r="AH2639"/>
    </row>
    <row r="2640" spans="1:34" s="282" customFormat="1" ht="12.75" customHeight="1" x14ac:dyDescent="0.25">
      <c r="A2640"/>
      <c r="B2640"/>
      <c r="C2640" s="8"/>
      <c r="D2640" s="8"/>
      <c r="E2640"/>
      <c r="F2640" s="276"/>
      <c r="G2640"/>
      <c r="H2640"/>
      <c r="I2640"/>
      <c r="J2640" s="267"/>
      <c r="K2640" s="267"/>
      <c r="L2640" s="372"/>
      <c r="O2640" s="373"/>
      <c r="P2640" s="373"/>
      <c r="Q2640" s="374"/>
      <c r="R2640" s="274"/>
      <c r="S2640"/>
      <c r="T2640"/>
      <c r="U2640"/>
      <c r="V2640"/>
      <c r="W2640"/>
      <c r="X2640"/>
      <c r="Y2640"/>
      <c r="Z2640"/>
      <c r="AA2640"/>
      <c r="AB2640"/>
      <c r="AC2640"/>
      <c r="AD2640"/>
      <c r="AE2640"/>
      <c r="AF2640"/>
      <c r="AG2640"/>
      <c r="AH2640"/>
    </row>
    <row r="2641" spans="1:34" s="282" customFormat="1" ht="12.75" customHeight="1" x14ac:dyDescent="0.25">
      <c r="A2641"/>
      <c r="B2641"/>
      <c r="C2641" s="8"/>
      <c r="D2641" s="8"/>
      <c r="E2641"/>
      <c r="F2641" s="276"/>
      <c r="G2641"/>
      <c r="H2641"/>
      <c r="I2641"/>
      <c r="J2641" s="267"/>
      <c r="K2641" s="267"/>
      <c r="L2641" s="372"/>
      <c r="O2641" s="373"/>
      <c r="P2641" s="373"/>
      <c r="Q2641" s="374"/>
      <c r="R2641" s="274"/>
      <c r="S2641"/>
      <c r="T2641"/>
      <c r="U2641"/>
      <c r="V2641"/>
      <c r="W2641"/>
      <c r="X2641"/>
      <c r="Y2641"/>
      <c r="Z2641"/>
      <c r="AA2641"/>
      <c r="AB2641"/>
      <c r="AC2641"/>
      <c r="AD2641"/>
      <c r="AE2641"/>
      <c r="AF2641"/>
      <c r="AG2641"/>
      <c r="AH2641"/>
    </row>
    <row r="2642" spans="1:34" s="282" customFormat="1" ht="12.75" customHeight="1" x14ac:dyDescent="0.25">
      <c r="A2642"/>
      <c r="B2642"/>
      <c r="C2642" s="8"/>
      <c r="D2642" s="8"/>
      <c r="E2642"/>
      <c r="F2642" s="276"/>
      <c r="G2642"/>
      <c r="H2642"/>
      <c r="I2642"/>
      <c r="J2642" s="267"/>
      <c r="K2642" s="267"/>
      <c r="L2642" s="372"/>
      <c r="O2642" s="373"/>
      <c r="P2642" s="373"/>
      <c r="Q2642" s="374"/>
      <c r="R2642" s="274"/>
      <c r="S2642"/>
      <c r="T2642"/>
      <c r="U2642"/>
      <c r="V2642"/>
      <c r="W2642"/>
      <c r="X2642"/>
      <c r="Y2642"/>
      <c r="Z2642"/>
      <c r="AA2642"/>
      <c r="AB2642"/>
      <c r="AC2642"/>
      <c r="AD2642"/>
      <c r="AE2642"/>
      <c r="AF2642"/>
      <c r="AG2642"/>
      <c r="AH2642"/>
    </row>
    <row r="2643" spans="1:34" s="282" customFormat="1" ht="12.75" customHeight="1" x14ac:dyDescent="0.25">
      <c r="A2643"/>
      <c r="B2643"/>
      <c r="C2643" s="8"/>
      <c r="D2643" s="8"/>
      <c r="E2643"/>
      <c r="F2643" s="276"/>
      <c r="G2643"/>
      <c r="H2643"/>
      <c r="I2643"/>
      <c r="J2643" s="267"/>
      <c r="K2643" s="267"/>
      <c r="L2643" s="372"/>
      <c r="O2643" s="373"/>
      <c r="P2643" s="373"/>
      <c r="Q2643" s="374"/>
      <c r="R2643" s="274"/>
      <c r="S2643"/>
      <c r="T2643"/>
      <c r="U2643"/>
      <c r="V2643"/>
      <c r="W2643"/>
      <c r="X2643"/>
      <c r="Y2643"/>
      <c r="Z2643"/>
      <c r="AA2643"/>
      <c r="AB2643"/>
      <c r="AC2643"/>
      <c r="AD2643"/>
      <c r="AE2643"/>
      <c r="AF2643"/>
      <c r="AG2643"/>
      <c r="AH2643"/>
    </row>
    <row r="2644" spans="1:34" s="282" customFormat="1" ht="12.75" customHeight="1" x14ac:dyDescent="0.25">
      <c r="A2644"/>
      <c r="B2644"/>
      <c r="C2644" s="8"/>
      <c r="D2644" s="8"/>
      <c r="E2644"/>
      <c r="F2644" s="276"/>
      <c r="G2644"/>
      <c r="H2644"/>
      <c r="I2644"/>
      <c r="J2644" s="267"/>
      <c r="K2644" s="267"/>
      <c r="L2644" s="372"/>
      <c r="O2644" s="373"/>
      <c r="P2644" s="373"/>
      <c r="Q2644" s="374"/>
      <c r="R2644" s="274"/>
      <c r="S2644"/>
      <c r="T2644"/>
      <c r="U2644"/>
      <c r="V2644"/>
      <c r="W2644"/>
      <c r="X2644"/>
      <c r="Y2644"/>
      <c r="Z2644"/>
      <c r="AA2644"/>
      <c r="AB2644"/>
      <c r="AC2644"/>
      <c r="AD2644"/>
      <c r="AE2644"/>
      <c r="AF2644"/>
      <c r="AG2644"/>
      <c r="AH2644"/>
    </row>
    <row r="2645" spans="1:34" s="282" customFormat="1" ht="12.75" customHeight="1" x14ac:dyDescent="0.25">
      <c r="A2645"/>
      <c r="B2645"/>
      <c r="C2645" s="8"/>
      <c r="D2645" s="8"/>
      <c r="E2645"/>
      <c r="F2645" s="276"/>
      <c r="G2645"/>
      <c r="H2645"/>
      <c r="I2645"/>
      <c r="J2645" s="267"/>
      <c r="K2645" s="267"/>
      <c r="L2645" s="372"/>
      <c r="O2645" s="373"/>
      <c r="P2645" s="373"/>
      <c r="Q2645" s="374"/>
      <c r="R2645" s="274"/>
      <c r="S2645"/>
      <c r="T2645"/>
      <c r="U2645"/>
      <c r="V2645"/>
      <c r="W2645"/>
      <c r="X2645"/>
      <c r="Y2645"/>
      <c r="Z2645"/>
      <c r="AA2645"/>
      <c r="AB2645"/>
      <c r="AC2645"/>
      <c r="AD2645"/>
      <c r="AE2645"/>
      <c r="AF2645"/>
      <c r="AG2645"/>
      <c r="AH2645"/>
    </row>
    <row r="2646" spans="1:34" s="282" customFormat="1" ht="12.75" customHeight="1" x14ac:dyDescent="0.25">
      <c r="A2646"/>
      <c r="B2646"/>
      <c r="C2646" s="8"/>
      <c r="D2646" s="8"/>
      <c r="E2646"/>
      <c r="F2646" s="276"/>
      <c r="G2646"/>
      <c r="H2646"/>
      <c r="I2646"/>
      <c r="J2646" s="267"/>
      <c r="K2646" s="267"/>
      <c r="L2646" s="372"/>
      <c r="O2646" s="373"/>
      <c r="P2646" s="373"/>
      <c r="Q2646" s="374"/>
      <c r="R2646" s="274"/>
      <c r="S2646"/>
      <c r="T2646"/>
      <c r="U2646"/>
      <c r="V2646"/>
      <c r="W2646"/>
      <c r="X2646"/>
      <c r="Y2646"/>
      <c r="Z2646"/>
      <c r="AA2646"/>
      <c r="AB2646"/>
      <c r="AC2646"/>
      <c r="AD2646"/>
      <c r="AE2646"/>
      <c r="AF2646"/>
      <c r="AG2646"/>
      <c r="AH2646"/>
    </row>
    <row r="2647" spans="1:34" s="282" customFormat="1" ht="12.75" customHeight="1" x14ac:dyDescent="0.25">
      <c r="A2647"/>
      <c r="B2647"/>
      <c r="C2647" s="8"/>
      <c r="D2647" s="8"/>
      <c r="E2647"/>
      <c r="F2647" s="276"/>
      <c r="G2647"/>
      <c r="H2647"/>
      <c r="I2647"/>
      <c r="J2647" s="267"/>
      <c r="K2647" s="267"/>
      <c r="L2647" s="372"/>
      <c r="O2647" s="373"/>
      <c r="P2647" s="373"/>
      <c r="Q2647" s="374"/>
      <c r="R2647" s="274"/>
      <c r="S2647"/>
      <c r="T2647"/>
      <c r="U2647"/>
      <c r="V2647"/>
      <c r="W2647"/>
      <c r="X2647"/>
      <c r="Y2647"/>
      <c r="Z2647"/>
      <c r="AA2647"/>
      <c r="AB2647"/>
      <c r="AC2647"/>
      <c r="AD2647"/>
      <c r="AE2647"/>
      <c r="AF2647"/>
      <c r="AG2647"/>
      <c r="AH2647"/>
    </row>
    <row r="2648" spans="1:34" s="282" customFormat="1" ht="12.75" customHeight="1" x14ac:dyDescent="0.25">
      <c r="A2648"/>
      <c r="B2648"/>
      <c r="C2648" s="8"/>
      <c r="D2648" s="8"/>
      <c r="E2648"/>
      <c r="F2648" s="276"/>
      <c r="G2648"/>
      <c r="H2648"/>
      <c r="I2648"/>
      <c r="J2648" s="267"/>
      <c r="K2648" s="267"/>
      <c r="L2648" s="372"/>
      <c r="O2648" s="373"/>
      <c r="P2648" s="373"/>
      <c r="Q2648" s="374"/>
      <c r="R2648" s="274"/>
      <c r="S2648"/>
      <c r="T2648"/>
      <c r="U2648"/>
      <c r="V2648"/>
      <c r="W2648"/>
      <c r="X2648"/>
      <c r="Y2648"/>
      <c r="Z2648"/>
      <c r="AA2648"/>
      <c r="AB2648"/>
      <c r="AC2648"/>
      <c r="AD2648"/>
      <c r="AE2648"/>
      <c r="AF2648"/>
      <c r="AG2648"/>
      <c r="AH2648"/>
    </row>
    <row r="2649" spans="1:34" s="282" customFormat="1" ht="12.75" customHeight="1" x14ac:dyDescent="0.25">
      <c r="A2649"/>
      <c r="B2649"/>
      <c r="C2649" s="8"/>
      <c r="D2649" s="8"/>
      <c r="E2649"/>
      <c r="F2649" s="276"/>
      <c r="G2649"/>
      <c r="H2649"/>
      <c r="I2649"/>
      <c r="J2649" s="267"/>
      <c r="K2649" s="267"/>
      <c r="L2649" s="372"/>
      <c r="O2649" s="373"/>
      <c r="P2649" s="373"/>
      <c r="Q2649" s="374"/>
      <c r="R2649" s="274"/>
      <c r="S2649"/>
      <c r="T2649"/>
      <c r="U2649"/>
      <c r="V2649"/>
      <c r="W2649"/>
      <c r="X2649"/>
      <c r="Y2649"/>
      <c r="Z2649"/>
      <c r="AA2649"/>
      <c r="AB2649"/>
      <c r="AC2649"/>
      <c r="AD2649"/>
      <c r="AE2649"/>
      <c r="AF2649"/>
      <c r="AG2649"/>
      <c r="AH2649"/>
    </row>
    <row r="2650" spans="1:34" s="282" customFormat="1" ht="12.75" customHeight="1" x14ac:dyDescent="0.25">
      <c r="A2650"/>
      <c r="B2650"/>
      <c r="C2650" s="8"/>
      <c r="D2650" s="8"/>
      <c r="E2650"/>
      <c r="F2650" s="276"/>
      <c r="G2650"/>
      <c r="H2650"/>
      <c r="I2650"/>
      <c r="J2650" s="267"/>
      <c r="K2650" s="267"/>
      <c r="L2650" s="372"/>
      <c r="O2650" s="373"/>
      <c r="P2650" s="373"/>
      <c r="Q2650" s="374"/>
      <c r="R2650" s="274"/>
      <c r="S2650"/>
      <c r="T2650"/>
      <c r="U2650"/>
      <c r="V2650"/>
      <c r="W2650"/>
      <c r="X2650"/>
      <c r="Y2650"/>
      <c r="Z2650"/>
      <c r="AA2650"/>
      <c r="AB2650"/>
      <c r="AC2650"/>
      <c r="AD2650"/>
      <c r="AE2650"/>
      <c r="AF2650"/>
      <c r="AG2650"/>
      <c r="AH2650"/>
    </row>
    <row r="2651" spans="1:34" s="282" customFormat="1" ht="12.75" customHeight="1" x14ac:dyDescent="0.25">
      <c r="A2651"/>
      <c r="B2651"/>
      <c r="C2651" s="8"/>
      <c r="D2651" s="8"/>
      <c r="E2651"/>
      <c r="F2651" s="276"/>
      <c r="G2651"/>
      <c r="H2651"/>
      <c r="I2651"/>
      <c r="J2651" s="267"/>
      <c r="K2651" s="267"/>
      <c r="L2651" s="372"/>
      <c r="O2651" s="373"/>
      <c r="P2651" s="373"/>
      <c r="Q2651" s="374"/>
      <c r="R2651" s="274"/>
      <c r="S2651"/>
      <c r="T2651"/>
      <c r="U2651"/>
      <c r="V2651"/>
      <c r="W2651"/>
      <c r="X2651"/>
      <c r="Y2651"/>
      <c r="Z2651"/>
      <c r="AA2651"/>
      <c r="AB2651"/>
      <c r="AC2651"/>
      <c r="AD2651"/>
      <c r="AE2651"/>
      <c r="AF2651"/>
      <c r="AG2651"/>
      <c r="AH2651"/>
    </row>
    <row r="2652" spans="1:34" s="282" customFormat="1" ht="12.75" customHeight="1" x14ac:dyDescent="0.25">
      <c r="A2652"/>
      <c r="B2652"/>
      <c r="C2652" s="8"/>
      <c r="D2652" s="8"/>
      <c r="E2652"/>
      <c r="F2652" s="276"/>
      <c r="G2652"/>
      <c r="H2652"/>
      <c r="I2652"/>
      <c r="J2652" s="267"/>
      <c r="K2652" s="267"/>
      <c r="L2652" s="372"/>
      <c r="O2652" s="373"/>
      <c r="P2652" s="373"/>
      <c r="Q2652" s="374"/>
      <c r="R2652" s="274"/>
      <c r="S2652"/>
      <c r="T2652"/>
      <c r="U2652"/>
      <c r="V2652"/>
      <c r="W2652"/>
      <c r="X2652"/>
      <c r="Y2652"/>
      <c r="Z2652"/>
      <c r="AA2652"/>
      <c r="AB2652"/>
      <c r="AC2652"/>
      <c r="AD2652"/>
      <c r="AE2652"/>
      <c r="AF2652"/>
      <c r="AG2652"/>
      <c r="AH2652"/>
    </row>
    <row r="2653" spans="1:34" s="282" customFormat="1" ht="12.75" customHeight="1" x14ac:dyDescent="0.25">
      <c r="A2653"/>
      <c r="B2653"/>
      <c r="C2653" s="8"/>
      <c r="D2653" s="8"/>
      <c r="E2653"/>
      <c r="F2653" s="276"/>
      <c r="G2653"/>
      <c r="H2653"/>
      <c r="I2653"/>
      <c r="J2653" s="267"/>
      <c r="K2653" s="267"/>
      <c r="L2653" s="372"/>
      <c r="O2653" s="373"/>
      <c r="P2653" s="373"/>
      <c r="Q2653" s="374"/>
      <c r="R2653" s="274"/>
      <c r="S2653"/>
      <c r="T2653"/>
      <c r="U2653"/>
      <c r="V2653"/>
      <c r="W2653"/>
      <c r="X2653"/>
      <c r="Y2653"/>
      <c r="Z2653"/>
      <c r="AA2653"/>
      <c r="AB2653"/>
      <c r="AC2653"/>
      <c r="AD2653"/>
      <c r="AE2653"/>
      <c r="AF2653"/>
      <c r="AG2653"/>
      <c r="AH2653"/>
    </row>
    <row r="2654" spans="1:34" s="282" customFormat="1" ht="12.75" customHeight="1" x14ac:dyDescent="0.25">
      <c r="A2654"/>
      <c r="B2654"/>
      <c r="C2654" s="8"/>
      <c r="D2654" s="8"/>
      <c r="E2654"/>
      <c r="F2654" s="276"/>
      <c r="G2654"/>
      <c r="H2654"/>
      <c r="I2654"/>
      <c r="J2654" s="267"/>
      <c r="K2654" s="267"/>
      <c r="L2654" s="372"/>
      <c r="O2654" s="373"/>
      <c r="P2654" s="373"/>
      <c r="Q2654" s="374"/>
      <c r="R2654" s="274"/>
      <c r="S2654"/>
      <c r="T2654"/>
      <c r="U2654"/>
      <c r="V2654"/>
      <c r="W2654"/>
      <c r="X2654"/>
      <c r="Y2654"/>
      <c r="Z2654"/>
      <c r="AA2654"/>
      <c r="AB2654"/>
      <c r="AC2654"/>
      <c r="AD2654"/>
      <c r="AE2654"/>
      <c r="AF2654"/>
      <c r="AG2654"/>
      <c r="AH2654"/>
    </row>
    <row r="2655" spans="1:34" s="282" customFormat="1" ht="12.75" customHeight="1" x14ac:dyDescent="0.25">
      <c r="A2655"/>
      <c r="B2655"/>
      <c r="C2655" s="8"/>
      <c r="D2655" s="8"/>
      <c r="E2655"/>
      <c r="F2655" s="276"/>
      <c r="G2655"/>
      <c r="H2655"/>
      <c r="I2655"/>
      <c r="J2655" s="267"/>
      <c r="K2655" s="267"/>
      <c r="L2655" s="372"/>
      <c r="O2655" s="373"/>
      <c r="P2655" s="373"/>
      <c r="Q2655" s="374"/>
      <c r="R2655" s="274"/>
      <c r="S2655"/>
      <c r="T2655"/>
      <c r="U2655"/>
      <c r="V2655"/>
      <c r="W2655"/>
      <c r="X2655"/>
      <c r="Y2655"/>
      <c r="Z2655"/>
      <c r="AA2655"/>
      <c r="AB2655"/>
      <c r="AC2655"/>
      <c r="AD2655"/>
      <c r="AE2655"/>
      <c r="AF2655"/>
      <c r="AG2655"/>
      <c r="AH2655"/>
    </row>
    <row r="2656" spans="1:34" s="282" customFormat="1" ht="12.75" customHeight="1" x14ac:dyDescent="0.25">
      <c r="A2656"/>
      <c r="B2656"/>
      <c r="C2656" s="8"/>
      <c r="D2656" s="8"/>
      <c r="E2656"/>
      <c r="F2656" s="276"/>
      <c r="G2656"/>
      <c r="H2656"/>
      <c r="I2656"/>
      <c r="J2656" s="267"/>
      <c r="K2656" s="267"/>
      <c r="L2656" s="372"/>
      <c r="O2656" s="373"/>
      <c r="P2656" s="373"/>
      <c r="Q2656" s="374"/>
      <c r="R2656" s="274"/>
      <c r="S2656"/>
      <c r="T2656"/>
      <c r="U2656"/>
      <c r="V2656"/>
      <c r="W2656"/>
      <c r="X2656"/>
      <c r="Y2656"/>
      <c r="Z2656"/>
      <c r="AA2656"/>
      <c r="AB2656"/>
      <c r="AC2656"/>
      <c r="AD2656"/>
      <c r="AE2656"/>
      <c r="AF2656"/>
      <c r="AG2656"/>
      <c r="AH2656"/>
    </row>
    <row r="2657" spans="1:34" s="282" customFormat="1" ht="12.75" customHeight="1" x14ac:dyDescent="0.25">
      <c r="A2657"/>
      <c r="B2657"/>
      <c r="C2657" s="8"/>
      <c r="D2657" s="8"/>
      <c r="E2657"/>
      <c r="F2657" s="276"/>
      <c r="G2657"/>
      <c r="H2657"/>
      <c r="I2657"/>
      <c r="J2657" s="267"/>
      <c r="K2657" s="267"/>
      <c r="L2657" s="372"/>
      <c r="O2657" s="373"/>
      <c r="P2657" s="373"/>
      <c r="Q2657" s="374"/>
      <c r="R2657" s="274"/>
      <c r="S2657"/>
      <c r="T2657"/>
      <c r="U2657"/>
      <c r="V2657"/>
      <c r="W2657"/>
      <c r="X2657"/>
      <c r="Y2657"/>
      <c r="Z2657"/>
      <c r="AA2657"/>
      <c r="AB2657"/>
      <c r="AC2657"/>
      <c r="AD2657"/>
      <c r="AE2657"/>
      <c r="AF2657"/>
      <c r="AG2657"/>
      <c r="AH2657"/>
    </row>
    <row r="2658" spans="1:34" s="282" customFormat="1" ht="12.75" customHeight="1" x14ac:dyDescent="0.25">
      <c r="A2658"/>
      <c r="B2658"/>
      <c r="C2658" s="8"/>
      <c r="D2658" s="8"/>
      <c r="E2658"/>
      <c r="F2658" s="276"/>
      <c r="G2658"/>
      <c r="H2658"/>
      <c r="I2658"/>
      <c r="J2658" s="267"/>
      <c r="K2658" s="267"/>
      <c r="L2658" s="372"/>
      <c r="O2658" s="373"/>
      <c r="P2658" s="373"/>
      <c r="Q2658" s="374"/>
      <c r="R2658" s="274"/>
      <c r="S2658"/>
      <c r="T2658"/>
      <c r="U2658"/>
      <c r="V2658"/>
      <c r="W2658"/>
      <c r="X2658"/>
      <c r="Y2658"/>
      <c r="Z2658"/>
      <c r="AA2658"/>
      <c r="AB2658"/>
      <c r="AC2658"/>
      <c r="AD2658"/>
      <c r="AE2658"/>
      <c r="AF2658"/>
      <c r="AG2658"/>
      <c r="AH2658"/>
    </row>
    <row r="2659" spans="1:34" s="282" customFormat="1" ht="12.75" customHeight="1" x14ac:dyDescent="0.25">
      <c r="A2659"/>
      <c r="B2659"/>
      <c r="C2659" s="8"/>
      <c r="D2659" s="8"/>
      <c r="E2659"/>
      <c r="F2659" s="276"/>
      <c r="G2659"/>
      <c r="H2659"/>
      <c r="I2659"/>
      <c r="J2659" s="267"/>
      <c r="K2659" s="267"/>
      <c r="L2659" s="372"/>
      <c r="O2659" s="373"/>
      <c r="P2659" s="373"/>
      <c r="Q2659" s="374"/>
      <c r="R2659" s="274"/>
      <c r="S2659"/>
      <c r="T2659"/>
      <c r="U2659"/>
      <c r="V2659"/>
      <c r="W2659"/>
      <c r="X2659"/>
      <c r="Y2659"/>
      <c r="Z2659"/>
      <c r="AA2659"/>
      <c r="AB2659"/>
      <c r="AC2659"/>
      <c r="AD2659"/>
      <c r="AE2659"/>
      <c r="AF2659"/>
      <c r="AG2659"/>
      <c r="AH2659"/>
    </row>
    <row r="2660" spans="1:34" s="282" customFormat="1" ht="12.75" customHeight="1" x14ac:dyDescent="0.25">
      <c r="A2660"/>
      <c r="B2660"/>
      <c r="C2660" s="8"/>
      <c r="D2660" s="8"/>
      <c r="E2660"/>
      <c r="F2660" s="276"/>
      <c r="G2660"/>
      <c r="H2660"/>
      <c r="I2660"/>
      <c r="J2660" s="267"/>
      <c r="K2660" s="267"/>
      <c r="L2660" s="372"/>
      <c r="O2660" s="373"/>
      <c r="P2660" s="373"/>
      <c r="Q2660" s="374"/>
      <c r="R2660" s="274"/>
      <c r="S2660"/>
      <c r="T2660"/>
      <c r="U2660"/>
      <c r="V2660"/>
      <c r="W2660"/>
      <c r="X2660"/>
      <c r="Y2660"/>
      <c r="Z2660"/>
      <c r="AA2660"/>
      <c r="AB2660"/>
      <c r="AC2660"/>
      <c r="AD2660"/>
      <c r="AE2660"/>
      <c r="AF2660"/>
      <c r="AG2660"/>
      <c r="AH2660"/>
    </row>
    <row r="2661" spans="1:34" s="282" customFormat="1" ht="12.75" customHeight="1" x14ac:dyDescent="0.25">
      <c r="A2661"/>
      <c r="B2661"/>
      <c r="C2661" s="8"/>
      <c r="D2661" s="8"/>
      <c r="E2661"/>
      <c r="F2661" s="276"/>
      <c r="G2661"/>
      <c r="H2661"/>
      <c r="I2661"/>
      <c r="J2661" s="267"/>
      <c r="K2661" s="267"/>
      <c r="L2661" s="372"/>
      <c r="O2661" s="373"/>
      <c r="P2661" s="373"/>
      <c r="Q2661" s="374"/>
      <c r="R2661" s="274"/>
      <c r="S2661"/>
      <c r="T2661"/>
      <c r="U2661"/>
      <c r="V2661"/>
      <c r="W2661"/>
      <c r="X2661"/>
      <c r="Y2661"/>
      <c r="Z2661"/>
      <c r="AA2661"/>
      <c r="AB2661"/>
      <c r="AC2661"/>
      <c r="AD2661"/>
      <c r="AE2661"/>
      <c r="AF2661"/>
      <c r="AG2661"/>
      <c r="AH2661"/>
    </row>
    <row r="2662" spans="1:34" s="282" customFormat="1" ht="12.75" customHeight="1" x14ac:dyDescent="0.25">
      <c r="A2662"/>
      <c r="B2662"/>
      <c r="C2662" s="8"/>
      <c r="D2662" s="8"/>
      <c r="E2662"/>
      <c r="F2662" s="276"/>
      <c r="G2662"/>
      <c r="H2662"/>
      <c r="I2662"/>
      <c r="J2662" s="267"/>
      <c r="K2662" s="267"/>
      <c r="L2662" s="372"/>
      <c r="O2662" s="373"/>
      <c r="P2662" s="373"/>
      <c r="Q2662" s="374"/>
      <c r="R2662" s="274"/>
      <c r="S2662"/>
      <c r="T2662"/>
      <c r="U2662"/>
      <c r="V2662"/>
      <c r="W2662"/>
      <c r="X2662"/>
      <c r="Y2662"/>
      <c r="Z2662"/>
      <c r="AA2662"/>
      <c r="AB2662"/>
      <c r="AC2662"/>
      <c r="AD2662"/>
      <c r="AE2662"/>
      <c r="AF2662"/>
      <c r="AG2662"/>
      <c r="AH2662"/>
    </row>
    <row r="2663" spans="1:34" s="282" customFormat="1" ht="12.75" customHeight="1" x14ac:dyDescent="0.25">
      <c r="A2663"/>
      <c r="B2663"/>
      <c r="C2663" s="8"/>
      <c r="D2663" s="8"/>
      <c r="E2663"/>
      <c r="F2663" s="276"/>
      <c r="G2663"/>
      <c r="H2663"/>
      <c r="I2663"/>
      <c r="J2663" s="267"/>
      <c r="K2663" s="267"/>
      <c r="L2663" s="372"/>
      <c r="O2663" s="373"/>
      <c r="P2663" s="373"/>
      <c r="Q2663" s="374"/>
      <c r="R2663" s="274"/>
      <c r="S2663"/>
      <c r="T2663"/>
      <c r="U2663"/>
      <c r="V2663"/>
      <c r="W2663"/>
      <c r="X2663"/>
      <c r="Y2663"/>
      <c r="Z2663"/>
      <c r="AA2663"/>
      <c r="AB2663"/>
      <c r="AC2663"/>
      <c r="AD2663"/>
      <c r="AE2663"/>
      <c r="AF2663"/>
      <c r="AG2663"/>
      <c r="AH2663"/>
    </row>
    <row r="2664" spans="1:34" s="282" customFormat="1" ht="12.75" customHeight="1" x14ac:dyDescent="0.25">
      <c r="A2664"/>
      <c r="B2664"/>
      <c r="C2664" s="8"/>
      <c r="D2664" s="8"/>
      <c r="E2664"/>
      <c r="F2664" s="276"/>
      <c r="G2664"/>
      <c r="H2664"/>
      <c r="I2664"/>
      <c r="J2664" s="267"/>
      <c r="K2664" s="267"/>
      <c r="L2664" s="372"/>
      <c r="O2664" s="373"/>
      <c r="P2664" s="373"/>
      <c r="Q2664" s="374"/>
      <c r="R2664" s="274"/>
      <c r="S2664"/>
      <c r="T2664"/>
      <c r="U2664"/>
      <c r="V2664"/>
      <c r="W2664"/>
      <c r="X2664"/>
      <c r="Y2664"/>
      <c r="Z2664"/>
      <c r="AA2664"/>
      <c r="AB2664"/>
      <c r="AC2664"/>
      <c r="AD2664"/>
      <c r="AE2664"/>
      <c r="AF2664"/>
      <c r="AG2664"/>
      <c r="AH2664"/>
    </row>
    <row r="2665" spans="1:34" s="282" customFormat="1" ht="12.75" customHeight="1" x14ac:dyDescent="0.25">
      <c r="A2665"/>
      <c r="B2665"/>
      <c r="C2665" s="8"/>
      <c r="D2665" s="8"/>
      <c r="E2665"/>
      <c r="F2665" s="276"/>
      <c r="G2665"/>
      <c r="H2665"/>
      <c r="I2665"/>
      <c r="J2665" s="267"/>
      <c r="K2665" s="267"/>
      <c r="L2665" s="372"/>
      <c r="O2665" s="373"/>
      <c r="P2665" s="373"/>
      <c r="Q2665" s="374"/>
      <c r="R2665" s="274"/>
      <c r="S2665"/>
      <c r="T2665"/>
      <c r="U2665"/>
      <c r="V2665"/>
      <c r="W2665"/>
      <c r="X2665"/>
      <c r="Y2665"/>
      <c r="Z2665"/>
      <c r="AA2665"/>
      <c r="AB2665"/>
      <c r="AC2665"/>
      <c r="AD2665"/>
      <c r="AE2665"/>
      <c r="AF2665"/>
      <c r="AG2665"/>
      <c r="AH2665"/>
    </row>
    <row r="2666" spans="1:34" s="282" customFormat="1" ht="12.75" customHeight="1" x14ac:dyDescent="0.25">
      <c r="A2666"/>
      <c r="B2666"/>
      <c r="C2666" s="8"/>
      <c r="D2666" s="8"/>
      <c r="E2666"/>
      <c r="F2666" s="276"/>
      <c r="G2666"/>
      <c r="H2666"/>
      <c r="I2666"/>
      <c r="J2666" s="267"/>
      <c r="K2666" s="267"/>
      <c r="L2666" s="372"/>
      <c r="O2666" s="373"/>
      <c r="P2666" s="373"/>
      <c r="Q2666" s="374"/>
      <c r="R2666" s="274"/>
      <c r="S2666"/>
      <c r="T2666"/>
      <c r="U2666"/>
      <c r="V2666"/>
      <c r="W2666"/>
      <c r="X2666"/>
      <c r="Y2666"/>
      <c r="Z2666"/>
      <c r="AA2666"/>
      <c r="AB2666"/>
      <c r="AC2666"/>
      <c r="AD2666"/>
      <c r="AE2666"/>
      <c r="AF2666"/>
      <c r="AG2666"/>
      <c r="AH2666"/>
    </row>
    <row r="2667" spans="1:34" s="282" customFormat="1" ht="12.75" customHeight="1" x14ac:dyDescent="0.25">
      <c r="A2667"/>
      <c r="B2667"/>
      <c r="C2667" s="8"/>
      <c r="D2667" s="8"/>
      <c r="E2667"/>
      <c r="F2667" s="276"/>
      <c r="G2667"/>
      <c r="H2667"/>
      <c r="I2667"/>
      <c r="J2667" s="267"/>
      <c r="K2667" s="267"/>
      <c r="L2667" s="372"/>
      <c r="O2667" s="373"/>
      <c r="P2667" s="373"/>
      <c r="Q2667" s="374"/>
      <c r="R2667" s="274"/>
      <c r="S2667"/>
      <c r="T2667"/>
      <c r="U2667"/>
      <c r="V2667"/>
      <c r="W2667"/>
      <c r="X2667"/>
      <c r="Y2667"/>
      <c r="Z2667"/>
      <c r="AA2667"/>
      <c r="AB2667"/>
      <c r="AC2667"/>
      <c r="AD2667"/>
      <c r="AE2667"/>
      <c r="AF2667"/>
      <c r="AG2667"/>
      <c r="AH2667"/>
    </row>
    <row r="2668" spans="1:34" s="282" customFormat="1" ht="12.75" customHeight="1" x14ac:dyDescent="0.25">
      <c r="A2668"/>
      <c r="B2668"/>
      <c r="C2668" s="8"/>
      <c r="D2668" s="8"/>
      <c r="E2668"/>
      <c r="F2668" s="276"/>
      <c r="G2668"/>
      <c r="H2668"/>
      <c r="I2668"/>
      <c r="J2668" s="267"/>
      <c r="K2668" s="267"/>
      <c r="L2668" s="372"/>
      <c r="O2668" s="373"/>
      <c r="P2668" s="373"/>
      <c r="Q2668" s="374"/>
      <c r="R2668" s="274"/>
      <c r="S2668"/>
      <c r="T2668"/>
      <c r="U2668"/>
      <c r="V2668"/>
      <c r="W2668"/>
      <c r="X2668"/>
      <c r="Y2668"/>
      <c r="Z2668"/>
      <c r="AA2668"/>
      <c r="AB2668"/>
      <c r="AC2668"/>
      <c r="AD2668"/>
      <c r="AE2668"/>
      <c r="AF2668"/>
      <c r="AG2668"/>
      <c r="AH2668"/>
    </row>
    <row r="2669" spans="1:34" s="282" customFormat="1" ht="12.75" customHeight="1" x14ac:dyDescent="0.25">
      <c r="A2669"/>
      <c r="B2669"/>
      <c r="C2669" s="8"/>
      <c r="D2669" s="8"/>
      <c r="E2669"/>
      <c r="F2669" s="276"/>
      <c r="G2669"/>
      <c r="H2669"/>
      <c r="I2669"/>
      <c r="J2669" s="267"/>
      <c r="K2669" s="267"/>
      <c r="L2669" s="372"/>
      <c r="O2669" s="373"/>
      <c r="P2669" s="373"/>
      <c r="Q2669" s="374"/>
      <c r="R2669" s="274"/>
      <c r="S2669"/>
      <c r="T2669"/>
      <c r="U2669"/>
      <c r="V2669"/>
      <c r="W2669"/>
      <c r="X2669"/>
      <c r="Y2669"/>
      <c r="Z2669"/>
      <c r="AA2669"/>
      <c r="AB2669"/>
      <c r="AC2669"/>
      <c r="AD2669"/>
      <c r="AE2669"/>
      <c r="AF2669"/>
      <c r="AG2669"/>
      <c r="AH2669"/>
    </row>
    <row r="2670" spans="1:34" s="282" customFormat="1" ht="12.75" customHeight="1" x14ac:dyDescent="0.25">
      <c r="A2670"/>
      <c r="B2670"/>
      <c r="C2670" s="8"/>
      <c r="D2670" s="8"/>
      <c r="E2670"/>
      <c r="F2670" s="276"/>
      <c r="G2670"/>
      <c r="H2670"/>
      <c r="I2670"/>
      <c r="J2670" s="267"/>
      <c r="K2670" s="267"/>
      <c r="L2670" s="372"/>
      <c r="O2670" s="373"/>
      <c r="P2670" s="373"/>
      <c r="Q2670" s="374"/>
      <c r="R2670" s="274"/>
      <c r="S2670"/>
      <c r="T2670"/>
      <c r="U2670"/>
      <c r="V2670"/>
      <c r="W2670"/>
      <c r="X2670"/>
      <c r="Y2670"/>
      <c r="Z2670"/>
      <c r="AA2670"/>
      <c r="AB2670"/>
      <c r="AC2670"/>
      <c r="AD2670"/>
      <c r="AE2670"/>
      <c r="AF2670"/>
      <c r="AG2670"/>
      <c r="AH2670"/>
    </row>
    <row r="2671" spans="1:34" s="282" customFormat="1" ht="12.75" customHeight="1" x14ac:dyDescent="0.25">
      <c r="A2671"/>
      <c r="B2671"/>
      <c r="C2671" s="8"/>
      <c r="D2671" s="8"/>
      <c r="E2671"/>
      <c r="F2671" s="276"/>
      <c r="G2671"/>
      <c r="H2671"/>
      <c r="I2671"/>
      <c r="J2671" s="267"/>
      <c r="K2671" s="267"/>
      <c r="L2671" s="372"/>
      <c r="O2671" s="373"/>
      <c r="P2671" s="373"/>
      <c r="Q2671" s="374"/>
      <c r="R2671" s="274"/>
      <c r="S2671"/>
      <c r="T2671"/>
      <c r="U2671"/>
      <c r="V2671"/>
      <c r="W2671"/>
      <c r="X2671"/>
      <c r="Y2671"/>
      <c r="Z2671"/>
      <c r="AA2671"/>
      <c r="AB2671"/>
      <c r="AC2671"/>
      <c r="AD2671"/>
      <c r="AE2671"/>
      <c r="AF2671"/>
      <c r="AG2671"/>
      <c r="AH2671"/>
    </row>
    <row r="2672" spans="1:34" s="282" customFormat="1" ht="12.75" customHeight="1" x14ac:dyDescent="0.25">
      <c r="A2672"/>
      <c r="B2672"/>
      <c r="C2672" s="8"/>
      <c r="D2672" s="8"/>
      <c r="E2672"/>
      <c r="F2672" s="276"/>
      <c r="G2672"/>
      <c r="H2672"/>
      <c r="I2672"/>
      <c r="J2672" s="267"/>
      <c r="K2672" s="267"/>
      <c r="L2672" s="372"/>
      <c r="O2672" s="373"/>
      <c r="P2672" s="373"/>
      <c r="Q2672" s="374"/>
      <c r="R2672" s="274"/>
      <c r="S2672"/>
      <c r="T2672"/>
      <c r="U2672"/>
      <c r="V2672"/>
      <c r="W2672"/>
      <c r="X2672"/>
      <c r="Y2672"/>
      <c r="Z2672"/>
      <c r="AA2672"/>
      <c r="AB2672"/>
      <c r="AC2672"/>
      <c r="AD2672"/>
      <c r="AE2672"/>
      <c r="AF2672"/>
      <c r="AG2672"/>
      <c r="AH2672"/>
    </row>
    <row r="2673" spans="1:34" s="282" customFormat="1" ht="12.75" customHeight="1" x14ac:dyDescent="0.25">
      <c r="A2673"/>
      <c r="B2673"/>
      <c r="C2673" s="8"/>
      <c r="D2673" s="8"/>
      <c r="E2673"/>
      <c r="F2673" s="276"/>
      <c r="G2673"/>
      <c r="H2673"/>
      <c r="I2673"/>
      <c r="J2673" s="267"/>
      <c r="K2673" s="267"/>
      <c r="L2673" s="372"/>
      <c r="O2673" s="373"/>
      <c r="P2673" s="373"/>
      <c r="Q2673" s="374"/>
      <c r="R2673" s="274"/>
      <c r="S2673"/>
      <c r="T2673"/>
      <c r="U2673"/>
      <c r="V2673"/>
      <c r="W2673"/>
      <c r="X2673"/>
      <c r="Y2673"/>
      <c r="Z2673"/>
      <c r="AA2673"/>
      <c r="AB2673"/>
      <c r="AC2673"/>
      <c r="AD2673"/>
      <c r="AE2673"/>
      <c r="AF2673"/>
      <c r="AG2673"/>
      <c r="AH2673"/>
    </row>
    <row r="2674" spans="1:34" s="282" customFormat="1" ht="12.75" customHeight="1" x14ac:dyDescent="0.25">
      <c r="A2674"/>
      <c r="B2674"/>
      <c r="C2674" s="8"/>
      <c r="D2674" s="8"/>
      <c r="E2674"/>
      <c r="F2674" s="276"/>
      <c r="G2674"/>
      <c r="H2674"/>
      <c r="I2674"/>
      <c r="J2674" s="267"/>
      <c r="K2674" s="267"/>
      <c r="L2674" s="372"/>
      <c r="O2674" s="373"/>
      <c r="P2674" s="373"/>
      <c r="Q2674" s="374"/>
      <c r="R2674" s="274"/>
      <c r="S2674"/>
      <c r="T2674"/>
      <c r="U2674"/>
      <c r="V2674"/>
      <c r="W2674"/>
      <c r="X2674"/>
      <c r="Y2674"/>
      <c r="Z2674"/>
      <c r="AA2674"/>
      <c r="AB2674"/>
      <c r="AC2674"/>
      <c r="AD2674"/>
      <c r="AE2674"/>
      <c r="AF2674"/>
      <c r="AG2674"/>
      <c r="AH2674"/>
    </row>
    <row r="2675" spans="1:34" s="282" customFormat="1" ht="12.75" customHeight="1" x14ac:dyDescent="0.25">
      <c r="A2675"/>
      <c r="B2675"/>
      <c r="C2675" s="8"/>
      <c r="D2675" s="8"/>
      <c r="E2675"/>
      <c r="F2675" s="276"/>
      <c r="G2675"/>
      <c r="H2675"/>
      <c r="I2675"/>
      <c r="J2675" s="267"/>
      <c r="K2675" s="267"/>
      <c r="L2675" s="372"/>
      <c r="O2675" s="373"/>
      <c r="P2675" s="373"/>
      <c r="Q2675" s="374"/>
      <c r="R2675" s="274"/>
      <c r="S2675"/>
      <c r="T2675"/>
      <c r="U2675"/>
      <c r="V2675"/>
      <c r="W2675"/>
      <c r="X2675"/>
      <c r="Y2675"/>
      <c r="Z2675"/>
      <c r="AA2675"/>
      <c r="AB2675"/>
      <c r="AC2675"/>
      <c r="AD2675"/>
      <c r="AE2675"/>
      <c r="AF2675"/>
      <c r="AG2675"/>
      <c r="AH2675"/>
    </row>
    <row r="2676" spans="1:34" s="282" customFormat="1" ht="12.75" customHeight="1" x14ac:dyDescent="0.25">
      <c r="A2676"/>
      <c r="B2676"/>
      <c r="C2676" s="8"/>
      <c r="D2676" s="8"/>
      <c r="E2676"/>
      <c r="F2676" s="276"/>
      <c r="G2676"/>
      <c r="H2676"/>
      <c r="I2676"/>
      <c r="J2676" s="267"/>
      <c r="K2676" s="267"/>
      <c r="L2676" s="372"/>
      <c r="O2676" s="373"/>
      <c r="P2676" s="373"/>
      <c r="Q2676" s="374"/>
      <c r="R2676" s="274"/>
      <c r="S2676"/>
      <c r="T2676"/>
      <c r="U2676"/>
      <c r="V2676"/>
      <c r="W2676"/>
      <c r="X2676"/>
      <c r="Y2676"/>
      <c r="Z2676"/>
      <c r="AA2676"/>
      <c r="AB2676"/>
      <c r="AC2676"/>
      <c r="AD2676"/>
      <c r="AE2676"/>
      <c r="AF2676"/>
      <c r="AG2676"/>
      <c r="AH2676"/>
    </row>
    <row r="2677" spans="1:34" s="282" customFormat="1" ht="12.75" customHeight="1" x14ac:dyDescent="0.25">
      <c r="A2677"/>
      <c r="B2677"/>
      <c r="C2677" s="8"/>
      <c r="D2677" s="8"/>
      <c r="E2677"/>
      <c r="F2677" s="276"/>
      <c r="G2677"/>
      <c r="H2677"/>
      <c r="I2677"/>
      <c r="J2677" s="267"/>
      <c r="K2677" s="267"/>
      <c r="L2677" s="372"/>
      <c r="O2677" s="373"/>
      <c r="P2677" s="373"/>
      <c r="Q2677" s="374"/>
      <c r="R2677" s="274"/>
      <c r="S2677"/>
      <c r="T2677"/>
      <c r="U2677"/>
      <c r="V2677"/>
      <c r="W2677"/>
      <c r="X2677"/>
      <c r="Y2677"/>
      <c r="Z2677"/>
      <c r="AA2677"/>
      <c r="AB2677"/>
      <c r="AC2677"/>
      <c r="AD2677"/>
      <c r="AE2677"/>
      <c r="AF2677"/>
      <c r="AG2677"/>
      <c r="AH2677"/>
    </row>
    <row r="2678" spans="1:34" s="282" customFormat="1" ht="12.75" customHeight="1" x14ac:dyDescent="0.25">
      <c r="A2678"/>
      <c r="B2678"/>
      <c r="C2678" s="8"/>
      <c r="D2678" s="8"/>
      <c r="E2678"/>
      <c r="F2678" s="276"/>
      <c r="G2678"/>
      <c r="H2678"/>
      <c r="I2678"/>
      <c r="J2678" s="267"/>
      <c r="K2678" s="267"/>
      <c r="L2678" s="372"/>
      <c r="O2678" s="373"/>
      <c r="P2678" s="373"/>
      <c r="Q2678" s="374"/>
      <c r="R2678" s="274"/>
      <c r="S2678"/>
      <c r="T2678"/>
      <c r="U2678"/>
      <c r="V2678"/>
      <c r="W2678"/>
      <c r="X2678"/>
      <c r="Y2678"/>
      <c r="Z2678"/>
      <c r="AA2678"/>
      <c r="AB2678"/>
      <c r="AC2678"/>
      <c r="AD2678"/>
      <c r="AE2678"/>
      <c r="AF2678"/>
      <c r="AG2678"/>
      <c r="AH2678"/>
    </row>
    <row r="2679" spans="1:34" s="282" customFormat="1" ht="12.75" customHeight="1" x14ac:dyDescent="0.25">
      <c r="A2679"/>
      <c r="B2679"/>
      <c r="C2679" s="8"/>
      <c r="D2679" s="8"/>
      <c r="E2679"/>
      <c r="F2679" s="276"/>
      <c r="G2679"/>
      <c r="H2679"/>
      <c r="I2679"/>
      <c r="J2679" s="267"/>
      <c r="K2679" s="267"/>
      <c r="L2679" s="372"/>
      <c r="O2679" s="373"/>
      <c r="P2679" s="373"/>
      <c r="Q2679" s="374"/>
      <c r="R2679" s="274"/>
      <c r="S2679"/>
      <c r="T2679"/>
      <c r="U2679"/>
      <c r="V2679"/>
      <c r="W2679"/>
      <c r="X2679"/>
      <c r="Y2679"/>
      <c r="Z2679"/>
      <c r="AA2679"/>
      <c r="AB2679"/>
      <c r="AC2679"/>
      <c r="AD2679"/>
      <c r="AE2679"/>
      <c r="AF2679"/>
      <c r="AG2679"/>
      <c r="AH2679"/>
    </row>
    <row r="2680" spans="1:34" s="282" customFormat="1" ht="12.75" customHeight="1" x14ac:dyDescent="0.25">
      <c r="A2680"/>
      <c r="B2680"/>
      <c r="C2680" s="8"/>
      <c r="D2680" s="8"/>
      <c r="E2680"/>
      <c r="F2680" s="276"/>
      <c r="G2680"/>
      <c r="H2680"/>
      <c r="I2680"/>
      <c r="J2680" s="267"/>
      <c r="K2680" s="267"/>
      <c r="L2680" s="372"/>
      <c r="O2680" s="373"/>
      <c r="P2680" s="373"/>
      <c r="Q2680" s="374"/>
      <c r="R2680" s="274"/>
      <c r="S2680"/>
      <c r="T2680"/>
      <c r="U2680"/>
      <c r="V2680"/>
      <c r="W2680"/>
      <c r="X2680"/>
      <c r="Y2680"/>
      <c r="Z2680"/>
      <c r="AA2680"/>
      <c r="AB2680"/>
      <c r="AC2680"/>
      <c r="AD2680"/>
      <c r="AE2680"/>
      <c r="AF2680"/>
      <c r="AG2680"/>
      <c r="AH2680"/>
    </row>
    <row r="2681" spans="1:34" s="282" customFormat="1" ht="12.75" customHeight="1" x14ac:dyDescent="0.25">
      <c r="A2681"/>
      <c r="B2681"/>
      <c r="C2681" s="8"/>
      <c r="D2681" s="8"/>
      <c r="E2681"/>
      <c r="F2681" s="276"/>
      <c r="G2681"/>
      <c r="H2681"/>
      <c r="I2681"/>
      <c r="J2681" s="267"/>
      <c r="K2681" s="267"/>
      <c r="L2681" s="372"/>
      <c r="O2681" s="373"/>
      <c r="P2681" s="373"/>
      <c r="Q2681" s="374"/>
      <c r="R2681" s="274"/>
      <c r="S2681"/>
      <c r="T2681"/>
      <c r="U2681"/>
      <c r="V2681"/>
      <c r="W2681"/>
      <c r="X2681"/>
      <c r="Y2681"/>
      <c r="Z2681"/>
      <c r="AA2681"/>
      <c r="AB2681"/>
      <c r="AC2681"/>
      <c r="AD2681"/>
      <c r="AE2681"/>
      <c r="AF2681"/>
      <c r="AG2681"/>
      <c r="AH2681"/>
    </row>
    <row r="2682" spans="1:34" s="282" customFormat="1" ht="12.75" customHeight="1" x14ac:dyDescent="0.25">
      <c r="A2682"/>
      <c r="B2682"/>
      <c r="C2682" s="8"/>
      <c r="D2682" s="8"/>
      <c r="E2682"/>
      <c r="F2682" s="276"/>
      <c r="G2682"/>
      <c r="H2682"/>
      <c r="I2682"/>
      <c r="J2682" s="267"/>
      <c r="K2682" s="267"/>
      <c r="L2682" s="372"/>
      <c r="O2682" s="373"/>
      <c r="P2682" s="373"/>
      <c r="Q2682" s="374"/>
      <c r="R2682" s="274"/>
      <c r="S2682"/>
      <c r="T2682"/>
      <c r="U2682"/>
      <c r="V2682"/>
      <c r="W2682"/>
      <c r="X2682"/>
      <c r="Y2682"/>
      <c r="Z2682"/>
      <c r="AA2682"/>
      <c r="AB2682"/>
      <c r="AC2682"/>
      <c r="AD2682"/>
      <c r="AE2682"/>
      <c r="AF2682"/>
      <c r="AG2682"/>
      <c r="AH2682"/>
    </row>
    <row r="2683" spans="1:34" s="282" customFormat="1" ht="12.75" customHeight="1" x14ac:dyDescent="0.25">
      <c r="A2683"/>
      <c r="B2683"/>
      <c r="C2683" s="8"/>
      <c r="D2683" s="8"/>
      <c r="E2683"/>
      <c r="F2683" s="276"/>
      <c r="G2683"/>
      <c r="H2683"/>
      <c r="I2683"/>
      <c r="J2683" s="267"/>
      <c r="K2683" s="267"/>
      <c r="L2683" s="372"/>
      <c r="O2683" s="373"/>
      <c r="P2683" s="373"/>
      <c r="Q2683" s="374"/>
      <c r="R2683" s="274"/>
      <c r="S2683"/>
      <c r="T2683"/>
      <c r="U2683"/>
      <c r="V2683"/>
      <c r="W2683"/>
      <c r="X2683"/>
      <c r="Y2683"/>
      <c r="Z2683"/>
      <c r="AA2683"/>
      <c r="AB2683"/>
      <c r="AC2683"/>
      <c r="AD2683"/>
      <c r="AE2683"/>
      <c r="AF2683"/>
      <c r="AG2683"/>
      <c r="AH2683"/>
    </row>
    <row r="2684" spans="1:34" s="282" customFormat="1" ht="12.75" customHeight="1" x14ac:dyDescent="0.25">
      <c r="A2684"/>
      <c r="B2684"/>
      <c r="C2684" s="8"/>
      <c r="D2684" s="8"/>
      <c r="E2684"/>
      <c r="F2684" s="276"/>
      <c r="G2684"/>
      <c r="H2684"/>
      <c r="I2684"/>
      <c r="J2684" s="267"/>
      <c r="K2684" s="267"/>
      <c r="L2684" s="372"/>
      <c r="O2684" s="373"/>
      <c r="P2684" s="373"/>
      <c r="Q2684" s="374"/>
      <c r="R2684" s="274"/>
      <c r="S2684"/>
      <c r="T2684"/>
      <c r="U2684"/>
      <c r="V2684"/>
      <c r="W2684"/>
      <c r="X2684"/>
      <c r="Y2684"/>
      <c r="Z2684"/>
      <c r="AA2684"/>
      <c r="AB2684"/>
      <c r="AC2684"/>
      <c r="AD2684"/>
      <c r="AE2684"/>
      <c r="AF2684"/>
      <c r="AG2684"/>
      <c r="AH2684"/>
    </row>
    <row r="2685" spans="1:34" s="282" customFormat="1" ht="12.75" customHeight="1" x14ac:dyDescent="0.25">
      <c r="A2685"/>
      <c r="B2685"/>
      <c r="C2685" s="8"/>
      <c r="D2685" s="8"/>
      <c r="E2685"/>
      <c r="F2685" s="276"/>
      <c r="G2685"/>
      <c r="H2685"/>
      <c r="I2685"/>
      <c r="J2685" s="267"/>
      <c r="K2685" s="267"/>
      <c r="L2685" s="372"/>
      <c r="O2685" s="373"/>
      <c r="P2685" s="373"/>
      <c r="Q2685" s="374"/>
      <c r="R2685" s="274"/>
      <c r="S2685"/>
      <c r="T2685"/>
      <c r="U2685"/>
      <c r="V2685"/>
      <c r="W2685"/>
      <c r="X2685"/>
      <c r="Y2685"/>
      <c r="Z2685"/>
      <c r="AA2685"/>
      <c r="AB2685"/>
      <c r="AC2685"/>
      <c r="AD2685"/>
      <c r="AE2685"/>
      <c r="AF2685"/>
      <c r="AG2685"/>
      <c r="AH2685"/>
    </row>
    <row r="2686" spans="1:34" s="282" customFormat="1" ht="12.75" customHeight="1" x14ac:dyDescent="0.25">
      <c r="A2686"/>
      <c r="B2686"/>
      <c r="C2686" s="8"/>
      <c r="D2686" s="8"/>
      <c r="E2686"/>
      <c r="F2686" s="276"/>
      <c r="G2686"/>
      <c r="H2686"/>
      <c r="I2686"/>
      <c r="J2686" s="267"/>
      <c r="K2686" s="267"/>
      <c r="L2686" s="372"/>
      <c r="O2686" s="373"/>
      <c r="P2686" s="373"/>
      <c r="Q2686" s="374"/>
      <c r="R2686" s="274"/>
      <c r="S2686"/>
      <c r="T2686"/>
      <c r="U2686"/>
      <c r="V2686"/>
      <c r="W2686"/>
      <c r="X2686"/>
      <c r="Y2686"/>
      <c r="Z2686"/>
      <c r="AA2686"/>
      <c r="AB2686"/>
      <c r="AC2686"/>
      <c r="AD2686"/>
      <c r="AE2686"/>
      <c r="AF2686"/>
      <c r="AG2686"/>
      <c r="AH2686"/>
    </row>
    <row r="2687" spans="1:34" s="282" customFormat="1" ht="12.75" customHeight="1" x14ac:dyDescent="0.25">
      <c r="A2687"/>
      <c r="B2687"/>
      <c r="C2687" s="8"/>
      <c r="D2687" s="8"/>
      <c r="E2687"/>
      <c r="F2687" s="276"/>
      <c r="G2687"/>
      <c r="H2687"/>
      <c r="I2687"/>
      <c r="J2687" s="267"/>
      <c r="K2687" s="267"/>
      <c r="L2687" s="372"/>
      <c r="O2687" s="373"/>
      <c r="P2687" s="373"/>
      <c r="Q2687" s="374"/>
      <c r="R2687" s="274"/>
      <c r="S2687"/>
      <c r="T2687"/>
      <c r="U2687"/>
      <c r="V2687"/>
      <c r="W2687"/>
      <c r="X2687"/>
      <c r="Y2687"/>
      <c r="Z2687"/>
      <c r="AA2687"/>
      <c r="AB2687"/>
      <c r="AC2687"/>
      <c r="AD2687"/>
      <c r="AE2687"/>
      <c r="AF2687"/>
      <c r="AG2687"/>
      <c r="AH2687"/>
    </row>
    <row r="2688" spans="1:34" s="282" customFormat="1" ht="12.75" customHeight="1" x14ac:dyDescent="0.25">
      <c r="A2688"/>
      <c r="B2688"/>
      <c r="C2688" s="8"/>
      <c r="D2688" s="8"/>
      <c r="E2688"/>
      <c r="F2688" s="276"/>
      <c r="G2688"/>
      <c r="H2688"/>
      <c r="I2688"/>
      <c r="J2688" s="267"/>
      <c r="K2688" s="267"/>
      <c r="L2688" s="372"/>
      <c r="O2688" s="373"/>
      <c r="P2688" s="373"/>
      <c r="Q2688" s="374"/>
      <c r="R2688" s="274"/>
      <c r="S2688"/>
      <c r="T2688"/>
      <c r="U2688"/>
      <c r="V2688"/>
      <c r="W2688"/>
      <c r="X2688"/>
      <c r="Y2688"/>
      <c r="Z2688"/>
      <c r="AA2688"/>
      <c r="AB2688"/>
      <c r="AC2688"/>
      <c r="AD2688"/>
      <c r="AE2688"/>
      <c r="AF2688"/>
      <c r="AG2688"/>
      <c r="AH2688"/>
    </row>
    <row r="2689" spans="1:34" s="282" customFormat="1" ht="12.75" customHeight="1" x14ac:dyDescent="0.25">
      <c r="A2689"/>
      <c r="B2689"/>
      <c r="C2689" s="8"/>
      <c r="D2689" s="8"/>
      <c r="E2689"/>
      <c r="F2689" s="276"/>
      <c r="G2689"/>
      <c r="H2689"/>
      <c r="I2689"/>
      <c r="J2689" s="267"/>
      <c r="K2689" s="267"/>
      <c r="L2689" s="372"/>
      <c r="O2689" s="373"/>
      <c r="P2689" s="373"/>
      <c r="Q2689" s="374"/>
      <c r="R2689" s="274"/>
      <c r="S2689"/>
      <c r="T2689"/>
      <c r="U2689"/>
      <c r="V2689"/>
      <c r="W2689"/>
      <c r="X2689"/>
      <c r="Y2689"/>
      <c r="Z2689"/>
      <c r="AA2689"/>
      <c r="AB2689"/>
      <c r="AC2689"/>
      <c r="AD2689"/>
      <c r="AE2689"/>
      <c r="AF2689"/>
      <c r="AG2689"/>
      <c r="AH2689"/>
    </row>
    <row r="2690" spans="1:34" s="282" customFormat="1" ht="12.75" customHeight="1" x14ac:dyDescent="0.25">
      <c r="A2690"/>
      <c r="B2690"/>
      <c r="C2690" s="8"/>
      <c r="D2690" s="8"/>
      <c r="E2690"/>
      <c r="F2690" s="276"/>
      <c r="G2690"/>
      <c r="H2690"/>
      <c r="I2690"/>
      <c r="J2690" s="267"/>
      <c r="K2690" s="267"/>
      <c r="L2690" s="372"/>
      <c r="O2690" s="373"/>
      <c r="P2690" s="373"/>
      <c r="Q2690" s="374"/>
      <c r="R2690" s="274"/>
      <c r="S2690"/>
      <c r="T2690"/>
      <c r="U2690"/>
      <c r="V2690"/>
      <c r="W2690"/>
      <c r="X2690"/>
      <c r="Y2690"/>
      <c r="Z2690"/>
      <c r="AA2690"/>
      <c r="AB2690"/>
      <c r="AC2690"/>
      <c r="AD2690"/>
      <c r="AE2690"/>
      <c r="AF2690"/>
      <c r="AG2690"/>
      <c r="AH2690"/>
    </row>
    <row r="2691" spans="1:34" s="282" customFormat="1" ht="12.75" customHeight="1" x14ac:dyDescent="0.25">
      <c r="A2691"/>
      <c r="B2691"/>
      <c r="C2691" s="8"/>
      <c r="D2691" s="8"/>
      <c r="E2691"/>
      <c r="F2691" s="276"/>
      <c r="G2691"/>
      <c r="H2691"/>
      <c r="I2691"/>
      <c r="J2691" s="267"/>
      <c r="K2691" s="267"/>
      <c r="L2691" s="372"/>
      <c r="O2691" s="373"/>
      <c r="P2691" s="373"/>
      <c r="Q2691" s="374"/>
      <c r="R2691" s="274"/>
      <c r="S2691"/>
      <c r="T2691"/>
      <c r="U2691"/>
      <c r="V2691"/>
      <c r="W2691"/>
      <c r="X2691"/>
      <c r="Y2691"/>
      <c r="Z2691"/>
      <c r="AA2691"/>
      <c r="AB2691"/>
      <c r="AC2691"/>
      <c r="AD2691"/>
      <c r="AE2691"/>
      <c r="AF2691"/>
      <c r="AG2691"/>
      <c r="AH2691"/>
    </row>
    <row r="2692" spans="1:34" s="282" customFormat="1" ht="12.75" customHeight="1" x14ac:dyDescent="0.25">
      <c r="A2692"/>
      <c r="B2692"/>
      <c r="C2692" s="8"/>
      <c r="D2692" s="8"/>
      <c r="E2692"/>
      <c r="F2692" s="276"/>
      <c r="G2692"/>
      <c r="H2692"/>
      <c r="I2692"/>
      <c r="J2692" s="267"/>
      <c r="K2692" s="267"/>
      <c r="L2692" s="372"/>
      <c r="O2692" s="373"/>
      <c r="P2692" s="373"/>
      <c r="Q2692" s="374"/>
      <c r="R2692" s="274"/>
      <c r="S2692"/>
      <c r="T2692"/>
      <c r="U2692"/>
      <c r="V2692"/>
      <c r="W2692"/>
      <c r="X2692"/>
      <c r="Y2692"/>
      <c r="Z2692"/>
      <c r="AA2692"/>
      <c r="AB2692"/>
      <c r="AC2692"/>
      <c r="AD2692"/>
      <c r="AE2692"/>
      <c r="AF2692"/>
      <c r="AG2692"/>
      <c r="AH2692"/>
    </row>
    <row r="2693" spans="1:34" s="282" customFormat="1" ht="12.75" customHeight="1" x14ac:dyDescent="0.25">
      <c r="A2693"/>
      <c r="B2693"/>
      <c r="C2693" s="8"/>
      <c r="D2693" s="8"/>
      <c r="E2693"/>
      <c r="F2693" s="276"/>
      <c r="G2693"/>
      <c r="H2693"/>
      <c r="I2693"/>
      <c r="J2693" s="267"/>
      <c r="K2693" s="267"/>
      <c r="L2693" s="372"/>
      <c r="O2693" s="373"/>
      <c r="P2693" s="373"/>
      <c r="Q2693" s="374"/>
      <c r="R2693" s="274"/>
      <c r="S2693"/>
      <c r="T2693"/>
      <c r="U2693"/>
      <c r="V2693"/>
      <c r="W2693"/>
      <c r="X2693"/>
      <c r="Y2693"/>
      <c r="Z2693"/>
      <c r="AA2693"/>
      <c r="AB2693"/>
      <c r="AC2693"/>
      <c r="AD2693"/>
      <c r="AE2693"/>
      <c r="AF2693"/>
      <c r="AG2693"/>
      <c r="AH2693"/>
    </row>
    <row r="2694" spans="1:34" s="282" customFormat="1" ht="12.75" customHeight="1" x14ac:dyDescent="0.25">
      <c r="A2694"/>
      <c r="B2694"/>
      <c r="C2694" s="8"/>
      <c r="D2694" s="8"/>
      <c r="E2694"/>
      <c r="F2694" s="276"/>
      <c r="G2694"/>
      <c r="H2694"/>
      <c r="I2694"/>
      <c r="J2694" s="267"/>
      <c r="K2694" s="267"/>
      <c r="L2694" s="372"/>
      <c r="O2694" s="373"/>
      <c r="P2694" s="373"/>
      <c r="Q2694" s="374"/>
      <c r="R2694" s="274"/>
      <c r="S2694"/>
      <c r="T2694"/>
      <c r="U2694"/>
      <c r="V2694"/>
      <c r="W2694"/>
      <c r="X2694"/>
      <c r="Y2694"/>
      <c r="Z2694"/>
      <c r="AA2694"/>
      <c r="AB2694"/>
      <c r="AC2694"/>
      <c r="AD2694"/>
      <c r="AE2694"/>
      <c r="AF2694"/>
      <c r="AG2694"/>
      <c r="AH2694"/>
    </row>
    <row r="2695" spans="1:34" s="282" customFormat="1" ht="12.75" customHeight="1" x14ac:dyDescent="0.25">
      <c r="A2695"/>
      <c r="B2695"/>
      <c r="C2695" s="8"/>
      <c r="D2695" s="8"/>
      <c r="E2695"/>
      <c r="F2695" s="276"/>
      <c r="G2695"/>
      <c r="H2695"/>
      <c r="I2695"/>
      <c r="J2695" s="267"/>
      <c r="K2695" s="267"/>
      <c r="L2695" s="372"/>
      <c r="O2695" s="373"/>
      <c r="P2695" s="373"/>
      <c r="Q2695" s="374"/>
      <c r="R2695" s="274"/>
      <c r="S2695"/>
      <c r="T2695"/>
      <c r="U2695"/>
      <c r="V2695"/>
      <c r="W2695"/>
      <c r="X2695"/>
      <c r="Y2695"/>
      <c r="Z2695"/>
      <c r="AA2695"/>
      <c r="AB2695"/>
      <c r="AC2695"/>
      <c r="AD2695"/>
      <c r="AE2695"/>
      <c r="AF2695"/>
      <c r="AG2695"/>
      <c r="AH2695"/>
    </row>
    <row r="2696" spans="1:34" s="282" customFormat="1" ht="12.75" customHeight="1" x14ac:dyDescent="0.25">
      <c r="A2696"/>
      <c r="B2696"/>
      <c r="C2696" s="8"/>
      <c r="D2696" s="8"/>
      <c r="E2696"/>
      <c r="F2696" s="276"/>
      <c r="G2696"/>
      <c r="H2696"/>
      <c r="I2696"/>
      <c r="J2696" s="267"/>
      <c r="K2696" s="267"/>
      <c r="L2696" s="372"/>
      <c r="O2696" s="373"/>
      <c r="P2696" s="373"/>
      <c r="Q2696" s="374"/>
      <c r="R2696" s="274"/>
      <c r="S2696"/>
      <c r="T2696"/>
      <c r="U2696"/>
      <c r="V2696"/>
      <c r="W2696"/>
      <c r="X2696"/>
      <c r="Y2696"/>
      <c r="Z2696"/>
      <c r="AA2696"/>
      <c r="AB2696"/>
      <c r="AC2696"/>
      <c r="AD2696"/>
      <c r="AE2696"/>
      <c r="AF2696"/>
      <c r="AG2696"/>
      <c r="AH2696"/>
    </row>
    <row r="2697" spans="1:34" s="282" customFormat="1" ht="12.75" customHeight="1" x14ac:dyDescent="0.25">
      <c r="A2697"/>
      <c r="B2697"/>
      <c r="C2697" s="8"/>
      <c r="D2697" s="8"/>
      <c r="E2697"/>
      <c r="F2697" s="276"/>
      <c r="G2697"/>
      <c r="H2697"/>
      <c r="I2697"/>
      <c r="J2697" s="267"/>
      <c r="K2697" s="267"/>
      <c r="L2697" s="372"/>
      <c r="O2697" s="373"/>
      <c r="P2697" s="373"/>
      <c r="Q2697" s="374"/>
      <c r="R2697" s="274"/>
      <c r="S2697"/>
      <c r="T2697"/>
      <c r="U2697"/>
      <c r="V2697"/>
      <c r="W2697"/>
      <c r="X2697"/>
      <c r="Y2697"/>
      <c r="Z2697"/>
      <c r="AA2697"/>
      <c r="AB2697"/>
      <c r="AC2697"/>
      <c r="AD2697"/>
      <c r="AE2697"/>
      <c r="AF2697"/>
      <c r="AG2697"/>
      <c r="AH2697"/>
    </row>
    <row r="2698" spans="1:34" s="282" customFormat="1" ht="12.75" customHeight="1" x14ac:dyDescent="0.25">
      <c r="A2698"/>
      <c r="B2698"/>
      <c r="C2698" s="8"/>
      <c r="D2698" s="8"/>
      <c r="E2698"/>
      <c r="F2698" s="276"/>
      <c r="G2698"/>
      <c r="H2698"/>
      <c r="I2698"/>
      <c r="J2698" s="267"/>
      <c r="K2698" s="267"/>
      <c r="L2698" s="372"/>
      <c r="O2698" s="373"/>
      <c r="P2698" s="373"/>
      <c r="Q2698" s="374"/>
      <c r="R2698" s="274"/>
      <c r="S2698"/>
      <c r="T2698"/>
      <c r="U2698"/>
      <c r="V2698"/>
      <c r="W2698"/>
      <c r="X2698"/>
      <c r="Y2698"/>
      <c r="Z2698"/>
      <c r="AA2698"/>
      <c r="AB2698"/>
      <c r="AC2698"/>
      <c r="AD2698"/>
      <c r="AE2698"/>
      <c r="AF2698"/>
      <c r="AG2698"/>
      <c r="AH2698"/>
    </row>
    <row r="2699" spans="1:34" s="282" customFormat="1" ht="12.75" customHeight="1" x14ac:dyDescent="0.25">
      <c r="A2699"/>
      <c r="B2699"/>
      <c r="C2699" s="8"/>
      <c r="D2699" s="8"/>
      <c r="E2699"/>
      <c r="F2699" s="276"/>
      <c r="G2699"/>
      <c r="H2699"/>
      <c r="I2699"/>
      <c r="J2699" s="267"/>
      <c r="K2699" s="267"/>
      <c r="L2699" s="372"/>
      <c r="O2699" s="373"/>
      <c r="P2699" s="373"/>
      <c r="Q2699" s="374"/>
      <c r="R2699" s="274"/>
      <c r="S2699"/>
      <c r="T2699"/>
      <c r="U2699"/>
      <c r="V2699"/>
      <c r="W2699"/>
      <c r="X2699"/>
      <c r="Y2699"/>
      <c r="Z2699"/>
      <c r="AA2699"/>
      <c r="AB2699"/>
      <c r="AC2699"/>
      <c r="AD2699"/>
      <c r="AE2699"/>
      <c r="AF2699"/>
      <c r="AG2699"/>
      <c r="AH2699"/>
    </row>
    <row r="2700" spans="1:34" s="282" customFormat="1" ht="12.75" customHeight="1" x14ac:dyDescent="0.25">
      <c r="A2700"/>
      <c r="B2700"/>
      <c r="C2700" s="8"/>
      <c r="D2700" s="8"/>
      <c r="E2700"/>
      <c r="F2700" s="276"/>
      <c r="G2700"/>
      <c r="H2700"/>
      <c r="I2700"/>
      <c r="J2700" s="267"/>
      <c r="K2700" s="267"/>
      <c r="L2700" s="372"/>
      <c r="O2700" s="373"/>
      <c r="P2700" s="373"/>
      <c r="Q2700" s="374"/>
      <c r="R2700" s="274"/>
      <c r="S2700"/>
      <c r="T2700"/>
      <c r="U2700"/>
      <c r="V2700"/>
      <c r="W2700"/>
      <c r="X2700"/>
      <c r="Y2700"/>
      <c r="Z2700"/>
      <c r="AA2700"/>
      <c r="AB2700"/>
      <c r="AC2700"/>
      <c r="AD2700"/>
      <c r="AE2700"/>
      <c r="AF2700"/>
      <c r="AG2700"/>
      <c r="AH2700"/>
    </row>
    <row r="2701" spans="1:34" s="282" customFormat="1" ht="12.75" customHeight="1" x14ac:dyDescent="0.25">
      <c r="A2701"/>
      <c r="B2701"/>
      <c r="C2701" s="8"/>
      <c r="D2701" s="8"/>
      <c r="E2701"/>
      <c r="F2701" s="276"/>
      <c r="G2701"/>
      <c r="H2701"/>
      <c r="I2701"/>
      <c r="J2701" s="267"/>
      <c r="K2701" s="267"/>
      <c r="L2701" s="372"/>
      <c r="O2701" s="373"/>
      <c r="P2701" s="373"/>
      <c r="Q2701" s="374"/>
      <c r="R2701" s="274"/>
      <c r="S2701"/>
      <c r="T2701"/>
      <c r="U2701"/>
      <c r="V2701"/>
      <c r="W2701"/>
      <c r="X2701"/>
      <c r="Y2701"/>
      <c r="Z2701"/>
      <c r="AA2701"/>
      <c r="AB2701"/>
      <c r="AC2701"/>
      <c r="AD2701"/>
      <c r="AE2701"/>
      <c r="AF2701"/>
      <c r="AG2701"/>
      <c r="AH2701"/>
    </row>
    <row r="2702" spans="1:34" s="282" customFormat="1" ht="12.75" customHeight="1" x14ac:dyDescent="0.25">
      <c r="A2702"/>
      <c r="B2702"/>
      <c r="C2702" s="8"/>
      <c r="D2702" s="8"/>
      <c r="E2702"/>
      <c r="F2702" s="276"/>
      <c r="G2702"/>
      <c r="H2702"/>
      <c r="I2702"/>
      <c r="J2702" s="267"/>
      <c r="K2702" s="267"/>
      <c r="L2702" s="372"/>
      <c r="O2702" s="373"/>
      <c r="P2702" s="373"/>
      <c r="Q2702" s="374"/>
      <c r="R2702" s="274"/>
      <c r="S2702"/>
      <c r="T2702"/>
      <c r="U2702"/>
      <c r="V2702"/>
      <c r="W2702"/>
      <c r="X2702"/>
      <c r="Y2702"/>
      <c r="Z2702"/>
      <c r="AA2702"/>
      <c r="AB2702"/>
      <c r="AC2702"/>
      <c r="AD2702"/>
      <c r="AE2702"/>
      <c r="AF2702"/>
      <c r="AG2702"/>
      <c r="AH2702"/>
    </row>
    <row r="2703" spans="1:34" s="282" customFormat="1" ht="12.75" customHeight="1" x14ac:dyDescent="0.25">
      <c r="A2703"/>
      <c r="B2703"/>
      <c r="C2703" s="8"/>
      <c r="D2703" s="8"/>
      <c r="E2703"/>
      <c r="F2703" s="276"/>
      <c r="G2703"/>
      <c r="H2703"/>
      <c r="I2703"/>
      <c r="J2703" s="267"/>
      <c r="K2703" s="267"/>
      <c r="L2703" s="372"/>
      <c r="O2703" s="373"/>
      <c r="P2703" s="373"/>
      <c r="Q2703" s="374"/>
      <c r="R2703" s="274"/>
      <c r="S2703"/>
      <c r="T2703"/>
      <c r="U2703"/>
      <c r="V2703"/>
      <c r="W2703"/>
      <c r="X2703"/>
      <c r="Y2703"/>
      <c r="Z2703"/>
      <c r="AA2703"/>
      <c r="AB2703"/>
      <c r="AC2703"/>
      <c r="AD2703"/>
      <c r="AE2703"/>
      <c r="AF2703"/>
      <c r="AG2703"/>
      <c r="AH2703"/>
    </row>
    <row r="2704" spans="1:34" s="282" customFormat="1" ht="12.75" customHeight="1" x14ac:dyDescent="0.25">
      <c r="A2704"/>
      <c r="B2704"/>
      <c r="C2704" s="8"/>
      <c r="D2704" s="8"/>
      <c r="E2704"/>
      <c r="F2704" s="276"/>
      <c r="G2704"/>
      <c r="H2704"/>
      <c r="I2704"/>
      <c r="J2704" s="267"/>
      <c r="K2704" s="267"/>
      <c r="L2704" s="372"/>
      <c r="O2704" s="373"/>
      <c r="P2704" s="373"/>
      <c r="Q2704" s="374"/>
      <c r="R2704" s="274"/>
      <c r="S2704"/>
      <c r="T2704"/>
      <c r="U2704"/>
      <c r="V2704"/>
      <c r="W2704"/>
      <c r="X2704"/>
      <c r="Y2704"/>
      <c r="Z2704"/>
      <c r="AA2704"/>
      <c r="AB2704"/>
      <c r="AC2704"/>
      <c r="AD2704"/>
      <c r="AE2704"/>
      <c r="AF2704"/>
      <c r="AG2704"/>
      <c r="AH2704"/>
    </row>
    <row r="2705" spans="1:34" s="282" customFormat="1" ht="12.75" customHeight="1" x14ac:dyDescent="0.25">
      <c r="A2705"/>
      <c r="B2705"/>
      <c r="C2705" s="8"/>
      <c r="D2705" s="8"/>
      <c r="E2705"/>
      <c r="F2705" s="276"/>
      <c r="G2705"/>
      <c r="H2705"/>
      <c r="I2705"/>
      <c r="J2705" s="267"/>
      <c r="K2705" s="267"/>
      <c r="L2705" s="372"/>
      <c r="O2705" s="373"/>
      <c r="P2705" s="373"/>
      <c r="Q2705" s="374"/>
      <c r="R2705" s="274"/>
      <c r="S2705"/>
      <c r="T2705"/>
      <c r="U2705"/>
      <c r="V2705"/>
      <c r="W2705"/>
      <c r="X2705"/>
      <c r="Y2705"/>
      <c r="Z2705"/>
      <c r="AA2705"/>
      <c r="AB2705"/>
      <c r="AC2705"/>
      <c r="AD2705"/>
      <c r="AE2705"/>
      <c r="AF2705"/>
      <c r="AG2705"/>
      <c r="AH2705"/>
    </row>
    <row r="2706" spans="1:34" s="282" customFormat="1" ht="12.75" customHeight="1" x14ac:dyDescent="0.25">
      <c r="A2706"/>
      <c r="B2706"/>
      <c r="C2706" s="8"/>
      <c r="D2706" s="8"/>
      <c r="E2706"/>
      <c r="F2706" s="276"/>
      <c r="G2706"/>
      <c r="H2706"/>
      <c r="I2706"/>
      <c r="J2706" s="267"/>
      <c r="K2706" s="267"/>
      <c r="L2706" s="372"/>
      <c r="O2706" s="373"/>
      <c r="P2706" s="373"/>
      <c r="Q2706" s="374"/>
      <c r="R2706" s="274"/>
      <c r="S2706"/>
      <c r="T2706"/>
      <c r="U2706"/>
      <c r="V2706"/>
      <c r="W2706"/>
      <c r="X2706"/>
      <c r="Y2706"/>
      <c r="Z2706"/>
      <c r="AA2706"/>
      <c r="AB2706"/>
      <c r="AC2706"/>
      <c r="AD2706"/>
      <c r="AE2706"/>
      <c r="AF2706"/>
      <c r="AG2706"/>
      <c r="AH2706"/>
    </row>
    <row r="2707" spans="1:34" s="282" customFormat="1" ht="12.75" customHeight="1" x14ac:dyDescent="0.25">
      <c r="A2707"/>
      <c r="B2707"/>
      <c r="C2707" s="8"/>
      <c r="D2707" s="8"/>
      <c r="E2707"/>
      <c r="F2707" s="276"/>
      <c r="G2707"/>
      <c r="H2707"/>
      <c r="I2707"/>
      <c r="J2707" s="267"/>
      <c r="K2707" s="267"/>
      <c r="L2707" s="372"/>
      <c r="O2707" s="373"/>
      <c r="P2707" s="373"/>
      <c r="Q2707" s="374"/>
      <c r="R2707" s="274"/>
      <c r="S2707"/>
      <c r="T2707"/>
      <c r="U2707"/>
      <c r="V2707"/>
      <c r="W2707"/>
      <c r="X2707"/>
      <c r="Y2707"/>
      <c r="Z2707"/>
      <c r="AA2707"/>
      <c r="AB2707"/>
      <c r="AC2707"/>
      <c r="AD2707"/>
      <c r="AE2707"/>
      <c r="AF2707"/>
      <c r="AG2707"/>
      <c r="AH2707"/>
    </row>
    <row r="2708" spans="1:34" s="282" customFormat="1" ht="12.75" customHeight="1" x14ac:dyDescent="0.25">
      <c r="A2708"/>
      <c r="B2708"/>
      <c r="C2708" s="8"/>
      <c r="D2708" s="8"/>
      <c r="E2708"/>
      <c r="F2708" s="276"/>
      <c r="G2708"/>
      <c r="H2708"/>
      <c r="I2708"/>
      <c r="J2708" s="267"/>
      <c r="K2708" s="267"/>
      <c r="L2708" s="372"/>
      <c r="O2708" s="373"/>
      <c r="P2708" s="373"/>
      <c r="Q2708" s="374"/>
      <c r="R2708" s="274"/>
      <c r="S2708"/>
      <c r="T2708"/>
      <c r="U2708"/>
      <c r="V2708"/>
      <c r="W2708"/>
      <c r="X2708"/>
      <c r="Y2708"/>
      <c r="Z2708"/>
      <c r="AA2708"/>
      <c r="AB2708"/>
      <c r="AC2708"/>
      <c r="AD2708"/>
      <c r="AE2708"/>
      <c r="AF2708"/>
      <c r="AG2708"/>
      <c r="AH2708"/>
    </row>
    <row r="2709" spans="1:34" s="282" customFormat="1" ht="12.75" customHeight="1" x14ac:dyDescent="0.25">
      <c r="A2709"/>
      <c r="B2709"/>
      <c r="C2709" s="8"/>
      <c r="D2709" s="8"/>
      <c r="E2709"/>
      <c r="F2709" s="276"/>
      <c r="G2709"/>
      <c r="H2709"/>
      <c r="I2709"/>
      <c r="J2709" s="267"/>
      <c r="K2709" s="267"/>
      <c r="L2709" s="372"/>
      <c r="O2709" s="373"/>
      <c r="P2709" s="373"/>
      <c r="Q2709" s="374"/>
      <c r="R2709" s="274"/>
      <c r="S2709"/>
      <c r="T2709"/>
      <c r="U2709"/>
      <c r="V2709"/>
      <c r="W2709"/>
      <c r="X2709"/>
      <c r="Y2709"/>
      <c r="Z2709"/>
      <c r="AA2709"/>
      <c r="AB2709"/>
      <c r="AC2709"/>
      <c r="AD2709"/>
      <c r="AE2709"/>
      <c r="AF2709"/>
      <c r="AG2709"/>
      <c r="AH2709"/>
    </row>
    <row r="2710" spans="1:34" s="282" customFormat="1" ht="12.75" customHeight="1" x14ac:dyDescent="0.25">
      <c r="A2710"/>
      <c r="B2710"/>
      <c r="C2710" s="8"/>
      <c r="D2710" s="8"/>
      <c r="E2710"/>
      <c r="F2710" s="276"/>
      <c r="G2710"/>
      <c r="H2710"/>
      <c r="I2710"/>
      <c r="J2710" s="267"/>
      <c r="K2710" s="267"/>
      <c r="L2710" s="372"/>
      <c r="O2710" s="373"/>
      <c r="P2710" s="373"/>
      <c r="Q2710" s="374"/>
      <c r="R2710" s="274"/>
      <c r="S2710"/>
      <c r="T2710"/>
      <c r="U2710"/>
      <c r="V2710"/>
      <c r="W2710"/>
      <c r="X2710"/>
      <c r="Y2710"/>
      <c r="Z2710"/>
      <c r="AA2710"/>
      <c r="AB2710"/>
      <c r="AC2710"/>
      <c r="AD2710"/>
      <c r="AE2710"/>
      <c r="AF2710"/>
      <c r="AG2710"/>
      <c r="AH2710"/>
    </row>
    <row r="2711" spans="1:34" s="282" customFormat="1" ht="12.75" customHeight="1" x14ac:dyDescent="0.25">
      <c r="A2711"/>
      <c r="B2711"/>
      <c r="C2711" s="8"/>
      <c r="D2711" s="8"/>
      <c r="E2711"/>
      <c r="F2711" s="276"/>
      <c r="G2711"/>
      <c r="H2711"/>
      <c r="I2711"/>
      <c r="J2711" s="267"/>
      <c r="K2711" s="267"/>
      <c r="L2711" s="372"/>
      <c r="O2711" s="373"/>
      <c r="P2711" s="373"/>
      <c r="Q2711" s="374"/>
      <c r="R2711" s="274"/>
      <c r="S2711"/>
      <c r="T2711"/>
      <c r="U2711"/>
      <c r="V2711"/>
      <c r="W2711"/>
      <c r="X2711"/>
      <c r="Y2711"/>
      <c r="Z2711"/>
      <c r="AA2711"/>
      <c r="AB2711"/>
      <c r="AC2711"/>
      <c r="AD2711"/>
      <c r="AE2711"/>
      <c r="AF2711"/>
      <c r="AG2711"/>
      <c r="AH2711"/>
    </row>
    <row r="2712" spans="1:34" s="282" customFormat="1" ht="12.75" customHeight="1" x14ac:dyDescent="0.25">
      <c r="A2712"/>
      <c r="B2712"/>
      <c r="C2712" s="8"/>
      <c r="D2712" s="8"/>
      <c r="E2712"/>
      <c r="F2712" s="276"/>
      <c r="G2712"/>
      <c r="H2712"/>
      <c r="I2712"/>
      <c r="J2712" s="267"/>
      <c r="K2712" s="267"/>
      <c r="L2712" s="372"/>
      <c r="O2712" s="373"/>
      <c r="P2712" s="373"/>
      <c r="Q2712" s="374"/>
      <c r="R2712" s="274"/>
      <c r="S2712"/>
      <c r="T2712"/>
      <c r="U2712"/>
      <c r="V2712"/>
      <c r="W2712"/>
      <c r="X2712"/>
      <c r="Y2712"/>
      <c r="Z2712"/>
      <c r="AA2712"/>
      <c r="AB2712"/>
      <c r="AC2712"/>
      <c r="AD2712"/>
      <c r="AE2712"/>
      <c r="AF2712"/>
      <c r="AG2712"/>
      <c r="AH2712"/>
    </row>
    <row r="2713" spans="1:34" s="282" customFormat="1" ht="12.75" customHeight="1" x14ac:dyDescent="0.25">
      <c r="A2713"/>
      <c r="B2713"/>
      <c r="C2713" s="8"/>
      <c r="D2713" s="8"/>
      <c r="E2713"/>
      <c r="F2713" s="276"/>
      <c r="G2713"/>
      <c r="H2713"/>
      <c r="I2713"/>
      <c r="J2713" s="267"/>
      <c r="K2713" s="267"/>
      <c r="L2713" s="372"/>
      <c r="O2713" s="373"/>
      <c r="P2713" s="373"/>
      <c r="Q2713" s="374"/>
      <c r="R2713" s="274"/>
      <c r="S2713"/>
      <c r="T2713"/>
      <c r="U2713"/>
      <c r="V2713"/>
      <c r="W2713"/>
      <c r="X2713"/>
      <c r="Y2713"/>
      <c r="Z2713"/>
      <c r="AA2713"/>
      <c r="AB2713"/>
      <c r="AC2713"/>
      <c r="AD2713"/>
      <c r="AE2713"/>
      <c r="AF2713"/>
      <c r="AG2713"/>
      <c r="AH2713"/>
    </row>
    <row r="2714" spans="1:34" s="282" customFormat="1" ht="12.75" customHeight="1" x14ac:dyDescent="0.25">
      <c r="A2714"/>
      <c r="B2714"/>
      <c r="C2714" s="8"/>
      <c r="D2714" s="8"/>
      <c r="E2714"/>
      <c r="F2714" s="276"/>
      <c r="G2714"/>
      <c r="H2714"/>
      <c r="I2714"/>
      <c r="J2714" s="267"/>
      <c r="K2714" s="267"/>
      <c r="L2714" s="372"/>
      <c r="O2714" s="373"/>
      <c r="P2714" s="373"/>
      <c r="Q2714" s="374"/>
      <c r="R2714" s="274"/>
      <c r="S2714"/>
      <c r="T2714"/>
      <c r="U2714"/>
      <c r="V2714"/>
      <c r="W2714"/>
      <c r="X2714"/>
      <c r="Y2714"/>
      <c r="Z2714"/>
      <c r="AA2714"/>
      <c r="AB2714"/>
      <c r="AC2714"/>
      <c r="AD2714"/>
      <c r="AE2714"/>
      <c r="AF2714"/>
      <c r="AG2714"/>
      <c r="AH2714"/>
    </row>
    <row r="2715" spans="1:34" s="282" customFormat="1" ht="12.75" customHeight="1" x14ac:dyDescent="0.25">
      <c r="A2715"/>
      <c r="B2715"/>
      <c r="C2715" s="8"/>
      <c r="D2715" s="8"/>
      <c r="E2715"/>
      <c r="F2715" s="276"/>
      <c r="G2715"/>
      <c r="H2715"/>
      <c r="I2715"/>
      <c r="J2715" s="267"/>
      <c r="K2715" s="267"/>
      <c r="L2715" s="372"/>
      <c r="O2715" s="373"/>
      <c r="P2715" s="373"/>
      <c r="Q2715" s="374"/>
      <c r="R2715" s="274"/>
      <c r="S2715"/>
      <c r="T2715"/>
      <c r="U2715"/>
      <c r="V2715"/>
      <c r="W2715"/>
      <c r="X2715"/>
      <c r="Y2715"/>
      <c r="Z2715"/>
      <c r="AA2715"/>
      <c r="AB2715"/>
      <c r="AC2715"/>
      <c r="AD2715"/>
      <c r="AE2715"/>
      <c r="AF2715"/>
      <c r="AG2715"/>
      <c r="AH2715"/>
    </row>
    <row r="2716" spans="1:34" s="282" customFormat="1" ht="12.75" customHeight="1" x14ac:dyDescent="0.25">
      <c r="A2716"/>
      <c r="B2716"/>
      <c r="C2716" s="8"/>
      <c r="D2716" s="8"/>
      <c r="E2716"/>
      <c r="F2716" s="276"/>
      <c r="G2716"/>
      <c r="H2716"/>
      <c r="I2716"/>
      <c r="J2716" s="267"/>
      <c r="K2716" s="267"/>
      <c r="L2716" s="372"/>
      <c r="O2716" s="373"/>
      <c r="P2716" s="373"/>
      <c r="Q2716" s="374"/>
      <c r="R2716" s="274"/>
      <c r="S2716"/>
      <c r="T2716"/>
      <c r="U2716"/>
      <c r="V2716"/>
      <c r="W2716"/>
      <c r="X2716"/>
      <c r="Y2716"/>
      <c r="Z2716"/>
      <c r="AA2716"/>
      <c r="AB2716"/>
      <c r="AC2716"/>
      <c r="AD2716"/>
      <c r="AE2716"/>
      <c r="AF2716"/>
      <c r="AG2716"/>
      <c r="AH2716"/>
    </row>
    <row r="2717" spans="1:34" s="282" customFormat="1" ht="12.75" customHeight="1" x14ac:dyDescent="0.25">
      <c r="A2717"/>
      <c r="B2717"/>
      <c r="C2717" s="8"/>
      <c r="D2717" s="8"/>
      <c r="E2717"/>
      <c r="F2717" s="276"/>
      <c r="G2717"/>
      <c r="H2717"/>
      <c r="I2717"/>
      <c r="J2717" s="267"/>
      <c r="K2717" s="267"/>
      <c r="L2717" s="372"/>
      <c r="O2717" s="373"/>
      <c r="P2717" s="373"/>
      <c r="Q2717" s="374"/>
      <c r="R2717" s="274"/>
      <c r="S2717"/>
      <c r="T2717"/>
      <c r="U2717"/>
      <c r="V2717"/>
      <c r="W2717"/>
      <c r="X2717"/>
      <c r="Y2717"/>
      <c r="Z2717"/>
      <c r="AA2717"/>
      <c r="AB2717"/>
      <c r="AC2717"/>
      <c r="AD2717"/>
      <c r="AE2717"/>
      <c r="AF2717"/>
      <c r="AG2717"/>
      <c r="AH2717"/>
    </row>
    <row r="2718" spans="1:34" s="282" customFormat="1" ht="12.75" customHeight="1" x14ac:dyDescent="0.25">
      <c r="A2718"/>
      <c r="B2718"/>
      <c r="C2718" s="8"/>
      <c r="D2718" s="8"/>
      <c r="E2718"/>
      <c r="F2718" s="276"/>
      <c r="G2718"/>
      <c r="H2718"/>
      <c r="I2718"/>
      <c r="J2718" s="267"/>
      <c r="K2718" s="267"/>
      <c r="L2718" s="372"/>
      <c r="O2718" s="373"/>
      <c r="P2718" s="373"/>
      <c r="Q2718" s="374"/>
      <c r="R2718" s="274"/>
      <c r="S2718"/>
      <c r="T2718"/>
      <c r="U2718"/>
      <c r="V2718"/>
      <c r="W2718"/>
      <c r="X2718"/>
      <c r="Y2718"/>
      <c r="Z2718"/>
      <c r="AA2718"/>
      <c r="AB2718"/>
      <c r="AC2718"/>
      <c r="AD2718"/>
      <c r="AE2718"/>
      <c r="AF2718"/>
      <c r="AG2718"/>
      <c r="AH2718"/>
    </row>
    <row r="2719" spans="1:34" s="282" customFormat="1" ht="12.75" customHeight="1" x14ac:dyDescent="0.25">
      <c r="A2719"/>
      <c r="B2719"/>
      <c r="C2719" s="8"/>
      <c r="D2719" s="8"/>
      <c r="E2719"/>
      <c r="F2719" s="276"/>
      <c r="G2719"/>
      <c r="H2719"/>
      <c r="I2719"/>
      <c r="J2719" s="267"/>
      <c r="K2719" s="267"/>
      <c r="L2719" s="372"/>
      <c r="O2719" s="373"/>
      <c r="P2719" s="373"/>
      <c r="Q2719" s="374"/>
      <c r="R2719" s="274"/>
      <c r="S2719"/>
      <c r="T2719"/>
      <c r="U2719"/>
      <c r="V2719"/>
      <c r="W2719"/>
      <c r="X2719"/>
      <c r="Y2719"/>
      <c r="Z2719"/>
      <c r="AA2719"/>
      <c r="AB2719"/>
      <c r="AC2719"/>
      <c r="AD2719"/>
      <c r="AE2719"/>
      <c r="AF2719"/>
      <c r="AG2719"/>
      <c r="AH2719"/>
    </row>
    <row r="2720" spans="1:34" s="282" customFormat="1" ht="12.75" customHeight="1" x14ac:dyDescent="0.25">
      <c r="A2720"/>
      <c r="B2720"/>
      <c r="C2720" s="8"/>
      <c r="D2720" s="8"/>
      <c r="E2720"/>
      <c r="F2720" s="276"/>
      <c r="G2720"/>
      <c r="H2720"/>
      <c r="I2720"/>
      <c r="J2720" s="267"/>
      <c r="K2720" s="267"/>
      <c r="L2720" s="372"/>
      <c r="O2720" s="373"/>
      <c r="P2720" s="373"/>
      <c r="Q2720" s="374"/>
      <c r="R2720" s="274"/>
      <c r="S2720"/>
      <c r="T2720"/>
      <c r="U2720"/>
      <c r="V2720"/>
      <c r="W2720"/>
      <c r="X2720"/>
      <c r="Y2720"/>
      <c r="Z2720"/>
      <c r="AA2720"/>
      <c r="AB2720"/>
      <c r="AC2720"/>
      <c r="AD2720"/>
      <c r="AE2720"/>
      <c r="AF2720"/>
      <c r="AG2720"/>
      <c r="AH2720"/>
    </row>
    <row r="2721" spans="1:34" s="282" customFormat="1" ht="12.75" customHeight="1" x14ac:dyDescent="0.25">
      <c r="A2721"/>
      <c r="B2721"/>
      <c r="C2721" s="8"/>
      <c r="D2721" s="8"/>
      <c r="E2721"/>
      <c r="F2721" s="276"/>
      <c r="G2721"/>
      <c r="H2721"/>
      <c r="I2721"/>
      <c r="J2721" s="267"/>
      <c r="K2721" s="267"/>
      <c r="L2721" s="372"/>
      <c r="O2721" s="373"/>
      <c r="P2721" s="373"/>
      <c r="Q2721" s="374"/>
      <c r="R2721" s="274"/>
      <c r="S2721"/>
      <c r="T2721"/>
      <c r="U2721"/>
      <c r="V2721"/>
      <c r="W2721"/>
      <c r="X2721"/>
      <c r="Y2721"/>
      <c r="Z2721"/>
      <c r="AA2721"/>
      <c r="AB2721"/>
      <c r="AC2721"/>
      <c r="AD2721"/>
      <c r="AE2721"/>
      <c r="AF2721"/>
      <c r="AG2721"/>
      <c r="AH2721"/>
    </row>
    <row r="2722" spans="1:34" s="282" customFormat="1" ht="12.75" customHeight="1" x14ac:dyDescent="0.25">
      <c r="A2722"/>
      <c r="B2722"/>
      <c r="C2722" s="8"/>
      <c r="D2722" s="8"/>
      <c r="E2722"/>
      <c r="F2722" s="276"/>
      <c r="G2722"/>
      <c r="H2722"/>
      <c r="I2722"/>
      <c r="J2722" s="267"/>
      <c r="K2722" s="267"/>
      <c r="L2722" s="372"/>
      <c r="O2722" s="373"/>
      <c r="P2722" s="373"/>
      <c r="Q2722" s="374"/>
      <c r="R2722" s="274"/>
      <c r="S2722"/>
      <c r="T2722"/>
      <c r="U2722"/>
      <c r="V2722"/>
      <c r="W2722"/>
      <c r="X2722"/>
      <c r="Y2722"/>
      <c r="Z2722"/>
      <c r="AA2722"/>
      <c r="AB2722"/>
      <c r="AC2722"/>
      <c r="AD2722"/>
      <c r="AE2722"/>
      <c r="AF2722"/>
      <c r="AG2722"/>
      <c r="AH2722"/>
    </row>
    <row r="2723" spans="1:34" s="282" customFormat="1" ht="12.75" customHeight="1" x14ac:dyDescent="0.25">
      <c r="A2723"/>
      <c r="B2723"/>
      <c r="C2723" s="8"/>
      <c r="D2723" s="8"/>
      <c r="E2723"/>
      <c r="F2723" s="276"/>
      <c r="G2723"/>
      <c r="H2723"/>
      <c r="I2723"/>
      <c r="J2723" s="267"/>
      <c r="K2723" s="267"/>
      <c r="L2723" s="372"/>
      <c r="O2723" s="373"/>
      <c r="P2723" s="373"/>
      <c r="Q2723" s="374"/>
      <c r="R2723" s="274"/>
      <c r="S2723"/>
      <c r="T2723"/>
      <c r="U2723"/>
      <c r="V2723"/>
      <c r="W2723"/>
      <c r="X2723"/>
      <c r="Y2723"/>
      <c r="Z2723"/>
      <c r="AA2723"/>
      <c r="AB2723"/>
      <c r="AC2723"/>
      <c r="AD2723"/>
      <c r="AE2723"/>
      <c r="AF2723"/>
      <c r="AG2723"/>
      <c r="AH2723"/>
    </row>
    <row r="2724" spans="1:34" s="282" customFormat="1" ht="12.75" customHeight="1" x14ac:dyDescent="0.25">
      <c r="A2724"/>
      <c r="B2724"/>
      <c r="C2724" s="8"/>
      <c r="D2724" s="8"/>
      <c r="E2724"/>
      <c r="F2724" s="276"/>
      <c r="G2724"/>
      <c r="H2724"/>
      <c r="I2724"/>
      <c r="J2724" s="267"/>
      <c r="K2724" s="267"/>
      <c r="L2724" s="372"/>
      <c r="O2724" s="373"/>
      <c r="P2724" s="373"/>
      <c r="Q2724" s="374"/>
      <c r="R2724" s="274"/>
      <c r="S2724"/>
      <c r="T2724"/>
      <c r="U2724"/>
      <c r="V2724"/>
      <c r="W2724"/>
      <c r="X2724"/>
      <c r="Y2724"/>
      <c r="Z2724"/>
      <c r="AA2724"/>
      <c r="AB2724"/>
      <c r="AC2724"/>
      <c r="AD2724"/>
      <c r="AE2724"/>
      <c r="AF2724"/>
      <c r="AG2724"/>
      <c r="AH2724"/>
    </row>
    <row r="2725" spans="1:34" s="282" customFormat="1" ht="12.75" customHeight="1" x14ac:dyDescent="0.25">
      <c r="A2725"/>
      <c r="B2725"/>
      <c r="C2725" s="8"/>
      <c r="D2725" s="8"/>
      <c r="E2725"/>
      <c r="F2725" s="276"/>
      <c r="G2725"/>
      <c r="H2725"/>
      <c r="I2725"/>
      <c r="J2725" s="267"/>
      <c r="K2725" s="267"/>
      <c r="L2725" s="372"/>
      <c r="O2725" s="373"/>
      <c r="P2725" s="373"/>
      <c r="Q2725" s="374"/>
      <c r="R2725" s="274"/>
      <c r="S2725"/>
      <c r="T2725"/>
      <c r="U2725"/>
      <c r="V2725"/>
      <c r="W2725"/>
      <c r="X2725"/>
      <c r="Y2725"/>
      <c r="Z2725"/>
      <c r="AA2725"/>
      <c r="AB2725"/>
      <c r="AC2725"/>
      <c r="AD2725"/>
      <c r="AE2725"/>
      <c r="AF2725"/>
      <c r="AG2725"/>
      <c r="AH2725"/>
    </row>
    <row r="2726" spans="1:34" s="282" customFormat="1" ht="12.75" customHeight="1" x14ac:dyDescent="0.25">
      <c r="A2726"/>
      <c r="B2726"/>
      <c r="C2726" s="8"/>
      <c r="D2726" s="8"/>
      <c r="E2726"/>
      <c r="F2726" s="276"/>
      <c r="G2726"/>
      <c r="H2726"/>
      <c r="I2726"/>
      <c r="J2726" s="267"/>
      <c r="K2726" s="267"/>
      <c r="L2726" s="372"/>
      <c r="O2726" s="373"/>
      <c r="P2726" s="373"/>
      <c r="Q2726" s="374"/>
      <c r="R2726" s="274"/>
      <c r="S2726"/>
      <c r="T2726"/>
      <c r="U2726"/>
      <c r="V2726"/>
      <c r="W2726"/>
      <c r="X2726"/>
      <c r="Y2726"/>
      <c r="Z2726"/>
      <c r="AA2726"/>
      <c r="AB2726"/>
      <c r="AC2726"/>
      <c r="AD2726"/>
      <c r="AE2726"/>
      <c r="AF2726"/>
      <c r="AG2726"/>
      <c r="AH2726"/>
    </row>
    <row r="2727" spans="1:34" s="282" customFormat="1" ht="12.75" customHeight="1" x14ac:dyDescent="0.25">
      <c r="A2727"/>
      <c r="B2727"/>
      <c r="C2727" s="8"/>
      <c r="D2727" s="8"/>
      <c r="E2727"/>
      <c r="F2727" s="276"/>
      <c r="G2727"/>
      <c r="H2727"/>
      <c r="I2727"/>
      <c r="J2727" s="267"/>
      <c r="K2727" s="267"/>
      <c r="L2727" s="372"/>
      <c r="O2727" s="373"/>
      <c r="P2727" s="373"/>
      <c r="Q2727" s="374"/>
      <c r="R2727" s="274"/>
      <c r="S2727"/>
      <c r="T2727"/>
      <c r="U2727"/>
      <c r="V2727"/>
      <c r="W2727"/>
      <c r="X2727"/>
      <c r="Y2727"/>
      <c r="Z2727"/>
      <c r="AA2727"/>
      <c r="AB2727"/>
      <c r="AC2727"/>
      <c r="AD2727"/>
      <c r="AE2727"/>
      <c r="AF2727"/>
      <c r="AG2727"/>
      <c r="AH2727"/>
    </row>
    <row r="2728" spans="1:34" s="282" customFormat="1" ht="12.75" customHeight="1" x14ac:dyDescent="0.25">
      <c r="A2728"/>
      <c r="B2728"/>
      <c r="C2728" s="8"/>
      <c r="D2728" s="8"/>
      <c r="E2728"/>
      <c r="F2728" s="276"/>
      <c r="G2728"/>
      <c r="H2728"/>
      <c r="I2728"/>
      <c r="J2728" s="267"/>
      <c r="K2728" s="267"/>
      <c r="L2728" s="372"/>
      <c r="O2728" s="373"/>
      <c r="P2728" s="373"/>
      <c r="Q2728" s="374"/>
      <c r="R2728" s="274"/>
      <c r="S2728"/>
      <c r="T2728"/>
      <c r="U2728"/>
      <c r="V2728"/>
      <c r="W2728"/>
      <c r="X2728"/>
      <c r="Y2728"/>
      <c r="Z2728"/>
      <c r="AA2728"/>
      <c r="AB2728"/>
      <c r="AC2728"/>
      <c r="AD2728"/>
      <c r="AE2728"/>
      <c r="AF2728"/>
      <c r="AG2728"/>
      <c r="AH2728"/>
    </row>
    <row r="2729" spans="1:34" s="282" customFormat="1" ht="12.75" customHeight="1" x14ac:dyDescent="0.25">
      <c r="A2729"/>
      <c r="B2729"/>
      <c r="C2729" s="8"/>
      <c r="D2729" s="8"/>
      <c r="E2729"/>
      <c r="F2729" s="276"/>
      <c r="G2729"/>
      <c r="H2729"/>
      <c r="I2729"/>
      <c r="J2729" s="267"/>
      <c r="K2729" s="267"/>
      <c r="L2729" s="372"/>
      <c r="O2729" s="373"/>
      <c r="P2729" s="373"/>
      <c r="Q2729" s="374"/>
      <c r="R2729" s="274"/>
      <c r="S2729"/>
      <c r="T2729"/>
      <c r="U2729"/>
      <c r="V2729"/>
      <c r="W2729"/>
      <c r="X2729"/>
      <c r="Y2729"/>
      <c r="Z2729"/>
      <c r="AA2729"/>
      <c r="AB2729"/>
      <c r="AC2729"/>
      <c r="AD2729"/>
      <c r="AE2729"/>
      <c r="AF2729"/>
      <c r="AG2729"/>
      <c r="AH2729"/>
    </row>
    <row r="2730" spans="1:34" s="282" customFormat="1" ht="12.75" customHeight="1" x14ac:dyDescent="0.25">
      <c r="A2730"/>
      <c r="B2730"/>
      <c r="C2730" s="8"/>
      <c r="D2730" s="8"/>
      <c r="E2730"/>
      <c r="F2730" s="276"/>
      <c r="G2730"/>
      <c r="H2730"/>
      <c r="I2730"/>
      <c r="J2730" s="267"/>
      <c r="K2730" s="267"/>
      <c r="L2730" s="372"/>
      <c r="O2730" s="373"/>
      <c r="P2730" s="373"/>
      <c r="Q2730" s="374"/>
      <c r="R2730" s="274"/>
      <c r="S2730"/>
      <c r="T2730"/>
      <c r="U2730"/>
      <c r="V2730"/>
      <c r="W2730"/>
      <c r="X2730"/>
      <c r="Y2730"/>
      <c r="Z2730"/>
      <c r="AA2730"/>
      <c r="AB2730"/>
      <c r="AC2730"/>
      <c r="AD2730"/>
      <c r="AE2730"/>
      <c r="AF2730"/>
      <c r="AG2730"/>
      <c r="AH2730"/>
    </row>
    <row r="2731" spans="1:34" s="282" customFormat="1" ht="12.75" customHeight="1" x14ac:dyDescent="0.25">
      <c r="A2731"/>
      <c r="B2731"/>
      <c r="C2731" s="8"/>
      <c r="D2731" s="8"/>
      <c r="E2731"/>
      <c r="F2731" s="276"/>
      <c r="G2731"/>
      <c r="H2731"/>
      <c r="I2731"/>
      <c r="J2731" s="267"/>
      <c r="K2731" s="267"/>
      <c r="L2731" s="372"/>
      <c r="O2731" s="373"/>
      <c r="P2731" s="373"/>
      <c r="Q2731" s="374"/>
      <c r="R2731" s="274"/>
      <c r="S2731"/>
      <c r="T2731"/>
      <c r="U2731"/>
      <c r="V2731"/>
      <c r="W2731"/>
      <c r="X2731"/>
      <c r="Y2731"/>
      <c r="Z2731"/>
      <c r="AA2731"/>
      <c r="AB2731"/>
      <c r="AC2731"/>
      <c r="AD2731"/>
      <c r="AE2731"/>
      <c r="AF2731"/>
      <c r="AG2731"/>
      <c r="AH2731"/>
    </row>
    <row r="2732" spans="1:34" s="282" customFormat="1" ht="12.75" customHeight="1" x14ac:dyDescent="0.25">
      <c r="A2732"/>
      <c r="B2732"/>
      <c r="C2732" s="8"/>
      <c r="D2732" s="8"/>
      <c r="E2732"/>
      <c r="F2732" s="276"/>
      <c r="G2732"/>
      <c r="H2732"/>
      <c r="I2732"/>
      <c r="J2732" s="267"/>
      <c r="K2732" s="267"/>
      <c r="L2732" s="372"/>
      <c r="O2732" s="373"/>
      <c r="P2732" s="373"/>
      <c r="Q2732" s="374"/>
      <c r="R2732" s="274"/>
      <c r="S2732"/>
      <c r="T2732"/>
      <c r="U2732"/>
      <c r="V2732"/>
      <c r="W2732"/>
      <c r="X2732"/>
      <c r="Y2732"/>
      <c r="Z2732"/>
      <c r="AA2732"/>
      <c r="AB2732"/>
      <c r="AC2732"/>
      <c r="AD2732"/>
      <c r="AE2732"/>
      <c r="AF2732"/>
      <c r="AG2732"/>
      <c r="AH2732"/>
    </row>
    <row r="2733" spans="1:34" s="282" customFormat="1" ht="12.75" customHeight="1" x14ac:dyDescent="0.25">
      <c r="A2733"/>
      <c r="B2733"/>
      <c r="C2733" s="8"/>
      <c r="D2733" s="8"/>
      <c r="E2733"/>
      <c r="F2733" s="276"/>
      <c r="G2733"/>
      <c r="H2733"/>
      <c r="I2733"/>
      <c r="J2733" s="267"/>
      <c r="K2733" s="267"/>
      <c r="L2733" s="372"/>
      <c r="O2733" s="373"/>
      <c r="P2733" s="373"/>
      <c r="Q2733" s="374"/>
      <c r="R2733" s="274"/>
      <c r="S2733"/>
      <c r="T2733"/>
      <c r="U2733"/>
      <c r="V2733"/>
      <c r="W2733"/>
      <c r="X2733"/>
      <c r="Y2733"/>
      <c r="Z2733"/>
      <c r="AA2733"/>
      <c r="AB2733"/>
      <c r="AC2733"/>
      <c r="AD2733"/>
      <c r="AE2733"/>
      <c r="AF2733"/>
      <c r="AG2733"/>
      <c r="AH2733"/>
    </row>
    <row r="2734" spans="1:34" s="282" customFormat="1" ht="12.75" customHeight="1" x14ac:dyDescent="0.25">
      <c r="A2734"/>
      <c r="B2734"/>
      <c r="C2734" s="8"/>
      <c r="D2734" s="8"/>
      <c r="E2734"/>
      <c r="F2734" s="276"/>
      <c r="G2734"/>
      <c r="H2734"/>
      <c r="I2734"/>
      <c r="J2734" s="267"/>
      <c r="K2734" s="267"/>
      <c r="L2734" s="372"/>
      <c r="O2734" s="373"/>
      <c r="P2734" s="373"/>
      <c r="Q2734" s="374"/>
      <c r="R2734" s="274"/>
      <c r="S2734"/>
      <c r="T2734"/>
      <c r="U2734"/>
      <c r="V2734"/>
      <c r="W2734"/>
      <c r="X2734"/>
      <c r="Y2734"/>
      <c r="Z2734"/>
      <c r="AA2734"/>
      <c r="AB2734"/>
      <c r="AC2734"/>
      <c r="AD2734"/>
      <c r="AE2734"/>
      <c r="AF2734"/>
      <c r="AG2734"/>
      <c r="AH2734"/>
    </row>
    <row r="2735" spans="1:34" s="282" customFormat="1" ht="12.75" customHeight="1" x14ac:dyDescent="0.25">
      <c r="A2735"/>
      <c r="B2735"/>
      <c r="C2735" s="8"/>
      <c r="D2735" s="8"/>
      <c r="E2735"/>
      <c r="F2735" s="276"/>
      <c r="G2735"/>
      <c r="H2735"/>
      <c r="I2735"/>
      <c r="J2735" s="267"/>
      <c r="K2735" s="267"/>
      <c r="L2735" s="372"/>
      <c r="O2735" s="373"/>
      <c r="P2735" s="373"/>
      <c r="Q2735" s="374"/>
      <c r="R2735" s="274"/>
      <c r="S2735"/>
      <c r="T2735"/>
      <c r="U2735"/>
      <c r="V2735"/>
      <c r="W2735"/>
      <c r="X2735"/>
      <c r="Y2735"/>
      <c r="Z2735"/>
      <c r="AA2735"/>
      <c r="AB2735"/>
      <c r="AC2735"/>
      <c r="AD2735"/>
      <c r="AE2735"/>
      <c r="AF2735"/>
      <c r="AG2735"/>
      <c r="AH2735"/>
    </row>
    <row r="2736" spans="1:34" s="282" customFormat="1" ht="12.75" customHeight="1" x14ac:dyDescent="0.25">
      <c r="A2736"/>
      <c r="B2736"/>
      <c r="C2736" s="8"/>
      <c r="D2736" s="8"/>
      <c r="E2736"/>
      <c r="F2736" s="276"/>
      <c r="G2736"/>
      <c r="H2736"/>
      <c r="I2736"/>
      <c r="J2736" s="267"/>
      <c r="K2736" s="267"/>
      <c r="L2736" s="372"/>
      <c r="O2736" s="373"/>
      <c r="P2736" s="373"/>
      <c r="Q2736" s="374"/>
      <c r="R2736" s="274"/>
      <c r="S2736"/>
      <c r="T2736"/>
      <c r="U2736"/>
      <c r="V2736"/>
      <c r="W2736"/>
      <c r="X2736"/>
      <c r="Y2736"/>
      <c r="Z2736"/>
      <c r="AA2736"/>
      <c r="AB2736"/>
      <c r="AC2736"/>
      <c r="AD2736"/>
      <c r="AE2736"/>
      <c r="AF2736"/>
      <c r="AG2736"/>
      <c r="AH2736"/>
    </row>
    <row r="2737" spans="1:34" s="282" customFormat="1" ht="12.75" customHeight="1" x14ac:dyDescent="0.25">
      <c r="A2737"/>
      <c r="B2737"/>
      <c r="C2737" s="8"/>
      <c r="D2737" s="8"/>
      <c r="E2737"/>
      <c r="F2737" s="276"/>
      <c r="G2737"/>
      <c r="H2737"/>
      <c r="I2737"/>
      <c r="J2737" s="267"/>
      <c r="K2737" s="267"/>
      <c r="L2737" s="372"/>
      <c r="O2737" s="373"/>
      <c r="P2737" s="373"/>
      <c r="Q2737" s="374"/>
      <c r="R2737" s="274"/>
      <c r="S2737"/>
      <c r="T2737"/>
      <c r="U2737"/>
      <c r="V2737"/>
      <c r="W2737"/>
      <c r="X2737"/>
      <c r="Y2737"/>
      <c r="Z2737"/>
      <c r="AA2737"/>
      <c r="AB2737"/>
      <c r="AC2737"/>
      <c r="AD2737"/>
      <c r="AE2737"/>
      <c r="AF2737"/>
      <c r="AG2737"/>
      <c r="AH2737"/>
    </row>
    <row r="2738" spans="1:34" s="282" customFormat="1" ht="12.75" customHeight="1" x14ac:dyDescent="0.25">
      <c r="A2738"/>
      <c r="B2738"/>
      <c r="C2738" s="8"/>
      <c r="D2738" s="8"/>
      <c r="E2738"/>
      <c r="F2738" s="276"/>
      <c r="G2738"/>
      <c r="H2738"/>
      <c r="I2738"/>
      <c r="J2738" s="267"/>
      <c r="K2738" s="267"/>
      <c r="L2738" s="372"/>
      <c r="O2738" s="373"/>
      <c r="P2738" s="373"/>
      <c r="Q2738" s="374"/>
      <c r="R2738" s="274"/>
      <c r="S2738"/>
      <c r="T2738"/>
      <c r="U2738"/>
      <c r="V2738"/>
      <c r="W2738"/>
      <c r="X2738"/>
      <c r="Y2738"/>
      <c r="Z2738"/>
      <c r="AA2738"/>
      <c r="AB2738"/>
      <c r="AC2738"/>
      <c r="AD2738"/>
      <c r="AE2738"/>
      <c r="AF2738"/>
      <c r="AG2738"/>
      <c r="AH2738"/>
    </row>
    <row r="2739" spans="1:34" s="282" customFormat="1" ht="12.75" customHeight="1" x14ac:dyDescent="0.25">
      <c r="A2739"/>
      <c r="B2739"/>
      <c r="C2739" s="8"/>
      <c r="D2739" s="8"/>
      <c r="E2739"/>
      <c r="F2739" s="276"/>
      <c r="G2739"/>
      <c r="H2739"/>
      <c r="I2739"/>
      <c r="J2739" s="267"/>
      <c r="K2739" s="267"/>
      <c r="L2739" s="372"/>
      <c r="O2739" s="373"/>
      <c r="P2739" s="373"/>
      <c r="Q2739" s="374"/>
      <c r="R2739" s="274"/>
      <c r="S2739"/>
      <c r="T2739"/>
      <c r="U2739"/>
      <c r="V2739"/>
      <c r="W2739"/>
      <c r="X2739"/>
      <c r="Y2739"/>
      <c r="Z2739"/>
      <c r="AA2739"/>
      <c r="AB2739"/>
      <c r="AC2739"/>
      <c r="AD2739"/>
      <c r="AE2739"/>
      <c r="AF2739"/>
      <c r="AG2739"/>
      <c r="AH2739"/>
    </row>
    <row r="2740" spans="1:34" s="282" customFormat="1" ht="12.75" customHeight="1" x14ac:dyDescent="0.25">
      <c r="A2740"/>
      <c r="B2740"/>
      <c r="C2740" s="8"/>
      <c r="D2740" s="8"/>
      <c r="E2740"/>
      <c r="F2740" s="276"/>
      <c r="G2740"/>
      <c r="H2740"/>
      <c r="I2740"/>
      <c r="J2740" s="267"/>
      <c r="K2740" s="267"/>
      <c r="L2740" s="372"/>
      <c r="O2740" s="373"/>
      <c r="P2740" s="373"/>
      <c r="Q2740" s="374"/>
      <c r="R2740" s="274"/>
      <c r="S2740"/>
      <c r="T2740"/>
      <c r="U2740"/>
      <c r="V2740"/>
      <c r="W2740"/>
      <c r="X2740"/>
      <c r="Y2740"/>
      <c r="Z2740"/>
      <c r="AA2740"/>
      <c r="AB2740"/>
      <c r="AC2740"/>
      <c r="AD2740"/>
      <c r="AE2740"/>
      <c r="AF2740"/>
      <c r="AG2740"/>
      <c r="AH2740"/>
    </row>
    <row r="2741" spans="1:34" s="282" customFormat="1" ht="12.75" customHeight="1" x14ac:dyDescent="0.25">
      <c r="A2741"/>
      <c r="B2741"/>
      <c r="C2741" s="8"/>
      <c r="D2741" s="8"/>
      <c r="E2741"/>
      <c r="F2741" s="276"/>
      <c r="G2741"/>
      <c r="H2741"/>
      <c r="I2741"/>
      <c r="J2741" s="267"/>
      <c r="K2741" s="267"/>
      <c r="L2741" s="372"/>
      <c r="O2741" s="373"/>
      <c r="P2741" s="373"/>
      <c r="Q2741" s="374"/>
      <c r="R2741" s="274"/>
      <c r="S2741"/>
      <c r="T2741"/>
      <c r="U2741"/>
      <c r="V2741"/>
      <c r="W2741"/>
      <c r="X2741"/>
      <c r="Y2741"/>
      <c r="Z2741"/>
      <c r="AA2741"/>
      <c r="AB2741"/>
      <c r="AC2741"/>
      <c r="AD2741"/>
      <c r="AE2741"/>
      <c r="AF2741"/>
      <c r="AG2741"/>
      <c r="AH2741"/>
    </row>
    <row r="2742" spans="1:34" s="282" customFormat="1" ht="12.75" customHeight="1" x14ac:dyDescent="0.25">
      <c r="A2742"/>
      <c r="B2742"/>
      <c r="C2742" s="8"/>
      <c r="D2742" s="8"/>
      <c r="E2742"/>
      <c r="F2742" s="276"/>
      <c r="G2742"/>
      <c r="H2742"/>
      <c r="I2742"/>
      <c r="J2742" s="267"/>
      <c r="K2742" s="267"/>
      <c r="L2742" s="372"/>
      <c r="O2742" s="373"/>
      <c r="P2742" s="373"/>
      <c r="Q2742" s="374"/>
      <c r="R2742" s="274"/>
      <c r="S2742"/>
      <c r="T2742"/>
      <c r="U2742"/>
      <c r="V2742"/>
      <c r="W2742"/>
      <c r="X2742"/>
      <c r="Y2742"/>
      <c r="Z2742"/>
      <c r="AA2742"/>
      <c r="AB2742"/>
      <c r="AC2742"/>
      <c r="AD2742"/>
      <c r="AE2742"/>
      <c r="AF2742"/>
      <c r="AG2742"/>
      <c r="AH2742"/>
    </row>
    <row r="2743" spans="1:34" s="282" customFormat="1" ht="12.75" customHeight="1" x14ac:dyDescent="0.25">
      <c r="A2743"/>
      <c r="B2743"/>
      <c r="C2743" s="8"/>
      <c r="D2743" s="8"/>
      <c r="E2743"/>
      <c r="F2743" s="276"/>
      <c r="G2743"/>
      <c r="H2743"/>
      <c r="I2743"/>
      <c r="J2743" s="267"/>
      <c r="K2743" s="267"/>
      <c r="L2743" s="372"/>
      <c r="O2743" s="373"/>
      <c r="P2743" s="373"/>
      <c r="Q2743" s="374"/>
      <c r="R2743" s="274"/>
      <c r="S2743"/>
      <c r="T2743"/>
      <c r="U2743"/>
      <c r="V2743"/>
      <c r="W2743"/>
      <c r="X2743"/>
      <c r="Y2743"/>
      <c r="Z2743"/>
      <c r="AA2743"/>
      <c r="AB2743"/>
      <c r="AC2743"/>
      <c r="AD2743"/>
      <c r="AE2743"/>
      <c r="AF2743"/>
      <c r="AG2743"/>
      <c r="AH2743"/>
    </row>
    <row r="2744" spans="1:34" s="282" customFormat="1" ht="12.75" customHeight="1" x14ac:dyDescent="0.25">
      <c r="A2744"/>
      <c r="B2744"/>
      <c r="C2744" s="8"/>
      <c r="D2744" s="8"/>
      <c r="E2744"/>
      <c r="F2744" s="276"/>
      <c r="G2744"/>
      <c r="H2744"/>
      <c r="I2744"/>
      <c r="J2744" s="267"/>
      <c r="K2744" s="267"/>
      <c r="L2744" s="372"/>
      <c r="O2744" s="373"/>
      <c r="P2744" s="373"/>
      <c r="Q2744" s="374"/>
      <c r="R2744" s="274"/>
      <c r="S2744"/>
      <c r="T2744"/>
      <c r="U2744"/>
      <c r="V2744"/>
      <c r="W2744"/>
      <c r="X2744"/>
      <c r="Y2744"/>
      <c r="Z2744"/>
      <c r="AA2744"/>
      <c r="AB2744"/>
      <c r="AC2744"/>
      <c r="AD2744"/>
      <c r="AE2744"/>
      <c r="AF2744"/>
      <c r="AG2744"/>
      <c r="AH2744"/>
    </row>
    <row r="2745" spans="1:34" s="282" customFormat="1" ht="12.75" customHeight="1" x14ac:dyDescent="0.25">
      <c r="A2745"/>
      <c r="B2745"/>
      <c r="C2745" s="8"/>
      <c r="D2745" s="8"/>
      <c r="E2745"/>
      <c r="F2745" s="276"/>
      <c r="G2745"/>
      <c r="H2745"/>
      <c r="I2745"/>
      <c r="J2745" s="267"/>
      <c r="K2745" s="267"/>
      <c r="L2745" s="372"/>
      <c r="O2745" s="373"/>
      <c r="P2745" s="373"/>
      <c r="Q2745" s="374"/>
      <c r="R2745" s="274"/>
      <c r="S2745"/>
      <c r="T2745"/>
      <c r="U2745"/>
      <c r="V2745"/>
      <c r="W2745"/>
      <c r="X2745"/>
      <c r="Y2745"/>
      <c r="Z2745"/>
      <c r="AA2745"/>
      <c r="AB2745"/>
      <c r="AC2745"/>
      <c r="AD2745"/>
      <c r="AE2745"/>
      <c r="AF2745"/>
      <c r="AG2745"/>
      <c r="AH2745"/>
    </row>
    <row r="2746" spans="1:34" s="282" customFormat="1" ht="12.75" customHeight="1" x14ac:dyDescent="0.25">
      <c r="A2746"/>
      <c r="B2746"/>
      <c r="C2746" s="8"/>
      <c r="D2746" s="8"/>
      <c r="E2746"/>
      <c r="F2746" s="276"/>
      <c r="G2746"/>
      <c r="H2746"/>
      <c r="I2746"/>
      <c r="J2746" s="267"/>
      <c r="K2746" s="267"/>
      <c r="L2746" s="372"/>
      <c r="O2746" s="373"/>
      <c r="P2746" s="373"/>
      <c r="Q2746" s="374"/>
      <c r="R2746" s="274"/>
      <c r="S2746"/>
      <c r="T2746"/>
      <c r="U2746"/>
      <c r="V2746"/>
      <c r="W2746"/>
      <c r="X2746"/>
      <c r="Y2746"/>
      <c r="Z2746"/>
      <c r="AA2746"/>
      <c r="AB2746"/>
      <c r="AC2746"/>
      <c r="AD2746"/>
      <c r="AE2746"/>
      <c r="AF2746"/>
      <c r="AG2746"/>
      <c r="AH2746"/>
    </row>
    <row r="2747" spans="1:34" s="282" customFormat="1" ht="12.75" customHeight="1" x14ac:dyDescent="0.25">
      <c r="A2747"/>
      <c r="B2747"/>
      <c r="C2747" s="8"/>
      <c r="D2747" s="8"/>
      <c r="E2747"/>
      <c r="F2747" s="276"/>
      <c r="G2747"/>
      <c r="H2747"/>
      <c r="I2747"/>
      <c r="J2747" s="267"/>
      <c r="K2747" s="267"/>
      <c r="L2747" s="372"/>
      <c r="O2747" s="373"/>
      <c r="P2747" s="373"/>
      <c r="Q2747" s="374"/>
      <c r="R2747" s="274"/>
      <c r="S2747"/>
      <c r="T2747"/>
      <c r="U2747"/>
      <c r="V2747"/>
      <c r="W2747"/>
      <c r="X2747"/>
      <c r="Y2747"/>
      <c r="Z2747"/>
      <c r="AA2747"/>
      <c r="AB2747"/>
      <c r="AC2747"/>
      <c r="AD2747"/>
      <c r="AE2747"/>
      <c r="AF2747"/>
      <c r="AG2747"/>
      <c r="AH2747"/>
    </row>
    <row r="2748" spans="1:34" s="282" customFormat="1" ht="12.75" customHeight="1" x14ac:dyDescent="0.25">
      <c r="A2748"/>
      <c r="B2748"/>
      <c r="C2748" s="8"/>
      <c r="D2748" s="8"/>
      <c r="E2748"/>
      <c r="F2748" s="276"/>
      <c r="G2748"/>
      <c r="H2748"/>
      <c r="I2748"/>
      <c r="J2748" s="267"/>
      <c r="K2748" s="267"/>
      <c r="L2748" s="372"/>
      <c r="O2748" s="373"/>
      <c r="P2748" s="373"/>
      <c r="Q2748" s="374"/>
      <c r="R2748" s="274"/>
      <c r="S2748"/>
      <c r="T2748"/>
      <c r="U2748"/>
      <c r="V2748"/>
      <c r="W2748"/>
      <c r="X2748"/>
      <c r="Y2748"/>
      <c r="Z2748"/>
      <c r="AA2748"/>
      <c r="AB2748"/>
      <c r="AC2748"/>
      <c r="AD2748"/>
      <c r="AE2748"/>
      <c r="AF2748"/>
      <c r="AG2748"/>
      <c r="AH2748"/>
    </row>
    <row r="2749" spans="1:34" s="282" customFormat="1" ht="12.75" customHeight="1" x14ac:dyDescent="0.25">
      <c r="A2749"/>
      <c r="B2749"/>
      <c r="C2749" s="8"/>
      <c r="D2749" s="8"/>
      <c r="E2749"/>
      <c r="F2749" s="276"/>
      <c r="G2749"/>
      <c r="H2749"/>
      <c r="I2749"/>
      <c r="J2749" s="267"/>
      <c r="K2749" s="267"/>
      <c r="L2749" s="372"/>
      <c r="O2749" s="373"/>
      <c r="P2749" s="373"/>
      <c r="Q2749" s="374"/>
      <c r="R2749" s="274"/>
      <c r="S2749"/>
      <c r="T2749"/>
      <c r="U2749"/>
      <c r="V2749"/>
      <c r="W2749"/>
      <c r="X2749"/>
      <c r="Y2749"/>
      <c r="Z2749"/>
      <c r="AA2749"/>
      <c r="AB2749"/>
      <c r="AC2749"/>
      <c r="AD2749"/>
      <c r="AE2749"/>
      <c r="AF2749"/>
      <c r="AG2749"/>
      <c r="AH2749"/>
    </row>
    <row r="2750" spans="1:34" s="282" customFormat="1" ht="12.75" customHeight="1" x14ac:dyDescent="0.25">
      <c r="A2750"/>
      <c r="B2750"/>
      <c r="C2750" s="8"/>
      <c r="D2750" s="8"/>
      <c r="E2750"/>
      <c r="F2750" s="276"/>
      <c r="G2750"/>
      <c r="H2750"/>
      <c r="I2750"/>
      <c r="J2750" s="267"/>
      <c r="K2750" s="267"/>
      <c r="L2750" s="372"/>
      <c r="O2750" s="373"/>
      <c r="P2750" s="373"/>
      <c r="Q2750" s="374"/>
      <c r="R2750" s="274"/>
      <c r="S2750"/>
      <c r="T2750"/>
      <c r="U2750"/>
      <c r="V2750"/>
      <c r="W2750"/>
      <c r="X2750"/>
      <c r="Y2750"/>
      <c r="Z2750"/>
      <c r="AA2750"/>
      <c r="AB2750"/>
      <c r="AC2750"/>
      <c r="AD2750"/>
      <c r="AE2750"/>
      <c r="AF2750"/>
      <c r="AG2750"/>
      <c r="AH2750"/>
    </row>
    <row r="2751" spans="1:34" s="282" customFormat="1" ht="12.75" customHeight="1" x14ac:dyDescent="0.25">
      <c r="A2751"/>
      <c r="B2751"/>
      <c r="C2751" s="8"/>
      <c r="D2751" s="8"/>
      <c r="E2751"/>
      <c r="F2751" s="276"/>
      <c r="G2751"/>
      <c r="H2751"/>
      <c r="I2751"/>
      <c r="J2751" s="267"/>
      <c r="K2751" s="267"/>
      <c r="L2751" s="372"/>
      <c r="O2751" s="373"/>
      <c r="P2751" s="373"/>
      <c r="Q2751" s="374"/>
      <c r="R2751" s="274"/>
      <c r="S2751"/>
      <c r="T2751"/>
      <c r="U2751"/>
      <c r="V2751"/>
      <c r="W2751"/>
      <c r="X2751"/>
      <c r="Y2751"/>
      <c r="Z2751"/>
      <c r="AA2751"/>
      <c r="AB2751"/>
      <c r="AC2751"/>
      <c r="AD2751"/>
      <c r="AE2751"/>
      <c r="AF2751"/>
      <c r="AG2751"/>
      <c r="AH2751"/>
    </row>
    <row r="2752" spans="1:34" s="282" customFormat="1" ht="12.75" customHeight="1" x14ac:dyDescent="0.25">
      <c r="A2752"/>
      <c r="B2752"/>
      <c r="C2752" s="8"/>
      <c r="D2752" s="8"/>
      <c r="E2752"/>
      <c r="F2752" s="276"/>
      <c r="G2752"/>
      <c r="H2752"/>
      <c r="I2752"/>
      <c r="J2752" s="267"/>
      <c r="K2752" s="267"/>
      <c r="L2752" s="372"/>
      <c r="O2752" s="373"/>
      <c r="P2752" s="373"/>
      <c r="Q2752" s="374"/>
      <c r="R2752" s="274"/>
      <c r="S2752"/>
      <c r="T2752"/>
      <c r="U2752"/>
      <c r="V2752"/>
      <c r="W2752"/>
      <c r="X2752"/>
      <c r="Y2752"/>
      <c r="Z2752"/>
      <c r="AA2752"/>
      <c r="AB2752"/>
      <c r="AC2752"/>
      <c r="AD2752"/>
      <c r="AE2752"/>
      <c r="AF2752"/>
      <c r="AG2752"/>
      <c r="AH2752"/>
    </row>
    <row r="2753" spans="1:34" s="282" customFormat="1" ht="12.75" customHeight="1" x14ac:dyDescent="0.25">
      <c r="A2753"/>
      <c r="B2753"/>
      <c r="C2753" s="8"/>
      <c r="D2753" s="8"/>
      <c r="E2753"/>
      <c r="F2753" s="276"/>
      <c r="G2753"/>
      <c r="H2753"/>
      <c r="I2753"/>
      <c r="J2753" s="267"/>
      <c r="K2753" s="267"/>
      <c r="L2753" s="372"/>
      <c r="O2753" s="373"/>
      <c r="P2753" s="373"/>
      <c r="Q2753" s="374"/>
      <c r="R2753" s="274"/>
      <c r="S2753"/>
      <c r="T2753"/>
      <c r="U2753"/>
      <c r="V2753"/>
      <c r="W2753"/>
      <c r="X2753"/>
      <c r="Y2753"/>
      <c r="Z2753"/>
      <c r="AA2753"/>
      <c r="AB2753"/>
      <c r="AC2753"/>
      <c r="AD2753"/>
      <c r="AE2753"/>
      <c r="AF2753"/>
      <c r="AG2753"/>
      <c r="AH2753"/>
    </row>
    <row r="2754" spans="1:34" s="282" customFormat="1" ht="12.75" customHeight="1" x14ac:dyDescent="0.25">
      <c r="A2754"/>
      <c r="B2754"/>
      <c r="C2754" s="8"/>
      <c r="D2754" s="8"/>
      <c r="E2754"/>
      <c r="F2754" s="276"/>
      <c r="G2754"/>
      <c r="H2754"/>
      <c r="I2754"/>
      <c r="J2754" s="267"/>
      <c r="K2754" s="267"/>
      <c r="L2754" s="372"/>
      <c r="O2754" s="373"/>
      <c r="P2754" s="373"/>
      <c r="Q2754" s="374"/>
      <c r="R2754" s="274"/>
      <c r="S2754"/>
      <c r="T2754"/>
      <c r="U2754"/>
      <c r="V2754"/>
      <c r="W2754"/>
      <c r="X2754"/>
      <c r="Y2754"/>
      <c r="Z2754"/>
      <c r="AA2754"/>
      <c r="AB2754"/>
      <c r="AC2754"/>
      <c r="AD2754"/>
      <c r="AE2754"/>
      <c r="AF2754"/>
      <c r="AG2754"/>
      <c r="AH2754"/>
    </row>
    <row r="2755" spans="1:34" s="282" customFormat="1" ht="12.75" customHeight="1" x14ac:dyDescent="0.25">
      <c r="A2755"/>
      <c r="B2755"/>
      <c r="C2755" s="8"/>
      <c r="D2755" s="8"/>
      <c r="E2755"/>
      <c r="F2755" s="276"/>
      <c r="G2755"/>
      <c r="H2755"/>
      <c r="I2755"/>
      <c r="J2755" s="267"/>
      <c r="K2755" s="267"/>
      <c r="L2755" s="372"/>
      <c r="O2755" s="373"/>
      <c r="P2755" s="373"/>
      <c r="Q2755" s="374"/>
      <c r="R2755" s="274"/>
      <c r="S2755"/>
      <c r="T2755"/>
      <c r="U2755"/>
      <c r="V2755"/>
      <c r="W2755"/>
      <c r="X2755"/>
      <c r="Y2755"/>
      <c r="Z2755"/>
      <c r="AA2755"/>
      <c r="AB2755"/>
      <c r="AC2755"/>
      <c r="AD2755"/>
      <c r="AE2755"/>
      <c r="AF2755"/>
      <c r="AG2755"/>
      <c r="AH2755"/>
    </row>
    <row r="2756" spans="1:34" s="282" customFormat="1" ht="12.75" customHeight="1" x14ac:dyDescent="0.25">
      <c r="A2756"/>
      <c r="B2756"/>
      <c r="C2756" s="8"/>
      <c r="D2756" s="8"/>
      <c r="E2756"/>
      <c r="F2756" s="276"/>
      <c r="G2756"/>
      <c r="H2756"/>
      <c r="I2756"/>
      <c r="J2756" s="267"/>
      <c r="K2756" s="267"/>
      <c r="L2756" s="372"/>
      <c r="O2756" s="373"/>
      <c r="P2756" s="373"/>
      <c r="Q2756" s="374"/>
      <c r="R2756" s="274"/>
      <c r="S2756"/>
      <c r="T2756"/>
      <c r="U2756"/>
      <c r="V2756"/>
      <c r="W2756"/>
      <c r="X2756"/>
      <c r="Y2756"/>
      <c r="Z2756"/>
      <c r="AA2756"/>
      <c r="AB2756"/>
      <c r="AC2756"/>
      <c r="AD2756"/>
      <c r="AE2756"/>
      <c r="AF2756"/>
      <c r="AG2756"/>
      <c r="AH2756"/>
    </row>
    <row r="2757" spans="1:34" s="282" customFormat="1" ht="12.75" customHeight="1" x14ac:dyDescent="0.25">
      <c r="A2757"/>
      <c r="B2757"/>
      <c r="C2757" s="8"/>
      <c r="D2757" s="8"/>
      <c r="E2757"/>
      <c r="F2757" s="276"/>
      <c r="G2757"/>
      <c r="H2757"/>
      <c r="I2757"/>
      <c r="J2757" s="267"/>
      <c r="K2757" s="267"/>
      <c r="L2757" s="372"/>
      <c r="O2757" s="373"/>
      <c r="P2757" s="373"/>
      <c r="Q2757" s="374"/>
      <c r="R2757" s="274"/>
      <c r="S2757"/>
      <c r="T2757"/>
      <c r="U2757"/>
      <c r="V2757"/>
      <c r="W2757"/>
      <c r="X2757"/>
      <c r="Y2757"/>
      <c r="Z2757"/>
      <c r="AA2757"/>
      <c r="AB2757"/>
      <c r="AC2757"/>
      <c r="AD2757"/>
      <c r="AE2757"/>
      <c r="AF2757"/>
      <c r="AG2757"/>
      <c r="AH2757"/>
    </row>
    <row r="2758" spans="1:34" s="282" customFormat="1" ht="12.75" customHeight="1" x14ac:dyDescent="0.25">
      <c r="A2758"/>
      <c r="B2758"/>
      <c r="C2758" s="8"/>
      <c r="D2758" s="8"/>
      <c r="E2758"/>
      <c r="F2758" s="276"/>
      <c r="G2758"/>
      <c r="H2758"/>
      <c r="I2758"/>
      <c r="J2758" s="267"/>
      <c r="K2758" s="267"/>
      <c r="L2758" s="372"/>
      <c r="O2758" s="373"/>
      <c r="P2758" s="373"/>
      <c r="Q2758" s="374"/>
      <c r="R2758" s="274"/>
      <c r="S2758"/>
      <c r="T2758"/>
      <c r="U2758"/>
      <c r="V2758"/>
      <c r="W2758"/>
      <c r="X2758"/>
      <c r="Y2758"/>
      <c r="Z2758"/>
      <c r="AA2758"/>
      <c r="AB2758"/>
      <c r="AC2758"/>
      <c r="AD2758"/>
      <c r="AE2758"/>
      <c r="AF2758"/>
      <c r="AG2758"/>
      <c r="AH2758"/>
    </row>
    <row r="2759" spans="1:34" s="282" customFormat="1" ht="12.75" customHeight="1" x14ac:dyDescent="0.25">
      <c r="A2759"/>
      <c r="B2759"/>
      <c r="C2759" s="8"/>
      <c r="D2759" s="8"/>
      <c r="E2759"/>
      <c r="F2759" s="276"/>
      <c r="G2759"/>
      <c r="H2759"/>
      <c r="I2759"/>
      <c r="J2759" s="267"/>
      <c r="K2759" s="267"/>
      <c r="L2759" s="372"/>
      <c r="O2759" s="373"/>
      <c r="P2759" s="373"/>
      <c r="Q2759" s="374"/>
      <c r="R2759" s="274"/>
      <c r="S2759"/>
      <c r="T2759"/>
      <c r="U2759"/>
      <c r="V2759"/>
      <c r="W2759"/>
      <c r="X2759"/>
      <c r="Y2759"/>
      <c r="Z2759"/>
      <c r="AA2759"/>
      <c r="AB2759"/>
      <c r="AC2759"/>
      <c r="AD2759"/>
      <c r="AE2759"/>
      <c r="AF2759"/>
      <c r="AG2759"/>
      <c r="AH2759"/>
    </row>
    <row r="2760" spans="1:34" s="282" customFormat="1" ht="12.75" customHeight="1" x14ac:dyDescent="0.25">
      <c r="A2760"/>
      <c r="B2760"/>
      <c r="C2760" s="8"/>
      <c r="D2760" s="8"/>
      <c r="E2760"/>
      <c r="F2760" s="276"/>
      <c r="G2760"/>
      <c r="H2760"/>
      <c r="I2760"/>
      <c r="J2760" s="267"/>
      <c r="K2760" s="267"/>
      <c r="L2760" s="372"/>
      <c r="O2760" s="373"/>
      <c r="P2760" s="373"/>
      <c r="Q2760" s="374"/>
      <c r="R2760" s="274"/>
      <c r="S2760"/>
      <c r="T2760"/>
      <c r="U2760"/>
      <c r="V2760"/>
      <c r="W2760"/>
      <c r="X2760"/>
      <c r="Y2760"/>
      <c r="Z2760"/>
      <c r="AA2760"/>
      <c r="AB2760"/>
      <c r="AC2760"/>
      <c r="AD2760"/>
      <c r="AE2760"/>
      <c r="AF2760"/>
      <c r="AG2760"/>
      <c r="AH2760"/>
    </row>
    <row r="2761" spans="1:34" s="282" customFormat="1" ht="12.75" customHeight="1" x14ac:dyDescent="0.25">
      <c r="A2761"/>
      <c r="B2761"/>
      <c r="C2761" s="8"/>
      <c r="D2761" s="8"/>
      <c r="E2761"/>
      <c r="F2761" s="276"/>
      <c r="G2761"/>
      <c r="H2761"/>
      <c r="I2761"/>
      <c r="J2761" s="267"/>
      <c r="K2761" s="267"/>
      <c r="L2761" s="372"/>
      <c r="O2761" s="373"/>
      <c r="P2761" s="373"/>
      <c r="Q2761" s="374"/>
      <c r="R2761" s="274"/>
      <c r="S2761"/>
      <c r="T2761"/>
      <c r="U2761"/>
      <c r="V2761"/>
      <c r="W2761"/>
      <c r="X2761"/>
      <c r="Y2761"/>
      <c r="Z2761"/>
      <c r="AA2761"/>
      <c r="AB2761"/>
      <c r="AC2761"/>
      <c r="AD2761"/>
      <c r="AE2761"/>
      <c r="AF2761"/>
      <c r="AG2761"/>
      <c r="AH2761"/>
    </row>
    <row r="2762" spans="1:34" s="282" customFormat="1" ht="12.75" customHeight="1" x14ac:dyDescent="0.25">
      <c r="A2762"/>
      <c r="B2762"/>
      <c r="C2762" s="8"/>
      <c r="D2762" s="8"/>
      <c r="E2762"/>
      <c r="F2762" s="276"/>
      <c r="G2762"/>
      <c r="H2762"/>
      <c r="I2762"/>
      <c r="J2762" s="267"/>
      <c r="K2762" s="267"/>
      <c r="L2762" s="372"/>
      <c r="O2762" s="373"/>
      <c r="P2762" s="373"/>
      <c r="Q2762" s="374"/>
      <c r="R2762" s="274"/>
      <c r="S2762"/>
      <c r="T2762"/>
      <c r="U2762"/>
      <c r="V2762"/>
      <c r="W2762"/>
      <c r="X2762"/>
      <c r="Y2762"/>
      <c r="Z2762"/>
      <c r="AA2762"/>
      <c r="AB2762"/>
      <c r="AC2762"/>
      <c r="AD2762"/>
      <c r="AE2762"/>
      <c r="AF2762"/>
      <c r="AG2762"/>
      <c r="AH2762"/>
    </row>
    <row r="2763" spans="1:34" s="282" customFormat="1" ht="12.75" customHeight="1" x14ac:dyDescent="0.25">
      <c r="A2763"/>
      <c r="B2763"/>
      <c r="C2763" s="8"/>
      <c r="D2763" s="8"/>
      <c r="E2763"/>
      <c r="F2763" s="276"/>
      <c r="G2763"/>
      <c r="H2763"/>
      <c r="I2763"/>
      <c r="J2763" s="267"/>
      <c r="K2763" s="267"/>
      <c r="L2763" s="372"/>
      <c r="O2763" s="373"/>
      <c r="P2763" s="373"/>
      <c r="Q2763" s="374"/>
      <c r="R2763" s="274"/>
      <c r="S2763"/>
      <c r="T2763"/>
      <c r="U2763"/>
      <c r="V2763"/>
      <c r="W2763"/>
      <c r="X2763"/>
      <c r="Y2763"/>
      <c r="Z2763"/>
      <c r="AA2763"/>
      <c r="AB2763"/>
      <c r="AC2763"/>
      <c r="AD2763"/>
      <c r="AE2763"/>
      <c r="AF2763"/>
      <c r="AG2763"/>
      <c r="AH2763"/>
    </row>
    <row r="2764" spans="1:34" s="282" customFormat="1" ht="12.75" customHeight="1" x14ac:dyDescent="0.25">
      <c r="A2764"/>
      <c r="B2764"/>
      <c r="C2764" s="8"/>
      <c r="D2764" s="8"/>
      <c r="E2764"/>
      <c r="F2764" s="276"/>
      <c r="G2764"/>
      <c r="H2764"/>
      <c r="I2764"/>
      <c r="J2764" s="267"/>
      <c r="K2764" s="267"/>
      <c r="L2764" s="372"/>
      <c r="O2764" s="373"/>
      <c r="P2764" s="373"/>
      <c r="Q2764" s="374"/>
      <c r="R2764" s="274"/>
      <c r="S2764"/>
      <c r="T2764"/>
      <c r="U2764"/>
      <c r="V2764"/>
      <c r="W2764"/>
      <c r="X2764"/>
      <c r="Y2764"/>
      <c r="Z2764"/>
      <c r="AA2764"/>
      <c r="AB2764"/>
      <c r="AC2764"/>
      <c r="AD2764"/>
      <c r="AE2764"/>
      <c r="AF2764"/>
      <c r="AG2764"/>
      <c r="AH2764"/>
    </row>
    <row r="2765" spans="1:34" s="282" customFormat="1" ht="12.75" customHeight="1" x14ac:dyDescent="0.25">
      <c r="A2765"/>
      <c r="B2765"/>
      <c r="C2765" s="8"/>
      <c r="D2765" s="8"/>
      <c r="E2765"/>
      <c r="F2765" s="276"/>
      <c r="G2765"/>
      <c r="H2765"/>
      <c r="I2765"/>
      <c r="J2765" s="267"/>
      <c r="K2765" s="267"/>
      <c r="L2765" s="372"/>
      <c r="O2765" s="373"/>
      <c r="P2765" s="373"/>
      <c r="Q2765" s="374"/>
      <c r="R2765" s="274"/>
      <c r="S2765"/>
      <c r="T2765"/>
      <c r="U2765"/>
      <c r="V2765"/>
      <c r="W2765"/>
      <c r="X2765"/>
      <c r="Y2765"/>
      <c r="Z2765"/>
      <c r="AA2765"/>
      <c r="AB2765"/>
      <c r="AC2765"/>
      <c r="AD2765"/>
      <c r="AE2765"/>
      <c r="AF2765"/>
      <c r="AG2765"/>
      <c r="AH2765"/>
    </row>
    <row r="2766" spans="1:34" s="282" customFormat="1" ht="12.75" customHeight="1" x14ac:dyDescent="0.25">
      <c r="A2766"/>
      <c r="B2766"/>
      <c r="C2766" s="8"/>
      <c r="D2766" s="8"/>
      <c r="E2766"/>
      <c r="F2766" s="276"/>
      <c r="G2766"/>
      <c r="H2766"/>
      <c r="I2766"/>
      <c r="J2766" s="267"/>
      <c r="K2766" s="267"/>
      <c r="L2766" s="372"/>
      <c r="O2766" s="373"/>
      <c r="P2766" s="373"/>
      <c r="Q2766" s="374"/>
      <c r="R2766" s="274"/>
      <c r="S2766"/>
      <c r="T2766"/>
      <c r="U2766"/>
      <c r="V2766"/>
      <c r="W2766"/>
      <c r="X2766"/>
      <c r="Y2766"/>
      <c r="Z2766"/>
      <c r="AA2766"/>
      <c r="AB2766"/>
      <c r="AC2766"/>
      <c r="AD2766"/>
      <c r="AE2766"/>
      <c r="AF2766"/>
      <c r="AG2766"/>
      <c r="AH2766"/>
    </row>
    <row r="2767" spans="1:34" s="282" customFormat="1" ht="12.75" customHeight="1" x14ac:dyDescent="0.25">
      <c r="A2767"/>
      <c r="B2767"/>
      <c r="C2767" s="8"/>
      <c r="D2767" s="8"/>
      <c r="E2767"/>
      <c r="F2767" s="276"/>
      <c r="G2767"/>
      <c r="H2767"/>
      <c r="I2767"/>
      <c r="J2767" s="267"/>
      <c r="K2767" s="267"/>
      <c r="L2767" s="372"/>
      <c r="O2767" s="373"/>
      <c r="P2767" s="373"/>
      <c r="Q2767" s="374"/>
      <c r="R2767" s="274"/>
      <c r="S2767"/>
      <c r="T2767"/>
      <c r="U2767"/>
      <c r="V2767"/>
      <c r="W2767"/>
      <c r="X2767"/>
      <c r="Y2767"/>
      <c r="Z2767"/>
      <c r="AA2767"/>
      <c r="AB2767"/>
      <c r="AC2767"/>
      <c r="AD2767"/>
      <c r="AE2767"/>
      <c r="AF2767"/>
      <c r="AG2767"/>
      <c r="AH2767"/>
    </row>
    <row r="2768" spans="1:34" s="282" customFormat="1" ht="12.75" customHeight="1" x14ac:dyDescent="0.25">
      <c r="A2768"/>
      <c r="B2768"/>
      <c r="C2768" s="8"/>
      <c r="D2768" s="8"/>
      <c r="E2768"/>
      <c r="F2768" s="276"/>
      <c r="G2768"/>
      <c r="H2768"/>
      <c r="I2768"/>
      <c r="J2768" s="267"/>
      <c r="K2768" s="267"/>
      <c r="L2768" s="372"/>
      <c r="O2768" s="373"/>
      <c r="P2768" s="373"/>
      <c r="Q2768" s="374"/>
      <c r="R2768" s="274"/>
      <c r="S2768"/>
      <c r="T2768"/>
      <c r="U2768"/>
      <c r="V2768"/>
      <c r="W2768"/>
      <c r="X2768"/>
      <c r="Y2768"/>
      <c r="Z2768"/>
      <c r="AA2768"/>
      <c r="AB2768"/>
      <c r="AC2768"/>
      <c r="AD2768"/>
      <c r="AE2768"/>
      <c r="AF2768"/>
      <c r="AG2768"/>
      <c r="AH2768"/>
    </row>
    <row r="2769" spans="1:34" s="282" customFormat="1" ht="12.75" customHeight="1" x14ac:dyDescent="0.25">
      <c r="A2769"/>
      <c r="B2769"/>
      <c r="C2769" s="8"/>
      <c r="D2769" s="8"/>
      <c r="E2769"/>
      <c r="F2769" s="276"/>
      <c r="G2769"/>
      <c r="H2769"/>
      <c r="I2769"/>
      <c r="J2769" s="267"/>
      <c r="K2769" s="267"/>
      <c r="L2769" s="372"/>
      <c r="O2769" s="373"/>
      <c r="P2769" s="373"/>
      <c r="Q2769" s="374"/>
      <c r="R2769" s="274"/>
      <c r="S2769"/>
      <c r="T2769"/>
      <c r="U2769"/>
      <c r="V2769"/>
      <c r="W2769"/>
      <c r="X2769"/>
      <c r="Y2769"/>
      <c r="Z2769"/>
      <c r="AA2769"/>
      <c r="AB2769"/>
      <c r="AC2769"/>
      <c r="AD2769"/>
      <c r="AE2769"/>
      <c r="AF2769"/>
      <c r="AG2769"/>
      <c r="AH2769"/>
    </row>
    <row r="2770" spans="1:34" s="282" customFormat="1" ht="12.75" customHeight="1" x14ac:dyDescent="0.25">
      <c r="A2770"/>
      <c r="B2770"/>
      <c r="C2770" s="8"/>
      <c r="D2770" s="8"/>
      <c r="E2770"/>
      <c r="F2770" s="276"/>
      <c r="G2770"/>
      <c r="H2770"/>
      <c r="I2770"/>
      <c r="J2770" s="267"/>
      <c r="K2770" s="267"/>
      <c r="L2770" s="372"/>
      <c r="O2770" s="373"/>
      <c r="P2770" s="373"/>
      <c r="Q2770" s="374"/>
      <c r="R2770" s="274"/>
      <c r="S2770"/>
      <c r="T2770"/>
      <c r="U2770"/>
      <c r="V2770"/>
      <c r="W2770"/>
      <c r="X2770"/>
      <c r="Y2770"/>
      <c r="Z2770"/>
      <c r="AA2770"/>
      <c r="AB2770"/>
      <c r="AC2770"/>
      <c r="AD2770"/>
      <c r="AE2770"/>
      <c r="AF2770"/>
      <c r="AG2770"/>
      <c r="AH2770"/>
    </row>
    <row r="2771" spans="1:34" s="282" customFormat="1" ht="12.75" customHeight="1" x14ac:dyDescent="0.25">
      <c r="A2771"/>
      <c r="B2771"/>
      <c r="C2771" s="8"/>
      <c r="D2771" s="8"/>
      <c r="E2771"/>
      <c r="F2771" s="276"/>
      <c r="G2771"/>
      <c r="H2771"/>
      <c r="I2771"/>
      <c r="J2771" s="267"/>
      <c r="K2771" s="267"/>
      <c r="L2771" s="372"/>
      <c r="O2771" s="373"/>
      <c r="P2771" s="373"/>
      <c r="Q2771" s="374"/>
      <c r="R2771" s="274"/>
      <c r="S2771"/>
      <c r="T2771"/>
      <c r="U2771"/>
      <c r="V2771"/>
      <c r="W2771"/>
      <c r="X2771"/>
      <c r="Y2771"/>
      <c r="Z2771"/>
      <c r="AA2771"/>
      <c r="AB2771"/>
      <c r="AC2771"/>
      <c r="AD2771"/>
      <c r="AE2771"/>
      <c r="AF2771"/>
      <c r="AG2771"/>
      <c r="AH2771"/>
    </row>
    <row r="2772" spans="1:34" s="282" customFormat="1" ht="12.75" customHeight="1" x14ac:dyDescent="0.25">
      <c r="A2772"/>
      <c r="B2772"/>
      <c r="C2772" s="8"/>
      <c r="D2772" s="8"/>
      <c r="E2772"/>
      <c r="F2772" s="276"/>
      <c r="G2772"/>
      <c r="H2772"/>
      <c r="I2772"/>
      <c r="J2772" s="267"/>
      <c r="K2772" s="267"/>
      <c r="L2772" s="372"/>
      <c r="O2772" s="373"/>
      <c r="P2772" s="373"/>
      <c r="Q2772" s="374"/>
      <c r="R2772" s="274"/>
      <c r="S2772"/>
      <c r="T2772"/>
      <c r="U2772"/>
      <c r="V2772"/>
      <c r="W2772"/>
      <c r="X2772"/>
      <c r="Y2772"/>
      <c r="Z2772"/>
      <c r="AA2772"/>
      <c r="AB2772"/>
      <c r="AC2772"/>
      <c r="AD2772"/>
      <c r="AE2772"/>
      <c r="AF2772"/>
      <c r="AG2772"/>
      <c r="AH2772"/>
    </row>
    <row r="2773" spans="1:34" s="282" customFormat="1" ht="12.75" customHeight="1" x14ac:dyDescent="0.25">
      <c r="A2773"/>
      <c r="B2773"/>
      <c r="C2773" s="8"/>
      <c r="D2773" s="8"/>
      <c r="E2773"/>
      <c r="F2773" s="276"/>
      <c r="G2773"/>
      <c r="H2773"/>
      <c r="I2773"/>
      <c r="J2773" s="267"/>
      <c r="K2773" s="267"/>
      <c r="L2773" s="372"/>
      <c r="O2773" s="373"/>
      <c r="P2773" s="373"/>
      <c r="Q2773" s="374"/>
      <c r="R2773" s="274"/>
      <c r="S2773"/>
      <c r="T2773"/>
      <c r="U2773"/>
      <c r="V2773"/>
      <c r="W2773"/>
      <c r="X2773"/>
      <c r="Y2773"/>
      <c r="Z2773"/>
      <c r="AA2773"/>
      <c r="AB2773"/>
      <c r="AC2773"/>
      <c r="AD2773"/>
      <c r="AE2773"/>
      <c r="AF2773"/>
      <c r="AG2773"/>
      <c r="AH2773"/>
    </row>
    <row r="2774" spans="1:34" s="282" customFormat="1" ht="12.75" customHeight="1" x14ac:dyDescent="0.25">
      <c r="A2774"/>
      <c r="B2774"/>
      <c r="C2774" s="8"/>
      <c r="D2774" s="8"/>
      <c r="E2774"/>
      <c r="F2774" s="276"/>
      <c r="G2774"/>
      <c r="H2774"/>
      <c r="I2774"/>
      <c r="J2774" s="267"/>
      <c r="K2774" s="267"/>
      <c r="L2774" s="372"/>
      <c r="O2774" s="373"/>
      <c r="P2774" s="373"/>
      <c r="Q2774" s="374"/>
      <c r="R2774" s="274"/>
      <c r="S2774"/>
      <c r="T2774"/>
      <c r="U2774"/>
      <c r="V2774"/>
      <c r="W2774"/>
      <c r="X2774"/>
      <c r="Y2774"/>
      <c r="Z2774"/>
      <c r="AA2774"/>
      <c r="AB2774"/>
      <c r="AC2774"/>
      <c r="AD2774"/>
      <c r="AE2774"/>
      <c r="AF2774"/>
      <c r="AG2774"/>
      <c r="AH2774"/>
    </row>
    <row r="2775" spans="1:34" s="282" customFormat="1" ht="12.75" customHeight="1" x14ac:dyDescent="0.25">
      <c r="A2775"/>
      <c r="B2775"/>
      <c r="C2775" s="8"/>
      <c r="D2775" s="8"/>
      <c r="E2775"/>
      <c r="F2775" s="276"/>
      <c r="G2775"/>
      <c r="H2775"/>
      <c r="I2775"/>
      <c r="J2775" s="267"/>
      <c r="K2775" s="267"/>
      <c r="L2775" s="372"/>
      <c r="O2775" s="373"/>
      <c r="P2775" s="373"/>
      <c r="Q2775" s="374"/>
      <c r="R2775" s="274"/>
      <c r="S2775"/>
      <c r="T2775"/>
      <c r="U2775"/>
      <c r="V2775"/>
      <c r="W2775"/>
      <c r="X2775"/>
      <c r="Y2775"/>
      <c r="Z2775"/>
      <c r="AA2775"/>
      <c r="AB2775"/>
      <c r="AC2775"/>
      <c r="AD2775"/>
      <c r="AE2775"/>
      <c r="AF2775"/>
      <c r="AG2775"/>
      <c r="AH2775"/>
    </row>
    <row r="2776" spans="1:34" s="282" customFormat="1" ht="12.75" customHeight="1" x14ac:dyDescent="0.25">
      <c r="A2776"/>
      <c r="B2776"/>
      <c r="C2776" s="8"/>
      <c r="D2776" s="8"/>
      <c r="E2776"/>
      <c r="F2776" s="276"/>
      <c r="G2776"/>
      <c r="H2776"/>
      <c r="I2776"/>
      <c r="J2776" s="267"/>
      <c r="K2776" s="267"/>
      <c r="L2776" s="372"/>
      <c r="O2776" s="373"/>
      <c r="P2776" s="373"/>
      <c r="Q2776" s="374"/>
      <c r="R2776" s="274"/>
      <c r="S2776"/>
      <c r="T2776"/>
      <c r="U2776"/>
      <c r="V2776"/>
      <c r="W2776"/>
      <c r="X2776"/>
      <c r="Y2776"/>
      <c r="Z2776"/>
      <c r="AA2776"/>
      <c r="AB2776"/>
      <c r="AC2776"/>
      <c r="AD2776"/>
      <c r="AE2776"/>
      <c r="AF2776"/>
      <c r="AG2776"/>
      <c r="AH2776"/>
    </row>
    <row r="2777" spans="1:34" s="282" customFormat="1" ht="12.75" customHeight="1" x14ac:dyDescent="0.25">
      <c r="A2777"/>
      <c r="B2777"/>
      <c r="C2777" s="8"/>
      <c r="D2777" s="8"/>
      <c r="E2777"/>
      <c r="F2777" s="276"/>
      <c r="G2777"/>
      <c r="H2777"/>
      <c r="I2777"/>
      <c r="J2777" s="267"/>
      <c r="K2777" s="267"/>
      <c r="L2777" s="372"/>
      <c r="O2777" s="373"/>
      <c r="P2777" s="373"/>
      <c r="Q2777" s="374"/>
      <c r="R2777" s="274"/>
      <c r="S2777"/>
      <c r="T2777"/>
      <c r="U2777"/>
      <c r="V2777"/>
      <c r="W2777"/>
      <c r="X2777"/>
      <c r="Y2777"/>
      <c r="Z2777"/>
      <c r="AA2777"/>
      <c r="AB2777"/>
      <c r="AC2777"/>
      <c r="AD2777"/>
      <c r="AE2777"/>
      <c r="AF2777"/>
      <c r="AG2777"/>
      <c r="AH2777"/>
    </row>
    <row r="2778" spans="1:34" s="282" customFormat="1" ht="12.75" customHeight="1" x14ac:dyDescent="0.25">
      <c r="A2778"/>
      <c r="B2778"/>
      <c r="C2778" s="8"/>
      <c r="D2778" s="8"/>
      <c r="E2778"/>
      <c r="F2778" s="276"/>
      <c r="G2778"/>
      <c r="H2778"/>
      <c r="I2778"/>
      <c r="J2778" s="267"/>
      <c r="K2778" s="267"/>
      <c r="L2778" s="372"/>
      <c r="O2778" s="373"/>
      <c r="P2778" s="373"/>
      <c r="Q2778" s="374"/>
      <c r="R2778" s="274"/>
      <c r="S2778"/>
      <c r="T2778"/>
      <c r="U2778"/>
      <c r="V2778"/>
      <c r="W2778"/>
      <c r="X2778"/>
      <c r="Y2778"/>
      <c r="Z2778"/>
      <c r="AA2778"/>
      <c r="AB2778"/>
      <c r="AC2778"/>
      <c r="AD2778"/>
      <c r="AE2778"/>
      <c r="AF2778"/>
      <c r="AG2778"/>
      <c r="AH2778"/>
    </row>
    <row r="2779" spans="1:34" s="282" customFormat="1" ht="12.75" customHeight="1" x14ac:dyDescent="0.25">
      <c r="A2779"/>
      <c r="B2779"/>
      <c r="C2779" s="8"/>
      <c r="D2779" s="8"/>
      <c r="E2779"/>
      <c r="F2779" s="276"/>
      <c r="G2779"/>
      <c r="H2779"/>
      <c r="I2779"/>
      <c r="J2779" s="267"/>
      <c r="K2779" s="267"/>
      <c r="L2779" s="372"/>
      <c r="O2779" s="373"/>
      <c r="P2779" s="373"/>
      <c r="Q2779" s="374"/>
      <c r="R2779" s="274"/>
      <c r="S2779"/>
      <c r="T2779"/>
      <c r="U2779"/>
      <c r="V2779"/>
      <c r="W2779"/>
      <c r="X2779"/>
      <c r="Y2779"/>
      <c r="Z2779"/>
      <c r="AA2779"/>
      <c r="AB2779"/>
      <c r="AC2779"/>
      <c r="AD2779"/>
      <c r="AE2779"/>
      <c r="AF2779"/>
      <c r="AG2779"/>
      <c r="AH2779"/>
    </row>
    <row r="2780" spans="1:34" s="282" customFormat="1" ht="12.75" customHeight="1" x14ac:dyDescent="0.25">
      <c r="A2780"/>
      <c r="B2780"/>
      <c r="C2780" s="8"/>
      <c r="D2780" s="8"/>
      <c r="E2780"/>
      <c r="F2780" s="276"/>
      <c r="G2780"/>
      <c r="H2780"/>
      <c r="I2780"/>
      <c r="J2780" s="267"/>
      <c r="K2780" s="267"/>
      <c r="L2780" s="372"/>
      <c r="O2780" s="373"/>
      <c r="P2780" s="373"/>
      <c r="Q2780" s="374"/>
      <c r="R2780" s="274"/>
      <c r="S2780"/>
      <c r="T2780"/>
      <c r="U2780"/>
      <c r="V2780"/>
      <c r="W2780"/>
      <c r="X2780"/>
      <c r="Y2780"/>
      <c r="Z2780"/>
      <c r="AA2780"/>
      <c r="AB2780"/>
      <c r="AC2780"/>
      <c r="AD2780"/>
      <c r="AE2780"/>
      <c r="AF2780"/>
      <c r="AG2780"/>
      <c r="AH2780"/>
    </row>
    <row r="2781" spans="1:34" s="282" customFormat="1" ht="12.75" customHeight="1" x14ac:dyDescent="0.25">
      <c r="A2781"/>
      <c r="B2781"/>
      <c r="C2781" s="8"/>
      <c r="D2781" s="8"/>
      <c r="E2781"/>
      <c r="F2781" s="276"/>
      <c r="G2781"/>
      <c r="H2781"/>
      <c r="I2781"/>
      <c r="J2781" s="267"/>
      <c r="K2781" s="267"/>
      <c r="L2781" s="372"/>
      <c r="O2781" s="373"/>
      <c r="P2781" s="373"/>
      <c r="Q2781" s="374"/>
      <c r="R2781" s="274"/>
      <c r="S2781"/>
      <c r="T2781"/>
      <c r="U2781"/>
      <c r="V2781"/>
      <c r="W2781"/>
      <c r="X2781"/>
      <c r="Y2781"/>
      <c r="Z2781"/>
      <c r="AA2781"/>
      <c r="AB2781"/>
      <c r="AC2781"/>
      <c r="AD2781"/>
      <c r="AE2781"/>
      <c r="AF2781"/>
      <c r="AG2781"/>
      <c r="AH2781"/>
    </row>
    <row r="2782" spans="1:34" s="282" customFormat="1" ht="12.75" customHeight="1" x14ac:dyDescent="0.25">
      <c r="A2782"/>
      <c r="B2782"/>
      <c r="C2782" s="8"/>
      <c r="D2782" s="8"/>
      <c r="E2782"/>
      <c r="F2782" s="276"/>
      <c r="G2782"/>
      <c r="H2782"/>
      <c r="I2782"/>
      <c r="J2782" s="267"/>
      <c r="K2782" s="267"/>
      <c r="L2782" s="372"/>
      <c r="O2782" s="373"/>
      <c r="P2782" s="373"/>
      <c r="Q2782" s="374"/>
      <c r="R2782" s="274"/>
      <c r="S2782"/>
      <c r="T2782"/>
      <c r="U2782"/>
      <c r="V2782"/>
      <c r="W2782"/>
      <c r="X2782"/>
      <c r="Y2782"/>
      <c r="Z2782"/>
      <c r="AA2782"/>
      <c r="AB2782"/>
      <c r="AC2782"/>
      <c r="AD2782"/>
      <c r="AE2782"/>
      <c r="AF2782"/>
      <c r="AG2782"/>
      <c r="AH2782"/>
    </row>
    <row r="2783" spans="1:34" s="282" customFormat="1" ht="12.75" customHeight="1" x14ac:dyDescent="0.25">
      <c r="A2783"/>
      <c r="B2783"/>
      <c r="C2783" s="8"/>
      <c r="D2783" s="8"/>
      <c r="E2783"/>
      <c r="F2783" s="276"/>
      <c r="G2783"/>
      <c r="H2783"/>
      <c r="I2783"/>
      <c r="J2783" s="267"/>
      <c r="K2783" s="267"/>
      <c r="L2783" s="372"/>
      <c r="O2783" s="373"/>
      <c r="P2783" s="373"/>
      <c r="Q2783" s="374"/>
      <c r="R2783" s="274"/>
      <c r="S2783"/>
      <c r="T2783"/>
      <c r="U2783"/>
      <c r="V2783"/>
      <c r="W2783"/>
      <c r="X2783"/>
      <c r="Y2783"/>
      <c r="Z2783"/>
      <c r="AA2783"/>
      <c r="AB2783"/>
      <c r="AC2783"/>
      <c r="AD2783"/>
      <c r="AE2783"/>
      <c r="AF2783"/>
      <c r="AG2783"/>
      <c r="AH2783"/>
    </row>
    <row r="2784" spans="1:34" s="282" customFormat="1" ht="12.75" customHeight="1" x14ac:dyDescent="0.25">
      <c r="A2784"/>
      <c r="B2784"/>
      <c r="C2784" s="8"/>
      <c r="D2784" s="8"/>
      <c r="E2784"/>
      <c r="F2784" s="276"/>
      <c r="G2784"/>
      <c r="H2784"/>
      <c r="I2784"/>
      <c r="J2784" s="267"/>
      <c r="K2784" s="267"/>
      <c r="L2784" s="372"/>
      <c r="O2784" s="373"/>
      <c r="P2784" s="373"/>
      <c r="Q2784" s="374"/>
      <c r="R2784" s="274"/>
      <c r="S2784"/>
      <c r="T2784"/>
      <c r="U2784"/>
      <c r="V2784"/>
      <c r="W2784"/>
      <c r="X2784"/>
      <c r="Y2784"/>
      <c r="Z2784"/>
      <c r="AA2784"/>
      <c r="AB2784"/>
      <c r="AC2784"/>
      <c r="AD2784"/>
      <c r="AE2784"/>
      <c r="AF2784"/>
      <c r="AG2784"/>
      <c r="AH2784"/>
    </row>
    <row r="2785" spans="1:34" s="282" customFormat="1" ht="12.75" customHeight="1" x14ac:dyDescent="0.25">
      <c r="A2785"/>
      <c r="B2785"/>
      <c r="C2785" s="8"/>
      <c r="D2785" s="8"/>
      <c r="E2785"/>
      <c r="F2785" s="276"/>
      <c r="G2785"/>
      <c r="H2785"/>
      <c r="I2785"/>
      <c r="J2785" s="267"/>
      <c r="K2785" s="267"/>
      <c r="L2785" s="372"/>
      <c r="O2785" s="373"/>
      <c r="P2785" s="373"/>
      <c r="Q2785" s="374"/>
      <c r="R2785" s="274"/>
      <c r="S2785"/>
      <c r="T2785"/>
      <c r="U2785"/>
      <c r="V2785"/>
      <c r="W2785"/>
      <c r="X2785"/>
      <c r="Y2785"/>
      <c r="Z2785"/>
      <c r="AA2785"/>
      <c r="AB2785"/>
      <c r="AC2785"/>
      <c r="AD2785"/>
      <c r="AE2785"/>
      <c r="AF2785"/>
      <c r="AG2785"/>
      <c r="AH2785"/>
    </row>
    <row r="2786" spans="1:34" s="282" customFormat="1" ht="12.75" customHeight="1" x14ac:dyDescent="0.25">
      <c r="A2786"/>
      <c r="B2786"/>
      <c r="C2786" s="8"/>
      <c r="D2786" s="8"/>
      <c r="E2786"/>
      <c r="F2786" s="276"/>
      <c r="G2786"/>
      <c r="H2786"/>
      <c r="I2786"/>
      <c r="J2786" s="267"/>
      <c r="K2786" s="267"/>
      <c r="L2786" s="372"/>
      <c r="O2786" s="373"/>
      <c r="P2786" s="373"/>
      <c r="Q2786" s="374"/>
      <c r="R2786" s="274"/>
      <c r="S2786"/>
      <c r="T2786"/>
      <c r="U2786"/>
      <c r="V2786"/>
      <c r="W2786"/>
      <c r="X2786"/>
      <c r="Y2786"/>
      <c r="Z2786"/>
      <c r="AA2786"/>
      <c r="AB2786"/>
      <c r="AC2786"/>
      <c r="AD2786"/>
      <c r="AE2786"/>
      <c r="AF2786"/>
      <c r="AG2786"/>
      <c r="AH2786"/>
    </row>
    <row r="2787" spans="1:34" s="282" customFormat="1" ht="12.75" customHeight="1" x14ac:dyDescent="0.25">
      <c r="A2787"/>
      <c r="B2787"/>
      <c r="C2787" s="8"/>
      <c r="D2787" s="8"/>
      <c r="E2787"/>
      <c r="F2787" s="276"/>
      <c r="G2787"/>
      <c r="H2787"/>
      <c r="I2787"/>
      <c r="J2787" s="267"/>
      <c r="K2787" s="267"/>
      <c r="L2787" s="372"/>
      <c r="O2787" s="373"/>
      <c r="P2787" s="373"/>
      <c r="Q2787" s="374"/>
      <c r="R2787" s="274"/>
      <c r="S2787"/>
      <c r="T2787"/>
      <c r="U2787"/>
      <c r="V2787"/>
      <c r="W2787"/>
      <c r="X2787"/>
      <c r="Y2787"/>
      <c r="Z2787"/>
      <c r="AA2787"/>
      <c r="AB2787"/>
      <c r="AC2787"/>
      <c r="AD2787"/>
      <c r="AE2787"/>
      <c r="AF2787"/>
      <c r="AG2787"/>
      <c r="AH2787"/>
    </row>
    <row r="2788" spans="1:34" s="282" customFormat="1" ht="12.75" customHeight="1" x14ac:dyDescent="0.25">
      <c r="A2788"/>
      <c r="B2788"/>
      <c r="C2788" s="8"/>
      <c r="D2788" s="8"/>
      <c r="E2788"/>
      <c r="F2788" s="276"/>
      <c r="G2788"/>
      <c r="H2788"/>
      <c r="I2788"/>
      <c r="J2788" s="267"/>
      <c r="K2788" s="267"/>
      <c r="L2788" s="372"/>
      <c r="O2788" s="373"/>
      <c r="P2788" s="373"/>
      <c r="Q2788" s="374"/>
      <c r="R2788" s="274"/>
      <c r="S2788"/>
      <c r="T2788"/>
      <c r="U2788"/>
      <c r="V2788"/>
      <c r="W2788"/>
      <c r="X2788"/>
      <c r="Y2788"/>
      <c r="Z2788"/>
      <c r="AA2788"/>
      <c r="AB2788"/>
      <c r="AC2788"/>
      <c r="AD2788"/>
      <c r="AE2788"/>
      <c r="AF2788"/>
      <c r="AG2788"/>
      <c r="AH2788"/>
    </row>
    <row r="2789" spans="1:34" s="282" customFormat="1" ht="12.75" customHeight="1" x14ac:dyDescent="0.25">
      <c r="A2789"/>
      <c r="B2789"/>
      <c r="C2789" s="8"/>
      <c r="D2789" s="8"/>
      <c r="E2789"/>
      <c r="F2789" s="276"/>
      <c r="G2789"/>
      <c r="H2789"/>
      <c r="I2789"/>
      <c r="J2789" s="267"/>
      <c r="K2789" s="267"/>
      <c r="L2789" s="372"/>
      <c r="O2789" s="373"/>
      <c r="P2789" s="373"/>
      <c r="Q2789" s="374"/>
      <c r="R2789" s="274"/>
      <c r="S2789"/>
      <c r="T2789"/>
      <c r="U2789"/>
      <c r="V2789"/>
      <c r="W2789"/>
      <c r="X2789"/>
      <c r="Y2789"/>
      <c r="Z2789"/>
      <c r="AA2789"/>
      <c r="AB2789"/>
      <c r="AC2789"/>
      <c r="AD2789"/>
      <c r="AE2789"/>
      <c r="AF2789"/>
      <c r="AG2789"/>
      <c r="AH2789"/>
    </row>
    <row r="2790" spans="1:34" s="282" customFormat="1" ht="12.75" customHeight="1" x14ac:dyDescent="0.25">
      <c r="A2790"/>
      <c r="B2790"/>
      <c r="C2790" s="8"/>
      <c r="D2790" s="8"/>
      <c r="E2790"/>
      <c r="F2790" s="276"/>
      <c r="G2790"/>
      <c r="H2790"/>
      <c r="I2790"/>
      <c r="J2790" s="267"/>
      <c r="K2790" s="267"/>
      <c r="L2790" s="372"/>
      <c r="O2790" s="373"/>
      <c r="P2790" s="373"/>
      <c r="Q2790" s="374"/>
      <c r="R2790" s="274"/>
      <c r="S2790"/>
      <c r="T2790"/>
      <c r="U2790"/>
      <c r="V2790"/>
      <c r="W2790"/>
      <c r="X2790"/>
      <c r="Y2790"/>
      <c r="Z2790"/>
      <c r="AA2790"/>
      <c r="AB2790"/>
      <c r="AC2790"/>
      <c r="AD2790"/>
      <c r="AE2790"/>
      <c r="AF2790"/>
      <c r="AG2790"/>
      <c r="AH2790"/>
    </row>
    <row r="2791" spans="1:34" s="282" customFormat="1" ht="12.75" customHeight="1" x14ac:dyDescent="0.25">
      <c r="A2791"/>
      <c r="B2791"/>
      <c r="C2791" s="8"/>
      <c r="D2791" s="8"/>
      <c r="E2791"/>
      <c r="F2791" s="276"/>
      <c r="G2791"/>
      <c r="H2791"/>
      <c r="I2791"/>
      <c r="J2791" s="267"/>
      <c r="K2791" s="267"/>
      <c r="L2791" s="372"/>
      <c r="O2791" s="373"/>
      <c r="P2791" s="373"/>
      <c r="Q2791" s="374"/>
      <c r="R2791" s="274"/>
      <c r="S2791"/>
      <c r="T2791"/>
      <c r="U2791"/>
      <c r="V2791"/>
      <c r="W2791"/>
      <c r="X2791"/>
      <c r="Y2791"/>
      <c r="Z2791"/>
      <c r="AA2791"/>
      <c r="AB2791"/>
      <c r="AC2791"/>
      <c r="AD2791"/>
      <c r="AE2791"/>
      <c r="AF2791"/>
      <c r="AG2791"/>
      <c r="AH2791"/>
    </row>
    <row r="2792" spans="1:34" s="282" customFormat="1" ht="12.75" customHeight="1" x14ac:dyDescent="0.25">
      <c r="A2792"/>
      <c r="B2792"/>
      <c r="C2792" s="8"/>
      <c r="D2792" s="8"/>
      <c r="E2792"/>
      <c r="F2792" s="276"/>
      <c r="G2792"/>
      <c r="H2792"/>
      <c r="I2792"/>
      <c r="J2792" s="267"/>
      <c r="K2792" s="267"/>
      <c r="L2792" s="372"/>
      <c r="O2792" s="373"/>
      <c r="P2792" s="373"/>
      <c r="Q2792" s="374"/>
      <c r="R2792" s="274"/>
      <c r="S2792"/>
      <c r="T2792"/>
      <c r="U2792"/>
      <c r="V2792"/>
      <c r="W2792"/>
      <c r="X2792"/>
      <c r="Y2792"/>
      <c r="Z2792"/>
      <c r="AA2792"/>
      <c r="AB2792"/>
      <c r="AC2792"/>
      <c r="AD2792"/>
      <c r="AE2792"/>
      <c r="AF2792"/>
      <c r="AG2792"/>
      <c r="AH2792"/>
    </row>
    <row r="2793" spans="1:34" s="282" customFormat="1" ht="12.75" customHeight="1" x14ac:dyDescent="0.25">
      <c r="A2793"/>
      <c r="B2793"/>
      <c r="C2793" s="8"/>
      <c r="D2793" s="8"/>
      <c r="E2793"/>
      <c r="F2793" s="276"/>
      <c r="G2793"/>
      <c r="H2793"/>
      <c r="I2793"/>
      <c r="J2793" s="267"/>
      <c r="K2793" s="267"/>
      <c r="L2793" s="372"/>
      <c r="O2793" s="373"/>
      <c r="P2793" s="373"/>
      <c r="Q2793" s="374"/>
      <c r="R2793" s="274"/>
      <c r="S2793"/>
      <c r="T2793"/>
      <c r="U2793"/>
      <c r="V2793"/>
      <c r="W2793"/>
      <c r="X2793"/>
      <c r="Y2793"/>
      <c r="Z2793"/>
      <c r="AA2793"/>
      <c r="AB2793"/>
      <c r="AC2793"/>
      <c r="AD2793"/>
      <c r="AE2793"/>
      <c r="AF2793"/>
      <c r="AG2793"/>
      <c r="AH2793"/>
    </row>
    <row r="2794" spans="1:34" s="282" customFormat="1" ht="12.75" customHeight="1" x14ac:dyDescent="0.25">
      <c r="A2794"/>
      <c r="B2794"/>
      <c r="C2794" s="8"/>
      <c r="D2794" s="8"/>
      <c r="E2794"/>
      <c r="F2794" s="276"/>
      <c r="G2794"/>
      <c r="H2794"/>
      <c r="I2794"/>
      <c r="J2794" s="267"/>
      <c r="K2794" s="267"/>
      <c r="L2794" s="372"/>
      <c r="O2794" s="373"/>
      <c r="P2794" s="373"/>
      <c r="Q2794" s="374"/>
      <c r="R2794" s="274"/>
      <c r="S2794"/>
      <c r="T2794"/>
      <c r="U2794"/>
      <c r="V2794"/>
      <c r="W2794"/>
      <c r="X2794"/>
      <c r="Y2794"/>
      <c r="Z2794"/>
      <c r="AA2794"/>
      <c r="AB2794"/>
      <c r="AC2794"/>
      <c r="AD2794"/>
      <c r="AE2794"/>
      <c r="AF2794"/>
      <c r="AG2794"/>
      <c r="AH2794"/>
    </row>
    <row r="2795" spans="1:34" s="282" customFormat="1" ht="12.75" customHeight="1" x14ac:dyDescent="0.25">
      <c r="A2795"/>
      <c r="B2795"/>
      <c r="C2795" s="8"/>
      <c r="D2795" s="8"/>
      <c r="E2795"/>
      <c r="F2795" s="276"/>
      <c r="G2795"/>
      <c r="H2795"/>
      <c r="I2795"/>
      <c r="J2795" s="267"/>
      <c r="K2795" s="267"/>
      <c r="L2795" s="372"/>
      <c r="O2795" s="373"/>
      <c r="P2795" s="373"/>
      <c r="Q2795" s="374"/>
      <c r="R2795" s="274"/>
      <c r="S2795"/>
      <c r="T2795"/>
      <c r="U2795"/>
      <c r="V2795"/>
      <c r="W2795"/>
      <c r="X2795"/>
      <c r="Y2795"/>
      <c r="Z2795"/>
      <c r="AA2795"/>
      <c r="AB2795"/>
      <c r="AC2795"/>
      <c r="AD2795"/>
      <c r="AE2795"/>
      <c r="AF2795"/>
      <c r="AG2795"/>
      <c r="AH2795"/>
    </row>
    <row r="2796" spans="1:34" s="282" customFormat="1" ht="12.75" customHeight="1" x14ac:dyDescent="0.25">
      <c r="A2796"/>
      <c r="B2796"/>
      <c r="C2796" s="8"/>
      <c r="D2796" s="8"/>
      <c r="E2796"/>
      <c r="F2796" s="276"/>
      <c r="G2796"/>
      <c r="H2796"/>
      <c r="I2796"/>
      <c r="J2796" s="267"/>
      <c r="K2796" s="267"/>
      <c r="L2796" s="372"/>
      <c r="O2796" s="373"/>
      <c r="P2796" s="373"/>
      <c r="Q2796" s="374"/>
      <c r="R2796" s="274"/>
      <c r="S2796"/>
      <c r="T2796"/>
      <c r="U2796"/>
      <c r="V2796"/>
      <c r="W2796"/>
      <c r="X2796"/>
      <c r="Y2796"/>
      <c r="Z2796"/>
      <c r="AA2796"/>
      <c r="AB2796"/>
      <c r="AC2796"/>
      <c r="AD2796"/>
      <c r="AE2796"/>
      <c r="AF2796"/>
      <c r="AG2796"/>
      <c r="AH2796"/>
    </row>
    <row r="2797" spans="1:34" s="282" customFormat="1" ht="12.75" customHeight="1" x14ac:dyDescent="0.25">
      <c r="A2797"/>
      <c r="B2797"/>
      <c r="C2797" s="8"/>
      <c r="D2797" s="8"/>
      <c r="E2797"/>
      <c r="F2797" s="276"/>
      <c r="G2797"/>
      <c r="H2797"/>
      <c r="I2797"/>
      <c r="J2797" s="267"/>
      <c r="K2797" s="267"/>
      <c r="L2797" s="372"/>
      <c r="O2797" s="373"/>
      <c r="P2797" s="373"/>
      <c r="Q2797" s="374"/>
      <c r="R2797" s="274"/>
      <c r="S2797"/>
      <c r="T2797"/>
      <c r="U2797"/>
      <c r="V2797"/>
      <c r="W2797"/>
      <c r="X2797"/>
      <c r="Y2797"/>
      <c r="Z2797"/>
      <c r="AA2797"/>
      <c r="AB2797"/>
      <c r="AC2797"/>
      <c r="AD2797"/>
      <c r="AE2797"/>
      <c r="AF2797"/>
      <c r="AG2797"/>
      <c r="AH2797"/>
    </row>
    <row r="2798" spans="1:34" s="282" customFormat="1" ht="12.75" customHeight="1" x14ac:dyDescent="0.25">
      <c r="A2798"/>
      <c r="B2798"/>
      <c r="C2798" s="8"/>
      <c r="D2798" s="8"/>
      <c r="E2798"/>
      <c r="F2798" s="276"/>
      <c r="G2798"/>
      <c r="H2798"/>
      <c r="I2798"/>
      <c r="J2798" s="267"/>
      <c r="K2798" s="267"/>
      <c r="L2798" s="372"/>
      <c r="O2798" s="373"/>
      <c r="P2798" s="373"/>
      <c r="Q2798" s="374"/>
      <c r="R2798" s="274"/>
      <c r="S2798"/>
      <c r="T2798"/>
      <c r="U2798"/>
      <c r="V2798"/>
      <c r="W2798"/>
      <c r="X2798"/>
      <c r="Y2798"/>
      <c r="Z2798"/>
      <c r="AA2798"/>
      <c r="AB2798"/>
      <c r="AC2798"/>
      <c r="AD2798"/>
      <c r="AE2798"/>
      <c r="AF2798"/>
      <c r="AG2798"/>
      <c r="AH2798"/>
    </row>
    <row r="2799" spans="1:34" s="282" customFormat="1" ht="12.75" customHeight="1" x14ac:dyDescent="0.25">
      <c r="A2799"/>
      <c r="B2799"/>
      <c r="C2799" s="8"/>
      <c r="D2799" s="8"/>
      <c r="E2799"/>
      <c r="F2799" s="276"/>
      <c r="G2799"/>
      <c r="H2799"/>
      <c r="I2799"/>
      <c r="J2799" s="267"/>
      <c r="K2799" s="267"/>
      <c r="L2799" s="372"/>
      <c r="O2799" s="373"/>
      <c r="P2799" s="373"/>
      <c r="Q2799" s="374"/>
      <c r="R2799" s="274"/>
      <c r="S2799"/>
      <c r="T2799"/>
      <c r="U2799"/>
      <c r="V2799"/>
      <c r="W2799"/>
      <c r="X2799"/>
      <c r="Y2799"/>
      <c r="Z2799"/>
      <c r="AA2799"/>
      <c r="AB2799"/>
      <c r="AC2799"/>
      <c r="AD2799"/>
      <c r="AE2799"/>
      <c r="AF2799"/>
      <c r="AG2799"/>
      <c r="AH2799"/>
    </row>
    <row r="2800" spans="1:34" s="282" customFormat="1" ht="12.75" customHeight="1" x14ac:dyDescent="0.25">
      <c r="A2800"/>
      <c r="B2800"/>
      <c r="C2800" s="8"/>
      <c r="D2800" s="8"/>
      <c r="E2800"/>
      <c r="F2800" s="276"/>
      <c r="G2800"/>
      <c r="H2800"/>
      <c r="I2800"/>
      <c r="J2800" s="267"/>
      <c r="K2800" s="267"/>
      <c r="L2800" s="372"/>
      <c r="O2800" s="373"/>
      <c r="P2800" s="373"/>
      <c r="Q2800" s="374"/>
      <c r="R2800" s="274"/>
      <c r="S2800"/>
      <c r="T2800"/>
      <c r="U2800"/>
      <c r="V2800"/>
      <c r="W2800"/>
      <c r="X2800"/>
      <c r="Y2800"/>
      <c r="Z2800"/>
      <c r="AA2800"/>
      <c r="AB2800"/>
      <c r="AC2800"/>
      <c r="AD2800"/>
      <c r="AE2800"/>
      <c r="AF2800"/>
      <c r="AG2800"/>
      <c r="AH2800"/>
    </row>
    <row r="2801" spans="1:34" s="282" customFormat="1" ht="12.75" customHeight="1" x14ac:dyDescent="0.25">
      <c r="A2801"/>
      <c r="B2801"/>
      <c r="C2801" s="8"/>
      <c r="D2801" s="8"/>
      <c r="E2801"/>
      <c r="F2801" s="276"/>
      <c r="G2801"/>
      <c r="H2801"/>
      <c r="I2801"/>
      <c r="J2801" s="267"/>
      <c r="K2801" s="267"/>
      <c r="L2801" s="372"/>
      <c r="O2801" s="373"/>
      <c r="P2801" s="373"/>
      <c r="Q2801" s="374"/>
      <c r="R2801" s="274"/>
      <c r="S2801"/>
      <c r="T2801"/>
      <c r="U2801"/>
      <c r="V2801"/>
      <c r="W2801"/>
      <c r="X2801"/>
      <c r="Y2801"/>
      <c r="Z2801"/>
      <c r="AA2801"/>
      <c r="AB2801"/>
      <c r="AC2801"/>
      <c r="AD2801"/>
      <c r="AE2801"/>
      <c r="AF2801"/>
      <c r="AG2801"/>
      <c r="AH2801"/>
    </row>
    <row r="2802" spans="1:34" s="282" customFormat="1" ht="12.75" customHeight="1" x14ac:dyDescent="0.25">
      <c r="A2802"/>
      <c r="B2802"/>
      <c r="C2802" s="8"/>
      <c r="D2802" s="8"/>
      <c r="E2802"/>
      <c r="F2802" s="276"/>
      <c r="G2802"/>
      <c r="H2802"/>
      <c r="I2802"/>
      <c r="J2802" s="267"/>
      <c r="K2802" s="267"/>
      <c r="L2802" s="372"/>
      <c r="O2802" s="373"/>
      <c r="P2802" s="373"/>
      <c r="Q2802" s="374"/>
      <c r="R2802" s="274"/>
      <c r="S2802"/>
      <c r="T2802"/>
      <c r="U2802"/>
      <c r="V2802"/>
      <c r="W2802"/>
      <c r="X2802"/>
      <c r="Y2802"/>
      <c r="Z2802"/>
      <c r="AA2802"/>
      <c r="AB2802"/>
      <c r="AC2802"/>
      <c r="AD2802"/>
      <c r="AE2802"/>
      <c r="AF2802"/>
      <c r="AG2802"/>
      <c r="AH2802"/>
    </row>
    <row r="2803" spans="1:34" s="282" customFormat="1" ht="12.75" customHeight="1" x14ac:dyDescent="0.25">
      <c r="A2803"/>
      <c r="B2803"/>
      <c r="C2803" s="8"/>
      <c r="D2803" s="8"/>
      <c r="E2803"/>
      <c r="F2803" s="276"/>
      <c r="G2803"/>
      <c r="H2803"/>
      <c r="I2803"/>
      <c r="J2803" s="267"/>
      <c r="K2803" s="267"/>
      <c r="L2803" s="372"/>
      <c r="O2803" s="373"/>
      <c r="P2803" s="373"/>
      <c r="Q2803" s="374"/>
      <c r="R2803" s="274"/>
      <c r="S2803"/>
      <c r="T2803"/>
      <c r="U2803"/>
      <c r="V2803"/>
      <c r="W2803"/>
      <c r="X2803"/>
      <c r="Y2803"/>
      <c r="Z2803"/>
      <c r="AA2803"/>
      <c r="AB2803"/>
      <c r="AC2803"/>
      <c r="AD2803"/>
      <c r="AE2803"/>
      <c r="AF2803"/>
      <c r="AG2803"/>
      <c r="AH2803"/>
    </row>
    <row r="2804" spans="1:34" s="282" customFormat="1" ht="12.75" customHeight="1" x14ac:dyDescent="0.25">
      <c r="A2804"/>
      <c r="B2804"/>
      <c r="C2804" s="8"/>
      <c r="D2804" s="8"/>
      <c r="E2804"/>
      <c r="F2804" s="276"/>
      <c r="G2804"/>
      <c r="H2804"/>
      <c r="I2804"/>
      <c r="J2804" s="267"/>
      <c r="K2804" s="267"/>
      <c r="L2804" s="372"/>
      <c r="O2804" s="373"/>
      <c r="P2804" s="373"/>
      <c r="Q2804" s="374"/>
      <c r="R2804" s="274"/>
      <c r="S2804"/>
      <c r="T2804"/>
      <c r="U2804"/>
      <c r="V2804"/>
      <c r="W2804"/>
      <c r="X2804"/>
      <c r="Y2804"/>
      <c r="Z2804"/>
      <c r="AA2804"/>
      <c r="AB2804"/>
      <c r="AC2804"/>
      <c r="AD2804"/>
      <c r="AE2804"/>
      <c r="AF2804"/>
      <c r="AG2804"/>
      <c r="AH2804"/>
    </row>
    <row r="2805" spans="1:34" s="282" customFormat="1" ht="12.75" customHeight="1" x14ac:dyDescent="0.25">
      <c r="A2805"/>
      <c r="B2805"/>
      <c r="C2805" s="8"/>
      <c r="D2805" s="8"/>
      <c r="E2805"/>
      <c r="F2805" s="276"/>
      <c r="G2805"/>
      <c r="H2805"/>
      <c r="I2805"/>
      <c r="J2805" s="267"/>
      <c r="K2805" s="267"/>
      <c r="L2805" s="372"/>
      <c r="O2805" s="373"/>
      <c r="P2805" s="373"/>
      <c r="Q2805" s="374"/>
      <c r="R2805" s="274"/>
      <c r="S2805"/>
      <c r="T2805"/>
      <c r="U2805"/>
      <c r="V2805"/>
      <c r="W2805"/>
      <c r="X2805"/>
      <c r="Y2805"/>
      <c r="Z2805"/>
      <c r="AA2805"/>
      <c r="AB2805"/>
      <c r="AC2805"/>
      <c r="AD2805"/>
      <c r="AE2805"/>
      <c r="AF2805"/>
      <c r="AG2805"/>
      <c r="AH2805"/>
    </row>
    <row r="2806" spans="1:34" s="282" customFormat="1" ht="12.75" customHeight="1" x14ac:dyDescent="0.25">
      <c r="A2806"/>
      <c r="B2806"/>
      <c r="C2806" s="8"/>
      <c r="D2806" s="8"/>
      <c r="E2806"/>
      <c r="F2806" s="276"/>
      <c r="G2806"/>
      <c r="H2806"/>
      <c r="I2806"/>
      <c r="J2806" s="267"/>
      <c r="K2806" s="267"/>
      <c r="L2806" s="372"/>
      <c r="O2806" s="373"/>
      <c r="P2806" s="373"/>
      <c r="Q2806" s="374"/>
      <c r="R2806" s="274"/>
      <c r="S2806"/>
      <c r="T2806"/>
      <c r="U2806"/>
      <c r="V2806"/>
      <c r="W2806"/>
      <c r="X2806"/>
      <c r="Y2806"/>
      <c r="Z2806"/>
      <c r="AA2806"/>
      <c r="AB2806"/>
      <c r="AC2806"/>
      <c r="AD2806"/>
      <c r="AE2806"/>
      <c r="AF2806"/>
      <c r="AG2806"/>
      <c r="AH2806"/>
    </row>
    <row r="2807" spans="1:34" s="282" customFormat="1" ht="12.75" customHeight="1" x14ac:dyDescent="0.25">
      <c r="A2807"/>
      <c r="B2807"/>
      <c r="C2807" s="8"/>
      <c r="D2807" s="8"/>
      <c r="E2807"/>
      <c r="F2807" s="276"/>
      <c r="G2807"/>
      <c r="H2807"/>
      <c r="I2807"/>
      <c r="J2807" s="267"/>
      <c r="K2807" s="267"/>
      <c r="L2807" s="372"/>
      <c r="O2807" s="373"/>
      <c r="P2807" s="373"/>
      <c r="Q2807" s="374"/>
      <c r="R2807" s="274"/>
      <c r="S2807"/>
      <c r="T2807"/>
      <c r="U2807"/>
      <c r="V2807"/>
      <c r="W2807"/>
      <c r="X2807"/>
      <c r="Y2807"/>
      <c r="Z2807"/>
      <c r="AA2807"/>
      <c r="AB2807"/>
      <c r="AC2807"/>
      <c r="AD2807"/>
      <c r="AE2807"/>
      <c r="AF2807"/>
      <c r="AG2807"/>
      <c r="AH2807"/>
    </row>
    <row r="2808" spans="1:34" s="282" customFormat="1" ht="12.75" customHeight="1" x14ac:dyDescent="0.25">
      <c r="A2808"/>
      <c r="B2808"/>
      <c r="C2808" s="8"/>
      <c r="D2808" s="8"/>
      <c r="E2808"/>
      <c r="F2808" s="276"/>
      <c r="G2808"/>
      <c r="H2808"/>
      <c r="I2808"/>
      <c r="J2808" s="267"/>
      <c r="K2808" s="267"/>
      <c r="L2808" s="372"/>
      <c r="O2808" s="373"/>
      <c r="P2808" s="373"/>
      <c r="Q2808" s="374"/>
      <c r="R2808" s="274"/>
      <c r="S2808"/>
      <c r="T2808"/>
      <c r="U2808"/>
      <c r="V2808"/>
      <c r="W2808"/>
      <c r="X2808"/>
      <c r="Y2808"/>
      <c r="Z2808"/>
      <c r="AA2808"/>
      <c r="AB2808"/>
      <c r="AC2808"/>
      <c r="AD2808"/>
      <c r="AE2808"/>
      <c r="AF2808"/>
      <c r="AG2808"/>
      <c r="AH2808"/>
    </row>
    <row r="2809" spans="1:34" s="282" customFormat="1" ht="12.75" customHeight="1" x14ac:dyDescent="0.25">
      <c r="A2809"/>
      <c r="B2809"/>
      <c r="C2809" s="8"/>
      <c r="D2809" s="8"/>
      <c r="E2809"/>
      <c r="F2809" s="276"/>
      <c r="G2809"/>
      <c r="H2809"/>
      <c r="I2809"/>
      <c r="J2809" s="267"/>
      <c r="K2809" s="267"/>
      <c r="L2809" s="372"/>
      <c r="O2809" s="373"/>
      <c r="P2809" s="373"/>
      <c r="Q2809" s="374"/>
      <c r="R2809" s="274"/>
      <c r="S2809"/>
      <c r="T2809"/>
      <c r="U2809"/>
      <c r="V2809"/>
      <c r="W2809"/>
      <c r="X2809"/>
      <c r="Y2809"/>
      <c r="Z2809"/>
      <c r="AA2809"/>
      <c r="AB2809"/>
      <c r="AC2809"/>
      <c r="AD2809"/>
      <c r="AE2809"/>
      <c r="AF2809"/>
      <c r="AG2809"/>
      <c r="AH2809"/>
    </row>
    <row r="2810" spans="1:34" s="282" customFormat="1" ht="12.75" customHeight="1" x14ac:dyDescent="0.25">
      <c r="A2810"/>
      <c r="B2810"/>
      <c r="C2810" s="8"/>
      <c r="D2810" s="8"/>
      <c r="E2810"/>
      <c r="F2810" s="276"/>
      <c r="G2810"/>
      <c r="H2810"/>
      <c r="I2810"/>
      <c r="J2810" s="267"/>
      <c r="K2810" s="267"/>
      <c r="L2810" s="372"/>
      <c r="O2810" s="373"/>
      <c r="P2810" s="373"/>
      <c r="Q2810" s="374"/>
      <c r="R2810" s="274"/>
      <c r="S2810"/>
      <c r="T2810"/>
      <c r="U2810"/>
      <c r="V2810"/>
      <c r="W2810"/>
      <c r="X2810"/>
      <c r="Y2810"/>
      <c r="Z2810"/>
      <c r="AA2810"/>
      <c r="AB2810"/>
      <c r="AC2810"/>
      <c r="AD2810"/>
      <c r="AE2810"/>
      <c r="AF2810"/>
      <c r="AG2810"/>
      <c r="AH2810"/>
    </row>
    <row r="2811" spans="1:34" s="282" customFormat="1" ht="12.75" customHeight="1" x14ac:dyDescent="0.25">
      <c r="A2811"/>
      <c r="B2811"/>
      <c r="C2811" s="8"/>
      <c r="D2811" s="8"/>
      <c r="E2811"/>
      <c r="F2811" s="276"/>
      <c r="G2811"/>
      <c r="H2811"/>
      <c r="I2811"/>
      <c r="J2811" s="267"/>
      <c r="K2811" s="267"/>
      <c r="L2811" s="372"/>
      <c r="O2811" s="373"/>
      <c r="P2811" s="373"/>
      <c r="Q2811" s="374"/>
      <c r="R2811" s="274"/>
      <c r="S2811"/>
      <c r="T2811"/>
      <c r="U2811"/>
      <c r="V2811"/>
      <c r="W2811"/>
      <c r="X2811"/>
      <c r="Y2811"/>
      <c r="Z2811"/>
      <c r="AA2811"/>
      <c r="AB2811"/>
      <c r="AC2811"/>
      <c r="AD2811"/>
      <c r="AE2811"/>
      <c r="AF2811"/>
      <c r="AG2811"/>
      <c r="AH2811"/>
    </row>
    <row r="2812" spans="1:34" s="282" customFormat="1" ht="12.75" customHeight="1" x14ac:dyDescent="0.25">
      <c r="A2812"/>
      <c r="B2812"/>
      <c r="C2812" s="8"/>
      <c r="D2812" s="8"/>
      <c r="E2812"/>
      <c r="F2812" s="276"/>
      <c r="G2812"/>
      <c r="H2812"/>
      <c r="I2812"/>
      <c r="J2812" s="267"/>
      <c r="K2812" s="267"/>
      <c r="L2812" s="372"/>
      <c r="O2812" s="373"/>
      <c r="P2812" s="373"/>
      <c r="Q2812" s="374"/>
      <c r="R2812" s="274"/>
      <c r="S2812"/>
      <c r="T2812"/>
      <c r="U2812"/>
      <c r="V2812"/>
      <c r="W2812"/>
      <c r="X2812"/>
      <c r="Y2812"/>
      <c r="Z2812"/>
      <c r="AA2812"/>
      <c r="AB2812"/>
      <c r="AC2812"/>
      <c r="AD2812"/>
      <c r="AE2812"/>
      <c r="AF2812"/>
      <c r="AG2812"/>
      <c r="AH2812"/>
    </row>
    <row r="2813" spans="1:34" s="282" customFormat="1" ht="12.75" customHeight="1" x14ac:dyDescent="0.25">
      <c r="A2813"/>
      <c r="B2813"/>
      <c r="C2813" s="8"/>
      <c r="D2813" s="8"/>
      <c r="E2813"/>
      <c r="F2813" s="276"/>
      <c r="G2813"/>
      <c r="H2813"/>
      <c r="I2813"/>
      <c r="J2813" s="267"/>
      <c r="K2813" s="267"/>
      <c r="L2813" s="372"/>
      <c r="O2813" s="373"/>
      <c r="P2813" s="373"/>
      <c r="Q2813" s="374"/>
      <c r="R2813" s="274"/>
      <c r="S2813"/>
      <c r="T2813"/>
      <c r="U2813"/>
      <c r="V2813"/>
      <c r="W2813"/>
      <c r="X2813"/>
      <c r="Y2813"/>
      <c r="Z2813"/>
      <c r="AA2813"/>
      <c r="AB2813"/>
      <c r="AC2813"/>
      <c r="AD2813"/>
      <c r="AE2813"/>
      <c r="AF2813"/>
      <c r="AG2813"/>
      <c r="AH2813"/>
    </row>
    <row r="2814" spans="1:34" s="282" customFormat="1" ht="12.75" customHeight="1" x14ac:dyDescent="0.25">
      <c r="A2814"/>
      <c r="B2814"/>
      <c r="C2814" s="8"/>
      <c r="D2814" s="8"/>
      <c r="E2814"/>
      <c r="F2814" s="276"/>
      <c r="G2814"/>
      <c r="H2814"/>
      <c r="I2814"/>
      <c r="J2814" s="267"/>
      <c r="K2814" s="267"/>
      <c r="L2814" s="372"/>
      <c r="O2814" s="373"/>
      <c r="P2814" s="373"/>
      <c r="Q2814" s="374"/>
      <c r="R2814" s="274"/>
      <c r="S2814"/>
      <c r="T2814"/>
      <c r="U2814"/>
      <c r="V2814"/>
      <c r="W2814"/>
      <c r="X2814"/>
      <c r="Y2814"/>
      <c r="Z2814"/>
      <c r="AA2814"/>
      <c r="AB2814"/>
      <c r="AC2814"/>
      <c r="AD2814"/>
      <c r="AE2814"/>
      <c r="AF2814"/>
      <c r="AG2814"/>
      <c r="AH2814"/>
    </row>
    <row r="2815" spans="1:34" s="282" customFormat="1" ht="12.75" customHeight="1" x14ac:dyDescent="0.25">
      <c r="A2815"/>
      <c r="B2815"/>
      <c r="C2815" s="8"/>
      <c r="D2815" s="8"/>
      <c r="E2815"/>
      <c r="F2815" s="276"/>
      <c r="G2815"/>
      <c r="H2815"/>
      <c r="I2815"/>
      <c r="J2815" s="267"/>
      <c r="K2815" s="267"/>
      <c r="L2815" s="372"/>
      <c r="O2815" s="373"/>
      <c r="P2815" s="373"/>
      <c r="Q2815" s="374"/>
      <c r="R2815" s="274"/>
      <c r="S2815"/>
      <c r="T2815"/>
      <c r="U2815"/>
      <c r="V2815"/>
      <c r="W2815"/>
      <c r="X2815"/>
      <c r="Y2815"/>
      <c r="Z2815"/>
      <c r="AA2815"/>
      <c r="AB2815"/>
      <c r="AC2815"/>
      <c r="AD2815"/>
      <c r="AE2815"/>
      <c r="AF2815"/>
      <c r="AG2815"/>
      <c r="AH2815"/>
    </row>
    <row r="2816" spans="1:34" s="282" customFormat="1" ht="12.75" customHeight="1" x14ac:dyDescent="0.25">
      <c r="A2816"/>
      <c r="B2816"/>
      <c r="C2816" s="8"/>
      <c r="D2816" s="8"/>
      <c r="E2816"/>
      <c r="F2816" s="276"/>
      <c r="G2816"/>
      <c r="H2816"/>
      <c r="I2816"/>
      <c r="J2816" s="267"/>
      <c r="K2816" s="267"/>
      <c r="L2816" s="372"/>
      <c r="O2816" s="373"/>
      <c r="P2816" s="373"/>
      <c r="Q2816" s="374"/>
      <c r="R2816" s="274"/>
      <c r="S2816"/>
      <c r="T2816"/>
      <c r="U2816"/>
      <c r="V2816"/>
      <c r="W2816"/>
      <c r="X2816"/>
      <c r="Y2816"/>
      <c r="Z2816"/>
      <c r="AA2816"/>
      <c r="AB2816"/>
      <c r="AC2816"/>
      <c r="AD2816"/>
      <c r="AE2816"/>
      <c r="AF2816"/>
      <c r="AG2816"/>
      <c r="AH2816"/>
    </row>
    <row r="2817" spans="1:34" s="282" customFormat="1" ht="12.75" customHeight="1" x14ac:dyDescent="0.25">
      <c r="A2817"/>
      <c r="B2817"/>
      <c r="C2817" s="8"/>
      <c r="D2817" s="8"/>
      <c r="E2817"/>
      <c r="F2817" s="276"/>
      <c r="G2817"/>
      <c r="H2817"/>
      <c r="I2817"/>
      <c r="J2817" s="267"/>
      <c r="K2817" s="267"/>
      <c r="L2817" s="372"/>
      <c r="O2817" s="373"/>
      <c r="P2817" s="373"/>
      <c r="Q2817" s="374"/>
      <c r="R2817" s="274"/>
      <c r="S2817"/>
      <c r="T2817"/>
      <c r="U2817"/>
      <c r="V2817"/>
      <c r="W2817"/>
      <c r="X2817"/>
      <c r="Y2817"/>
      <c r="Z2817"/>
      <c r="AA2817"/>
      <c r="AB2817"/>
      <c r="AC2817"/>
      <c r="AD2817"/>
      <c r="AE2817"/>
      <c r="AF2817"/>
      <c r="AG2817"/>
      <c r="AH2817"/>
    </row>
    <row r="2818" spans="1:34" s="282" customFormat="1" ht="12.75" customHeight="1" x14ac:dyDescent="0.25">
      <c r="A2818"/>
      <c r="B2818"/>
      <c r="C2818" s="8"/>
      <c r="D2818" s="8"/>
      <c r="E2818"/>
      <c r="F2818" s="276"/>
      <c r="G2818"/>
      <c r="H2818"/>
      <c r="I2818"/>
      <c r="J2818" s="267"/>
      <c r="K2818" s="267"/>
      <c r="L2818" s="372"/>
      <c r="O2818" s="373"/>
      <c r="P2818" s="373"/>
      <c r="Q2818" s="374"/>
      <c r="R2818" s="274"/>
      <c r="S2818"/>
      <c r="T2818"/>
      <c r="U2818"/>
      <c r="V2818"/>
      <c r="W2818"/>
      <c r="X2818"/>
      <c r="Y2818"/>
      <c r="Z2818"/>
      <c r="AA2818"/>
      <c r="AB2818"/>
      <c r="AC2818"/>
      <c r="AD2818"/>
      <c r="AE2818"/>
      <c r="AF2818"/>
      <c r="AG2818"/>
      <c r="AH2818"/>
    </row>
    <row r="2819" spans="1:34" s="282" customFormat="1" ht="12.75" customHeight="1" x14ac:dyDescent="0.25">
      <c r="A2819"/>
      <c r="B2819"/>
      <c r="C2819" s="8"/>
      <c r="D2819" s="8"/>
      <c r="E2819"/>
      <c r="F2819" s="276"/>
      <c r="G2819"/>
      <c r="H2819"/>
      <c r="I2819"/>
      <c r="J2819" s="267"/>
      <c r="K2819" s="267"/>
      <c r="L2819" s="372"/>
      <c r="O2819" s="373"/>
      <c r="P2819" s="373"/>
      <c r="Q2819" s="374"/>
      <c r="R2819" s="274"/>
      <c r="S2819"/>
      <c r="T2819"/>
      <c r="U2819"/>
      <c r="V2819"/>
      <c r="W2819"/>
      <c r="X2819"/>
      <c r="Y2819"/>
      <c r="Z2819"/>
      <c r="AA2819"/>
      <c r="AB2819"/>
      <c r="AC2819"/>
      <c r="AD2819"/>
      <c r="AE2819"/>
      <c r="AF2819"/>
      <c r="AG2819"/>
      <c r="AH2819"/>
    </row>
    <row r="2820" spans="1:34" s="282" customFormat="1" ht="12.75" customHeight="1" x14ac:dyDescent="0.25">
      <c r="A2820"/>
      <c r="B2820"/>
      <c r="C2820" s="8"/>
      <c r="D2820" s="8"/>
      <c r="E2820"/>
      <c r="F2820" s="276"/>
      <c r="G2820"/>
      <c r="H2820"/>
      <c r="I2820"/>
      <c r="J2820" s="267"/>
      <c r="K2820" s="267"/>
      <c r="L2820" s="372"/>
      <c r="O2820" s="373"/>
      <c r="P2820" s="373"/>
      <c r="Q2820" s="374"/>
      <c r="R2820" s="274"/>
      <c r="S2820"/>
      <c r="T2820"/>
      <c r="U2820"/>
      <c r="V2820"/>
      <c r="W2820"/>
      <c r="X2820"/>
      <c r="Y2820"/>
      <c r="Z2820"/>
      <c r="AA2820"/>
      <c r="AB2820"/>
      <c r="AC2820"/>
      <c r="AD2820"/>
      <c r="AE2820"/>
      <c r="AF2820"/>
      <c r="AG2820"/>
      <c r="AH2820"/>
    </row>
    <row r="2821" spans="1:34" s="282" customFormat="1" ht="12.75" customHeight="1" x14ac:dyDescent="0.25">
      <c r="A2821"/>
      <c r="B2821"/>
      <c r="C2821" s="8"/>
      <c r="D2821" s="8"/>
      <c r="E2821"/>
      <c r="F2821" s="276"/>
      <c r="G2821"/>
      <c r="H2821"/>
      <c r="I2821"/>
      <c r="J2821" s="267"/>
      <c r="K2821" s="267"/>
      <c r="L2821" s="372"/>
      <c r="O2821" s="373"/>
      <c r="P2821" s="373"/>
      <c r="Q2821" s="374"/>
      <c r="R2821" s="274"/>
      <c r="S2821"/>
      <c r="T2821"/>
      <c r="U2821"/>
      <c r="V2821"/>
      <c r="W2821"/>
      <c r="X2821"/>
      <c r="Y2821"/>
      <c r="Z2821"/>
      <c r="AA2821"/>
      <c r="AB2821"/>
      <c r="AC2821"/>
      <c r="AD2821"/>
      <c r="AE2821"/>
      <c r="AF2821"/>
      <c r="AG2821"/>
      <c r="AH2821"/>
    </row>
    <row r="2822" spans="1:34" s="282" customFormat="1" ht="12.75" customHeight="1" x14ac:dyDescent="0.25">
      <c r="A2822"/>
      <c r="B2822"/>
      <c r="C2822" s="8"/>
      <c r="D2822" s="8"/>
      <c r="E2822"/>
      <c r="F2822" s="276"/>
      <c r="G2822"/>
      <c r="H2822"/>
      <c r="I2822"/>
      <c r="J2822" s="267"/>
      <c r="K2822" s="267"/>
      <c r="L2822" s="372"/>
      <c r="O2822" s="373"/>
      <c r="P2822" s="373"/>
      <c r="Q2822" s="374"/>
      <c r="R2822" s="274"/>
      <c r="S2822"/>
      <c r="T2822"/>
      <c r="U2822"/>
      <c r="V2822"/>
      <c r="W2822"/>
      <c r="X2822"/>
      <c r="Y2822"/>
      <c r="Z2822"/>
      <c r="AA2822"/>
      <c r="AB2822"/>
      <c r="AC2822"/>
      <c r="AD2822"/>
      <c r="AE2822"/>
      <c r="AF2822"/>
      <c r="AG2822"/>
      <c r="AH2822"/>
    </row>
    <row r="2823" spans="1:34" s="282" customFormat="1" ht="12.75" customHeight="1" x14ac:dyDescent="0.25">
      <c r="A2823"/>
      <c r="B2823"/>
      <c r="C2823" s="8"/>
      <c r="D2823" s="8"/>
      <c r="E2823"/>
      <c r="F2823" s="276"/>
      <c r="G2823"/>
      <c r="H2823"/>
      <c r="I2823"/>
      <c r="J2823" s="267"/>
      <c r="K2823" s="267"/>
      <c r="L2823" s="372"/>
      <c r="O2823" s="373"/>
      <c r="P2823" s="373"/>
      <c r="Q2823" s="374"/>
      <c r="R2823" s="274"/>
      <c r="S2823"/>
      <c r="T2823"/>
      <c r="U2823"/>
      <c r="V2823"/>
      <c r="W2823"/>
      <c r="X2823"/>
      <c r="Y2823"/>
      <c r="Z2823"/>
      <c r="AA2823"/>
      <c r="AB2823"/>
      <c r="AC2823"/>
      <c r="AD2823"/>
      <c r="AE2823"/>
      <c r="AF2823"/>
      <c r="AG2823"/>
      <c r="AH2823"/>
    </row>
    <row r="2824" spans="1:34" s="282" customFormat="1" ht="12.75" customHeight="1" x14ac:dyDescent="0.25">
      <c r="A2824"/>
      <c r="B2824"/>
      <c r="C2824" s="8"/>
      <c r="D2824" s="8"/>
      <c r="E2824"/>
      <c r="F2824" s="276"/>
      <c r="G2824"/>
      <c r="H2824"/>
      <c r="I2824"/>
      <c r="J2824" s="267"/>
      <c r="K2824" s="267"/>
      <c r="L2824" s="372"/>
      <c r="O2824" s="373"/>
      <c r="P2824" s="373"/>
      <c r="Q2824" s="374"/>
      <c r="R2824" s="274"/>
      <c r="S2824"/>
      <c r="T2824"/>
      <c r="U2824"/>
      <c r="V2824"/>
      <c r="W2824"/>
      <c r="X2824"/>
      <c r="Y2824"/>
      <c r="Z2824"/>
      <c r="AA2824"/>
      <c r="AB2824"/>
      <c r="AC2824"/>
      <c r="AD2824"/>
      <c r="AE2824"/>
      <c r="AF2824"/>
      <c r="AG2824"/>
      <c r="AH2824"/>
    </row>
    <row r="2825" spans="1:34" s="282" customFormat="1" ht="12.75" customHeight="1" x14ac:dyDescent="0.25">
      <c r="A2825"/>
      <c r="B2825"/>
      <c r="C2825" s="8"/>
      <c r="D2825" s="8"/>
      <c r="E2825"/>
      <c r="F2825" s="276"/>
      <c r="G2825"/>
      <c r="H2825"/>
      <c r="I2825"/>
      <c r="J2825" s="267"/>
      <c r="K2825" s="267"/>
      <c r="L2825" s="372"/>
      <c r="O2825" s="373"/>
      <c r="P2825" s="373"/>
      <c r="Q2825" s="374"/>
      <c r="R2825" s="274"/>
      <c r="S2825"/>
      <c r="T2825"/>
      <c r="U2825"/>
      <c r="V2825"/>
      <c r="W2825"/>
      <c r="X2825"/>
      <c r="Y2825"/>
      <c r="Z2825"/>
      <c r="AA2825"/>
      <c r="AB2825"/>
      <c r="AC2825"/>
      <c r="AD2825"/>
      <c r="AE2825"/>
      <c r="AF2825"/>
      <c r="AG2825"/>
      <c r="AH2825"/>
    </row>
    <row r="2826" spans="1:34" s="282" customFormat="1" ht="12.75" customHeight="1" x14ac:dyDescent="0.25">
      <c r="A2826"/>
      <c r="B2826"/>
      <c r="C2826" s="8"/>
      <c r="D2826" s="8"/>
      <c r="E2826"/>
      <c r="F2826" s="276"/>
      <c r="G2826"/>
      <c r="H2826"/>
      <c r="I2826"/>
      <c r="J2826" s="267"/>
      <c r="K2826" s="267"/>
      <c r="L2826" s="372"/>
      <c r="O2826" s="373"/>
      <c r="P2826" s="373"/>
      <c r="Q2826" s="374"/>
      <c r="R2826" s="274"/>
      <c r="S2826"/>
      <c r="T2826"/>
      <c r="U2826"/>
      <c r="V2826"/>
      <c r="W2826"/>
      <c r="X2826"/>
      <c r="Y2826"/>
      <c r="Z2826"/>
      <c r="AA2826"/>
      <c r="AB2826"/>
      <c r="AC2826"/>
      <c r="AD2826"/>
      <c r="AE2826"/>
      <c r="AF2826"/>
      <c r="AG2826"/>
      <c r="AH2826"/>
    </row>
    <row r="2827" spans="1:34" s="282" customFormat="1" ht="12.75" customHeight="1" x14ac:dyDescent="0.25">
      <c r="A2827"/>
      <c r="B2827"/>
      <c r="C2827" s="8"/>
      <c r="D2827" s="8"/>
      <c r="E2827"/>
      <c r="F2827" s="276"/>
      <c r="G2827"/>
      <c r="H2827"/>
      <c r="I2827"/>
      <c r="J2827" s="267"/>
      <c r="K2827" s="267"/>
      <c r="L2827" s="372"/>
      <c r="O2827" s="373"/>
      <c r="P2827" s="373"/>
      <c r="Q2827" s="374"/>
      <c r="R2827" s="274"/>
      <c r="S2827"/>
      <c r="T2827"/>
      <c r="U2827"/>
      <c r="V2827"/>
      <c r="W2827"/>
      <c r="X2827"/>
      <c r="Y2827"/>
      <c r="Z2827"/>
      <c r="AA2827"/>
      <c r="AB2827"/>
      <c r="AC2827"/>
      <c r="AD2827"/>
      <c r="AE2827"/>
      <c r="AF2827"/>
      <c r="AG2827"/>
      <c r="AH2827"/>
    </row>
    <row r="2828" spans="1:34" s="282" customFormat="1" ht="12.75" customHeight="1" x14ac:dyDescent="0.25">
      <c r="A2828"/>
      <c r="B2828"/>
      <c r="C2828" s="8"/>
      <c r="D2828" s="8"/>
      <c r="E2828"/>
      <c r="F2828" s="276"/>
      <c r="G2828"/>
      <c r="H2828"/>
      <c r="I2828"/>
      <c r="J2828" s="267"/>
      <c r="K2828" s="267"/>
      <c r="L2828" s="372"/>
      <c r="O2828" s="373"/>
      <c r="P2828" s="373"/>
      <c r="Q2828" s="374"/>
      <c r="R2828" s="274"/>
      <c r="S2828"/>
      <c r="T2828"/>
      <c r="U2828"/>
      <c r="V2828"/>
      <c r="W2828"/>
      <c r="X2828"/>
      <c r="Y2828"/>
      <c r="Z2828"/>
      <c r="AA2828"/>
      <c r="AB2828"/>
      <c r="AC2828"/>
      <c r="AD2828"/>
      <c r="AE2828"/>
      <c r="AF2828"/>
      <c r="AG2828"/>
      <c r="AH2828"/>
    </row>
    <row r="2829" spans="1:34" s="282" customFormat="1" ht="12.75" customHeight="1" x14ac:dyDescent="0.25">
      <c r="A2829"/>
      <c r="B2829"/>
      <c r="C2829" s="8"/>
      <c r="D2829" s="8"/>
      <c r="E2829"/>
      <c r="F2829" s="276"/>
      <c r="G2829"/>
      <c r="H2829"/>
      <c r="I2829"/>
      <c r="J2829" s="267"/>
      <c r="K2829" s="267"/>
      <c r="L2829" s="372"/>
      <c r="O2829" s="373"/>
      <c r="P2829" s="373"/>
      <c r="Q2829" s="374"/>
      <c r="R2829" s="274"/>
      <c r="S2829"/>
      <c r="T2829"/>
      <c r="U2829"/>
      <c r="V2829"/>
      <c r="W2829"/>
      <c r="X2829"/>
      <c r="Y2829"/>
      <c r="Z2829"/>
      <c r="AA2829"/>
      <c r="AB2829"/>
      <c r="AC2829"/>
      <c r="AD2829"/>
      <c r="AE2829"/>
      <c r="AF2829"/>
      <c r="AG2829"/>
      <c r="AH2829"/>
    </row>
    <row r="2830" spans="1:34" s="282" customFormat="1" ht="12.75" customHeight="1" x14ac:dyDescent="0.25">
      <c r="A2830"/>
      <c r="B2830"/>
      <c r="C2830" s="8"/>
      <c r="D2830" s="8"/>
      <c r="E2830"/>
      <c r="F2830" s="276"/>
      <c r="G2830"/>
      <c r="H2830"/>
      <c r="I2830"/>
      <c r="J2830" s="267"/>
      <c r="K2830" s="267"/>
      <c r="L2830" s="372"/>
      <c r="O2830" s="373"/>
      <c r="P2830" s="373"/>
      <c r="Q2830" s="374"/>
      <c r="R2830" s="274"/>
      <c r="S2830"/>
      <c r="T2830"/>
      <c r="U2830"/>
      <c r="V2830"/>
      <c r="W2830"/>
      <c r="X2830"/>
      <c r="Y2830"/>
      <c r="Z2830"/>
      <c r="AA2830"/>
      <c r="AB2830"/>
      <c r="AC2830"/>
      <c r="AD2830"/>
      <c r="AE2830"/>
      <c r="AF2830"/>
      <c r="AG2830"/>
      <c r="AH2830"/>
    </row>
    <row r="2831" spans="1:34" s="282" customFormat="1" ht="12.75" customHeight="1" x14ac:dyDescent="0.25">
      <c r="A2831"/>
      <c r="B2831"/>
      <c r="C2831" s="8"/>
      <c r="D2831" s="8"/>
      <c r="E2831"/>
      <c r="F2831" s="276"/>
      <c r="G2831"/>
      <c r="H2831"/>
      <c r="I2831"/>
      <c r="J2831" s="267"/>
      <c r="K2831" s="267"/>
      <c r="L2831" s="372"/>
      <c r="O2831" s="373"/>
      <c r="P2831" s="373"/>
      <c r="Q2831" s="374"/>
      <c r="R2831" s="274"/>
      <c r="S2831"/>
      <c r="T2831"/>
      <c r="U2831"/>
      <c r="V2831"/>
      <c r="W2831"/>
      <c r="X2831"/>
      <c r="Y2831"/>
      <c r="Z2831"/>
      <c r="AA2831"/>
      <c r="AB2831"/>
      <c r="AC2831"/>
      <c r="AD2831"/>
      <c r="AE2831"/>
      <c r="AF2831"/>
      <c r="AG2831"/>
      <c r="AH2831"/>
    </row>
    <row r="2832" spans="1:34" s="282" customFormat="1" ht="12.75" customHeight="1" x14ac:dyDescent="0.25">
      <c r="A2832"/>
      <c r="B2832"/>
      <c r="C2832" s="8"/>
      <c r="D2832" s="8"/>
      <c r="E2832"/>
      <c r="F2832" s="276"/>
      <c r="G2832"/>
      <c r="H2832"/>
      <c r="I2832"/>
      <c r="J2832" s="267"/>
      <c r="K2832" s="267"/>
      <c r="L2832" s="372"/>
      <c r="O2832" s="373"/>
      <c r="P2832" s="373"/>
      <c r="Q2832" s="374"/>
      <c r="R2832" s="274"/>
      <c r="S2832"/>
      <c r="T2832"/>
      <c r="U2832"/>
      <c r="V2832"/>
      <c r="W2832"/>
      <c r="X2832"/>
      <c r="Y2832"/>
      <c r="Z2832"/>
      <c r="AA2832"/>
      <c r="AB2832"/>
      <c r="AC2832"/>
      <c r="AD2832"/>
      <c r="AE2832"/>
      <c r="AF2832"/>
      <c r="AG2832"/>
      <c r="AH2832"/>
    </row>
    <row r="2833" spans="1:34" s="282" customFormat="1" ht="12.75" customHeight="1" x14ac:dyDescent="0.25">
      <c r="A2833"/>
      <c r="B2833"/>
      <c r="C2833" s="8"/>
      <c r="D2833" s="8"/>
      <c r="E2833"/>
      <c r="F2833" s="276"/>
      <c r="G2833"/>
      <c r="H2833"/>
      <c r="I2833"/>
      <c r="J2833" s="267"/>
      <c r="K2833" s="267"/>
      <c r="L2833" s="372"/>
      <c r="O2833" s="373"/>
      <c r="P2833" s="373"/>
      <c r="Q2833" s="374"/>
      <c r="R2833" s="274"/>
      <c r="S2833"/>
      <c r="T2833"/>
      <c r="U2833"/>
      <c r="V2833"/>
      <c r="W2833"/>
      <c r="X2833"/>
      <c r="Y2833"/>
      <c r="Z2833"/>
      <c r="AA2833"/>
      <c r="AB2833"/>
      <c r="AC2833"/>
      <c r="AD2833"/>
      <c r="AE2833"/>
      <c r="AF2833"/>
      <c r="AG2833"/>
      <c r="AH2833"/>
    </row>
    <row r="2834" spans="1:34" s="282" customFormat="1" ht="12.75" customHeight="1" x14ac:dyDescent="0.25">
      <c r="A2834"/>
      <c r="B2834"/>
      <c r="C2834" s="8"/>
      <c r="D2834" s="8"/>
      <c r="E2834"/>
      <c r="F2834" s="276"/>
      <c r="G2834"/>
      <c r="H2834"/>
      <c r="I2834"/>
      <c r="J2834" s="267"/>
      <c r="K2834" s="267"/>
      <c r="L2834" s="372"/>
      <c r="O2834" s="373"/>
      <c r="P2834" s="373"/>
      <c r="Q2834" s="374"/>
      <c r="R2834" s="274"/>
      <c r="S2834"/>
      <c r="T2834"/>
      <c r="U2834"/>
      <c r="V2834"/>
      <c r="W2834"/>
      <c r="X2834"/>
      <c r="Y2834"/>
      <c r="Z2834"/>
      <c r="AA2834"/>
      <c r="AB2834"/>
      <c r="AC2834"/>
      <c r="AD2834"/>
      <c r="AE2834"/>
      <c r="AF2834"/>
      <c r="AG2834"/>
      <c r="AH2834"/>
    </row>
    <row r="2835" spans="1:34" s="282" customFormat="1" ht="12.75" customHeight="1" x14ac:dyDescent="0.25">
      <c r="A2835"/>
      <c r="B2835"/>
      <c r="C2835" s="8"/>
      <c r="D2835" s="8"/>
      <c r="E2835"/>
      <c r="F2835" s="276"/>
      <c r="G2835"/>
      <c r="H2835"/>
      <c r="I2835"/>
      <c r="J2835" s="267"/>
      <c r="K2835" s="267"/>
      <c r="L2835" s="372"/>
      <c r="O2835" s="373"/>
      <c r="P2835" s="373"/>
      <c r="Q2835" s="374"/>
      <c r="R2835" s="274"/>
      <c r="S2835"/>
      <c r="T2835"/>
      <c r="U2835"/>
      <c r="V2835"/>
      <c r="W2835"/>
      <c r="X2835"/>
      <c r="Y2835"/>
      <c r="Z2835"/>
      <c r="AA2835"/>
      <c r="AB2835"/>
      <c r="AC2835"/>
      <c r="AD2835"/>
      <c r="AE2835"/>
      <c r="AF2835"/>
      <c r="AG2835"/>
      <c r="AH2835"/>
    </row>
    <row r="2836" spans="1:34" s="282" customFormat="1" ht="12.75" customHeight="1" x14ac:dyDescent="0.25">
      <c r="A2836"/>
      <c r="B2836"/>
      <c r="C2836" s="8"/>
      <c r="D2836" s="8"/>
      <c r="E2836"/>
      <c r="F2836" s="276"/>
      <c r="G2836"/>
      <c r="H2836"/>
      <c r="I2836"/>
      <c r="J2836" s="267"/>
      <c r="K2836" s="267"/>
      <c r="L2836" s="372"/>
      <c r="O2836" s="373"/>
      <c r="P2836" s="373"/>
      <c r="Q2836" s="374"/>
      <c r="R2836" s="274"/>
      <c r="S2836"/>
      <c r="T2836"/>
      <c r="U2836"/>
      <c r="V2836"/>
      <c r="W2836"/>
      <c r="X2836"/>
      <c r="Y2836"/>
      <c r="Z2836"/>
      <c r="AA2836"/>
      <c r="AB2836"/>
      <c r="AC2836"/>
      <c r="AD2836"/>
      <c r="AE2836"/>
      <c r="AF2836"/>
      <c r="AG2836"/>
      <c r="AH2836"/>
    </row>
    <row r="2837" spans="1:34" s="282" customFormat="1" ht="12.75" customHeight="1" x14ac:dyDescent="0.25">
      <c r="A2837"/>
      <c r="B2837"/>
      <c r="C2837" s="8"/>
      <c r="D2837" s="8"/>
      <c r="E2837"/>
      <c r="F2837" s="276"/>
      <c r="G2837"/>
      <c r="H2837"/>
      <c r="I2837"/>
      <c r="J2837" s="267"/>
      <c r="K2837" s="267"/>
      <c r="L2837" s="372"/>
      <c r="O2837" s="373"/>
      <c r="P2837" s="373"/>
      <c r="Q2837" s="374"/>
      <c r="R2837" s="274"/>
      <c r="S2837"/>
      <c r="T2837"/>
      <c r="U2837"/>
      <c r="V2837"/>
      <c r="W2837"/>
      <c r="X2837"/>
      <c r="Y2837"/>
      <c r="Z2837"/>
      <c r="AA2837"/>
      <c r="AB2837"/>
      <c r="AC2837"/>
      <c r="AD2837"/>
      <c r="AE2837"/>
      <c r="AF2837"/>
      <c r="AG2837"/>
      <c r="AH2837"/>
    </row>
    <row r="2838" spans="1:34" s="282" customFormat="1" ht="12.75" customHeight="1" x14ac:dyDescent="0.25">
      <c r="A2838"/>
      <c r="B2838"/>
      <c r="C2838" s="8"/>
      <c r="D2838" s="8"/>
      <c r="E2838"/>
      <c r="F2838" s="276"/>
      <c r="G2838"/>
      <c r="H2838"/>
      <c r="I2838"/>
      <c r="J2838" s="267"/>
      <c r="K2838" s="267"/>
      <c r="L2838" s="372"/>
      <c r="O2838" s="373"/>
      <c r="P2838" s="373"/>
      <c r="Q2838" s="374"/>
      <c r="R2838" s="274"/>
      <c r="S2838"/>
      <c r="T2838"/>
      <c r="U2838"/>
      <c r="V2838"/>
      <c r="W2838"/>
      <c r="X2838"/>
      <c r="Y2838"/>
      <c r="Z2838"/>
      <c r="AA2838"/>
      <c r="AB2838"/>
      <c r="AC2838"/>
      <c r="AD2838"/>
      <c r="AE2838"/>
      <c r="AF2838"/>
      <c r="AG2838"/>
      <c r="AH2838"/>
    </row>
    <row r="2839" spans="1:34" s="282" customFormat="1" ht="12.75" customHeight="1" x14ac:dyDescent="0.25">
      <c r="A2839"/>
      <c r="B2839"/>
      <c r="C2839" s="8"/>
      <c r="D2839" s="8"/>
      <c r="E2839"/>
      <c r="F2839" s="276"/>
      <c r="G2839"/>
      <c r="H2839"/>
      <c r="I2839"/>
      <c r="J2839" s="267"/>
      <c r="K2839" s="267"/>
      <c r="L2839" s="372"/>
      <c r="O2839" s="373"/>
      <c r="P2839" s="373"/>
      <c r="Q2839" s="374"/>
      <c r="R2839" s="274"/>
      <c r="S2839"/>
      <c r="T2839"/>
      <c r="U2839"/>
      <c r="V2839"/>
      <c r="W2839"/>
      <c r="X2839"/>
      <c r="Y2839"/>
      <c r="Z2839"/>
      <c r="AA2839"/>
      <c r="AB2839"/>
      <c r="AC2839"/>
      <c r="AD2839"/>
      <c r="AE2839"/>
      <c r="AF2839"/>
      <c r="AG2839"/>
      <c r="AH2839"/>
    </row>
    <row r="2840" spans="1:34" s="282" customFormat="1" ht="12.75" customHeight="1" x14ac:dyDescent="0.25">
      <c r="A2840"/>
      <c r="B2840"/>
      <c r="C2840" s="8"/>
      <c r="D2840" s="8"/>
      <c r="E2840"/>
      <c r="F2840" s="276"/>
      <c r="G2840"/>
      <c r="H2840"/>
      <c r="I2840"/>
      <c r="J2840" s="267"/>
      <c r="K2840" s="267"/>
      <c r="L2840" s="372"/>
      <c r="O2840" s="373"/>
      <c r="P2840" s="373"/>
      <c r="Q2840" s="374"/>
      <c r="R2840" s="274"/>
      <c r="S2840"/>
      <c r="T2840"/>
      <c r="U2840"/>
      <c r="V2840"/>
      <c r="W2840"/>
      <c r="X2840"/>
      <c r="Y2840"/>
      <c r="Z2840"/>
      <c r="AA2840"/>
      <c r="AB2840"/>
      <c r="AC2840"/>
      <c r="AD2840"/>
      <c r="AE2840"/>
      <c r="AF2840"/>
      <c r="AG2840"/>
      <c r="AH2840"/>
    </row>
    <row r="2841" spans="1:34" s="282" customFormat="1" ht="12.75" customHeight="1" x14ac:dyDescent="0.25">
      <c r="A2841"/>
      <c r="B2841"/>
      <c r="C2841" s="8"/>
      <c r="D2841" s="8"/>
      <c r="E2841"/>
      <c r="F2841" s="276"/>
      <c r="G2841"/>
      <c r="H2841"/>
      <c r="I2841"/>
      <c r="J2841" s="267"/>
      <c r="K2841" s="267"/>
      <c r="L2841" s="372"/>
      <c r="O2841" s="373"/>
      <c r="P2841" s="373"/>
      <c r="Q2841" s="374"/>
      <c r="R2841" s="274"/>
      <c r="S2841"/>
      <c r="T2841"/>
      <c r="U2841"/>
      <c r="V2841"/>
      <c r="W2841"/>
      <c r="X2841"/>
      <c r="Y2841"/>
      <c r="Z2841"/>
      <c r="AA2841"/>
      <c r="AB2841"/>
      <c r="AC2841"/>
      <c r="AD2841"/>
      <c r="AE2841"/>
      <c r="AF2841"/>
      <c r="AG2841"/>
      <c r="AH2841"/>
    </row>
    <row r="2842" spans="1:34" s="282" customFormat="1" ht="12.75" customHeight="1" x14ac:dyDescent="0.25">
      <c r="A2842"/>
      <c r="B2842"/>
      <c r="C2842" s="8"/>
      <c r="D2842" s="8"/>
      <c r="E2842"/>
      <c r="F2842" s="276"/>
      <c r="G2842"/>
      <c r="H2842"/>
      <c r="I2842"/>
      <c r="J2842" s="267"/>
      <c r="K2842" s="267"/>
      <c r="L2842" s="372"/>
      <c r="O2842" s="373"/>
      <c r="P2842" s="373"/>
      <c r="Q2842" s="374"/>
      <c r="R2842" s="274"/>
      <c r="S2842"/>
      <c r="T2842"/>
      <c r="U2842"/>
      <c r="V2842"/>
      <c r="W2842"/>
      <c r="X2842"/>
      <c r="Y2842"/>
      <c r="Z2842"/>
      <c r="AA2842"/>
      <c r="AB2842"/>
      <c r="AC2842"/>
      <c r="AD2842"/>
      <c r="AE2842"/>
      <c r="AF2842"/>
      <c r="AG2842"/>
      <c r="AH2842"/>
    </row>
    <row r="2843" spans="1:34" s="282" customFormat="1" ht="12.75" customHeight="1" x14ac:dyDescent="0.25">
      <c r="A2843"/>
      <c r="B2843"/>
      <c r="C2843" s="8"/>
      <c r="D2843" s="8"/>
      <c r="E2843"/>
      <c r="F2843" s="276"/>
      <c r="G2843"/>
      <c r="H2843"/>
      <c r="I2843"/>
      <c r="J2843" s="267"/>
      <c r="K2843" s="267"/>
      <c r="L2843" s="372"/>
      <c r="O2843" s="373"/>
      <c r="P2843" s="373"/>
      <c r="Q2843" s="374"/>
      <c r="R2843" s="274"/>
      <c r="S2843"/>
      <c r="T2843"/>
      <c r="U2843"/>
      <c r="V2843"/>
      <c r="W2843"/>
      <c r="X2843"/>
      <c r="Y2843"/>
      <c r="Z2843"/>
      <c r="AA2843"/>
      <c r="AB2843"/>
      <c r="AC2843"/>
      <c r="AD2843"/>
      <c r="AE2843"/>
      <c r="AF2843"/>
      <c r="AG2843"/>
      <c r="AH2843"/>
    </row>
    <row r="2844" spans="1:34" s="282" customFormat="1" ht="12.75" customHeight="1" x14ac:dyDescent="0.25">
      <c r="A2844"/>
      <c r="B2844"/>
      <c r="C2844" s="8"/>
      <c r="D2844" s="8"/>
      <c r="E2844"/>
      <c r="F2844" s="276"/>
      <c r="G2844"/>
      <c r="H2844"/>
      <c r="I2844"/>
      <c r="J2844" s="267"/>
      <c r="K2844" s="267"/>
      <c r="L2844" s="372"/>
      <c r="O2844" s="373"/>
      <c r="P2844" s="373"/>
      <c r="Q2844" s="374"/>
      <c r="R2844" s="274"/>
      <c r="S2844"/>
      <c r="T2844"/>
      <c r="U2844"/>
      <c r="V2844"/>
      <c r="W2844"/>
      <c r="X2844"/>
      <c r="Y2844"/>
      <c r="Z2844"/>
      <c r="AA2844"/>
      <c r="AB2844"/>
      <c r="AC2844"/>
      <c r="AD2844"/>
      <c r="AE2844"/>
      <c r="AF2844"/>
      <c r="AG2844"/>
      <c r="AH2844"/>
    </row>
    <row r="2845" spans="1:34" s="282" customFormat="1" ht="12.75" customHeight="1" x14ac:dyDescent="0.25">
      <c r="A2845"/>
      <c r="B2845"/>
      <c r="C2845" s="8"/>
      <c r="D2845" s="8"/>
      <c r="E2845"/>
      <c r="F2845" s="276"/>
      <c r="G2845"/>
      <c r="H2845"/>
      <c r="I2845"/>
      <c r="J2845" s="267"/>
      <c r="K2845" s="267"/>
      <c r="L2845" s="372"/>
      <c r="O2845" s="373"/>
      <c r="P2845" s="373"/>
      <c r="Q2845" s="374"/>
      <c r="R2845" s="274"/>
      <c r="S2845"/>
      <c r="T2845"/>
      <c r="U2845"/>
      <c r="V2845"/>
      <c r="W2845"/>
      <c r="X2845"/>
      <c r="Y2845"/>
      <c r="Z2845"/>
      <c r="AA2845"/>
      <c r="AB2845"/>
      <c r="AC2845"/>
      <c r="AD2845"/>
      <c r="AE2845"/>
      <c r="AF2845"/>
      <c r="AG2845"/>
      <c r="AH2845"/>
    </row>
    <row r="2846" spans="1:34" s="282" customFormat="1" ht="12.75" customHeight="1" x14ac:dyDescent="0.25">
      <c r="A2846"/>
      <c r="B2846"/>
      <c r="C2846" s="8"/>
      <c r="D2846" s="8"/>
      <c r="E2846"/>
      <c r="F2846" s="276"/>
      <c r="G2846"/>
      <c r="H2846"/>
      <c r="I2846"/>
      <c r="J2846" s="267"/>
      <c r="K2846" s="267"/>
      <c r="L2846" s="372"/>
      <c r="O2846" s="373"/>
      <c r="P2846" s="373"/>
      <c r="Q2846" s="374"/>
      <c r="R2846" s="274"/>
      <c r="S2846"/>
      <c r="T2846"/>
      <c r="U2846"/>
      <c r="V2846"/>
      <c r="W2846"/>
      <c r="X2846"/>
      <c r="Y2846"/>
      <c r="Z2846"/>
      <c r="AA2846"/>
      <c r="AB2846"/>
      <c r="AC2846"/>
      <c r="AD2846"/>
      <c r="AE2846"/>
      <c r="AF2846"/>
      <c r="AG2846"/>
      <c r="AH2846"/>
    </row>
    <row r="2847" spans="1:34" s="282" customFormat="1" ht="12.75" customHeight="1" x14ac:dyDescent="0.25">
      <c r="A2847"/>
      <c r="B2847"/>
      <c r="C2847" s="8"/>
      <c r="D2847" s="8"/>
      <c r="E2847"/>
      <c r="F2847" s="276"/>
      <c r="G2847"/>
      <c r="H2847"/>
      <c r="I2847"/>
      <c r="J2847" s="267"/>
      <c r="K2847" s="267"/>
      <c r="L2847" s="372"/>
      <c r="O2847" s="373"/>
      <c r="P2847" s="373"/>
      <c r="Q2847" s="374"/>
      <c r="R2847" s="274"/>
      <c r="S2847"/>
      <c r="T2847"/>
      <c r="U2847"/>
      <c r="V2847"/>
      <c r="W2847"/>
      <c r="X2847"/>
      <c r="Y2847"/>
      <c r="Z2847"/>
      <c r="AA2847"/>
      <c r="AB2847"/>
      <c r="AC2847"/>
      <c r="AD2847"/>
      <c r="AE2847"/>
      <c r="AF2847"/>
      <c r="AG2847"/>
      <c r="AH2847"/>
    </row>
    <row r="2848" spans="1:34" s="282" customFormat="1" ht="12.75" customHeight="1" x14ac:dyDescent="0.25">
      <c r="A2848"/>
      <c r="B2848"/>
      <c r="C2848" s="8"/>
      <c r="D2848" s="8"/>
      <c r="E2848"/>
      <c r="F2848" s="276"/>
      <c r="G2848"/>
      <c r="H2848"/>
      <c r="I2848"/>
      <c r="J2848" s="267"/>
      <c r="K2848" s="267"/>
      <c r="L2848" s="372"/>
      <c r="O2848" s="373"/>
      <c r="P2848" s="373"/>
      <c r="Q2848" s="374"/>
      <c r="R2848" s="274"/>
      <c r="S2848"/>
      <c r="T2848"/>
      <c r="U2848"/>
      <c r="V2848"/>
      <c r="W2848"/>
      <c r="X2848"/>
      <c r="Y2848"/>
      <c r="Z2848"/>
      <c r="AA2848"/>
      <c r="AB2848"/>
      <c r="AC2848"/>
      <c r="AD2848"/>
      <c r="AE2848"/>
      <c r="AF2848"/>
      <c r="AG2848"/>
      <c r="AH2848"/>
    </row>
    <row r="2849" spans="1:34" s="282" customFormat="1" ht="12.75" customHeight="1" x14ac:dyDescent="0.25">
      <c r="A2849"/>
      <c r="B2849"/>
      <c r="C2849" s="8"/>
      <c r="D2849" s="8"/>
      <c r="E2849"/>
      <c r="F2849" s="276"/>
      <c r="G2849"/>
      <c r="H2849"/>
      <c r="I2849"/>
      <c r="J2849" s="267"/>
      <c r="K2849" s="267"/>
      <c r="L2849" s="372"/>
      <c r="O2849" s="373"/>
      <c r="P2849" s="373"/>
      <c r="Q2849" s="374"/>
      <c r="R2849" s="274"/>
      <c r="S2849"/>
      <c r="T2849"/>
      <c r="U2849"/>
      <c r="V2849"/>
      <c r="W2849"/>
      <c r="X2849"/>
      <c r="Y2849"/>
      <c r="Z2849"/>
      <c r="AA2849"/>
      <c r="AB2849"/>
      <c r="AC2849"/>
      <c r="AD2849"/>
      <c r="AE2849"/>
      <c r="AF2849"/>
      <c r="AG2849"/>
      <c r="AH2849"/>
    </row>
    <row r="2850" spans="1:34" s="282" customFormat="1" ht="12.75" customHeight="1" x14ac:dyDescent="0.25">
      <c r="A2850"/>
      <c r="B2850"/>
      <c r="C2850" s="8"/>
      <c r="D2850" s="8"/>
      <c r="E2850"/>
      <c r="F2850" s="276"/>
      <c r="G2850"/>
      <c r="H2850"/>
      <c r="I2850"/>
      <c r="J2850" s="267"/>
      <c r="K2850" s="267"/>
      <c r="L2850" s="372"/>
      <c r="O2850" s="373"/>
      <c r="P2850" s="373"/>
      <c r="Q2850" s="374"/>
      <c r="R2850" s="274"/>
      <c r="S2850"/>
      <c r="T2850"/>
      <c r="U2850"/>
      <c r="V2850"/>
      <c r="W2850"/>
      <c r="X2850"/>
      <c r="Y2850"/>
      <c r="Z2850"/>
      <c r="AA2850"/>
      <c r="AB2850"/>
      <c r="AC2850"/>
      <c r="AD2850"/>
      <c r="AE2850"/>
      <c r="AF2850"/>
      <c r="AG2850"/>
      <c r="AH2850"/>
    </row>
    <row r="2851" spans="1:34" s="282" customFormat="1" ht="12.75" customHeight="1" x14ac:dyDescent="0.25">
      <c r="A2851"/>
      <c r="B2851"/>
      <c r="C2851" s="8"/>
      <c r="D2851" s="8"/>
      <c r="E2851"/>
      <c r="F2851" s="276"/>
      <c r="G2851"/>
      <c r="H2851"/>
      <c r="I2851"/>
      <c r="J2851" s="267"/>
      <c r="K2851" s="267"/>
      <c r="L2851" s="372"/>
      <c r="O2851" s="373"/>
      <c r="P2851" s="373"/>
      <c r="Q2851" s="374"/>
      <c r="R2851" s="274"/>
      <c r="S2851"/>
      <c r="T2851"/>
      <c r="U2851"/>
      <c r="V2851"/>
      <c r="W2851"/>
      <c r="X2851"/>
      <c r="Y2851"/>
      <c r="Z2851"/>
      <c r="AA2851"/>
      <c r="AB2851"/>
      <c r="AC2851"/>
      <c r="AD2851"/>
      <c r="AE2851"/>
      <c r="AF2851"/>
      <c r="AG2851"/>
      <c r="AH2851"/>
    </row>
    <row r="2852" spans="1:34" s="282" customFormat="1" ht="12.75" customHeight="1" x14ac:dyDescent="0.25">
      <c r="A2852"/>
      <c r="B2852"/>
      <c r="C2852" s="8"/>
      <c r="D2852" s="8"/>
      <c r="E2852"/>
      <c r="F2852" s="276"/>
      <c r="G2852"/>
      <c r="H2852"/>
      <c r="I2852"/>
      <c r="J2852" s="267"/>
      <c r="K2852" s="267"/>
      <c r="L2852" s="372"/>
      <c r="O2852" s="373"/>
      <c r="P2852" s="373"/>
      <c r="Q2852" s="374"/>
      <c r="R2852" s="274"/>
      <c r="S2852"/>
      <c r="T2852"/>
      <c r="U2852"/>
      <c r="V2852"/>
      <c r="W2852"/>
      <c r="X2852"/>
      <c r="Y2852"/>
      <c r="Z2852"/>
      <c r="AA2852"/>
      <c r="AB2852"/>
      <c r="AC2852"/>
      <c r="AD2852"/>
      <c r="AE2852"/>
      <c r="AF2852"/>
      <c r="AG2852"/>
      <c r="AH2852"/>
    </row>
    <row r="2853" spans="1:34" s="282" customFormat="1" ht="12.75" customHeight="1" x14ac:dyDescent="0.25">
      <c r="A2853"/>
      <c r="B2853"/>
      <c r="C2853" s="8"/>
      <c r="D2853" s="8"/>
      <c r="E2853"/>
      <c r="F2853" s="276"/>
      <c r="G2853"/>
      <c r="H2853"/>
      <c r="I2853"/>
      <c r="J2853" s="267"/>
      <c r="K2853" s="267"/>
      <c r="L2853" s="372"/>
      <c r="O2853" s="373"/>
      <c r="P2853" s="373"/>
      <c r="Q2853" s="374"/>
      <c r="R2853" s="274"/>
      <c r="S2853"/>
      <c r="T2853"/>
      <c r="U2853"/>
      <c r="V2853"/>
      <c r="W2853"/>
      <c r="X2853"/>
      <c r="Y2853"/>
      <c r="Z2853"/>
      <c r="AA2853"/>
      <c r="AB2853"/>
      <c r="AC2853"/>
      <c r="AD2853"/>
      <c r="AE2853"/>
      <c r="AF2853"/>
      <c r="AG2853"/>
      <c r="AH2853"/>
    </row>
    <row r="2854" spans="1:34" s="282" customFormat="1" ht="12.75" customHeight="1" x14ac:dyDescent="0.25">
      <c r="A2854"/>
      <c r="B2854"/>
      <c r="C2854" s="8"/>
      <c r="D2854" s="8"/>
      <c r="E2854"/>
      <c r="F2854" s="276"/>
      <c r="G2854"/>
      <c r="H2854"/>
      <c r="I2854"/>
      <c r="J2854" s="267"/>
      <c r="K2854" s="267"/>
      <c r="L2854" s="372"/>
      <c r="O2854" s="373"/>
      <c r="P2854" s="373"/>
      <c r="Q2854" s="374"/>
      <c r="R2854" s="274"/>
      <c r="S2854"/>
      <c r="T2854"/>
      <c r="U2854"/>
      <c r="V2854"/>
      <c r="W2854"/>
      <c r="X2854"/>
      <c r="Y2854"/>
      <c r="Z2854"/>
      <c r="AA2854"/>
      <c r="AB2854"/>
      <c r="AC2854"/>
      <c r="AD2854"/>
      <c r="AE2854"/>
      <c r="AF2854"/>
      <c r="AG2854"/>
      <c r="AH2854"/>
    </row>
    <row r="2855" spans="1:34" s="282" customFormat="1" ht="12.75" customHeight="1" x14ac:dyDescent="0.25">
      <c r="A2855"/>
      <c r="B2855"/>
      <c r="C2855" s="8"/>
      <c r="D2855" s="8"/>
      <c r="E2855"/>
      <c r="F2855" s="276"/>
      <c r="G2855"/>
      <c r="H2855"/>
      <c r="I2855"/>
      <c r="J2855" s="267"/>
      <c r="K2855" s="267"/>
      <c r="L2855" s="372"/>
      <c r="O2855" s="373"/>
      <c r="P2855" s="373"/>
      <c r="Q2855" s="374"/>
      <c r="R2855" s="274"/>
      <c r="S2855"/>
      <c r="T2855"/>
      <c r="U2855"/>
      <c r="V2855"/>
      <c r="W2855"/>
      <c r="X2855"/>
      <c r="Y2855"/>
      <c r="Z2855"/>
      <c r="AA2855"/>
      <c r="AB2855"/>
      <c r="AC2855"/>
      <c r="AD2855"/>
      <c r="AE2855"/>
      <c r="AF2855"/>
      <c r="AG2855"/>
      <c r="AH2855"/>
    </row>
    <row r="2856" spans="1:34" s="282" customFormat="1" ht="12.75" customHeight="1" x14ac:dyDescent="0.25">
      <c r="A2856"/>
      <c r="B2856"/>
      <c r="C2856" s="8"/>
      <c r="D2856" s="8"/>
      <c r="E2856"/>
      <c r="F2856" s="276"/>
      <c r="G2856"/>
      <c r="H2856"/>
      <c r="I2856"/>
      <c r="J2856" s="267"/>
      <c r="K2856" s="267"/>
      <c r="L2856" s="372"/>
      <c r="O2856" s="373"/>
      <c r="P2856" s="373"/>
      <c r="Q2856" s="374"/>
      <c r="R2856" s="274"/>
      <c r="S2856"/>
      <c r="T2856"/>
      <c r="U2856"/>
      <c r="V2856"/>
      <c r="W2856"/>
      <c r="X2856"/>
      <c r="Y2856"/>
      <c r="Z2856"/>
      <c r="AA2856"/>
      <c r="AB2856"/>
      <c r="AC2856"/>
      <c r="AD2856"/>
      <c r="AE2856"/>
      <c r="AF2856"/>
      <c r="AG2856"/>
      <c r="AH2856"/>
    </row>
    <row r="2857" spans="1:34" s="282" customFormat="1" ht="12.75" customHeight="1" x14ac:dyDescent="0.25">
      <c r="A2857"/>
      <c r="B2857"/>
      <c r="C2857" s="8"/>
      <c r="D2857" s="8"/>
      <c r="E2857"/>
      <c r="F2857" s="276"/>
      <c r="G2857"/>
      <c r="H2857"/>
      <c r="I2857"/>
      <c r="J2857" s="267"/>
      <c r="K2857" s="267"/>
      <c r="L2857" s="372"/>
      <c r="O2857" s="373"/>
      <c r="P2857" s="373"/>
      <c r="Q2857" s="374"/>
      <c r="R2857" s="274"/>
      <c r="S2857"/>
      <c r="T2857"/>
      <c r="U2857"/>
      <c r="V2857"/>
      <c r="W2857"/>
      <c r="X2857"/>
      <c r="Y2857"/>
      <c r="Z2857"/>
      <c r="AA2857"/>
      <c r="AB2857"/>
      <c r="AC2857"/>
      <c r="AD2857"/>
      <c r="AE2857"/>
      <c r="AF2857"/>
      <c r="AG2857"/>
      <c r="AH2857"/>
    </row>
    <row r="2858" spans="1:34" s="282" customFormat="1" ht="12.75" customHeight="1" x14ac:dyDescent="0.25">
      <c r="A2858"/>
      <c r="B2858"/>
      <c r="C2858" s="8"/>
      <c r="D2858" s="8"/>
      <c r="E2858"/>
      <c r="F2858" s="276"/>
      <c r="G2858"/>
      <c r="H2858"/>
      <c r="I2858"/>
      <c r="J2858" s="267"/>
      <c r="K2858" s="267"/>
      <c r="L2858" s="372"/>
      <c r="O2858" s="373"/>
      <c r="P2858" s="373"/>
      <c r="Q2858" s="374"/>
      <c r="R2858" s="274"/>
      <c r="S2858"/>
      <c r="T2858"/>
      <c r="U2858"/>
      <c r="V2858"/>
      <c r="W2858"/>
      <c r="X2858"/>
      <c r="Y2858"/>
      <c r="Z2858"/>
      <c r="AA2858"/>
      <c r="AB2858"/>
      <c r="AC2858"/>
      <c r="AD2858"/>
      <c r="AE2858"/>
      <c r="AF2858"/>
      <c r="AG2858"/>
      <c r="AH2858"/>
    </row>
    <row r="2859" spans="1:34" s="282" customFormat="1" ht="12.75" customHeight="1" x14ac:dyDescent="0.25">
      <c r="A2859"/>
      <c r="B2859"/>
      <c r="C2859" s="8"/>
      <c r="D2859" s="8"/>
      <c r="E2859"/>
      <c r="F2859" s="276"/>
      <c r="G2859"/>
      <c r="H2859"/>
      <c r="I2859"/>
      <c r="J2859" s="267"/>
      <c r="K2859" s="267"/>
      <c r="L2859" s="372"/>
      <c r="O2859" s="373"/>
      <c r="P2859" s="373"/>
      <c r="Q2859" s="374"/>
      <c r="R2859" s="274"/>
      <c r="S2859"/>
      <c r="T2859"/>
      <c r="U2859"/>
      <c r="V2859"/>
      <c r="W2859"/>
      <c r="X2859"/>
      <c r="Y2859"/>
      <c r="Z2859"/>
      <c r="AA2859"/>
      <c r="AB2859"/>
      <c r="AC2859"/>
      <c r="AD2859"/>
      <c r="AE2859"/>
      <c r="AF2859"/>
      <c r="AG2859"/>
      <c r="AH2859"/>
    </row>
    <row r="2860" spans="1:34" s="282" customFormat="1" ht="12.75" customHeight="1" x14ac:dyDescent="0.25">
      <c r="A2860"/>
      <c r="B2860"/>
      <c r="C2860" s="8"/>
      <c r="D2860" s="8"/>
      <c r="E2860"/>
      <c r="F2860" s="276"/>
      <c r="G2860"/>
      <c r="H2860"/>
      <c r="I2860"/>
      <c r="J2860" s="267"/>
      <c r="K2860" s="267"/>
      <c r="L2860" s="372"/>
      <c r="O2860" s="373"/>
      <c r="P2860" s="373"/>
      <c r="Q2860" s="374"/>
      <c r="R2860" s="274"/>
      <c r="S2860"/>
      <c r="T2860"/>
      <c r="U2860"/>
      <c r="V2860"/>
      <c r="W2860"/>
      <c r="X2860"/>
      <c r="Y2860"/>
      <c r="Z2860"/>
      <c r="AA2860"/>
      <c r="AB2860"/>
      <c r="AC2860"/>
      <c r="AD2860"/>
      <c r="AE2860"/>
      <c r="AF2860"/>
      <c r="AG2860"/>
      <c r="AH2860"/>
    </row>
    <row r="2861" spans="1:34" s="282" customFormat="1" ht="12.75" customHeight="1" x14ac:dyDescent="0.25">
      <c r="A2861"/>
      <c r="B2861"/>
      <c r="C2861" s="8"/>
      <c r="D2861" s="8"/>
      <c r="E2861"/>
      <c r="F2861" s="276"/>
      <c r="G2861"/>
      <c r="H2861"/>
      <c r="I2861"/>
      <c r="J2861" s="267"/>
      <c r="K2861" s="267"/>
      <c r="L2861" s="372"/>
      <c r="O2861" s="373"/>
      <c r="P2861" s="373"/>
      <c r="Q2861" s="374"/>
      <c r="R2861" s="274"/>
      <c r="S2861"/>
      <c r="T2861"/>
      <c r="U2861"/>
      <c r="V2861"/>
      <c r="W2861"/>
      <c r="X2861"/>
      <c r="Y2861"/>
      <c r="Z2861"/>
      <c r="AA2861"/>
      <c r="AB2861"/>
      <c r="AC2861"/>
      <c r="AD2861"/>
      <c r="AE2861"/>
      <c r="AF2861"/>
      <c r="AG2861"/>
      <c r="AH2861"/>
    </row>
    <row r="2862" spans="1:34" s="282" customFormat="1" ht="12.75" customHeight="1" x14ac:dyDescent="0.25">
      <c r="A2862"/>
      <c r="B2862"/>
      <c r="C2862" s="8"/>
      <c r="D2862" s="8"/>
      <c r="E2862"/>
      <c r="F2862" s="276"/>
      <c r="G2862"/>
      <c r="H2862"/>
      <c r="I2862"/>
      <c r="J2862" s="267"/>
      <c r="K2862" s="267"/>
      <c r="L2862" s="372"/>
      <c r="O2862" s="373"/>
      <c r="P2862" s="373"/>
      <c r="Q2862" s="374"/>
      <c r="R2862" s="274"/>
      <c r="S2862"/>
      <c r="T2862"/>
      <c r="U2862"/>
      <c r="V2862"/>
      <c r="W2862"/>
      <c r="X2862"/>
      <c r="Y2862"/>
      <c r="Z2862"/>
      <c r="AA2862"/>
      <c r="AB2862"/>
      <c r="AC2862"/>
      <c r="AD2862"/>
      <c r="AE2862"/>
      <c r="AF2862"/>
      <c r="AG2862"/>
      <c r="AH2862"/>
    </row>
    <row r="2863" spans="1:34" s="282" customFormat="1" ht="12.75" customHeight="1" x14ac:dyDescent="0.25">
      <c r="A2863"/>
      <c r="B2863"/>
      <c r="C2863" s="8"/>
      <c r="D2863" s="8"/>
      <c r="E2863"/>
      <c r="F2863" s="276"/>
      <c r="G2863"/>
      <c r="H2863"/>
      <c r="I2863"/>
      <c r="J2863" s="267"/>
      <c r="K2863" s="267"/>
      <c r="L2863" s="372"/>
      <c r="O2863" s="373"/>
      <c r="P2863" s="373"/>
      <c r="Q2863" s="374"/>
      <c r="R2863" s="274"/>
      <c r="S2863"/>
      <c r="T2863"/>
      <c r="U2863"/>
      <c r="V2863"/>
      <c r="W2863"/>
      <c r="X2863"/>
      <c r="Y2863"/>
      <c r="Z2863"/>
      <c r="AA2863"/>
      <c r="AB2863"/>
      <c r="AC2863"/>
      <c r="AD2863"/>
      <c r="AE2863"/>
      <c r="AF2863"/>
      <c r="AG2863"/>
      <c r="AH2863"/>
    </row>
    <row r="2864" spans="1:34" s="282" customFormat="1" ht="12.75" customHeight="1" x14ac:dyDescent="0.25">
      <c r="A2864"/>
      <c r="B2864"/>
      <c r="C2864" s="8"/>
      <c r="D2864" s="8"/>
      <c r="E2864"/>
      <c r="F2864" s="276"/>
      <c r="G2864"/>
      <c r="H2864"/>
      <c r="I2864"/>
      <c r="J2864" s="267"/>
      <c r="K2864" s="267"/>
      <c r="L2864" s="372"/>
      <c r="O2864" s="373"/>
      <c r="P2864" s="373"/>
      <c r="Q2864" s="374"/>
      <c r="R2864" s="274"/>
      <c r="S2864"/>
      <c r="T2864"/>
      <c r="U2864"/>
      <c r="V2864"/>
      <c r="W2864"/>
      <c r="X2864"/>
      <c r="Y2864"/>
      <c r="Z2864"/>
      <c r="AA2864"/>
      <c r="AB2864"/>
      <c r="AC2864"/>
      <c r="AD2864"/>
      <c r="AE2864"/>
      <c r="AF2864"/>
      <c r="AG2864"/>
      <c r="AH2864"/>
    </row>
    <row r="2865" spans="1:34" s="282" customFormat="1" ht="12.75" customHeight="1" x14ac:dyDescent="0.25">
      <c r="A2865"/>
      <c r="B2865"/>
      <c r="C2865" s="8"/>
      <c r="D2865" s="8"/>
      <c r="E2865"/>
      <c r="F2865" s="276"/>
      <c r="G2865"/>
      <c r="H2865"/>
      <c r="I2865"/>
      <c r="J2865" s="267"/>
      <c r="K2865" s="267"/>
      <c r="L2865" s="372"/>
      <c r="O2865" s="373"/>
      <c r="P2865" s="373"/>
      <c r="Q2865" s="374"/>
      <c r="R2865" s="274"/>
      <c r="S2865"/>
      <c r="T2865"/>
      <c r="U2865"/>
      <c r="V2865"/>
      <c r="W2865"/>
      <c r="X2865"/>
      <c r="Y2865"/>
      <c r="Z2865"/>
      <c r="AA2865"/>
      <c r="AB2865"/>
      <c r="AC2865"/>
      <c r="AD2865"/>
      <c r="AE2865"/>
      <c r="AF2865"/>
      <c r="AG2865"/>
      <c r="AH2865"/>
    </row>
    <row r="2866" spans="1:34" s="282" customFormat="1" ht="12.75" customHeight="1" x14ac:dyDescent="0.25">
      <c r="A2866"/>
      <c r="B2866"/>
      <c r="C2866" s="8"/>
      <c r="D2866" s="8"/>
      <c r="E2866"/>
      <c r="F2866" s="276"/>
      <c r="G2866"/>
      <c r="H2866"/>
      <c r="I2866"/>
      <c r="J2866" s="267"/>
      <c r="K2866" s="267"/>
      <c r="L2866" s="372"/>
      <c r="O2866" s="373"/>
      <c r="P2866" s="373"/>
      <c r="Q2866" s="374"/>
      <c r="R2866" s="274"/>
      <c r="S2866"/>
      <c r="T2866"/>
      <c r="U2866"/>
      <c r="V2866"/>
      <c r="W2866"/>
      <c r="X2866"/>
      <c r="Y2866"/>
      <c r="Z2866"/>
      <c r="AA2866"/>
      <c r="AB2866"/>
      <c r="AC2866"/>
      <c r="AD2866"/>
      <c r="AE2866"/>
      <c r="AF2866"/>
      <c r="AG2866"/>
      <c r="AH2866"/>
    </row>
    <row r="2867" spans="1:34" s="282" customFormat="1" ht="12.75" customHeight="1" x14ac:dyDescent="0.25">
      <c r="A2867"/>
      <c r="B2867"/>
      <c r="C2867" s="8"/>
      <c r="D2867" s="8"/>
      <c r="E2867"/>
      <c r="F2867" s="276"/>
      <c r="G2867"/>
      <c r="H2867"/>
      <c r="I2867"/>
      <c r="J2867" s="267"/>
      <c r="K2867" s="267"/>
      <c r="L2867" s="372"/>
      <c r="O2867" s="373"/>
      <c r="P2867" s="373"/>
      <c r="Q2867" s="374"/>
      <c r="R2867" s="274"/>
      <c r="S2867"/>
      <c r="T2867"/>
      <c r="U2867"/>
      <c r="V2867"/>
      <c r="W2867"/>
      <c r="X2867"/>
      <c r="Y2867"/>
      <c r="Z2867"/>
      <c r="AA2867"/>
      <c r="AB2867"/>
      <c r="AC2867"/>
      <c r="AD2867"/>
      <c r="AE2867"/>
      <c r="AF2867"/>
      <c r="AG2867"/>
      <c r="AH2867"/>
    </row>
    <row r="2868" spans="1:34" s="282" customFormat="1" ht="12.75" customHeight="1" x14ac:dyDescent="0.25">
      <c r="A2868"/>
      <c r="B2868"/>
      <c r="C2868" s="8"/>
      <c r="D2868" s="8"/>
      <c r="E2868"/>
      <c r="F2868" s="276"/>
      <c r="G2868"/>
      <c r="H2868"/>
      <c r="I2868"/>
      <c r="J2868" s="267"/>
      <c r="K2868" s="267"/>
      <c r="L2868" s="372"/>
      <c r="O2868" s="373"/>
      <c r="P2868" s="373"/>
      <c r="Q2868" s="374"/>
      <c r="R2868" s="274"/>
      <c r="S2868"/>
      <c r="T2868"/>
      <c r="U2868"/>
      <c r="V2868"/>
      <c r="W2868"/>
      <c r="X2868"/>
      <c r="Y2868"/>
      <c r="Z2868"/>
      <c r="AA2868"/>
      <c r="AB2868"/>
      <c r="AC2868"/>
      <c r="AD2868"/>
      <c r="AE2868"/>
      <c r="AF2868"/>
      <c r="AG2868"/>
      <c r="AH2868"/>
    </row>
    <row r="2869" spans="1:34" s="282" customFormat="1" ht="12.75" customHeight="1" x14ac:dyDescent="0.25">
      <c r="A2869"/>
      <c r="B2869"/>
      <c r="C2869" s="8"/>
      <c r="D2869" s="8"/>
      <c r="E2869"/>
      <c r="F2869" s="276"/>
      <c r="G2869"/>
      <c r="H2869"/>
      <c r="I2869"/>
      <c r="J2869" s="267"/>
      <c r="K2869" s="267"/>
      <c r="L2869" s="372"/>
      <c r="O2869" s="373"/>
      <c r="P2869" s="373"/>
      <c r="Q2869" s="374"/>
      <c r="R2869" s="274"/>
      <c r="S2869"/>
      <c r="T2869"/>
      <c r="U2869"/>
      <c r="V2869"/>
      <c r="W2869"/>
      <c r="X2869"/>
      <c r="Y2869"/>
      <c r="Z2869"/>
      <c r="AA2869"/>
      <c r="AB2869"/>
      <c r="AC2869"/>
      <c r="AD2869"/>
      <c r="AE2869"/>
      <c r="AF2869"/>
      <c r="AG2869"/>
      <c r="AH2869"/>
    </row>
    <row r="2870" spans="1:34" s="282" customFormat="1" ht="12.75" customHeight="1" x14ac:dyDescent="0.25">
      <c r="A2870"/>
      <c r="B2870"/>
      <c r="C2870" s="8"/>
      <c r="D2870" s="8"/>
      <c r="E2870"/>
      <c r="F2870" s="276"/>
      <c r="G2870"/>
      <c r="H2870"/>
      <c r="I2870"/>
      <c r="J2870" s="267"/>
      <c r="K2870" s="267"/>
      <c r="L2870" s="372"/>
      <c r="O2870" s="373"/>
      <c r="P2870" s="373"/>
      <c r="Q2870" s="374"/>
      <c r="R2870" s="274"/>
      <c r="S2870"/>
      <c r="T2870"/>
      <c r="U2870"/>
      <c r="V2870"/>
      <c r="W2870"/>
      <c r="X2870"/>
      <c r="Y2870"/>
      <c r="Z2870"/>
      <c r="AA2870"/>
      <c r="AB2870"/>
      <c r="AC2870"/>
      <c r="AD2870"/>
      <c r="AE2870"/>
      <c r="AF2870"/>
      <c r="AG2870"/>
      <c r="AH2870"/>
    </row>
    <row r="2871" spans="1:34" s="282" customFormat="1" ht="12.75" customHeight="1" x14ac:dyDescent="0.25">
      <c r="A2871"/>
      <c r="B2871"/>
      <c r="C2871" s="8"/>
      <c r="D2871" s="8"/>
      <c r="E2871"/>
      <c r="F2871" s="276"/>
      <c r="G2871"/>
      <c r="H2871"/>
      <c r="I2871"/>
      <c r="J2871" s="267"/>
      <c r="K2871" s="267"/>
      <c r="L2871" s="372"/>
      <c r="O2871" s="373"/>
      <c r="P2871" s="373"/>
      <c r="Q2871" s="374"/>
      <c r="R2871" s="274"/>
      <c r="S2871"/>
      <c r="T2871"/>
      <c r="U2871"/>
      <c r="V2871"/>
      <c r="W2871"/>
      <c r="X2871"/>
      <c r="Y2871"/>
      <c r="Z2871"/>
      <c r="AA2871"/>
      <c r="AB2871"/>
      <c r="AC2871"/>
      <c r="AD2871"/>
      <c r="AE2871"/>
      <c r="AF2871"/>
      <c r="AG2871"/>
      <c r="AH2871"/>
    </row>
    <row r="2872" spans="1:34" s="282" customFormat="1" ht="12.75" customHeight="1" x14ac:dyDescent="0.25">
      <c r="A2872"/>
      <c r="B2872"/>
      <c r="C2872" s="8"/>
      <c r="D2872" s="8"/>
      <c r="E2872"/>
      <c r="F2872" s="276"/>
      <c r="G2872"/>
      <c r="H2872"/>
      <c r="I2872"/>
      <c r="J2872" s="267"/>
      <c r="K2872" s="267"/>
      <c r="L2872" s="372"/>
      <c r="O2872" s="373"/>
      <c r="P2872" s="373"/>
      <c r="Q2872" s="374"/>
      <c r="R2872" s="274"/>
      <c r="S2872"/>
      <c r="T2872"/>
      <c r="U2872"/>
      <c r="V2872"/>
      <c r="W2872"/>
      <c r="X2872"/>
      <c r="Y2872"/>
      <c r="Z2872"/>
      <c r="AA2872"/>
      <c r="AB2872"/>
      <c r="AC2872"/>
      <c r="AD2872"/>
      <c r="AE2872"/>
      <c r="AF2872"/>
      <c r="AG2872"/>
      <c r="AH2872"/>
    </row>
    <row r="2873" spans="1:34" s="282" customFormat="1" ht="12.75" customHeight="1" x14ac:dyDescent="0.25">
      <c r="A2873"/>
      <c r="B2873"/>
      <c r="C2873" s="8"/>
      <c r="D2873" s="8"/>
      <c r="E2873"/>
      <c r="F2873" s="276"/>
      <c r="G2873"/>
      <c r="H2873"/>
      <c r="I2873"/>
      <c r="J2873" s="267"/>
      <c r="K2873" s="267"/>
      <c r="L2873" s="372"/>
      <c r="O2873" s="373"/>
      <c r="P2873" s="373"/>
      <c r="Q2873" s="374"/>
      <c r="R2873" s="274"/>
      <c r="S2873"/>
      <c r="T2873"/>
      <c r="U2873"/>
      <c r="V2873"/>
      <c r="W2873"/>
      <c r="X2873"/>
      <c r="Y2873"/>
      <c r="Z2873"/>
      <c r="AA2873"/>
      <c r="AB2873"/>
      <c r="AC2873"/>
      <c r="AD2873"/>
      <c r="AE2873"/>
      <c r="AF2873"/>
      <c r="AG2873"/>
      <c r="AH2873"/>
    </row>
    <row r="2874" spans="1:34" s="282" customFormat="1" ht="12.75" customHeight="1" x14ac:dyDescent="0.25">
      <c r="A2874"/>
      <c r="B2874"/>
      <c r="C2874" s="8"/>
      <c r="D2874" s="8"/>
      <c r="E2874"/>
      <c r="F2874" s="276"/>
      <c r="G2874"/>
      <c r="H2874"/>
      <c r="I2874"/>
      <c r="J2874" s="267"/>
      <c r="K2874" s="267"/>
      <c r="L2874" s="372"/>
      <c r="O2874" s="373"/>
      <c r="P2874" s="373"/>
      <c r="Q2874" s="374"/>
      <c r="R2874" s="274"/>
      <c r="S2874"/>
      <c r="T2874"/>
      <c r="U2874"/>
      <c r="V2874"/>
      <c r="W2874"/>
      <c r="X2874"/>
      <c r="Y2874"/>
      <c r="Z2874"/>
      <c r="AA2874"/>
      <c r="AB2874"/>
      <c r="AC2874"/>
      <c r="AD2874"/>
      <c r="AE2874"/>
      <c r="AF2874"/>
      <c r="AG2874"/>
      <c r="AH2874"/>
    </row>
    <row r="2875" spans="1:34" s="282" customFormat="1" ht="12.75" customHeight="1" x14ac:dyDescent="0.25">
      <c r="A2875"/>
      <c r="B2875"/>
      <c r="C2875" s="8"/>
      <c r="D2875" s="8"/>
      <c r="E2875"/>
      <c r="F2875" s="276"/>
      <c r="G2875"/>
      <c r="H2875"/>
      <c r="I2875"/>
      <c r="J2875" s="267"/>
      <c r="K2875" s="267"/>
      <c r="L2875" s="372"/>
      <c r="O2875" s="373"/>
      <c r="P2875" s="373"/>
      <c r="Q2875" s="374"/>
      <c r="R2875" s="274"/>
      <c r="S2875"/>
      <c r="T2875"/>
      <c r="U2875"/>
      <c r="V2875"/>
      <c r="W2875"/>
      <c r="X2875"/>
      <c r="Y2875"/>
      <c r="Z2875"/>
      <c r="AA2875"/>
      <c r="AB2875"/>
      <c r="AC2875"/>
      <c r="AD2875"/>
      <c r="AE2875"/>
      <c r="AF2875"/>
      <c r="AG2875"/>
      <c r="AH2875"/>
    </row>
    <row r="2876" spans="1:34" s="282" customFormat="1" ht="12.75" customHeight="1" x14ac:dyDescent="0.25">
      <c r="A2876"/>
      <c r="B2876"/>
      <c r="C2876" s="8"/>
      <c r="D2876" s="8"/>
      <c r="E2876"/>
      <c r="F2876" s="276"/>
      <c r="G2876"/>
      <c r="H2876"/>
      <c r="I2876"/>
      <c r="J2876" s="267"/>
      <c r="K2876" s="267"/>
      <c r="L2876" s="372"/>
      <c r="O2876" s="373"/>
      <c r="P2876" s="373"/>
      <c r="Q2876" s="374"/>
      <c r="R2876" s="274"/>
      <c r="S2876"/>
      <c r="T2876"/>
      <c r="U2876"/>
      <c r="V2876"/>
      <c r="W2876"/>
      <c r="X2876"/>
      <c r="Y2876"/>
      <c r="Z2876"/>
      <c r="AA2876"/>
      <c r="AB2876"/>
      <c r="AC2876"/>
      <c r="AD2876"/>
      <c r="AE2876"/>
      <c r="AF2876"/>
      <c r="AG2876"/>
      <c r="AH2876"/>
    </row>
    <row r="2877" spans="1:34" s="282" customFormat="1" ht="12.75" customHeight="1" x14ac:dyDescent="0.25">
      <c r="A2877"/>
      <c r="B2877"/>
      <c r="C2877" s="8"/>
      <c r="D2877" s="8"/>
      <c r="E2877"/>
      <c r="F2877" s="276"/>
      <c r="G2877"/>
      <c r="H2877"/>
      <c r="I2877"/>
      <c r="J2877" s="267"/>
      <c r="K2877" s="267"/>
      <c r="L2877" s="372"/>
      <c r="O2877" s="373"/>
      <c r="P2877" s="373"/>
      <c r="Q2877" s="374"/>
      <c r="R2877" s="274"/>
      <c r="S2877"/>
      <c r="T2877"/>
      <c r="U2877"/>
      <c r="V2877"/>
      <c r="W2877"/>
      <c r="X2877"/>
      <c r="Y2877"/>
      <c r="Z2877"/>
      <c r="AA2877"/>
      <c r="AB2877"/>
      <c r="AC2877"/>
      <c r="AD2877"/>
      <c r="AE2877"/>
      <c r="AF2877"/>
      <c r="AG2877"/>
      <c r="AH2877"/>
    </row>
    <row r="2878" spans="1:34" s="282" customFormat="1" ht="12.75" customHeight="1" x14ac:dyDescent="0.25">
      <c r="A2878"/>
      <c r="B2878"/>
      <c r="C2878" s="8"/>
      <c r="D2878" s="8"/>
      <c r="E2878"/>
      <c r="F2878" s="276"/>
      <c r="G2878"/>
      <c r="H2878"/>
      <c r="I2878"/>
      <c r="J2878" s="267"/>
      <c r="K2878" s="267"/>
      <c r="L2878" s="372"/>
      <c r="O2878" s="373"/>
      <c r="P2878" s="373"/>
      <c r="Q2878" s="374"/>
      <c r="R2878" s="274"/>
      <c r="S2878"/>
      <c r="T2878"/>
      <c r="U2878"/>
      <c r="V2878"/>
      <c r="W2878"/>
      <c r="X2878"/>
      <c r="Y2878"/>
      <c r="Z2878"/>
      <c r="AA2878"/>
      <c r="AB2878"/>
      <c r="AC2878"/>
      <c r="AD2878"/>
      <c r="AE2878"/>
      <c r="AF2878"/>
      <c r="AG2878"/>
      <c r="AH2878"/>
    </row>
    <row r="2879" spans="1:34" s="282" customFormat="1" ht="12.75" customHeight="1" x14ac:dyDescent="0.25">
      <c r="A2879"/>
      <c r="B2879"/>
      <c r="C2879" s="8"/>
      <c r="D2879" s="8"/>
      <c r="E2879"/>
      <c r="F2879" s="276"/>
      <c r="G2879"/>
      <c r="H2879"/>
      <c r="I2879"/>
      <c r="J2879" s="267"/>
      <c r="K2879" s="267"/>
      <c r="L2879" s="372"/>
      <c r="O2879" s="373"/>
      <c r="P2879" s="373"/>
      <c r="Q2879" s="374"/>
      <c r="R2879" s="274"/>
      <c r="S2879"/>
      <c r="T2879"/>
      <c r="U2879"/>
      <c r="V2879"/>
      <c r="W2879"/>
      <c r="X2879"/>
      <c r="Y2879"/>
      <c r="Z2879"/>
      <c r="AA2879"/>
      <c r="AB2879"/>
      <c r="AC2879"/>
      <c r="AD2879"/>
      <c r="AE2879"/>
      <c r="AF2879"/>
      <c r="AG2879"/>
      <c r="AH2879"/>
    </row>
    <row r="2880" spans="1:34" s="282" customFormat="1" ht="12.75" customHeight="1" x14ac:dyDescent="0.25">
      <c r="A2880"/>
      <c r="B2880"/>
      <c r="C2880" s="8"/>
      <c r="D2880" s="8"/>
      <c r="E2880"/>
      <c r="F2880" s="276"/>
      <c r="G2880"/>
      <c r="H2880"/>
      <c r="I2880"/>
      <c r="J2880" s="267"/>
      <c r="K2880" s="267"/>
      <c r="L2880" s="372"/>
      <c r="O2880" s="373"/>
      <c r="P2880" s="373"/>
      <c r="Q2880" s="374"/>
      <c r="R2880" s="274"/>
      <c r="S2880"/>
      <c r="T2880"/>
      <c r="U2880"/>
      <c r="V2880"/>
      <c r="W2880"/>
      <c r="X2880"/>
      <c r="Y2880"/>
      <c r="Z2880"/>
      <c r="AA2880"/>
      <c r="AB2880"/>
      <c r="AC2880"/>
      <c r="AD2880"/>
      <c r="AE2880"/>
      <c r="AF2880"/>
      <c r="AG2880"/>
      <c r="AH2880"/>
    </row>
    <row r="2881" spans="1:34" s="282" customFormat="1" ht="12.75" customHeight="1" x14ac:dyDescent="0.25">
      <c r="A2881"/>
      <c r="B2881"/>
      <c r="C2881" s="8"/>
      <c r="D2881" s="8"/>
      <c r="E2881"/>
      <c r="F2881" s="276"/>
      <c r="G2881"/>
      <c r="H2881"/>
      <c r="I2881"/>
      <c r="J2881" s="267"/>
      <c r="K2881" s="267"/>
      <c r="L2881" s="372"/>
      <c r="O2881" s="373"/>
      <c r="P2881" s="373"/>
      <c r="Q2881" s="374"/>
      <c r="R2881" s="274"/>
      <c r="S2881"/>
      <c r="T2881"/>
      <c r="U2881"/>
      <c r="V2881"/>
      <c r="W2881"/>
      <c r="X2881"/>
      <c r="Y2881"/>
      <c r="Z2881"/>
      <c r="AA2881"/>
      <c r="AB2881"/>
      <c r="AC2881"/>
      <c r="AD2881"/>
      <c r="AE2881"/>
      <c r="AF2881"/>
      <c r="AG2881"/>
      <c r="AH2881"/>
    </row>
    <row r="2882" spans="1:34" s="282" customFormat="1" ht="12.75" customHeight="1" x14ac:dyDescent="0.25">
      <c r="A2882"/>
      <c r="B2882"/>
      <c r="C2882" s="8"/>
      <c r="D2882" s="8"/>
      <c r="E2882"/>
      <c r="F2882" s="276"/>
      <c r="G2882"/>
      <c r="H2882"/>
      <c r="I2882"/>
      <c r="J2882" s="267"/>
      <c r="K2882" s="267"/>
      <c r="L2882" s="372"/>
      <c r="O2882" s="373"/>
      <c r="P2882" s="373"/>
      <c r="Q2882" s="374"/>
      <c r="R2882" s="274"/>
      <c r="S2882"/>
      <c r="T2882"/>
      <c r="U2882"/>
      <c r="V2882"/>
      <c r="W2882"/>
      <c r="X2882"/>
      <c r="Y2882"/>
      <c r="Z2882"/>
      <c r="AA2882"/>
      <c r="AB2882"/>
      <c r="AC2882"/>
      <c r="AD2882"/>
      <c r="AE2882"/>
      <c r="AF2882"/>
      <c r="AG2882"/>
      <c r="AH2882"/>
    </row>
    <row r="2883" spans="1:34" s="282" customFormat="1" ht="12.75" customHeight="1" x14ac:dyDescent="0.25">
      <c r="A2883"/>
      <c r="B2883"/>
      <c r="C2883" s="8"/>
      <c r="D2883" s="8"/>
      <c r="E2883"/>
      <c r="F2883" s="276"/>
      <c r="G2883"/>
      <c r="H2883"/>
      <c r="I2883"/>
      <c r="J2883" s="267"/>
      <c r="K2883" s="267"/>
      <c r="L2883" s="372"/>
      <c r="O2883" s="373"/>
      <c r="P2883" s="373"/>
      <c r="Q2883" s="374"/>
      <c r="R2883" s="274"/>
      <c r="S2883"/>
      <c r="T2883"/>
      <c r="U2883"/>
      <c r="V2883"/>
      <c r="W2883"/>
      <c r="X2883"/>
      <c r="Y2883"/>
      <c r="Z2883"/>
      <c r="AA2883"/>
      <c r="AB2883"/>
      <c r="AC2883"/>
      <c r="AD2883"/>
      <c r="AE2883"/>
      <c r="AF2883"/>
      <c r="AG2883"/>
      <c r="AH2883"/>
    </row>
    <row r="2884" spans="1:34" s="282" customFormat="1" ht="12.75" customHeight="1" x14ac:dyDescent="0.25">
      <c r="A2884"/>
      <c r="B2884"/>
      <c r="C2884" s="8"/>
      <c r="D2884" s="8"/>
      <c r="E2884"/>
      <c r="F2884" s="276"/>
      <c r="G2884"/>
      <c r="H2884"/>
      <c r="I2884"/>
      <c r="J2884" s="267"/>
      <c r="K2884" s="267"/>
      <c r="L2884" s="372"/>
      <c r="O2884" s="373"/>
      <c r="P2884" s="373"/>
      <c r="Q2884" s="374"/>
      <c r="R2884" s="274"/>
      <c r="S2884"/>
      <c r="T2884"/>
      <c r="U2884"/>
      <c r="V2884"/>
      <c r="W2884"/>
      <c r="X2884"/>
      <c r="Y2884"/>
      <c r="Z2884"/>
      <c r="AA2884"/>
      <c r="AB2884"/>
      <c r="AC2884"/>
      <c r="AD2884"/>
      <c r="AE2884"/>
      <c r="AF2884"/>
      <c r="AG2884"/>
      <c r="AH2884"/>
    </row>
    <row r="2885" spans="1:34" s="282" customFormat="1" ht="12.75" customHeight="1" x14ac:dyDescent="0.25">
      <c r="A2885"/>
      <c r="B2885"/>
      <c r="C2885" s="8"/>
      <c r="D2885" s="8"/>
      <c r="E2885"/>
      <c r="F2885" s="276"/>
      <c r="G2885"/>
      <c r="H2885"/>
      <c r="I2885"/>
      <c r="J2885" s="267"/>
      <c r="K2885" s="267"/>
      <c r="L2885" s="372"/>
      <c r="O2885" s="373"/>
      <c r="P2885" s="373"/>
      <c r="Q2885" s="374"/>
      <c r="R2885" s="274"/>
      <c r="S2885"/>
      <c r="T2885"/>
      <c r="U2885"/>
      <c r="V2885"/>
      <c r="W2885"/>
      <c r="X2885"/>
      <c r="Y2885"/>
      <c r="Z2885"/>
      <c r="AA2885"/>
      <c r="AB2885"/>
      <c r="AC2885"/>
      <c r="AD2885"/>
      <c r="AE2885"/>
      <c r="AF2885"/>
      <c r="AG2885"/>
      <c r="AH2885"/>
    </row>
    <row r="2886" spans="1:34" s="282" customFormat="1" ht="12.75" customHeight="1" x14ac:dyDescent="0.25">
      <c r="A2886"/>
      <c r="B2886"/>
      <c r="C2886" s="8"/>
      <c r="D2886" s="8"/>
      <c r="E2886"/>
      <c r="F2886" s="276"/>
      <c r="G2886"/>
      <c r="H2886"/>
      <c r="I2886"/>
      <c r="J2886" s="267"/>
      <c r="K2886" s="267"/>
      <c r="L2886" s="372"/>
      <c r="O2886" s="373"/>
      <c r="P2886" s="373"/>
      <c r="Q2886" s="374"/>
      <c r="R2886" s="274"/>
      <c r="S2886"/>
      <c r="T2886"/>
      <c r="U2886"/>
      <c r="V2886"/>
      <c r="W2886"/>
      <c r="X2886"/>
      <c r="Y2886"/>
      <c r="Z2886"/>
      <c r="AA2886"/>
      <c r="AB2886"/>
      <c r="AC2886"/>
      <c r="AD2886"/>
      <c r="AE2886"/>
      <c r="AF2886"/>
      <c r="AG2886"/>
      <c r="AH2886"/>
    </row>
    <row r="2887" spans="1:34" s="282" customFormat="1" ht="12.75" customHeight="1" x14ac:dyDescent="0.25">
      <c r="A2887"/>
      <c r="B2887"/>
      <c r="C2887" s="8"/>
      <c r="D2887" s="8"/>
      <c r="E2887"/>
      <c r="F2887" s="276"/>
      <c r="G2887"/>
      <c r="H2887"/>
      <c r="I2887"/>
      <c r="J2887" s="267"/>
      <c r="K2887" s="267"/>
      <c r="L2887" s="372"/>
      <c r="O2887" s="373"/>
      <c r="P2887" s="373"/>
      <c r="Q2887" s="374"/>
      <c r="R2887" s="274"/>
      <c r="S2887"/>
      <c r="T2887"/>
      <c r="U2887"/>
      <c r="V2887"/>
      <c r="W2887"/>
      <c r="X2887"/>
      <c r="Y2887"/>
      <c r="Z2887"/>
      <c r="AA2887"/>
      <c r="AB2887"/>
      <c r="AC2887"/>
      <c r="AD2887"/>
      <c r="AE2887"/>
      <c r="AF2887"/>
      <c r="AG2887"/>
      <c r="AH2887"/>
    </row>
    <row r="2888" spans="1:34" s="282" customFormat="1" ht="12.75" customHeight="1" x14ac:dyDescent="0.25">
      <c r="A2888"/>
      <c r="B2888"/>
      <c r="C2888" s="8"/>
      <c r="D2888" s="8"/>
      <c r="E2888"/>
      <c r="F2888" s="276"/>
      <c r="G2888"/>
      <c r="H2888"/>
      <c r="I2888"/>
      <c r="J2888" s="267"/>
      <c r="K2888" s="267"/>
      <c r="L2888" s="372"/>
      <c r="O2888" s="373"/>
      <c r="P2888" s="373"/>
      <c r="Q2888" s="374"/>
      <c r="R2888" s="274"/>
      <c r="S2888"/>
      <c r="T2888"/>
      <c r="U2888"/>
      <c r="V2888"/>
      <c r="W2888"/>
      <c r="X2888"/>
      <c r="Y2888"/>
      <c r="Z2888"/>
      <c r="AA2888"/>
      <c r="AB2888"/>
      <c r="AC2888"/>
      <c r="AD2888"/>
      <c r="AE2888"/>
      <c r="AF2888"/>
      <c r="AG2888"/>
      <c r="AH2888"/>
    </row>
    <row r="2889" spans="1:34" s="282" customFormat="1" ht="12.75" customHeight="1" x14ac:dyDescent="0.25">
      <c r="A2889"/>
      <c r="B2889"/>
      <c r="C2889" s="8"/>
      <c r="D2889" s="8"/>
      <c r="E2889"/>
      <c r="F2889" s="276"/>
      <c r="G2889"/>
      <c r="H2889"/>
      <c r="I2889"/>
      <c r="J2889" s="267"/>
      <c r="K2889" s="267"/>
      <c r="L2889" s="372"/>
      <c r="O2889" s="373"/>
      <c r="P2889" s="373"/>
      <c r="Q2889" s="374"/>
      <c r="R2889" s="274"/>
      <c r="S2889"/>
      <c r="T2889"/>
      <c r="U2889"/>
      <c r="V2889"/>
      <c r="W2889"/>
      <c r="X2889"/>
      <c r="Y2889"/>
      <c r="Z2889"/>
      <c r="AA2889"/>
      <c r="AB2889"/>
      <c r="AC2889"/>
      <c r="AD2889"/>
      <c r="AE2889"/>
      <c r="AF2889"/>
      <c r="AG2889"/>
      <c r="AH2889"/>
    </row>
    <row r="2890" spans="1:34" s="282" customFormat="1" ht="12.75" customHeight="1" x14ac:dyDescent="0.25">
      <c r="A2890"/>
      <c r="B2890"/>
      <c r="C2890" s="8"/>
      <c r="D2890" s="8"/>
      <c r="E2890"/>
      <c r="F2890" s="276"/>
      <c r="G2890"/>
      <c r="H2890"/>
      <c r="I2890"/>
      <c r="J2890" s="267"/>
      <c r="K2890" s="267"/>
      <c r="L2890" s="372"/>
      <c r="O2890" s="373"/>
      <c r="P2890" s="373"/>
      <c r="Q2890" s="374"/>
      <c r="R2890" s="274"/>
      <c r="S2890"/>
      <c r="T2890"/>
      <c r="U2890"/>
      <c r="V2890"/>
      <c r="W2890"/>
      <c r="X2890"/>
      <c r="Y2890"/>
      <c r="Z2890"/>
      <c r="AA2890"/>
      <c r="AB2890"/>
      <c r="AC2890"/>
      <c r="AD2890"/>
      <c r="AE2890"/>
      <c r="AF2890"/>
      <c r="AG2890"/>
      <c r="AH2890"/>
    </row>
    <row r="2891" spans="1:34" s="282" customFormat="1" ht="12.75" customHeight="1" x14ac:dyDescent="0.25">
      <c r="A2891"/>
      <c r="B2891"/>
      <c r="C2891" s="8"/>
      <c r="D2891" s="8"/>
      <c r="E2891"/>
      <c r="F2891" s="276"/>
      <c r="G2891"/>
      <c r="H2891"/>
      <c r="I2891"/>
      <c r="J2891" s="267"/>
      <c r="K2891" s="267"/>
      <c r="L2891" s="372"/>
      <c r="O2891" s="373"/>
      <c r="P2891" s="373"/>
      <c r="Q2891" s="374"/>
      <c r="R2891" s="274"/>
      <c r="S2891"/>
      <c r="T2891"/>
      <c r="U2891"/>
      <c r="V2891"/>
      <c r="W2891"/>
      <c r="X2891"/>
      <c r="Y2891"/>
      <c r="Z2891"/>
      <c r="AA2891"/>
      <c r="AB2891"/>
      <c r="AC2891"/>
      <c r="AD2891"/>
      <c r="AE2891"/>
      <c r="AF2891"/>
      <c r="AG2891"/>
      <c r="AH2891"/>
    </row>
    <row r="2892" spans="1:34" s="282" customFormat="1" ht="12.75" customHeight="1" x14ac:dyDescent="0.25">
      <c r="A2892"/>
      <c r="B2892"/>
      <c r="C2892" s="8"/>
      <c r="D2892" s="8"/>
      <c r="E2892"/>
      <c r="F2892" s="276"/>
      <c r="G2892"/>
      <c r="H2892"/>
      <c r="I2892"/>
      <c r="J2892" s="267"/>
      <c r="K2892" s="267"/>
      <c r="L2892" s="372"/>
      <c r="O2892" s="373"/>
      <c r="P2892" s="373"/>
      <c r="Q2892" s="374"/>
      <c r="R2892" s="274"/>
      <c r="S2892"/>
      <c r="T2892"/>
      <c r="U2892"/>
      <c r="V2892"/>
      <c r="W2892"/>
      <c r="X2892"/>
      <c r="Y2892"/>
      <c r="Z2892"/>
      <c r="AA2892"/>
      <c r="AB2892"/>
      <c r="AC2892"/>
      <c r="AD2892"/>
      <c r="AE2892"/>
      <c r="AF2892"/>
      <c r="AG2892"/>
      <c r="AH2892"/>
    </row>
    <row r="2893" spans="1:34" s="282" customFormat="1" ht="12.75" customHeight="1" x14ac:dyDescent="0.25">
      <c r="A2893"/>
      <c r="B2893"/>
      <c r="C2893" s="8"/>
      <c r="D2893" s="8"/>
      <c r="E2893"/>
      <c r="F2893" s="276"/>
      <c r="G2893"/>
      <c r="H2893"/>
      <c r="I2893"/>
      <c r="J2893" s="267"/>
      <c r="K2893" s="267"/>
      <c r="L2893" s="372"/>
      <c r="O2893" s="373"/>
      <c r="P2893" s="373"/>
      <c r="Q2893" s="374"/>
      <c r="R2893" s="274"/>
      <c r="S2893"/>
      <c r="T2893"/>
      <c r="U2893"/>
      <c r="V2893"/>
      <c r="W2893"/>
      <c r="X2893"/>
      <c r="Y2893"/>
      <c r="Z2893"/>
      <c r="AA2893"/>
      <c r="AB2893"/>
      <c r="AC2893"/>
      <c r="AD2893"/>
      <c r="AE2893"/>
      <c r="AF2893"/>
      <c r="AG2893"/>
      <c r="AH2893"/>
    </row>
    <row r="2894" spans="1:34" s="282" customFormat="1" ht="12.75" customHeight="1" x14ac:dyDescent="0.25">
      <c r="A2894"/>
      <c r="B2894"/>
      <c r="C2894" s="8"/>
      <c r="D2894" s="8"/>
      <c r="E2894"/>
      <c r="F2894" s="276"/>
      <c r="G2894"/>
      <c r="H2894"/>
      <c r="I2894"/>
      <c r="J2894" s="267"/>
      <c r="K2894" s="267"/>
      <c r="L2894" s="372"/>
      <c r="O2894" s="373"/>
      <c r="P2894" s="373"/>
      <c r="Q2894" s="374"/>
      <c r="R2894" s="274"/>
      <c r="S2894"/>
      <c r="T2894"/>
      <c r="U2894"/>
      <c r="V2894"/>
      <c r="W2894"/>
      <c r="X2894"/>
      <c r="Y2894"/>
      <c r="Z2894"/>
      <c r="AA2894"/>
      <c r="AB2894"/>
      <c r="AC2894"/>
      <c r="AD2894"/>
      <c r="AE2894"/>
      <c r="AF2894"/>
      <c r="AG2894"/>
      <c r="AH2894"/>
    </row>
    <row r="2895" spans="1:34" s="282" customFormat="1" ht="12.75" customHeight="1" x14ac:dyDescent="0.25">
      <c r="A2895"/>
      <c r="B2895"/>
      <c r="C2895" s="8"/>
      <c r="D2895" s="8"/>
      <c r="E2895"/>
      <c r="F2895" s="276"/>
      <c r="G2895"/>
      <c r="H2895"/>
      <c r="I2895"/>
      <c r="J2895" s="267"/>
      <c r="K2895" s="267"/>
      <c r="L2895" s="372"/>
      <c r="O2895" s="373"/>
      <c r="P2895" s="373"/>
      <c r="Q2895" s="374"/>
      <c r="R2895" s="274"/>
      <c r="S2895"/>
      <c r="T2895"/>
      <c r="U2895"/>
      <c r="V2895"/>
      <c r="W2895"/>
      <c r="X2895"/>
      <c r="Y2895"/>
      <c r="Z2895"/>
      <c r="AA2895"/>
      <c r="AB2895"/>
      <c r="AC2895"/>
      <c r="AD2895"/>
      <c r="AE2895"/>
      <c r="AF2895"/>
      <c r="AG2895"/>
      <c r="AH2895"/>
    </row>
    <row r="2896" spans="1:34" s="282" customFormat="1" ht="12.75" customHeight="1" x14ac:dyDescent="0.25">
      <c r="A2896"/>
      <c r="B2896"/>
      <c r="C2896" s="8"/>
      <c r="D2896" s="8"/>
      <c r="E2896"/>
      <c r="F2896" s="276"/>
      <c r="G2896"/>
      <c r="H2896"/>
      <c r="I2896"/>
      <c r="J2896" s="267"/>
      <c r="K2896" s="267"/>
      <c r="L2896" s="372"/>
      <c r="O2896" s="373"/>
      <c r="P2896" s="373"/>
      <c r="Q2896" s="374"/>
      <c r="R2896" s="274"/>
      <c r="S2896"/>
      <c r="T2896"/>
      <c r="U2896"/>
      <c r="V2896"/>
      <c r="W2896"/>
      <c r="X2896"/>
      <c r="Y2896"/>
      <c r="Z2896"/>
      <c r="AA2896"/>
      <c r="AB2896"/>
      <c r="AC2896"/>
      <c r="AD2896"/>
      <c r="AE2896"/>
      <c r="AF2896"/>
      <c r="AG2896"/>
      <c r="AH2896"/>
    </row>
    <row r="2897" spans="1:34" s="282" customFormat="1" ht="12.75" customHeight="1" x14ac:dyDescent="0.25">
      <c r="A2897"/>
      <c r="B2897"/>
      <c r="C2897" s="8"/>
      <c r="D2897" s="8"/>
      <c r="E2897"/>
      <c r="F2897" s="276"/>
      <c r="G2897"/>
      <c r="H2897"/>
      <c r="I2897"/>
      <c r="J2897" s="267"/>
      <c r="K2897" s="267"/>
      <c r="L2897" s="372"/>
      <c r="O2897" s="373"/>
      <c r="P2897" s="373"/>
      <c r="Q2897" s="374"/>
      <c r="R2897" s="274"/>
      <c r="S2897"/>
      <c r="T2897"/>
      <c r="U2897"/>
      <c r="V2897"/>
      <c r="W2897"/>
      <c r="X2897"/>
      <c r="Y2897"/>
      <c r="Z2897"/>
      <c r="AA2897"/>
      <c r="AB2897"/>
      <c r="AC2897"/>
      <c r="AD2897"/>
      <c r="AE2897"/>
      <c r="AF2897"/>
      <c r="AG2897"/>
      <c r="AH2897"/>
    </row>
    <row r="2898" spans="1:34" s="282" customFormat="1" ht="12.75" customHeight="1" x14ac:dyDescent="0.25">
      <c r="A2898"/>
      <c r="B2898"/>
      <c r="C2898" s="8"/>
      <c r="D2898" s="8"/>
      <c r="E2898"/>
      <c r="F2898" s="276"/>
      <c r="G2898"/>
      <c r="H2898"/>
      <c r="I2898"/>
      <c r="J2898" s="267"/>
      <c r="K2898" s="267"/>
      <c r="L2898" s="372"/>
      <c r="O2898" s="373"/>
      <c r="P2898" s="373"/>
      <c r="Q2898" s="374"/>
      <c r="R2898" s="274"/>
      <c r="S2898"/>
      <c r="T2898"/>
      <c r="U2898"/>
      <c r="V2898"/>
      <c r="W2898"/>
      <c r="X2898"/>
      <c r="Y2898"/>
      <c r="Z2898"/>
      <c r="AA2898"/>
      <c r="AB2898"/>
      <c r="AC2898"/>
      <c r="AD2898"/>
      <c r="AE2898"/>
      <c r="AF2898"/>
      <c r="AG2898"/>
      <c r="AH2898"/>
    </row>
    <row r="2899" spans="1:34" s="282" customFormat="1" ht="12.75" customHeight="1" x14ac:dyDescent="0.25">
      <c r="A2899"/>
      <c r="B2899"/>
      <c r="C2899" s="8"/>
      <c r="D2899" s="8"/>
      <c r="E2899"/>
      <c r="F2899" s="276"/>
      <c r="G2899"/>
      <c r="H2899"/>
      <c r="I2899"/>
      <c r="J2899" s="267"/>
      <c r="K2899" s="267"/>
      <c r="L2899" s="372"/>
      <c r="O2899" s="373"/>
      <c r="P2899" s="373"/>
      <c r="Q2899" s="374"/>
      <c r="R2899" s="274"/>
      <c r="S2899"/>
      <c r="T2899"/>
      <c r="U2899"/>
      <c r="V2899"/>
      <c r="W2899"/>
      <c r="X2899"/>
      <c r="Y2899"/>
      <c r="Z2899"/>
      <c r="AA2899"/>
      <c r="AB2899"/>
      <c r="AC2899"/>
      <c r="AD2899"/>
      <c r="AE2899"/>
      <c r="AF2899"/>
      <c r="AG2899"/>
      <c r="AH2899"/>
    </row>
    <row r="2900" spans="1:34" s="282" customFormat="1" ht="12.75" customHeight="1" x14ac:dyDescent="0.25">
      <c r="A2900"/>
      <c r="B2900"/>
      <c r="C2900" s="8"/>
      <c r="D2900" s="8"/>
      <c r="E2900"/>
      <c r="F2900" s="276"/>
      <c r="G2900"/>
      <c r="H2900"/>
      <c r="I2900"/>
      <c r="J2900" s="267"/>
      <c r="K2900" s="267"/>
      <c r="L2900" s="372"/>
      <c r="O2900" s="373"/>
      <c r="P2900" s="373"/>
      <c r="Q2900" s="374"/>
      <c r="R2900" s="274"/>
      <c r="S2900"/>
      <c r="T2900"/>
      <c r="U2900"/>
      <c r="V2900"/>
      <c r="W2900"/>
      <c r="X2900"/>
      <c r="Y2900"/>
      <c r="Z2900"/>
      <c r="AA2900"/>
      <c r="AB2900"/>
      <c r="AC2900"/>
      <c r="AD2900"/>
      <c r="AE2900"/>
      <c r="AF2900"/>
      <c r="AG2900"/>
      <c r="AH2900"/>
    </row>
    <row r="2901" spans="1:34" s="282" customFormat="1" ht="12.75" customHeight="1" x14ac:dyDescent="0.25">
      <c r="A2901"/>
      <c r="B2901"/>
      <c r="C2901" s="8"/>
      <c r="D2901" s="8"/>
      <c r="E2901"/>
      <c r="F2901" s="276"/>
      <c r="G2901"/>
      <c r="H2901"/>
      <c r="I2901"/>
      <c r="J2901" s="267"/>
      <c r="K2901" s="267"/>
      <c r="L2901" s="372"/>
      <c r="O2901" s="373"/>
      <c r="P2901" s="373"/>
      <c r="Q2901" s="374"/>
      <c r="R2901" s="274"/>
      <c r="S2901"/>
      <c r="T2901"/>
      <c r="U2901"/>
      <c r="V2901"/>
      <c r="W2901"/>
      <c r="X2901"/>
      <c r="Y2901"/>
      <c r="Z2901"/>
      <c r="AA2901"/>
      <c r="AB2901"/>
      <c r="AC2901"/>
      <c r="AD2901"/>
      <c r="AE2901"/>
      <c r="AF2901"/>
      <c r="AG2901"/>
      <c r="AH2901"/>
    </row>
    <row r="2902" spans="1:34" s="282" customFormat="1" ht="12.75" customHeight="1" x14ac:dyDescent="0.25">
      <c r="A2902"/>
      <c r="B2902"/>
      <c r="C2902" s="8"/>
      <c r="D2902" s="8"/>
      <c r="E2902"/>
      <c r="F2902" s="276"/>
      <c r="G2902"/>
      <c r="H2902"/>
      <c r="I2902"/>
      <c r="J2902" s="267"/>
      <c r="K2902" s="267"/>
      <c r="L2902" s="372"/>
      <c r="O2902" s="373"/>
      <c r="P2902" s="373"/>
      <c r="Q2902" s="374"/>
      <c r="R2902" s="274"/>
      <c r="S2902"/>
      <c r="T2902"/>
      <c r="U2902"/>
      <c r="V2902"/>
      <c r="W2902"/>
      <c r="X2902"/>
      <c r="Y2902"/>
      <c r="Z2902"/>
      <c r="AA2902"/>
      <c r="AB2902"/>
      <c r="AC2902"/>
      <c r="AD2902"/>
      <c r="AE2902"/>
      <c r="AF2902"/>
      <c r="AG2902"/>
      <c r="AH2902"/>
    </row>
    <row r="2903" spans="1:34" s="282" customFormat="1" ht="12.75" customHeight="1" x14ac:dyDescent="0.25">
      <c r="A2903"/>
      <c r="B2903"/>
      <c r="C2903" s="8"/>
      <c r="D2903" s="8"/>
      <c r="E2903"/>
      <c r="F2903" s="276"/>
      <c r="G2903"/>
      <c r="H2903"/>
      <c r="I2903"/>
      <c r="J2903" s="267"/>
      <c r="K2903" s="267"/>
      <c r="L2903" s="372"/>
      <c r="O2903" s="373"/>
      <c r="P2903" s="373"/>
      <c r="Q2903" s="374"/>
      <c r="R2903" s="274"/>
      <c r="S2903"/>
      <c r="T2903"/>
      <c r="U2903"/>
      <c r="V2903"/>
      <c r="W2903"/>
      <c r="X2903"/>
      <c r="Y2903"/>
      <c r="Z2903"/>
      <c r="AA2903"/>
      <c r="AB2903"/>
      <c r="AC2903"/>
      <c r="AD2903"/>
      <c r="AE2903"/>
      <c r="AF2903"/>
      <c r="AG2903"/>
      <c r="AH2903"/>
    </row>
    <row r="2904" spans="1:34" s="282" customFormat="1" ht="12.75" customHeight="1" x14ac:dyDescent="0.25">
      <c r="A2904"/>
      <c r="B2904"/>
      <c r="C2904" s="8"/>
      <c r="D2904" s="8"/>
      <c r="E2904"/>
      <c r="F2904" s="276"/>
      <c r="G2904"/>
      <c r="H2904"/>
      <c r="I2904"/>
      <c r="J2904" s="267"/>
      <c r="K2904" s="267"/>
      <c r="L2904" s="372"/>
      <c r="O2904" s="373"/>
      <c r="P2904" s="373"/>
      <c r="Q2904" s="374"/>
      <c r="R2904" s="274"/>
      <c r="S2904"/>
      <c r="T2904"/>
      <c r="U2904"/>
      <c r="V2904"/>
      <c r="W2904"/>
      <c r="X2904"/>
      <c r="Y2904"/>
      <c r="Z2904"/>
      <c r="AA2904"/>
      <c r="AB2904"/>
      <c r="AC2904"/>
      <c r="AD2904"/>
      <c r="AE2904"/>
      <c r="AF2904"/>
      <c r="AG2904"/>
      <c r="AH2904"/>
    </row>
    <row r="2905" spans="1:34" s="282" customFormat="1" ht="12.75" customHeight="1" x14ac:dyDescent="0.25">
      <c r="A2905"/>
      <c r="B2905"/>
      <c r="C2905" s="8"/>
      <c r="D2905" s="8"/>
      <c r="E2905"/>
      <c r="F2905" s="276"/>
      <c r="G2905"/>
      <c r="H2905"/>
      <c r="I2905"/>
      <c r="J2905" s="267"/>
      <c r="K2905" s="267"/>
      <c r="L2905" s="372"/>
      <c r="O2905" s="373"/>
      <c r="P2905" s="373"/>
      <c r="Q2905" s="374"/>
      <c r="R2905" s="274"/>
      <c r="S2905"/>
      <c r="T2905"/>
      <c r="U2905"/>
      <c r="V2905"/>
      <c r="W2905"/>
      <c r="X2905"/>
      <c r="Y2905"/>
      <c r="Z2905"/>
      <c r="AA2905"/>
      <c r="AB2905"/>
      <c r="AC2905"/>
      <c r="AD2905"/>
      <c r="AE2905"/>
      <c r="AF2905"/>
      <c r="AG2905"/>
      <c r="AH2905"/>
    </row>
    <row r="2906" spans="1:34" s="282" customFormat="1" ht="12.75" customHeight="1" x14ac:dyDescent="0.25">
      <c r="A2906"/>
      <c r="B2906"/>
      <c r="C2906" s="8"/>
      <c r="D2906" s="8"/>
      <c r="E2906"/>
      <c r="F2906" s="276"/>
      <c r="G2906"/>
      <c r="H2906"/>
      <c r="I2906"/>
      <c r="J2906" s="267"/>
      <c r="K2906" s="267"/>
      <c r="L2906" s="372"/>
      <c r="O2906" s="373"/>
      <c r="P2906" s="373"/>
      <c r="Q2906" s="374"/>
      <c r="R2906" s="274"/>
      <c r="S2906"/>
      <c r="T2906"/>
      <c r="U2906"/>
      <c r="V2906"/>
      <c r="W2906"/>
      <c r="X2906"/>
      <c r="Y2906"/>
      <c r="Z2906"/>
      <c r="AA2906"/>
      <c r="AB2906"/>
      <c r="AC2906"/>
      <c r="AD2906"/>
      <c r="AE2906"/>
      <c r="AF2906"/>
      <c r="AG2906"/>
      <c r="AH2906"/>
    </row>
    <row r="2907" spans="1:34" s="282" customFormat="1" ht="12.75" customHeight="1" x14ac:dyDescent="0.25">
      <c r="A2907"/>
      <c r="B2907"/>
      <c r="C2907" s="8"/>
      <c r="D2907" s="8"/>
      <c r="E2907"/>
      <c r="F2907" s="276"/>
      <c r="G2907"/>
      <c r="H2907"/>
      <c r="I2907"/>
      <c r="J2907" s="267"/>
      <c r="K2907" s="267"/>
      <c r="L2907" s="372"/>
      <c r="O2907" s="373"/>
      <c r="P2907" s="373"/>
      <c r="Q2907" s="374"/>
      <c r="R2907" s="274"/>
      <c r="S2907"/>
      <c r="T2907"/>
      <c r="U2907"/>
      <c r="V2907"/>
      <c r="W2907"/>
      <c r="X2907"/>
      <c r="Y2907"/>
      <c r="Z2907"/>
      <c r="AA2907"/>
      <c r="AB2907"/>
      <c r="AC2907"/>
      <c r="AD2907"/>
      <c r="AE2907"/>
      <c r="AF2907"/>
      <c r="AG2907"/>
      <c r="AH2907"/>
    </row>
    <row r="2908" spans="1:34" s="282" customFormat="1" ht="12.75" customHeight="1" x14ac:dyDescent="0.25">
      <c r="A2908"/>
      <c r="B2908"/>
      <c r="C2908" s="8"/>
      <c r="D2908" s="8"/>
      <c r="E2908"/>
      <c r="F2908" s="276"/>
      <c r="G2908"/>
      <c r="H2908"/>
      <c r="I2908"/>
      <c r="J2908" s="267"/>
      <c r="K2908" s="267"/>
      <c r="L2908" s="372"/>
      <c r="O2908" s="373"/>
      <c r="P2908" s="373"/>
      <c r="Q2908" s="374"/>
      <c r="R2908" s="274"/>
      <c r="S2908"/>
      <c r="T2908"/>
      <c r="U2908"/>
      <c r="V2908"/>
      <c r="W2908"/>
      <c r="X2908"/>
      <c r="Y2908"/>
      <c r="Z2908"/>
      <c r="AA2908"/>
      <c r="AB2908"/>
      <c r="AC2908"/>
      <c r="AD2908"/>
      <c r="AE2908"/>
      <c r="AF2908"/>
      <c r="AG2908"/>
      <c r="AH2908"/>
    </row>
    <row r="2909" spans="1:34" s="282" customFormat="1" ht="12.75" customHeight="1" x14ac:dyDescent="0.25">
      <c r="A2909"/>
      <c r="B2909"/>
      <c r="C2909" s="8"/>
      <c r="D2909" s="8"/>
      <c r="E2909"/>
      <c r="F2909" s="276"/>
      <c r="G2909"/>
      <c r="H2909"/>
      <c r="I2909"/>
      <c r="J2909" s="267"/>
      <c r="K2909" s="267"/>
      <c r="L2909" s="372"/>
      <c r="O2909" s="373"/>
      <c r="P2909" s="373"/>
      <c r="Q2909" s="374"/>
      <c r="R2909" s="274"/>
      <c r="S2909"/>
      <c r="T2909"/>
      <c r="U2909"/>
      <c r="V2909"/>
      <c r="W2909"/>
      <c r="X2909"/>
      <c r="Y2909"/>
      <c r="Z2909"/>
      <c r="AA2909"/>
      <c r="AB2909"/>
      <c r="AC2909"/>
      <c r="AD2909"/>
      <c r="AE2909"/>
      <c r="AF2909"/>
      <c r="AG2909"/>
      <c r="AH2909"/>
    </row>
    <row r="2910" spans="1:34" s="282" customFormat="1" ht="12.75" customHeight="1" x14ac:dyDescent="0.25">
      <c r="A2910"/>
      <c r="B2910"/>
      <c r="C2910" s="8"/>
      <c r="D2910" s="8"/>
      <c r="E2910"/>
      <c r="F2910" s="276"/>
      <c r="G2910"/>
      <c r="H2910"/>
      <c r="I2910"/>
      <c r="J2910" s="267"/>
      <c r="K2910" s="267"/>
      <c r="L2910" s="372"/>
      <c r="O2910" s="373"/>
      <c r="P2910" s="373"/>
      <c r="Q2910" s="374"/>
      <c r="R2910" s="274"/>
      <c r="S2910"/>
      <c r="T2910"/>
      <c r="U2910"/>
      <c r="V2910"/>
      <c r="W2910"/>
      <c r="X2910"/>
      <c r="Y2910"/>
      <c r="Z2910"/>
      <c r="AA2910"/>
      <c r="AB2910"/>
      <c r="AC2910"/>
      <c r="AD2910"/>
      <c r="AE2910"/>
      <c r="AF2910"/>
      <c r="AG2910"/>
      <c r="AH2910"/>
    </row>
    <row r="2911" spans="1:34" s="282" customFormat="1" ht="12.75" customHeight="1" x14ac:dyDescent="0.25">
      <c r="A2911"/>
      <c r="B2911"/>
      <c r="C2911" s="8"/>
      <c r="D2911" s="8"/>
      <c r="E2911"/>
      <c r="F2911" s="276"/>
      <c r="G2911"/>
      <c r="H2911"/>
      <c r="I2911"/>
      <c r="J2911" s="267"/>
      <c r="K2911" s="267"/>
      <c r="L2911" s="372"/>
      <c r="O2911" s="373"/>
      <c r="P2911" s="373"/>
      <c r="Q2911" s="374"/>
      <c r="R2911" s="274"/>
      <c r="S2911"/>
      <c r="T2911"/>
      <c r="U2911"/>
      <c r="V2911"/>
      <c r="W2911"/>
      <c r="X2911"/>
      <c r="Y2911"/>
      <c r="Z2911"/>
      <c r="AA2911"/>
      <c r="AB2911"/>
      <c r="AC2911"/>
      <c r="AD2911"/>
      <c r="AE2911"/>
      <c r="AF2911"/>
      <c r="AG2911"/>
      <c r="AH2911"/>
    </row>
    <row r="2912" spans="1:34" s="282" customFormat="1" ht="12.75" customHeight="1" x14ac:dyDescent="0.25">
      <c r="A2912"/>
      <c r="B2912"/>
      <c r="C2912" s="8"/>
      <c r="D2912" s="8"/>
      <c r="E2912"/>
      <c r="F2912" s="276"/>
      <c r="G2912"/>
      <c r="H2912"/>
      <c r="I2912"/>
      <c r="J2912" s="267"/>
      <c r="K2912" s="267"/>
      <c r="L2912" s="372"/>
      <c r="O2912" s="373"/>
      <c r="P2912" s="373"/>
      <c r="Q2912" s="374"/>
      <c r="R2912" s="274"/>
      <c r="S2912"/>
      <c r="T2912"/>
      <c r="U2912"/>
      <c r="V2912"/>
      <c r="W2912"/>
      <c r="X2912"/>
      <c r="Y2912"/>
      <c r="Z2912"/>
      <c r="AA2912"/>
      <c r="AB2912"/>
      <c r="AC2912"/>
      <c r="AD2912"/>
      <c r="AE2912"/>
      <c r="AF2912"/>
      <c r="AG2912"/>
      <c r="AH2912"/>
    </row>
    <row r="2913" spans="1:34" s="282" customFormat="1" ht="12.75" customHeight="1" x14ac:dyDescent="0.25">
      <c r="A2913"/>
      <c r="B2913"/>
      <c r="C2913" s="8"/>
      <c r="D2913" s="8"/>
      <c r="E2913"/>
      <c r="F2913" s="276"/>
      <c r="G2913"/>
      <c r="H2913"/>
      <c r="I2913"/>
      <c r="J2913" s="267"/>
      <c r="K2913" s="267"/>
      <c r="L2913" s="372"/>
      <c r="O2913" s="373"/>
      <c r="P2913" s="373"/>
      <c r="Q2913" s="374"/>
      <c r="R2913" s="274"/>
      <c r="S2913"/>
      <c r="T2913"/>
      <c r="U2913"/>
      <c r="V2913"/>
      <c r="W2913"/>
      <c r="X2913"/>
      <c r="Y2913"/>
      <c r="Z2913"/>
      <c r="AA2913"/>
      <c r="AB2913"/>
      <c r="AC2913"/>
      <c r="AD2913"/>
      <c r="AE2913"/>
      <c r="AF2913"/>
      <c r="AG2913"/>
      <c r="AH2913"/>
    </row>
    <row r="2914" spans="1:34" s="282" customFormat="1" ht="12.75" customHeight="1" x14ac:dyDescent="0.25">
      <c r="A2914"/>
      <c r="B2914"/>
      <c r="C2914" s="8"/>
      <c r="D2914" s="8"/>
      <c r="E2914"/>
      <c r="F2914" s="276"/>
      <c r="G2914"/>
      <c r="H2914"/>
      <c r="I2914"/>
      <c r="J2914" s="267"/>
      <c r="K2914" s="267"/>
      <c r="L2914" s="372"/>
      <c r="O2914" s="373"/>
      <c r="P2914" s="373"/>
      <c r="Q2914" s="374"/>
      <c r="R2914" s="274"/>
      <c r="S2914"/>
      <c r="T2914"/>
      <c r="U2914"/>
      <c r="V2914"/>
      <c r="W2914"/>
      <c r="X2914"/>
      <c r="Y2914"/>
      <c r="Z2914"/>
      <c r="AA2914"/>
      <c r="AB2914"/>
      <c r="AC2914"/>
      <c r="AD2914"/>
      <c r="AE2914"/>
      <c r="AF2914"/>
      <c r="AG2914"/>
      <c r="AH2914"/>
    </row>
    <row r="2915" spans="1:34" s="282" customFormat="1" ht="12.75" customHeight="1" x14ac:dyDescent="0.25">
      <c r="A2915"/>
      <c r="B2915"/>
      <c r="C2915" s="8"/>
      <c r="D2915" s="8"/>
      <c r="E2915"/>
      <c r="F2915" s="276"/>
      <c r="G2915"/>
      <c r="H2915"/>
      <c r="I2915"/>
      <c r="J2915" s="267"/>
      <c r="K2915" s="267"/>
      <c r="L2915" s="372"/>
      <c r="O2915" s="373"/>
      <c r="P2915" s="373"/>
      <c r="Q2915" s="374"/>
      <c r="R2915" s="274"/>
      <c r="S2915"/>
      <c r="T2915"/>
      <c r="U2915"/>
      <c r="V2915"/>
      <c r="W2915"/>
      <c r="X2915"/>
      <c r="Y2915"/>
      <c r="Z2915"/>
      <c r="AA2915"/>
      <c r="AB2915"/>
      <c r="AC2915"/>
      <c r="AD2915"/>
      <c r="AE2915"/>
      <c r="AF2915"/>
      <c r="AG2915"/>
      <c r="AH2915"/>
    </row>
    <row r="2916" spans="1:34" s="282" customFormat="1" ht="12.75" customHeight="1" x14ac:dyDescent="0.25">
      <c r="A2916"/>
      <c r="B2916"/>
      <c r="C2916" s="8"/>
      <c r="D2916" s="8"/>
      <c r="E2916"/>
      <c r="F2916" s="276"/>
      <c r="G2916"/>
      <c r="H2916"/>
      <c r="I2916"/>
      <c r="J2916" s="267"/>
      <c r="K2916" s="267"/>
      <c r="L2916" s="372"/>
      <c r="O2916" s="373"/>
      <c r="P2916" s="373"/>
      <c r="Q2916" s="374"/>
      <c r="R2916" s="274"/>
      <c r="S2916"/>
      <c r="T2916"/>
      <c r="U2916"/>
      <c r="V2916"/>
      <c r="W2916"/>
      <c r="X2916"/>
      <c r="Y2916"/>
      <c r="Z2916"/>
      <c r="AA2916"/>
      <c r="AB2916"/>
      <c r="AC2916"/>
      <c r="AD2916"/>
      <c r="AE2916"/>
      <c r="AF2916"/>
      <c r="AG2916"/>
      <c r="AH2916"/>
    </row>
    <row r="2917" spans="1:34" s="282" customFormat="1" ht="12.75" customHeight="1" x14ac:dyDescent="0.25">
      <c r="A2917"/>
      <c r="B2917"/>
      <c r="C2917" s="8"/>
      <c r="D2917" s="8"/>
      <c r="E2917"/>
      <c r="F2917" s="276"/>
      <c r="G2917"/>
      <c r="H2917"/>
      <c r="I2917"/>
      <c r="J2917" s="267"/>
      <c r="K2917" s="267"/>
      <c r="L2917" s="372"/>
      <c r="O2917" s="373"/>
      <c r="P2917" s="373"/>
      <c r="Q2917" s="374"/>
      <c r="R2917" s="274"/>
      <c r="S2917"/>
      <c r="T2917"/>
      <c r="U2917"/>
      <c r="V2917"/>
      <c r="W2917"/>
      <c r="X2917"/>
      <c r="Y2917"/>
      <c r="Z2917"/>
      <c r="AA2917"/>
      <c r="AB2917"/>
      <c r="AC2917"/>
      <c r="AD2917"/>
      <c r="AE2917"/>
      <c r="AF2917"/>
      <c r="AG2917"/>
      <c r="AH2917"/>
    </row>
    <row r="2918" spans="1:34" s="282" customFormat="1" ht="12.75" customHeight="1" x14ac:dyDescent="0.25">
      <c r="A2918"/>
      <c r="B2918"/>
      <c r="C2918" s="8"/>
      <c r="D2918" s="8"/>
      <c r="E2918"/>
      <c r="F2918" s="276"/>
      <c r="G2918"/>
      <c r="H2918"/>
      <c r="I2918"/>
      <c r="J2918" s="267"/>
      <c r="K2918" s="267"/>
      <c r="L2918" s="372"/>
      <c r="O2918" s="373"/>
      <c r="P2918" s="373"/>
      <c r="Q2918" s="374"/>
      <c r="R2918" s="274"/>
      <c r="S2918"/>
      <c r="T2918"/>
      <c r="U2918"/>
      <c r="V2918"/>
      <c r="W2918"/>
      <c r="X2918"/>
      <c r="Y2918"/>
      <c r="Z2918"/>
      <c r="AA2918"/>
      <c r="AB2918"/>
      <c r="AC2918"/>
      <c r="AD2918"/>
      <c r="AE2918"/>
      <c r="AF2918"/>
      <c r="AG2918"/>
      <c r="AH2918"/>
    </row>
    <row r="2919" spans="1:34" s="282" customFormat="1" ht="12.75" customHeight="1" x14ac:dyDescent="0.25">
      <c r="A2919"/>
      <c r="B2919"/>
      <c r="C2919" s="8"/>
      <c r="D2919" s="8"/>
      <c r="E2919"/>
      <c r="F2919" s="276"/>
      <c r="G2919"/>
      <c r="H2919"/>
      <c r="I2919"/>
      <c r="J2919" s="267"/>
      <c r="K2919" s="267"/>
      <c r="L2919" s="372"/>
      <c r="O2919" s="373"/>
      <c r="P2919" s="373"/>
      <c r="Q2919" s="374"/>
      <c r="R2919" s="274"/>
      <c r="S2919"/>
      <c r="T2919"/>
      <c r="U2919"/>
      <c r="V2919"/>
      <c r="W2919"/>
      <c r="X2919"/>
      <c r="Y2919"/>
      <c r="Z2919"/>
      <c r="AA2919"/>
      <c r="AB2919"/>
      <c r="AC2919"/>
      <c r="AD2919"/>
      <c r="AE2919"/>
      <c r="AF2919"/>
      <c r="AG2919"/>
      <c r="AH2919"/>
    </row>
    <row r="2920" spans="1:34" s="282" customFormat="1" ht="12.75" customHeight="1" x14ac:dyDescent="0.25">
      <c r="A2920"/>
      <c r="B2920"/>
      <c r="C2920" s="8"/>
      <c r="D2920" s="8"/>
      <c r="E2920"/>
      <c r="F2920" s="276"/>
      <c r="G2920"/>
      <c r="H2920"/>
      <c r="I2920"/>
      <c r="J2920" s="267"/>
      <c r="K2920" s="267"/>
      <c r="L2920" s="372"/>
      <c r="O2920" s="373"/>
      <c r="P2920" s="373"/>
      <c r="Q2920" s="374"/>
      <c r="R2920" s="274"/>
      <c r="S2920"/>
      <c r="T2920"/>
      <c r="U2920"/>
      <c r="V2920"/>
      <c r="W2920"/>
      <c r="X2920"/>
      <c r="Y2920"/>
      <c r="Z2920"/>
      <c r="AA2920"/>
      <c r="AB2920"/>
      <c r="AC2920"/>
      <c r="AD2920"/>
      <c r="AE2920"/>
      <c r="AF2920"/>
      <c r="AG2920"/>
      <c r="AH2920"/>
    </row>
    <row r="2921" spans="1:34" s="282" customFormat="1" ht="12.75" customHeight="1" x14ac:dyDescent="0.25">
      <c r="A2921"/>
      <c r="B2921"/>
      <c r="C2921" s="8"/>
      <c r="D2921" s="8"/>
      <c r="E2921"/>
      <c r="F2921" s="276"/>
      <c r="G2921"/>
      <c r="H2921"/>
      <c r="I2921"/>
      <c r="J2921" s="267"/>
      <c r="K2921" s="267"/>
      <c r="L2921" s="372"/>
      <c r="O2921" s="373"/>
      <c r="P2921" s="373"/>
      <c r="Q2921" s="374"/>
      <c r="R2921" s="274"/>
      <c r="S2921"/>
      <c r="T2921"/>
      <c r="U2921"/>
      <c r="V2921"/>
      <c r="W2921"/>
      <c r="X2921"/>
      <c r="Y2921"/>
      <c r="Z2921"/>
      <c r="AA2921"/>
      <c r="AB2921"/>
      <c r="AC2921"/>
      <c r="AD2921"/>
      <c r="AE2921"/>
      <c r="AF2921"/>
      <c r="AG2921"/>
      <c r="AH2921"/>
    </row>
    <row r="2922" spans="1:34" s="282" customFormat="1" ht="12.75" customHeight="1" x14ac:dyDescent="0.25">
      <c r="A2922"/>
      <c r="B2922"/>
      <c r="C2922" s="8"/>
      <c r="D2922" s="8"/>
      <c r="E2922"/>
      <c r="F2922" s="276"/>
      <c r="G2922"/>
      <c r="H2922"/>
      <c r="I2922"/>
      <c r="J2922" s="267"/>
      <c r="K2922" s="267"/>
      <c r="L2922" s="372"/>
      <c r="O2922" s="373"/>
      <c r="P2922" s="373"/>
      <c r="Q2922" s="374"/>
      <c r="R2922" s="274"/>
      <c r="S2922"/>
      <c r="T2922"/>
      <c r="U2922"/>
      <c r="V2922"/>
      <c r="W2922"/>
      <c r="X2922"/>
      <c r="Y2922"/>
      <c r="Z2922"/>
      <c r="AA2922"/>
      <c r="AB2922"/>
      <c r="AC2922"/>
      <c r="AD2922"/>
      <c r="AE2922"/>
      <c r="AF2922"/>
      <c r="AG2922"/>
      <c r="AH2922"/>
    </row>
    <row r="2923" spans="1:34" s="282" customFormat="1" ht="12.75" customHeight="1" x14ac:dyDescent="0.25">
      <c r="A2923"/>
      <c r="B2923"/>
      <c r="C2923" s="8"/>
      <c r="D2923" s="8"/>
      <c r="E2923"/>
      <c r="F2923" s="276"/>
      <c r="G2923"/>
      <c r="H2923"/>
      <c r="I2923"/>
      <c r="J2923" s="267"/>
      <c r="K2923" s="267"/>
      <c r="L2923" s="372"/>
      <c r="O2923" s="373"/>
      <c r="P2923" s="373"/>
      <c r="Q2923" s="374"/>
      <c r="R2923" s="274"/>
      <c r="S2923"/>
      <c r="T2923"/>
      <c r="U2923"/>
      <c r="V2923"/>
      <c r="W2923"/>
      <c r="X2923"/>
      <c r="Y2923"/>
      <c r="Z2923"/>
      <c r="AA2923"/>
      <c r="AB2923"/>
      <c r="AC2923"/>
      <c r="AD2923"/>
      <c r="AE2923"/>
      <c r="AF2923"/>
      <c r="AG2923"/>
      <c r="AH2923"/>
    </row>
    <row r="2924" spans="1:34" s="282" customFormat="1" ht="12.75" customHeight="1" x14ac:dyDescent="0.25">
      <c r="A2924"/>
      <c r="B2924"/>
      <c r="C2924" s="8"/>
      <c r="D2924" s="8"/>
      <c r="E2924"/>
      <c r="F2924" s="276"/>
      <c r="G2924"/>
      <c r="H2924"/>
      <c r="I2924"/>
      <c r="J2924" s="267"/>
      <c r="K2924" s="267"/>
      <c r="L2924" s="372"/>
      <c r="O2924" s="373"/>
      <c r="P2924" s="373"/>
      <c r="Q2924" s="374"/>
      <c r="R2924" s="274"/>
      <c r="S2924"/>
      <c r="T2924"/>
      <c r="U2924"/>
      <c r="V2924"/>
      <c r="W2924"/>
      <c r="X2924"/>
      <c r="Y2924"/>
      <c r="Z2924"/>
      <c r="AA2924"/>
      <c r="AB2924"/>
      <c r="AC2924"/>
      <c r="AD2924"/>
      <c r="AE2924"/>
      <c r="AF2924"/>
      <c r="AG2924"/>
      <c r="AH2924"/>
    </row>
    <row r="2925" spans="1:34" s="282" customFormat="1" ht="12.75" customHeight="1" x14ac:dyDescent="0.25">
      <c r="A2925"/>
      <c r="B2925"/>
      <c r="C2925" s="8"/>
      <c r="D2925" s="8"/>
      <c r="E2925"/>
      <c r="F2925" s="276"/>
      <c r="G2925"/>
      <c r="H2925"/>
      <c r="I2925"/>
      <c r="J2925" s="267"/>
      <c r="K2925" s="267"/>
      <c r="L2925" s="372"/>
      <c r="O2925" s="373"/>
      <c r="P2925" s="373"/>
      <c r="Q2925" s="374"/>
      <c r="R2925" s="274"/>
      <c r="S2925"/>
      <c r="T2925"/>
      <c r="U2925"/>
      <c r="V2925"/>
      <c r="W2925"/>
      <c r="X2925"/>
      <c r="Y2925"/>
      <c r="Z2925"/>
      <c r="AA2925"/>
      <c r="AB2925"/>
      <c r="AC2925"/>
      <c r="AD2925"/>
      <c r="AE2925"/>
      <c r="AF2925"/>
      <c r="AG2925"/>
      <c r="AH2925"/>
    </row>
    <row r="2926" spans="1:34" s="282" customFormat="1" ht="12.75" customHeight="1" x14ac:dyDescent="0.25">
      <c r="A2926"/>
      <c r="B2926"/>
      <c r="C2926" s="8"/>
      <c r="D2926" s="8"/>
      <c r="E2926"/>
      <c r="F2926" s="276"/>
      <c r="G2926"/>
      <c r="H2926"/>
      <c r="I2926"/>
      <c r="J2926" s="267"/>
      <c r="K2926" s="267"/>
      <c r="L2926" s="372"/>
      <c r="O2926" s="373"/>
      <c r="P2926" s="373"/>
      <c r="Q2926" s="374"/>
      <c r="R2926" s="274"/>
      <c r="S2926"/>
      <c r="T2926"/>
      <c r="U2926"/>
      <c r="V2926"/>
      <c r="W2926"/>
      <c r="X2926"/>
      <c r="Y2926"/>
      <c r="Z2926"/>
      <c r="AA2926"/>
      <c r="AB2926"/>
      <c r="AC2926"/>
      <c r="AD2926"/>
      <c r="AE2926"/>
      <c r="AF2926"/>
      <c r="AG2926"/>
      <c r="AH2926"/>
    </row>
    <row r="2927" spans="1:34" s="282" customFormat="1" ht="12.75" customHeight="1" x14ac:dyDescent="0.25">
      <c r="A2927"/>
      <c r="B2927"/>
      <c r="C2927" s="8"/>
      <c r="D2927" s="8"/>
      <c r="E2927"/>
      <c r="F2927" s="276"/>
      <c r="G2927"/>
      <c r="H2927"/>
      <c r="I2927"/>
      <c r="J2927" s="267"/>
      <c r="K2927" s="267"/>
      <c r="L2927" s="372"/>
      <c r="O2927" s="373"/>
      <c r="P2927" s="373"/>
      <c r="Q2927" s="374"/>
      <c r="R2927" s="274"/>
      <c r="S2927"/>
      <c r="T2927"/>
      <c r="U2927"/>
      <c r="V2927"/>
      <c r="W2927"/>
      <c r="X2927"/>
      <c r="Y2927"/>
      <c r="Z2927"/>
      <c r="AA2927"/>
      <c r="AB2927"/>
      <c r="AC2927"/>
      <c r="AD2927"/>
      <c r="AE2927"/>
      <c r="AF2927"/>
      <c r="AG2927"/>
      <c r="AH2927"/>
    </row>
    <row r="2928" spans="1:34" s="282" customFormat="1" ht="12.75" customHeight="1" x14ac:dyDescent="0.25">
      <c r="A2928"/>
      <c r="B2928"/>
      <c r="C2928" s="8"/>
      <c r="D2928" s="8"/>
      <c r="E2928"/>
      <c r="F2928" s="276"/>
      <c r="G2928"/>
      <c r="H2928"/>
      <c r="I2928"/>
      <c r="J2928" s="267"/>
      <c r="K2928" s="267"/>
      <c r="L2928" s="372"/>
      <c r="O2928" s="373"/>
      <c r="P2928" s="373"/>
      <c r="Q2928" s="374"/>
      <c r="R2928" s="274"/>
      <c r="S2928"/>
      <c r="T2928"/>
      <c r="U2928"/>
      <c r="V2928"/>
      <c r="W2928"/>
      <c r="X2928"/>
      <c r="Y2928"/>
      <c r="Z2928"/>
      <c r="AA2928"/>
      <c r="AB2928"/>
      <c r="AC2928"/>
      <c r="AD2928"/>
      <c r="AE2928"/>
      <c r="AF2928"/>
      <c r="AG2928"/>
      <c r="AH2928"/>
    </row>
    <row r="2929" spans="1:34" s="282" customFormat="1" ht="12.75" customHeight="1" x14ac:dyDescent="0.25">
      <c r="A2929"/>
      <c r="B2929"/>
      <c r="C2929" s="8"/>
      <c r="D2929" s="8"/>
      <c r="E2929"/>
      <c r="F2929" s="276"/>
      <c r="G2929"/>
      <c r="H2929"/>
      <c r="I2929"/>
      <c r="J2929" s="267"/>
      <c r="K2929" s="267"/>
      <c r="L2929" s="372"/>
      <c r="O2929" s="373"/>
      <c r="P2929" s="373"/>
      <c r="Q2929" s="374"/>
      <c r="R2929" s="274"/>
      <c r="S2929"/>
      <c r="T2929"/>
      <c r="U2929"/>
      <c r="V2929"/>
      <c r="W2929"/>
      <c r="X2929"/>
      <c r="Y2929"/>
      <c r="Z2929"/>
      <c r="AA2929"/>
      <c r="AB2929"/>
      <c r="AC2929"/>
      <c r="AD2929"/>
      <c r="AE2929"/>
      <c r="AF2929"/>
      <c r="AG2929"/>
      <c r="AH2929"/>
    </row>
    <row r="2930" spans="1:34" s="282" customFormat="1" ht="12.75" customHeight="1" x14ac:dyDescent="0.25">
      <c r="A2930"/>
      <c r="B2930"/>
      <c r="C2930" s="8"/>
      <c r="D2930" s="8"/>
      <c r="E2930"/>
      <c r="F2930" s="276"/>
      <c r="G2930"/>
      <c r="H2930"/>
      <c r="I2930"/>
      <c r="J2930" s="267"/>
      <c r="K2930" s="267"/>
      <c r="L2930" s="372"/>
      <c r="O2930" s="373"/>
      <c r="P2930" s="373"/>
      <c r="Q2930" s="374"/>
      <c r="R2930" s="274"/>
      <c r="S2930"/>
      <c r="T2930"/>
      <c r="U2930"/>
      <c r="V2930"/>
      <c r="W2930"/>
      <c r="X2930"/>
      <c r="Y2930"/>
      <c r="Z2930"/>
      <c r="AA2930"/>
      <c r="AB2930"/>
      <c r="AC2930"/>
      <c r="AD2930"/>
      <c r="AE2930"/>
      <c r="AF2930"/>
      <c r="AG2930"/>
      <c r="AH2930"/>
    </row>
    <row r="2931" spans="1:34" s="282" customFormat="1" ht="12.75" customHeight="1" x14ac:dyDescent="0.25">
      <c r="A2931"/>
      <c r="B2931"/>
      <c r="C2931" s="8"/>
      <c r="D2931" s="8"/>
      <c r="E2931"/>
      <c r="F2931" s="276"/>
      <c r="G2931"/>
      <c r="H2931"/>
      <c r="I2931"/>
      <c r="J2931" s="267"/>
      <c r="K2931" s="267"/>
      <c r="L2931" s="372"/>
      <c r="O2931" s="373"/>
      <c r="P2931" s="373"/>
      <c r="Q2931" s="374"/>
      <c r="R2931" s="274"/>
      <c r="S2931"/>
      <c r="T2931"/>
      <c r="U2931"/>
      <c r="V2931"/>
      <c r="W2931"/>
      <c r="X2931"/>
      <c r="Y2931"/>
      <c r="Z2931"/>
      <c r="AA2931"/>
      <c r="AB2931"/>
      <c r="AC2931"/>
      <c r="AD2931"/>
      <c r="AE2931"/>
      <c r="AF2931"/>
      <c r="AG2931"/>
      <c r="AH2931"/>
    </row>
    <row r="2932" spans="1:34" s="282" customFormat="1" ht="12.75" customHeight="1" x14ac:dyDescent="0.25">
      <c r="A2932"/>
      <c r="B2932"/>
      <c r="C2932" s="8"/>
      <c r="D2932" s="8"/>
      <c r="E2932"/>
      <c r="F2932" s="276"/>
      <c r="G2932"/>
      <c r="H2932"/>
      <c r="I2932"/>
      <c r="J2932" s="267"/>
      <c r="K2932" s="267"/>
      <c r="L2932" s="372"/>
      <c r="O2932" s="373"/>
      <c r="P2932" s="373"/>
      <c r="Q2932" s="374"/>
      <c r="R2932" s="274"/>
      <c r="S2932"/>
      <c r="T2932"/>
      <c r="U2932"/>
      <c r="V2932"/>
      <c r="W2932"/>
      <c r="X2932"/>
      <c r="Y2932"/>
      <c r="Z2932"/>
      <c r="AA2932"/>
      <c r="AB2932"/>
      <c r="AC2932"/>
      <c r="AD2932"/>
      <c r="AE2932"/>
      <c r="AF2932"/>
      <c r="AG2932"/>
      <c r="AH2932"/>
    </row>
    <row r="2933" spans="1:34" s="282" customFormat="1" ht="12.75" customHeight="1" x14ac:dyDescent="0.25">
      <c r="A2933"/>
      <c r="B2933"/>
      <c r="C2933" s="8"/>
      <c r="D2933" s="8"/>
      <c r="E2933"/>
      <c r="F2933" s="276"/>
      <c r="G2933"/>
      <c r="H2933"/>
      <c r="I2933"/>
      <c r="J2933" s="267"/>
      <c r="K2933" s="267"/>
      <c r="L2933" s="372"/>
      <c r="O2933" s="373"/>
      <c r="P2933" s="373"/>
      <c r="Q2933" s="374"/>
      <c r="R2933" s="274"/>
      <c r="S2933"/>
      <c r="T2933"/>
      <c r="U2933"/>
      <c r="V2933"/>
      <c r="W2933"/>
      <c r="X2933"/>
      <c r="Y2933"/>
      <c r="Z2933"/>
      <c r="AA2933"/>
      <c r="AB2933"/>
      <c r="AC2933"/>
      <c r="AD2933"/>
      <c r="AE2933"/>
      <c r="AF2933"/>
      <c r="AG2933"/>
      <c r="AH2933"/>
    </row>
    <row r="2934" spans="1:34" s="282" customFormat="1" ht="12.75" customHeight="1" x14ac:dyDescent="0.25">
      <c r="A2934"/>
      <c r="B2934"/>
      <c r="C2934" s="8"/>
      <c r="D2934" s="8"/>
      <c r="E2934"/>
      <c r="F2934" s="276"/>
      <c r="G2934"/>
      <c r="H2934"/>
      <c r="I2934"/>
      <c r="J2934" s="267"/>
      <c r="K2934" s="267"/>
      <c r="L2934" s="372"/>
      <c r="O2934" s="373"/>
      <c r="P2934" s="373"/>
      <c r="Q2934" s="374"/>
      <c r="R2934" s="274"/>
      <c r="S2934"/>
      <c r="T2934"/>
      <c r="U2934"/>
      <c r="V2934"/>
      <c r="W2934"/>
      <c r="X2934"/>
      <c r="Y2934"/>
      <c r="Z2934"/>
      <c r="AA2934"/>
      <c r="AB2934"/>
      <c r="AC2934"/>
      <c r="AD2934"/>
      <c r="AE2934"/>
      <c r="AF2934"/>
      <c r="AG2934"/>
      <c r="AH2934"/>
    </row>
    <row r="2935" spans="1:34" s="282" customFormat="1" ht="12.75" customHeight="1" x14ac:dyDescent="0.25">
      <c r="A2935"/>
      <c r="B2935"/>
      <c r="C2935" s="8"/>
      <c r="D2935" s="8"/>
      <c r="E2935"/>
      <c r="F2935" s="276"/>
      <c r="G2935"/>
      <c r="H2935"/>
      <c r="I2935"/>
      <c r="J2935" s="267"/>
      <c r="K2935" s="267"/>
      <c r="L2935" s="372"/>
      <c r="O2935" s="373"/>
      <c r="P2935" s="373"/>
      <c r="Q2935" s="374"/>
      <c r="R2935" s="274"/>
      <c r="S2935"/>
      <c r="T2935"/>
      <c r="U2935"/>
      <c r="V2935"/>
      <c r="W2935"/>
      <c r="X2935"/>
      <c r="Y2935"/>
      <c r="Z2935"/>
      <c r="AA2935"/>
      <c r="AB2935"/>
      <c r="AC2935"/>
      <c r="AD2935"/>
      <c r="AE2935"/>
      <c r="AF2935"/>
      <c r="AG2935"/>
      <c r="AH2935"/>
    </row>
    <row r="2936" spans="1:34" s="282" customFormat="1" ht="12.75" customHeight="1" x14ac:dyDescent="0.25">
      <c r="A2936"/>
      <c r="B2936"/>
      <c r="C2936" s="8"/>
      <c r="D2936" s="8"/>
      <c r="E2936"/>
      <c r="F2936" s="276"/>
      <c r="G2936"/>
      <c r="H2936"/>
      <c r="I2936"/>
      <c r="J2936" s="267"/>
      <c r="K2936" s="267"/>
      <c r="L2936" s="372"/>
      <c r="O2936" s="373"/>
      <c r="P2936" s="373"/>
      <c r="Q2936" s="374"/>
      <c r="R2936" s="274"/>
      <c r="S2936"/>
      <c r="T2936"/>
      <c r="U2936"/>
      <c r="V2936"/>
      <c r="W2936"/>
      <c r="X2936"/>
      <c r="Y2936"/>
      <c r="Z2936"/>
      <c r="AA2936"/>
      <c r="AB2936"/>
      <c r="AC2936"/>
      <c r="AD2936"/>
      <c r="AE2936"/>
      <c r="AF2936"/>
      <c r="AG2936"/>
      <c r="AH2936"/>
    </row>
    <row r="2937" spans="1:34" s="282" customFormat="1" ht="12.75" customHeight="1" x14ac:dyDescent="0.25">
      <c r="A2937"/>
      <c r="B2937"/>
      <c r="C2937" s="8"/>
      <c r="D2937" s="8"/>
      <c r="E2937"/>
      <c r="F2937" s="276"/>
      <c r="G2937"/>
      <c r="H2937"/>
      <c r="I2937"/>
      <c r="J2937" s="267"/>
      <c r="K2937" s="267"/>
      <c r="L2937" s="372"/>
      <c r="O2937" s="373"/>
      <c r="P2937" s="373"/>
      <c r="Q2937" s="374"/>
      <c r="R2937" s="274"/>
      <c r="S2937"/>
      <c r="T2937"/>
      <c r="U2937"/>
      <c r="V2937"/>
      <c r="W2937"/>
      <c r="X2937"/>
      <c r="Y2937"/>
      <c r="Z2937"/>
      <c r="AA2937"/>
      <c r="AB2937"/>
      <c r="AC2937"/>
      <c r="AD2937"/>
      <c r="AE2937"/>
      <c r="AF2937"/>
      <c r="AG2937"/>
      <c r="AH2937"/>
    </row>
    <row r="2938" spans="1:34" s="282" customFormat="1" ht="12.75" customHeight="1" x14ac:dyDescent="0.25">
      <c r="A2938"/>
      <c r="B2938"/>
      <c r="C2938" s="8"/>
      <c r="D2938" s="8"/>
      <c r="E2938"/>
      <c r="F2938" s="276"/>
      <c r="G2938"/>
      <c r="H2938"/>
      <c r="I2938"/>
      <c r="J2938" s="267"/>
      <c r="K2938" s="267"/>
      <c r="L2938" s="372"/>
      <c r="O2938" s="373"/>
      <c r="P2938" s="373"/>
      <c r="Q2938" s="374"/>
      <c r="R2938" s="274"/>
      <c r="S2938"/>
      <c r="T2938"/>
      <c r="U2938"/>
      <c r="V2938"/>
      <c r="W2938"/>
      <c r="X2938"/>
      <c r="Y2938"/>
      <c r="Z2938"/>
      <c r="AA2938"/>
      <c r="AB2938"/>
      <c r="AC2938"/>
      <c r="AD2938"/>
      <c r="AE2938"/>
      <c r="AF2938"/>
      <c r="AG2938"/>
      <c r="AH2938"/>
    </row>
    <row r="2939" spans="1:34" s="282" customFormat="1" ht="12.75" customHeight="1" x14ac:dyDescent="0.25">
      <c r="A2939"/>
      <c r="B2939"/>
      <c r="C2939" s="8"/>
      <c r="D2939" s="8"/>
      <c r="E2939"/>
      <c r="F2939" s="276"/>
      <c r="G2939"/>
      <c r="H2939"/>
      <c r="I2939"/>
      <c r="J2939" s="267"/>
      <c r="K2939" s="267"/>
      <c r="L2939" s="372"/>
      <c r="O2939" s="373"/>
      <c r="P2939" s="373"/>
      <c r="Q2939" s="374"/>
      <c r="R2939" s="274"/>
      <c r="S2939"/>
      <c r="T2939"/>
      <c r="U2939"/>
      <c r="V2939"/>
      <c r="W2939"/>
      <c r="X2939"/>
      <c r="Y2939"/>
      <c r="Z2939"/>
      <c r="AA2939"/>
      <c r="AB2939"/>
      <c r="AC2939"/>
      <c r="AD2939"/>
      <c r="AE2939"/>
      <c r="AF2939"/>
      <c r="AG2939"/>
      <c r="AH2939"/>
    </row>
    <row r="2940" spans="1:34" s="282" customFormat="1" ht="12.75" customHeight="1" x14ac:dyDescent="0.25">
      <c r="A2940"/>
      <c r="B2940"/>
      <c r="C2940" s="8"/>
      <c r="D2940" s="8"/>
      <c r="E2940"/>
      <c r="F2940" s="276"/>
      <c r="G2940"/>
      <c r="H2940"/>
      <c r="I2940"/>
      <c r="J2940" s="267"/>
      <c r="K2940" s="267"/>
      <c r="L2940" s="372"/>
      <c r="O2940" s="373"/>
      <c r="P2940" s="373"/>
      <c r="Q2940" s="374"/>
      <c r="R2940" s="274"/>
      <c r="S2940"/>
      <c r="T2940"/>
      <c r="U2940"/>
      <c r="V2940"/>
      <c r="W2940"/>
      <c r="X2940"/>
      <c r="Y2940"/>
      <c r="Z2940"/>
      <c r="AA2940"/>
      <c r="AB2940"/>
      <c r="AC2940"/>
      <c r="AD2940"/>
      <c r="AE2940"/>
      <c r="AF2940"/>
      <c r="AG2940"/>
      <c r="AH2940"/>
    </row>
    <row r="2941" spans="1:34" s="282" customFormat="1" ht="12.75" customHeight="1" x14ac:dyDescent="0.25">
      <c r="A2941"/>
      <c r="B2941"/>
      <c r="C2941" s="8"/>
      <c r="D2941" s="8"/>
      <c r="E2941"/>
      <c r="F2941" s="276"/>
      <c r="G2941"/>
      <c r="H2941"/>
      <c r="I2941"/>
      <c r="J2941" s="267"/>
      <c r="K2941" s="267"/>
      <c r="L2941" s="372"/>
      <c r="O2941" s="373"/>
      <c r="P2941" s="373"/>
      <c r="Q2941" s="374"/>
      <c r="R2941" s="274"/>
      <c r="S2941"/>
      <c r="T2941"/>
      <c r="U2941"/>
      <c r="V2941"/>
      <c r="W2941"/>
      <c r="X2941"/>
      <c r="Y2941"/>
      <c r="Z2941"/>
      <c r="AA2941"/>
      <c r="AB2941"/>
      <c r="AC2941"/>
      <c r="AD2941"/>
      <c r="AE2941"/>
      <c r="AF2941"/>
      <c r="AG2941"/>
      <c r="AH2941"/>
    </row>
    <row r="2942" spans="1:34" s="282" customFormat="1" ht="12.75" customHeight="1" x14ac:dyDescent="0.25">
      <c r="A2942"/>
      <c r="B2942"/>
      <c r="C2942" s="8"/>
      <c r="D2942" s="8"/>
      <c r="E2942"/>
      <c r="F2942" s="276"/>
      <c r="G2942"/>
      <c r="H2942"/>
      <c r="I2942"/>
      <c r="J2942" s="267"/>
      <c r="K2942" s="267"/>
      <c r="L2942" s="372"/>
      <c r="O2942" s="373"/>
      <c r="P2942" s="373"/>
      <c r="Q2942" s="374"/>
      <c r="R2942" s="274"/>
      <c r="S2942"/>
      <c r="T2942"/>
      <c r="U2942"/>
      <c r="V2942"/>
      <c r="W2942"/>
      <c r="X2942"/>
      <c r="Y2942"/>
      <c r="Z2942"/>
      <c r="AA2942"/>
      <c r="AB2942"/>
      <c r="AC2942"/>
      <c r="AD2942"/>
      <c r="AE2942"/>
      <c r="AF2942"/>
      <c r="AG2942"/>
      <c r="AH2942"/>
    </row>
    <row r="2943" spans="1:34" s="282" customFormat="1" ht="12.75" customHeight="1" x14ac:dyDescent="0.25">
      <c r="A2943"/>
      <c r="B2943"/>
      <c r="C2943" s="8"/>
      <c r="D2943" s="8"/>
      <c r="E2943"/>
      <c r="F2943" s="276"/>
      <c r="G2943"/>
      <c r="H2943"/>
      <c r="I2943"/>
      <c r="J2943" s="267"/>
      <c r="K2943" s="267"/>
      <c r="L2943" s="372"/>
      <c r="O2943" s="373"/>
      <c r="P2943" s="373"/>
      <c r="Q2943" s="374"/>
      <c r="R2943" s="274"/>
      <c r="S2943"/>
      <c r="T2943"/>
      <c r="U2943"/>
      <c r="V2943"/>
      <c r="W2943"/>
      <c r="X2943"/>
      <c r="Y2943"/>
      <c r="Z2943"/>
      <c r="AA2943"/>
      <c r="AB2943"/>
      <c r="AC2943"/>
      <c r="AD2943"/>
      <c r="AE2943"/>
      <c r="AF2943"/>
      <c r="AG2943"/>
      <c r="AH2943"/>
    </row>
    <row r="2944" spans="1:34" s="282" customFormat="1" ht="12.75" customHeight="1" x14ac:dyDescent="0.25">
      <c r="A2944"/>
      <c r="B2944"/>
      <c r="C2944" s="8"/>
      <c r="D2944" s="8"/>
      <c r="E2944"/>
      <c r="F2944" s="276"/>
      <c r="G2944"/>
      <c r="H2944"/>
      <c r="I2944"/>
      <c r="J2944" s="267"/>
      <c r="K2944" s="267"/>
      <c r="L2944" s="372"/>
      <c r="O2944" s="373"/>
      <c r="P2944" s="373"/>
      <c r="Q2944" s="374"/>
      <c r="R2944" s="274"/>
      <c r="S2944"/>
      <c r="T2944"/>
      <c r="U2944"/>
      <c r="V2944"/>
      <c r="W2944"/>
      <c r="X2944"/>
      <c r="Y2944"/>
      <c r="Z2944"/>
      <c r="AA2944"/>
      <c r="AB2944"/>
      <c r="AC2944"/>
      <c r="AD2944"/>
      <c r="AE2944"/>
      <c r="AF2944"/>
      <c r="AG2944"/>
      <c r="AH2944"/>
    </row>
    <row r="2945" spans="1:34" s="282" customFormat="1" ht="12.75" customHeight="1" x14ac:dyDescent="0.25">
      <c r="A2945"/>
      <c r="B2945"/>
      <c r="C2945" s="8"/>
      <c r="D2945" s="8"/>
      <c r="E2945"/>
      <c r="F2945" s="276"/>
      <c r="G2945"/>
      <c r="H2945"/>
      <c r="I2945"/>
      <c r="J2945" s="267"/>
      <c r="K2945" s="267"/>
      <c r="L2945" s="372"/>
      <c r="O2945" s="373"/>
      <c r="P2945" s="373"/>
      <c r="Q2945" s="374"/>
      <c r="R2945" s="274"/>
      <c r="S2945"/>
      <c r="T2945"/>
      <c r="U2945"/>
      <c r="V2945"/>
      <c r="W2945"/>
      <c r="X2945"/>
      <c r="Y2945"/>
      <c r="Z2945"/>
      <c r="AA2945"/>
      <c r="AB2945"/>
      <c r="AC2945"/>
      <c r="AD2945"/>
      <c r="AE2945"/>
      <c r="AF2945"/>
      <c r="AG2945"/>
      <c r="AH2945"/>
    </row>
    <row r="2946" spans="1:34" s="282" customFormat="1" ht="12.75" customHeight="1" x14ac:dyDescent="0.25">
      <c r="A2946"/>
      <c r="B2946"/>
      <c r="C2946" s="8"/>
      <c r="D2946" s="8"/>
      <c r="E2946"/>
      <c r="F2946" s="276"/>
      <c r="G2946"/>
      <c r="H2946"/>
      <c r="I2946"/>
      <c r="J2946" s="267"/>
      <c r="K2946" s="267"/>
      <c r="L2946" s="372"/>
      <c r="O2946" s="373"/>
      <c r="P2946" s="373"/>
      <c r="Q2946" s="374"/>
      <c r="R2946" s="274"/>
      <c r="S2946"/>
      <c r="T2946"/>
      <c r="U2946"/>
      <c r="V2946"/>
      <c r="W2946"/>
      <c r="X2946"/>
      <c r="Y2946"/>
      <c r="Z2946"/>
      <c r="AA2946"/>
      <c r="AB2946"/>
      <c r="AC2946"/>
      <c r="AD2946"/>
      <c r="AE2946"/>
      <c r="AF2946"/>
      <c r="AG2946"/>
      <c r="AH2946"/>
    </row>
    <row r="2947" spans="1:34" s="282" customFormat="1" ht="12.75" customHeight="1" x14ac:dyDescent="0.25">
      <c r="A2947"/>
      <c r="B2947"/>
      <c r="C2947" s="8"/>
      <c r="D2947" s="8"/>
      <c r="E2947"/>
      <c r="F2947" s="276"/>
      <c r="G2947"/>
      <c r="H2947"/>
      <c r="I2947"/>
      <c r="J2947" s="267"/>
      <c r="K2947" s="267"/>
      <c r="L2947" s="372"/>
      <c r="O2947" s="373"/>
      <c r="P2947" s="373"/>
      <c r="Q2947" s="374"/>
      <c r="R2947" s="274"/>
      <c r="S2947"/>
      <c r="T2947"/>
      <c r="U2947"/>
      <c r="V2947"/>
      <c r="W2947"/>
      <c r="X2947"/>
      <c r="Y2947"/>
      <c r="Z2947"/>
      <c r="AA2947"/>
      <c r="AB2947"/>
      <c r="AC2947"/>
      <c r="AD2947"/>
      <c r="AE2947"/>
      <c r="AF2947"/>
      <c r="AG2947"/>
      <c r="AH2947"/>
    </row>
    <row r="2948" spans="1:34" s="282" customFormat="1" ht="12.75" customHeight="1" x14ac:dyDescent="0.25">
      <c r="A2948"/>
      <c r="B2948"/>
      <c r="C2948" s="8"/>
      <c r="D2948" s="8"/>
      <c r="E2948"/>
      <c r="F2948" s="276"/>
      <c r="G2948"/>
      <c r="H2948"/>
      <c r="I2948"/>
      <c r="J2948" s="267"/>
      <c r="K2948" s="267"/>
      <c r="L2948" s="372"/>
      <c r="O2948" s="373"/>
      <c r="P2948" s="373"/>
      <c r="Q2948" s="374"/>
      <c r="R2948" s="274"/>
      <c r="S2948"/>
      <c r="T2948"/>
      <c r="U2948"/>
      <c r="V2948"/>
      <c r="W2948"/>
      <c r="X2948"/>
      <c r="Y2948"/>
      <c r="Z2948"/>
      <c r="AA2948"/>
      <c r="AB2948"/>
      <c r="AC2948"/>
      <c r="AD2948"/>
      <c r="AE2948"/>
      <c r="AF2948"/>
      <c r="AG2948"/>
      <c r="AH2948"/>
    </row>
    <row r="2949" spans="1:34" s="282" customFormat="1" ht="12.75" customHeight="1" x14ac:dyDescent="0.25">
      <c r="A2949"/>
      <c r="B2949"/>
      <c r="C2949" s="8"/>
      <c r="D2949" s="8"/>
      <c r="E2949"/>
      <c r="F2949" s="276"/>
      <c r="G2949"/>
      <c r="H2949"/>
      <c r="I2949"/>
      <c r="J2949" s="267"/>
      <c r="K2949" s="267"/>
      <c r="L2949" s="372"/>
      <c r="O2949" s="373"/>
      <c r="P2949" s="373"/>
      <c r="Q2949" s="374"/>
      <c r="R2949" s="274"/>
      <c r="S2949"/>
      <c r="T2949"/>
      <c r="U2949"/>
      <c r="V2949"/>
      <c r="W2949"/>
      <c r="X2949"/>
      <c r="Y2949"/>
      <c r="Z2949"/>
      <c r="AA2949"/>
      <c r="AB2949"/>
      <c r="AC2949"/>
      <c r="AD2949"/>
      <c r="AE2949"/>
      <c r="AF2949"/>
      <c r="AG2949"/>
      <c r="AH2949"/>
    </row>
    <row r="2950" spans="1:34" s="282" customFormat="1" ht="12.75" customHeight="1" x14ac:dyDescent="0.25">
      <c r="A2950"/>
      <c r="B2950"/>
      <c r="C2950" s="8"/>
      <c r="D2950" s="8"/>
      <c r="E2950"/>
      <c r="F2950" s="276"/>
      <c r="G2950"/>
      <c r="H2950"/>
      <c r="I2950"/>
      <c r="J2950" s="267"/>
      <c r="K2950" s="267"/>
      <c r="L2950" s="372"/>
      <c r="O2950" s="373"/>
      <c r="P2950" s="373"/>
      <c r="Q2950" s="374"/>
      <c r="R2950" s="274"/>
      <c r="S2950"/>
      <c r="T2950"/>
      <c r="U2950"/>
      <c r="V2950"/>
      <c r="W2950"/>
      <c r="X2950"/>
      <c r="Y2950"/>
      <c r="Z2950"/>
      <c r="AA2950"/>
      <c r="AB2950"/>
      <c r="AC2950"/>
      <c r="AD2950"/>
      <c r="AE2950"/>
      <c r="AF2950"/>
      <c r="AG2950"/>
      <c r="AH2950"/>
    </row>
    <row r="2951" spans="1:34" s="282" customFormat="1" ht="12.75" customHeight="1" x14ac:dyDescent="0.25">
      <c r="A2951"/>
      <c r="B2951"/>
      <c r="C2951" s="8"/>
      <c r="D2951" s="8"/>
      <c r="E2951"/>
      <c r="F2951" s="276"/>
      <c r="G2951"/>
      <c r="H2951"/>
      <c r="I2951"/>
      <c r="J2951" s="267"/>
      <c r="K2951" s="267"/>
      <c r="L2951" s="372"/>
      <c r="O2951" s="373"/>
      <c r="P2951" s="373"/>
      <c r="Q2951" s="374"/>
      <c r="R2951" s="274"/>
      <c r="S2951"/>
      <c r="T2951"/>
      <c r="U2951"/>
      <c r="V2951"/>
      <c r="W2951"/>
      <c r="X2951"/>
      <c r="Y2951"/>
      <c r="Z2951"/>
      <c r="AA2951"/>
      <c r="AB2951"/>
      <c r="AC2951"/>
      <c r="AD2951"/>
      <c r="AE2951"/>
      <c r="AF2951"/>
      <c r="AG2951"/>
      <c r="AH2951"/>
    </row>
    <row r="2952" spans="1:34" s="282" customFormat="1" ht="12.75" customHeight="1" x14ac:dyDescent="0.25">
      <c r="A2952"/>
      <c r="B2952"/>
      <c r="C2952" s="8"/>
      <c r="D2952" s="8"/>
      <c r="E2952"/>
      <c r="F2952" s="276"/>
      <c r="G2952"/>
      <c r="H2952"/>
      <c r="I2952"/>
      <c r="J2952" s="267"/>
      <c r="K2952" s="267"/>
      <c r="L2952" s="372"/>
      <c r="O2952" s="373"/>
      <c r="P2952" s="373"/>
      <c r="Q2952" s="374"/>
      <c r="R2952" s="274"/>
      <c r="S2952"/>
      <c r="T2952"/>
      <c r="U2952"/>
      <c r="V2952"/>
      <c r="W2952"/>
      <c r="X2952"/>
      <c r="Y2952"/>
      <c r="Z2952"/>
      <c r="AA2952"/>
      <c r="AB2952"/>
      <c r="AC2952"/>
      <c r="AD2952"/>
      <c r="AE2952"/>
      <c r="AF2952"/>
      <c r="AG2952"/>
      <c r="AH2952"/>
    </row>
    <row r="2953" spans="1:34" s="282" customFormat="1" ht="12.75" customHeight="1" x14ac:dyDescent="0.25">
      <c r="A2953"/>
      <c r="B2953"/>
      <c r="C2953" s="8"/>
      <c r="D2953" s="8"/>
      <c r="E2953"/>
      <c r="F2953" s="276"/>
      <c r="G2953"/>
      <c r="H2953"/>
      <c r="I2953"/>
      <c r="J2953" s="267"/>
      <c r="K2953" s="267"/>
      <c r="L2953" s="372"/>
      <c r="O2953" s="373"/>
      <c r="P2953" s="373"/>
      <c r="Q2953" s="374"/>
      <c r="R2953" s="274"/>
      <c r="S2953"/>
      <c r="T2953"/>
      <c r="U2953"/>
      <c r="V2953"/>
      <c r="W2953"/>
      <c r="X2953"/>
      <c r="Y2953"/>
      <c r="Z2953"/>
      <c r="AA2953"/>
      <c r="AB2953"/>
      <c r="AC2953"/>
      <c r="AD2953"/>
      <c r="AE2953"/>
      <c r="AF2953"/>
      <c r="AG2953"/>
      <c r="AH2953"/>
    </row>
    <row r="2954" spans="1:34" s="282" customFormat="1" ht="12.75" customHeight="1" x14ac:dyDescent="0.25">
      <c r="A2954"/>
      <c r="B2954"/>
      <c r="C2954" s="8"/>
      <c r="D2954" s="8"/>
      <c r="E2954"/>
      <c r="F2954" s="276"/>
      <c r="G2954"/>
      <c r="H2954"/>
      <c r="I2954"/>
      <c r="J2954" s="267"/>
      <c r="K2954" s="267"/>
      <c r="L2954" s="372"/>
      <c r="O2954" s="373"/>
      <c r="P2954" s="373"/>
      <c r="Q2954" s="374"/>
      <c r="R2954" s="274"/>
      <c r="S2954"/>
      <c r="T2954"/>
      <c r="U2954"/>
      <c r="V2954"/>
      <c r="W2954"/>
      <c r="X2954"/>
      <c r="Y2954"/>
      <c r="Z2954"/>
      <c r="AA2954"/>
      <c r="AB2954"/>
      <c r="AC2954"/>
      <c r="AD2954"/>
      <c r="AE2954"/>
      <c r="AF2954"/>
      <c r="AG2954"/>
      <c r="AH2954"/>
    </row>
    <row r="2955" spans="1:34" s="282" customFormat="1" ht="12.75" customHeight="1" x14ac:dyDescent="0.25">
      <c r="A2955"/>
      <c r="B2955"/>
      <c r="C2955" s="8"/>
      <c r="D2955" s="8"/>
      <c r="E2955"/>
      <c r="F2955" s="276"/>
      <c r="G2955"/>
      <c r="H2955"/>
      <c r="I2955"/>
      <c r="J2955" s="267"/>
      <c r="K2955" s="267"/>
      <c r="L2955" s="372"/>
      <c r="O2955" s="373"/>
      <c r="P2955" s="373"/>
      <c r="Q2955" s="374"/>
      <c r="R2955" s="274"/>
      <c r="S2955"/>
      <c r="T2955"/>
      <c r="U2955"/>
      <c r="V2955"/>
      <c r="W2955"/>
      <c r="X2955"/>
      <c r="Y2955"/>
      <c r="Z2955"/>
      <c r="AA2955"/>
      <c r="AB2955"/>
      <c r="AC2955"/>
      <c r="AD2955"/>
      <c r="AE2955"/>
      <c r="AF2955"/>
      <c r="AG2955"/>
      <c r="AH2955"/>
    </row>
    <row r="2956" spans="1:34" s="282" customFormat="1" ht="12.75" customHeight="1" x14ac:dyDescent="0.25">
      <c r="A2956"/>
      <c r="B2956"/>
      <c r="C2956" s="8"/>
      <c r="D2956" s="8"/>
      <c r="E2956"/>
      <c r="F2956" s="276"/>
      <c r="G2956"/>
      <c r="H2956"/>
      <c r="I2956"/>
      <c r="J2956" s="267"/>
      <c r="K2956" s="267"/>
      <c r="L2956" s="372"/>
      <c r="O2956" s="373"/>
      <c r="P2956" s="373"/>
      <c r="Q2956" s="374"/>
      <c r="R2956" s="274"/>
      <c r="S2956"/>
      <c r="T2956"/>
      <c r="U2956"/>
      <c r="V2956"/>
      <c r="W2956"/>
      <c r="X2956"/>
      <c r="Y2956"/>
      <c r="Z2956"/>
      <c r="AA2956"/>
      <c r="AB2956"/>
      <c r="AC2956"/>
      <c r="AD2956"/>
      <c r="AE2956"/>
      <c r="AF2956"/>
      <c r="AG2956"/>
      <c r="AH2956"/>
    </row>
    <row r="2957" spans="1:34" s="282" customFormat="1" ht="12.75" customHeight="1" x14ac:dyDescent="0.25">
      <c r="A2957"/>
      <c r="B2957"/>
      <c r="C2957" s="8"/>
      <c r="D2957" s="8"/>
      <c r="E2957"/>
      <c r="F2957" s="276"/>
      <c r="G2957"/>
      <c r="H2957"/>
      <c r="I2957"/>
      <c r="J2957" s="267"/>
      <c r="K2957" s="267"/>
      <c r="L2957" s="372"/>
      <c r="O2957" s="373"/>
      <c r="P2957" s="373"/>
      <c r="Q2957" s="374"/>
      <c r="R2957" s="274"/>
      <c r="S2957"/>
      <c r="T2957"/>
      <c r="U2957"/>
      <c r="V2957"/>
      <c r="W2957"/>
      <c r="X2957"/>
      <c r="Y2957"/>
      <c r="Z2957"/>
      <c r="AA2957"/>
      <c r="AB2957"/>
      <c r="AC2957"/>
      <c r="AD2957"/>
      <c r="AE2957"/>
      <c r="AF2957"/>
      <c r="AG2957"/>
      <c r="AH2957"/>
    </row>
    <row r="2958" spans="1:34" s="282" customFormat="1" ht="12.75" customHeight="1" x14ac:dyDescent="0.25">
      <c r="A2958"/>
      <c r="B2958"/>
      <c r="C2958" s="8"/>
      <c r="D2958" s="8"/>
      <c r="E2958"/>
      <c r="F2958" s="276"/>
      <c r="G2958"/>
      <c r="H2958"/>
      <c r="I2958"/>
      <c r="J2958" s="267"/>
      <c r="K2958" s="267"/>
      <c r="L2958" s="372"/>
      <c r="O2958" s="373"/>
      <c r="P2958" s="373"/>
      <c r="Q2958" s="374"/>
      <c r="R2958" s="274"/>
      <c r="S2958"/>
      <c r="T2958"/>
      <c r="U2958"/>
      <c r="V2958"/>
      <c r="W2958"/>
      <c r="X2958"/>
      <c r="Y2958"/>
      <c r="Z2958"/>
      <c r="AA2958"/>
      <c r="AB2958"/>
      <c r="AC2958"/>
      <c r="AD2958"/>
      <c r="AE2958"/>
      <c r="AF2958"/>
      <c r="AG2958"/>
      <c r="AH2958"/>
    </row>
    <row r="2959" spans="1:34" s="282" customFormat="1" ht="12.75" customHeight="1" x14ac:dyDescent="0.25">
      <c r="A2959"/>
      <c r="B2959"/>
      <c r="C2959" s="8"/>
      <c r="D2959" s="8"/>
      <c r="E2959"/>
      <c r="F2959" s="276"/>
      <c r="G2959"/>
      <c r="H2959"/>
      <c r="I2959"/>
      <c r="J2959" s="267"/>
      <c r="K2959" s="267"/>
      <c r="L2959" s="372"/>
      <c r="O2959" s="373"/>
      <c r="P2959" s="373"/>
      <c r="Q2959" s="374"/>
      <c r="R2959" s="274"/>
      <c r="S2959"/>
      <c r="T2959"/>
      <c r="U2959"/>
      <c r="V2959"/>
      <c r="W2959"/>
      <c r="X2959"/>
      <c r="Y2959"/>
      <c r="Z2959"/>
      <c r="AA2959"/>
      <c r="AB2959"/>
      <c r="AC2959"/>
      <c r="AD2959"/>
      <c r="AE2959"/>
      <c r="AF2959"/>
      <c r="AG2959"/>
      <c r="AH2959"/>
    </row>
    <row r="2960" spans="1:34" s="282" customFormat="1" ht="12.75" customHeight="1" x14ac:dyDescent="0.25">
      <c r="A2960"/>
      <c r="B2960"/>
      <c r="C2960" s="8"/>
      <c r="D2960" s="8"/>
      <c r="E2960"/>
      <c r="F2960" s="276"/>
      <c r="G2960"/>
      <c r="H2960"/>
      <c r="I2960"/>
      <c r="J2960" s="267"/>
      <c r="K2960" s="267"/>
      <c r="L2960" s="372"/>
      <c r="O2960" s="373"/>
      <c r="P2960" s="373"/>
      <c r="Q2960" s="374"/>
      <c r="R2960" s="274"/>
      <c r="S2960"/>
      <c r="T2960"/>
      <c r="U2960"/>
      <c r="V2960"/>
      <c r="W2960"/>
      <c r="X2960"/>
      <c r="Y2960"/>
      <c r="Z2960"/>
      <c r="AA2960"/>
      <c r="AB2960"/>
      <c r="AC2960"/>
      <c r="AD2960"/>
      <c r="AE2960"/>
      <c r="AF2960"/>
      <c r="AG2960"/>
      <c r="AH2960"/>
    </row>
    <row r="2961" spans="1:34" s="282" customFormat="1" ht="12.75" customHeight="1" x14ac:dyDescent="0.25">
      <c r="A2961"/>
      <c r="B2961"/>
      <c r="C2961" s="8"/>
      <c r="D2961" s="8"/>
      <c r="E2961"/>
      <c r="F2961" s="276"/>
      <c r="G2961"/>
      <c r="H2961"/>
      <c r="I2961"/>
      <c r="J2961" s="267"/>
      <c r="K2961" s="267"/>
      <c r="L2961" s="372"/>
      <c r="O2961" s="373"/>
      <c r="P2961" s="373"/>
      <c r="Q2961" s="374"/>
      <c r="R2961" s="274"/>
      <c r="S2961"/>
      <c r="T2961"/>
      <c r="U2961"/>
      <c r="V2961"/>
      <c r="W2961"/>
      <c r="X2961"/>
      <c r="Y2961"/>
      <c r="Z2961"/>
      <c r="AA2961"/>
      <c r="AB2961"/>
      <c r="AC2961"/>
      <c r="AD2961"/>
      <c r="AE2961"/>
      <c r="AF2961"/>
      <c r="AG2961"/>
      <c r="AH2961"/>
    </row>
    <row r="2962" spans="1:34" s="282" customFormat="1" ht="12.75" customHeight="1" x14ac:dyDescent="0.25">
      <c r="A2962"/>
      <c r="B2962"/>
      <c r="C2962" s="8"/>
      <c r="D2962" s="8"/>
      <c r="E2962"/>
      <c r="F2962" s="276"/>
      <c r="G2962"/>
      <c r="H2962"/>
      <c r="I2962"/>
      <c r="J2962" s="267"/>
      <c r="K2962" s="267"/>
      <c r="L2962" s="372"/>
      <c r="O2962" s="373"/>
      <c r="P2962" s="373"/>
      <c r="Q2962" s="374"/>
      <c r="R2962" s="274"/>
      <c r="S2962"/>
      <c r="T2962"/>
      <c r="U2962"/>
      <c r="V2962"/>
      <c r="W2962"/>
      <c r="X2962"/>
      <c r="Y2962"/>
      <c r="Z2962"/>
      <c r="AA2962"/>
      <c r="AB2962"/>
      <c r="AC2962"/>
      <c r="AD2962"/>
      <c r="AE2962"/>
      <c r="AF2962"/>
      <c r="AG2962"/>
      <c r="AH2962"/>
    </row>
    <row r="2963" spans="1:34" s="282" customFormat="1" ht="12.75" customHeight="1" x14ac:dyDescent="0.25">
      <c r="A2963"/>
      <c r="B2963"/>
      <c r="C2963" s="8"/>
      <c r="D2963" s="8"/>
      <c r="E2963"/>
      <c r="F2963" s="276"/>
      <c r="G2963"/>
      <c r="H2963"/>
      <c r="I2963"/>
      <c r="J2963" s="267"/>
      <c r="K2963" s="267"/>
      <c r="L2963" s="372"/>
      <c r="O2963" s="373"/>
      <c r="P2963" s="373"/>
      <c r="Q2963" s="374"/>
      <c r="R2963" s="274"/>
      <c r="S2963"/>
      <c r="T2963"/>
      <c r="U2963"/>
      <c r="V2963"/>
      <c r="W2963"/>
      <c r="X2963"/>
      <c r="Y2963"/>
      <c r="Z2963"/>
      <c r="AA2963"/>
      <c r="AB2963"/>
      <c r="AC2963"/>
      <c r="AD2963"/>
      <c r="AE2963"/>
      <c r="AF2963"/>
      <c r="AG2963"/>
      <c r="AH2963"/>
    </row>
    <row r="2964" spans="1:34" s="282" customFormat="1" ht="12.75" customHeight="1" x14ac:dyDescent="0.25">
      <c r="A2964"/>
      <c r="B2964"/>
      <c r="C2964" s="8"/>
      <c r="D2964" s="8"/>
      <c r="E2964"/>
      <c r="F2964" s="276"/>
      <c r="G2964"/>
      <c r="H2964"/>
      <c r="I2964"/>
      <c r="J2964" s="267"/>
      <c r="K2964" s="267"/>
      <c r="L2964" s="372"/>
      <c r="O2964" s="373"/>
      <c r="P2964" s="373"/>
      <c r="Q2964" s="374"/>
      <c r="R2964" s="274"/>
      <c r="S2964"/>
      <c r="T2964"/>
      <c r="U2964"/>
      <c r="V2964"/>
      <c r="W2964"/>
      <c r="X2964"/>
      <c r="Y2964"/>
      <c r="Z2964"/>
      <c r="AA2964"/>
      <c r="AB2964"/>
      <c r="AC2964"/>
      <c r="AD2964"/>
      <c r="AE2964"/>
      <c r="AF2964"/>
      <c r="AG2964"/>
      <c r="AH2964"/>
    </row>
    <row r="2965" spans="1:34" s="282" customFormat="1" ht="12.75" customHeight="1" x14ac:dyDescent="0.25">
      <c r="A2965"/>
      <c r="B2965"/>
      <c r="C2965" s="8"/>
      <c r="D2965" s="8"/>
      <c r="E2965"/>
      <c r="F2965" s="276"/>
      <c r="G2965"/>
      <c r="H2965"/>
      <c r="I2965"/>
      <c r="J2965" s="267"/>
      <c r="K2965" s="267"/>
      <c r="L2965" s="372"/>
      <c r="O2965" s="373"/>
      <c r="P2965" s="373"/>
      <c r="Q2965" s="374"/>
      <c r="R2965" s="274"/>
      <c r="S2965"/>
      <c r="T2965"/>
      <c r="U2965"/>
      <c r="V2965"/>
      <c r="W2965"/>
      <c r="X2965"/>
      <c r="Y2965"/>
      <c r="Z2965"/>
      <c r="AA2965"/>
      <c r="AB2965"/>
      <c r="AC2965"/>
      <c r="AD2965"/>
      <c r="AE2965"/>
      <c r="AF2965"/>
      <c r="AG2965"/>
      <c r="AH2965"/>
    </row>
    <row r="2966" spans="1:34" s="282" customFormat="1" ht="12.75" customHeight="1" x14ac:dyDescent="0.25">
      <c r="A2966"/>
      <c r="B2966"/>
      <c r="C2966" s="8"/>
      <c r="D2966" s="8"/>
      <c r="E2966"/>
      <c r="F2966" s="276"/>
      <c r="G2966"/>
      <c r="H2966"/>
      <c r="I2966"/>
      <c r="J2966" s="267"/>
      <c r="K2966" s="267"/>
      <c r="L2966" s="372"/>
      <c r="O2966" s="373"/>
      <c r="P2966" s="373"/>
      <c r="Q2966" s="374"/>
      <c r="R2966" s="274"/>
      <c r="S2966"/>
      <c r="T2966"/>
      <c r="U2966"/>
      <c r="V2966"/>
      <c r="W2966"/>
      <c r="X2966"/>
      <c r="Y2966"/>
      <c r="Z2966"/>
      <c r="AA2966"/>
      <c r="AB2966"/>
      <c r="AC2966"/>
      <c r="AD2966"/>
      <c r="AE2966"/>
      <c r="AF2966"/>
      <c r="AG2966"/>
      <c r="AH2966"/>
    </row>
    <row r="2967" spans="1:34" s="282" customFormat="1" ht="12.75" customHeight="1" x14ac:dyDescent="0.25">
      <c r="A2967"/>
      <c r="B2967"/>
      <c r="C2967" s="8"/>
      <c r="D2967" s="8"/>
      <c r="E2967"/>
      <c r="F2967" s="276"/>
      <c r="G2967"/>
      <c r="H2967"/>
      <c r="I2967"/>
      <c r="J2967" s="267"/>
      <c r="K2967" s="267"/>
      <c r="L2967" s="372"/>
      <c r="O2967" s="373"/>
      <c r="P2967" s="373"/>
      <c r="Q2967" s="374"/>
      <c r="R2967" s="274"/>
      <c r="S2967"/>
      <c r="T2967"/>
      <c r="U2967"/>
      <c r="V2967"/>
      <c r="W2967"/>
      <c r="X2967"/>
      <c r="Y2967"/>
      <c r="Z2967"/>
      <c r="AA2967"/>
      <c r="AB2967"/>
      <c r="AC2967"/>
      <c r="AD2967"/>
      <c r="AE2967"/>
      <c r="AF2967"/>
      <c r="AG2967"/>
      <c r="AH2967"/>
    </row>
    <row r="2968" spans="1:34" s="282" customFormat="1" ht="12.75" customHeight="1" x14ac:dyDescent="0.25">
      <c r="A2968"/>
      <c r="B2968"/>
      <c r="C2968" s="8"/>
      <c r="D2968" s="8"/>
      <c r="E2968"/>
      <c r="F2968" s="276"/>
      <c r="G2968"/>
      <c r="H2968"/>
      <c r="I2968"/>
      <c r="J2968" s="267"/>
      <c r="K2968" s="267"/>
      <c r="L2968" s="372"/>
      <c r="O2968" s="373"/>
      <c r="P2968" s="373"/>
      <c r="Q2968" s="374"/>
      <c r="R2968" s="274"/>
      <c r="S2968"/>
      <c r="T2968"/>
      <c r="U2968"/>
      <c r="V2968"/>
      <c r="W2968"/>
      <c r="X2968"/>
      <c r="Y2968"/>
      <c r="Z2968"/>
      <c r="AA2968"/>
      <c r="AB2968"/>
      <c r="AC2968"/>
      <c r="AD2968"/>
      <c r="AE2968"/>
      <c r="AF2968"/>
      <c r="AG2968"/>
      <c r="AH2968"/>
    </row>
    <row r="2969" spans="1:34" s="282" customFormat="1" ht="12.75" customHeight="1" x14ac:dyDescent="0.25">
      <c r="A2969"/>
      <c r="B2969"/>
      <c r="C2969" s="8"/>
      <c r="D2969" s="8"/>
      <c r="E2969"/>
      <c r="F2969" s="276"/>
      <c r="G2969"/>
      <c r="H2969"/>
      <c r="I2969"/>
      <c r="J2969" s="267"/>
      <c r="K2969" s="267"/>
      <c r="L2969" s="372"/>
      <c r="O2969" s="373"/>
      <c r="P2969" s="373"/>
      <c r="Q2969" s="374"/>
      <c r="R2969" s="274"/>
      <c r="S2969"/>
      <c r="T2969"/>
      <c r="U2969"/>
      <c r="V2969"/>
      <c r="W2969"/>
      <c r="X2969"/>
      <c r="Y2969"/>
      <c r="Z2969"/>
      <c r="AA2969"/>
      <c r="AB2969"/>
      <c r="AC2969"/>
      <c r="AD2969"/>
      <c r="AE2969"/>
      <c r="AF2969"/>
      <c r="AG2969"/>
      <c r="AH2969"/>
    </row>
    <row r="2970" spans="1:34" s="282" customFormat="1" ht="12.75" customHeight="1" x14ac:dyDescent="0.25">
      <c r="A2970"/>
      <c r="B2970"/>
      <c r="C2970" s="8"/>
      <c r="D2970" s="8"/>
      <c r="E2970"/>
      <c r="F2970" s="276"/>
      <c r="G2970"/>
      <c r="H2970"/>
      <c r="I2970"/>
      <c r="J2970" s="267"/>
      <c r="K2970" s="267"/>
      <c r="L2970" s="372"/>
      <c r="O2970" s="373"/>
      <c r="P2970" s="373"/>
      <c r="Q2970" s="374"/>
      <c r="R2970" s="274"/>
      <c r="S2970"/>
      <c r="T2970"/>
      <c r="U2970"/>
      <c r="V2970"/>
      <c r="W2970"/>
      <c r="X2970"/>
      <c r="Y2970"/>
      <c r="Z2970"/>
      <c r="AA2970"/>
      <c r="AB2970"/>
      <c r="AC2970"/>
      <c r="AD2970"/>
      <c r="AE2970"/>
      <c r="AF2970"/>
      <c r="AG2970"/>
      <c r="AH2970"/>
    </row>
    <row r="2971" spans="1:34" s="282" customFormat="1" ht="12.75" customHeight="1" x14ac:dyDescent="0.25">
      <c r="A2971"/>
      <c r="B2971"/>
      <c r="C2971" s="8"/>
      <c r="D2971" s="8"/>
      <c r="E2971"/>
      <c r="F2971" s="276"/>
      <c r="G2971"/>
      <c r="H2971"/>
      <c r="I2971"/>
      <c r="J2971" s="267"/>
      <c r="K2971" s="267"/>
      <c r="L2971" s="372"/>
      <c r="O2971" s="373"/>
      <c r="P2971" s="373"/>
      <c r="Q2971" s="374"/>
      <c r="R2971" s="274"/>
      <c r="S2971"/>
      <c r="T2971"/>
      <c r="U2971"/>
      <c r="V2971"/>
      <c r="W2971"/>
      <c r="X2971"/>
      <c r="Y2971"/>
      <c r="Z2971"/>
      <c r="AA2971"/>
      <c r="AB2971"/>
      <c r="AC2971"/>
      <c r="AD2971"/>
      <c r="AE2971"/>
      <c r="AF2971"/>
      <c r="AG2971"/>
      <c r="AH2971"/>
    </row>
    <row r="2972" spans="1:34" s="282" customFormat="1" ht="12.75" customHeight="1" x14ac:dyDescent="0.25">
      <c r="A2972"/>
      <c r="B2972"/>
      <c r="C2972" s="8"/>
      <c r="D2972" s="8"/>
      <c r="E2972"/>
      <c r="F2972" s="276"/>
      <c r="G2972"/>
      <c r="H2972"/>
      <c r="I2972"/>
      <c r="J2972" s="267"/>
      <c r="K2972" s="267"/>
      <c r="L2972" s="372"/>
      <c r="O2972" s="373"/>
      <c r="P2972" s="373"/>
      <c r="Q2972" s="374"/>
      <c r="R2972" s="274"/>
      <c r="S2972"/>
      <c r="T2972"/>
      <c r="U2972"/>
      <c r="V2972"/>
      <c r="W2972"/>
      <c r="X2972"/>
      <c r="Y2972"/>
      <c r="Z2972"/>
      <c r="AA2972"/>
      <c r="AB2972"/>
      <c r="AC2972"/>
      <c r="AD2972"/>
      <c r="AE2972"/>
      <c r="AF2972"/>
      <c r="AG2972"/>
      <c r="AH2972"/>
    </row>
    <row r="2973" spans="1:34" s="282" customFormat="1" ht="12.75" customHeight="1" x14ac:dyDescent="0.25">
      <c r="A2973"/>
      <c r="B2973"/>
      <c r="C2973" s="8"/>
      <c r="D2973" s="8"/>
      <c r="E2973"/>
      <c r="F2973" s="276"/>
      <c r="G2973"/>
      <c r="H2973"/>
      <c r="I2973"/>
      <c r="J2973" s="267"/>
      <c r="K2973" s="267"/>
      <c r="L2973" s="372"/>
      <c r="O2973" s="373"/>
      <c r="P2973" s="373"/>
      <c r="Q2973" s="374"/>
      <c r="R2973" s="274"/>
      <c r="S2973"/>
      <c r="T2973"/>
      <c r="U2973"/>
      <c r="V2973"/>
      <c r="W2973"/>
      <c r="X2973"/>
      <c r="Y2973"/>
      <c r="Z2973"/>
      <c r="AA2973"/>
      <c r="AB2973"/>
      <c r="AC2973"/>
      <c r="AD2973"/>
      <c r="AE2973"/>
      <c r="AF2973"/>
      <c r="AG2973"/>
      <c r="AH2973"/>
    </row>
    <row r="2974" spans="1:34" s="282" customFormat="1" ht="12.75" customHeight="1" x14ac:dyDescent="0.25">
      <c r="A2974"/>
      <c r="B2974"/>
      <c r="C2974" s="8"/>
      <c r="D2974" s="8"/>
      <c r="E2974"/>
      <c r="F2974" s="276"/>
      <c r="G2974"/>
      <c r="H2974"/>
      <c r="I2974"/>
      <c r="J2974" s="267"/>
      <c r="K2974" s="267"/>
      <c r="L2974" s="372"/>
      <c r="O2974" s="373"/>
      <c r="P2974" s="373"/>
      <c r="Q2974" s="374"/>
      <c r="R2974" s="274"/>
      <c r="S2974"/>
      <c r="T2974"/>
      <c r="U2974"/>
      <c r="V2974"/>
      <c r="W2974"/>
      <c r="X2974"/>
      <c r="Y2974"/>
      <c r="Z2974"/>
      <c r="AA2974"/>
      <c r="AB2974"/>
      <c r="AC2974"/>
      <c r="AD2974"/>
      <c r="AE2974"/>
      <c r="AF2974"/>
      <c r="AG2974"/>
      <c r="AH2974"/>
    </row>
    <row r="2975" spans="1:34" s="282" customFormat="1" ht="12.75" customHeight="1" x14ac:dyDescent="0.25">
      <c r="A2975"/>
      <c r="B2975"/>
      <c r="C2975" s="8"/>
      <c r="D2975" s="8"/>
      <c r="E2975"/>
      <c r="F2975" s="276"/>
      <c r="G2975"/>
      <c r="H2975"/>
      <c r="I2975"/>
      <c r="J2975" s="267"/>
      <c r="K2975" s="267"/>
      <c r="L2975" s="372"/>
      <c r="O2975" s="373"/>
      <c r="P2975" s="373"/>
      <c r="Q2975" s="374"/>
      <c r="R2975" s="274"/>
      <c r="S2975"/>
      <c r="T2975"/>
      <c r="U2975"/>
      <c r="V2975"/>
      <c r="W2975"/>
      <c r="X2975"/>
      <c r="Y2975"/>
      <c r="Z2975"/>
      <c r="AA2975"/>
      <c r="AB2975"/>
      <c r="AC2975"/>
      <c r="AD2975"/>
      <c r="AE2975"/>
      <c r="AF2975"/>
      <c r="AG2975"/>
      <c r="AH2975"/>
    </row>
    <row r="2976" spans="1:34" s="282" customFormat="1" ht="12.75" customHeight="1" x14ac:dyDescent="0.25">
      <c r="A2976"/>
      <c r="B2976"/>
      <c r="C2976" s="8"/>
      <c r="D2976" s="8"/>
      <c r="E2976"/>
      <c r="F2976" s="276"/>
      <c r="G2976"/>
      <c r="H2976"/>
      <c r="I2976"/>
      <c r="J2976" s="267"/>
      <c r="K2976" s="267"/>
      <c r="L2976" s="372"/>
      <c r="O2976" s="373"/>
      <c r="P2976" s="373"/>
      <c r="Q2976" s="374"/>
      <c r="R2976" s="274"/>
      <c r="S2976"/>
      <c r="T2976"/>
      <c r="U2976"/>
      <c r="V2976"/>
      <c r="W2976"/>
      <c r="X2976"/>
      <c r="Y2976"/>
      <c r="Z2976"/>
      <c r="AA2976"/>
      <c r="AB2976"/>
      <c r="AC2976"/>
      <c r="AD2976"/>
      <c r="AE2976"/>
      <c r="AF2976"/>
      <c r="AG2976"/>
      <c r="AH2976"/>
    </row>
    <row r="2977" spans="1:34" s="282" customFormat="1" ht="12.75" customHeight="1" x14ac:dyDescent="0.25">
      <c r="A2977"/>
      <c r="B2977"/>
      <c r="C2977" s="8"/>
      <c r="D2977" s="8"/>
      <c r="E2977"/>
      <c r="F2977" s="276"/>
      <c r="G2977"/>
      <c r="H2977"/>
      <c r="I2977"/>
      <c r="J2977" s="267"/>
      <c r="K2977" s="267"/>
      <c r="L2977" s="372"/>
      <c r="O2977" s="373"/>
      <c r="P2977" s="373"/>
      <c r="Q2977" s="374"/>
      <c r="R2977" s="274"/>
      <c r="S2977"/>
      <c r="T2977"/>
      <c r="U2977"/>
      <c r="V2977"/>
      <c r="W2977"/>
      <c r="X2977"/>
      <c r="Y2977"/>
      <c r="Z2977"/>
      <c r="AA2977"/>
      <c r="AB2977"/>
      <c r="AC2977"/>
      <c r="AD2977"/>
      <c r="AE2977"/>
      <c r="AF2977"/>
      <c r="AG2977"/>
      <c r="AH2977"/>
    </row>
    <row r="2978" spans="1:34" s="282" customFormat="1" ht="12.75" customHeight="1" x14ac:dyDescent="0.25">
      <c r="A2978"/>
      <c r="B2978"/>
      <c r="C2978" s="8"/>
      <c r="D2978" s="8"/>
      <c r="E2978"/>
      <c r="F2978" s="276"/>
      <c r="G2978"/>
      <c r="H2978"/>
      <c r="I2978"/>
      <c r="J2978" s="267"/>
      <c r="K2978" s="267"/>
      <c r="L2978" s="372"/>
      <c r="O2978" s="373"/>
      <c r="P2978" s="373"/>
      <c r="Q2978" s="374"/>
      <c r="R2978" s="274"/>
      <c r="S2978"/>
      <c r="T2978"/>
      <c r="U2978"/>
      <c r="V2978"/>
      <c r="W2978"/>
      <c r="X2978"/>
      <c r="Y2978"/>
      <c r="Z2978"/>
      <c r="AA2978"/>
      <c r="AB2978"/>
      <c r="AC2978"/>
      <c r="AD2978"/>
      <c r="AE2978"/>
      <c r="AF2978"/>
      <c r="AG2978"/>
      <c r="AH2978"/>
    </row>
    <row r="2979" spans="1:34" s="282" customFormat="1" ht="12.75" customHeight="1" x14ac:dyDescent="0.25">
      <c r="A2979"/>
      <c r="B2979"/>
      <c r="C2979" s="8"/>
      <c r="D2979" s="8"/>
      <c r="E2979"/>
      <c r="F2979" s="276"/>
      <c r="G2979"/>
      <c r="H2979"/>
      <c r="I2979"/>
      <c r="J2979" s="267"/>
      <c r="K2979" s="267"/>
      <c r="L2979" s="372"/>
      <c r="O2979" s="373"/>
      <c r="P2979" s="373"/>
      <c r="Q2979" s="374"/>
      <c r="R2979" s="274"/>
      <c r="S2979"/>
      <c r="T2979"/>
      <c r="U2979"/>
      <c r="V2979"/>
      <c r="W2979"/>
      <c r="X2979"/>
      <c r="Y2979"/>
      <c r="Z2979"/>
      <c r="AA2979"/>
      <c r="AB2979"/>
      <c r="AC2979"/>
      <c r="AD2979"/>
      <c r="AE2979"/>
      <c r="AF2979"/>
      <c r="AG2979"/>
      <c r="AH2979"/>
    </row>
    <row r="2980" spans="1:34" s="282" customFormat="1" ht="12.75" customHeight="1" x14ac:dyDescent="0.25">
      <c r="A2980"/>
      <c r="B2980"/>
      <c r="C2980" s="8"/>
      <c r="D2980" s="8"/>
      <c r="E2980"/>
      <c r="F2980" s="276"/>
      <c r="G2980"/>
      <c r="H2980"/>
      <c r="I2980"/>
      <c r="J2980" s="267"/>
      <c r="K2980" s="267"/>
      <c r="L2980" s="372"/>
      <c r="O2980" s="373"/>
      <c r="P2980" s="373"/>
      <c r="Q2980" s="374"/>
      <c r="R2980" s="274"/>
      <c r="S2980"/>
      <c r="T2980"/>
      <c r="U2980"/>
      <c r="V2980"/>
      <c r="W2980"/>
      <c r="X2980"/>
      <c r="Y2980"/>
      <c r="Z2980"/>
      <c r="AA2980"/>
      <c r="AB2980"/>
      <c r="AC2980"/>
      <c r="AD2980"/>
      <c r="AE2980"/>
      <c r="AF2980"/>
      <c r="AG2980"/>
      <c r="AH2980"/>
    </row>
    <row r="2981" spans="1:34" s="282" customFormat="1" ht="12.75" customHeight="1" x14ac:dyDescent="0.25">
      <c r="A2981"/>
      <c r="B2981"/>
      <c r="C2981" s="8"/>
      <c r="D2981" s="8"/>
      <c r="E2981"/>
      <c r="F2981" s="276"/>
      <c r="G2981"/>
      <c r="H2981"/>
      <c r="I2981"/>
      <c r="J2981" s="267"/>
      <c r="K2981" s="267"/>
      <c r="L2981" s="372"/>
      <c r="O2981" s="373"/>
      <c r="P2981" s="373"/>
      <c r="Q2981" s="374"/>
      <c r="R2981" s="274"/>
      <c r="S2981"/>
      <c r="T2981"/>
      <c r="U2981"/>
      <c r="V2981"/>
      <c r="W2981"/>
      <c r="X2981"/>
      <c r="Y2981"/>
      <c r="Z2981"/>
      <c r="AA2981"/>
      <c r="AB2981"/>
      <c r="AC2981"/>
      <c r="AD2981"/>
      <c r="AE2981"/>
      <c r="AF2981"/>
      <c r="AG2981"/>
      <c r="AH2981"/>
    </row>
    <row r="2982" spans="1:34" s="282" customFormat="1" ht="12.75" customHeight="1" x14ac:dyDescent="0.25">
      <c r="A2982"/>
      <c r="B2982"/>
      <c r="C2982" s="8"/>
      <c r="D2982" s="8"/>
      <c r="E2982"/>
      <c r="F2982" s="276"/>
      <c r="G2982"/>
      <c r="H2982"/>
      <c r="I2982"/>
      <c r="J2982" s="267"/>
      <c r="K2982" s="267"/>
      <c r="L2982" s="372"/>
      <c r="O2982" s="373"/>
      <c r="P2982" s="373"/>
      <c r="Q2982" s="374"/>
      <c r="R2982" s="274"/>
      <c r="S2982"/>
      <c r="T2982"/>
      <c r="U2982"/>
      <c r="V2982"/>
      <c r="W2982"/>
      <c r="X2982"/>
      <c r="Y2982"/>
      <c r="Z2982"/>
      <c r="AA2982"/>
      <c r="AB2982"/>
      <c r="AC2982"/>
      <c r="AD2982"/>
      <c r="AE2982"/>
      <c r="AF2982"/>
      <c r="AG2982"/>
      <c r="AH2982"/>
    </row>
    <row r="2983" spans="1:34" s="282" customFormat="1" ht="12.75" customHeight="1" x14ac:dyDescent="0.25">
      <c r="A2983"/>
      <c r="B2983"/>
      <c r="C2983" s="8"/>
      <c r="D2983" s="8"/>
      <c r="E2983"/>
      <c r="F2983" s="276"/>
      <c r="G2983"/>
      <c r="H2983"/>
      <c r="I2983"/>
      <c r="J2983" s="267"/>
      <c r="K2983" s="267"/>
      <c r="L2983" s="372"/>
      <c r="O2983" s="373"/>
      <c r="P2983" s="373"/>
      <c r="Q2983" s="374"/>
      <c r="R2983" s="274"/>
      <c r="S2983"/>
      <c r="T2983"/>
      <c r="U2983"/>
      <c r="V2983"/>
      <c r="W2983"/>
      <c r="X2983"/>
      <c r="Y2983"/>
      <c r="Z2983"/>
      <c r="AA2983"/>
      <c r="AB2983"/>
      <c r="AC2983"/>
      <c r="AD2983"/>
      <c r="AE2983"/>
      <c r="AF2983"/>
      <c r="AG2983"/>
      <c r="AH2983"/>
    </row>
    <row r="2984" spans="1:34" s="282" customFormat="1" ht="12.75" customHeight="1" x14ac:dyDescent="0.25">
      <c r="A2984"/>
      <c r="B2984"/>
      <c r="C2984" s="8"/>
      <c r="D2984" s="8"/>
      <c r="E2984"/>
      <c r="F2984" s="276"/>
      <c r="G2984"/>
      <c r="H2984"/>
      <c r="I2984"/>
      <c r="J2984" s="267"/>
      <c r="K2984" s="267"/>
      <c r="L2984" s="372"/>
      <c r="O2984" s="373"/>
      <c r="P2984" s="373"/>
      <c r="Q2984" s="374"/>
      <c r="R2984" s="274"/>
      <c r="S2984"/>
      <c r="T2984"/>
      <c r="U2984"/>
      <c r="V2984"/>
      <c r="W2984"/>
      <c r="X2984"/>
      <c r="Y2984"/>
      <c r="Z2984"/>
      <c r="AA2984"/>
      <c r="AB2984"/>
      <c r="AC2984"/>
      <c r="AD2984"/>
      <c r="AE2984"/>
      <c r="AF2984"/>
      <c r="AG2984"/>
      <c r="AH2984"/>
    </row>
    <row r="2985" spans="1:34" s="282" customFormat="1" ht="12.75" customHeight="1" x14ac:dyDescent="0.25">
      <c r="A2985"/>
      <c r="B2985"/>
      <c r="C2985" s="8"/>
      <c r="D2985" s="8"/>
      <c r="E2985"/>
      <c r="F2985" s="276"/>
      <c r="G2985"/>
      <c r="H2985"/>
      <c r="I2985"/>
      <c r="J2985" s="267"/>
      <c r="K2985" s="267"/>
      <c r="L2985" s="372"/>
      <c r="O2985" s="373"/>
      <c r="P2985" s="373"/>
      <c r="Q2985" s="374"/>
      <c r="R2985" s="274"/>
      <c r="S2985"/>
      <c r="T2985"/>
      <c r="U2985"/>
      <c r="V2985"/>
      <c r="W2985"/>
      <c r="X2985"/>
      <c r="Y2985"/>
      <c r="Z2985"/>
      <c r="AA2985"/>
      <c r="AB2985"/>
      <c r="AC2985"/>
      <c r="AD2985"/>
      <c r="AE2985"/>
      <c r="AF2985"/>
      <c r="AG2985"/>
      <c r="AH2985"/>
    </row>
    <row r="2986" spans="1:34" s="282" customFormat="1" ht="12.75" customHeight="1" x14ac:dyDescent="0.25">
      <c r="A2986"/>
      <c r="B2986"/>
      <c r="C2986" s="8"/>
      <c r="D2986" s="8"/>
      <c r="E2986"/>
      <c r="F2986" s="276"/>
      <c r="G2986"/>
      <c r="H2986"/>
      <c r="I2986"/>
      <c r="J2986" s="267"/>
      <c r="K2986" s="267"/>
      <c r="L2986" s="372"/>
      <c r="O2986" s="373"/>
      <c r="P2986" s="373"/>
      <c r="Q2986" s="374"/>
      <c r="R2986" s="274"/>
      <c r="S2986"/>
      <c r="T2986"/>
      <c r="U2986"/>
      <c r="V2986"/>
      <c r="W2986"/>
      <c r="X2986"/>
      <c r="Y2986"/>
      <c r="Z2986"/>
      <c r="AA2986"/>
      <c r="AB2986"/>
      <c r="AC2986"/>
      <c r="AD2986"/>
      <c r="AE2986"/>
      <c r="AF2986"/>
      <c r="AG2986"/>
      <c r="AH2986"/>
    </row>
    <row r="2987" spans="1:34" s="282" customFormat="1" ht="12.75" customHeight="1" x14ac:dyDescent="0.25">
      <c r="A2987"/>
      <c r="B2987"/>
      <c r="C2987" s="8"/>
      <c r="D2987" s="8"/>
      <c r="E2987"/>
      <c r="F2987" s="276"/>
      <c r="G2987"/>
      <c r="H2987"/>
      <c r="I2987"/>
      <c r="J2987" s="267"/>
      <c r="K2987" s="267"/>
      <c r="L2987" s="372"/>
      <c r="O2987" s="373"/>
      <c r="P2987" s="373"/>
      <c r="Q2987" s="374"/>
      <c r="R2987" s="274"/>
      <c r="S2987"/>
      <c r="T2987"/>
      <c r="U2987"/>
      <c r="V2987"/>
      <c r="W2987"/>
      <c r="X2987"/>
      <c r="Y2987"/>
      <c r="Z2987"/>
      <c r="AA2987"/>
      <c r="AB2987"/>
      <c r="AC2987"/>
      <c r="AD2987"/>
      <c r="AE2987"/>
      <c r="AF2987"/>
      <c r="AG2987"/>
      <c r="AH2987"/>
    </row>
    <row r="2988" spans="1:34" s="282" customFormat="1" ht="12.75" customHeight="1" x14ac:dyDescent="0.25">
      <c r="A2988"/>
      <c r="B2988"/>
      <c r="C2988" s="8"/>
      <c r="D2988" s="8"/>
      <c r="E2988"/>
      <c r="F2988" s="276"/>
      <c r="G2988"/>
      <c r="H2988"/>
      <c r="I2988"/>
      <c r="J2988" s="267"/>
      <c r="K2988" s="267"/>
      <c r="L2988" s="372"/>
      <c r="O2988" s="373"/>
      <c r="P2988" s="373"/>
      <c r="Q2988" s="374"/>
      <c r="R2988" s="274"/>
      <c r="S2988"/>
      <c r="T2988"/>
      <c r="U2988"/>
      <c r="V2988"/>
      <c r="W2988"/>
      <c r="X2988"/>
      <c r="Y2988"/>
      <c r="Z2988"/>
      <c r="AA2988"/>
      <c r="AB2988"/>
      <c r="AC2988"/>
      <c r="AD2988"/>
      <c r="AE2988"/>
      <c r="AF2988"/>
      <c r="AG2988"/>
      <c r="AH2988"/>
    </row>
    <row r="2989" spans="1:34" s="282" customFormat="1" ht="12.75" customHeight="1" x14ac:dyDescent="0.25">
      <c r="A2989"/>
      <c r="B2989"/>
      <c r="C2989" s="8"/>
      <c r="D2989" s="8"/>
      <c r="E2989"/>
      <c r="F2989" s="276"/>
      <c r="G2989"/>
      <c r="H2989"/>
      <c r="I2989"/>
      <c r="J2989" s="267"/>
      <c r="K2989" s="267"/>
      <c r="L2989" s="372"/>
      <c r="O2989" s="373"/>
      <c r="P2989" s="373"/>
      <c r="Q2989" s="374"/>
      <c r="R2989" s="274"/>
      <c r="S2989"/>
      <c r="T2989"/>
      <c r="U2989"/>
      <c r="V2989"/>
      <c r="W2989"/>
      <c r="X2989"/>
      <c r="Y2989"/>
      <c r="Z2989"/>
      <c r="AA2989"/>
      <c r="AB2989"/>
      <c r="AC2989"/>
      <c r="AD2989"/>
      <c r="AE2989"/>
      <c r="AF2989"/>
      <c r="AG2989"/>
      <c r="AH2989"/>
    </row>
    <row r="2990" spans="1:34" s="282" customFormat="1" ht="12.75" customHeight="1" x14ac:dyDescent="0.25">
      <c r="A2990"/>
      <c r="B2990"/>
      <c r="C2990" s="8"/>
      <c r="D2990" s="8"/>
      <c r="E2990"/>
      <c r="F2990" s="276"/>
      <c r="G2990"/>
      <c r="H2990"/>
      <c r="I2990"/>
      <c r="J2990" s="267"/>
      <c r="K2990" s="267"/>
      <c r="L2990" s="372"/>
      <c r="O2990" s="373"/>
      <c r="P2990" s="373"/>
      <c r="Q2990" s="374"/>
      <c r="R2990" s="274"/>
      <c r="S2990"/>
      <c r="T2990"/>
      <c r="U2990"/>
      <c r="V2990"/>
      <c r="W2990"/>
      <c r="X2990"/>
      <c r="Y2990"/>
      <c r="Z2990"/>
      <c r="AA2990"/>
      <c r="AB2990"/>
      <c r="AC2990"/>
      <c r="AD2990"/>
      <c r="AE2990"/>
      <c r="AF2990"/>
      <c r="AG2990"/>
      <c r="AH2990"/>
    </row>
    <row r="2991" spans="1:34" s="282" customFormat="1" ht="12.75" customHeight="1" x14ac:dyDescent="0.25">
      <c r="A2991"/>
      <c r="B2991"/>
      <c r="C2991" s="8"/>
      <c r="D2991" s="8"/>
      <c r="E2991"/>
      <c r="F2991" s="276"/>
      <c r="G2991"/>
      <c r="H2991"/>
      <c r="I2991"/>
      <c r="J2991" s="267"/>
      <c r="K2991" s="267"/>
      <c r="L2991" s="372"/>
      <c r="O2991" s="373"/>
      <c r="P2991" s="373"/>
      <c r="Q2991" s="374"/>
      <c r="R2991" s="274"/>
      <c r="S2991"/>
      <c r="T2991"/>
      <c r="U2991"/>
      <c r="V2991"/>
      <c r="W2991"/>
      <c r="X2991"/>
      <c r="Y2991"/>
      <c r="Z2991"/>
      <c r="AA2991"/>
      <c r="AB2991"/>
      <c r="AC2991"/>
      <c r="AD2991"/>
      <c r="AE2991"/>
      <c r="AF2991"/>
      <c r="AG2991"/>
      <c r="AH2991"/>
    </row>
    <row r="2992" spans="1:34" s="282" customFormat="1" ht="12.75" customHeight="1" x14ac:dyDescent="0.25">
      <c r="A2992"/>
      <c r="B2992"/>
      <c r="C2992" s="8"/>
      <c r="D2992" s="8"/>
      <c r="E2992"/>
      <c r="F2992" s="276"/>
      <c r="G2992"/>
      <c r="H2992"/>
      <c r="I2992"/>
      <c r="J2992" s="267"/>
      <c r="K2992" s="267"/>
      <c r="L2992" s="372"/>
      <c r="O2992" s="373"/>
      <c r="P2992" s="373"/>
      <c r="Q2992" s="374"/>
      <c r="R2992" s="274"/>
      <c r="S2992"/>
      <c r="T2992"/>
      <c r="U2992"/>
      <c r="V2992"/>
      <c r="W2992"/>
      <c r="X2992"/>
      <c r="Y2992"/>
      <c r="Z2992"/>
      <c r="AA2992"/>
      <c r="AB2992"/>
      <c r="AC2992"/>
      <c r="AD2992"/>
      <c r="AE2992"/>
      <c r="AF2992"/>
      <c r="AG2992"/>
      <c r="AH2992"/>
    </row>
    <row r="2993" spans="1:34" s="282" customFormat="1" ht="12.75" customHeight="1" x14ac:dyDescent="0.25">
      <c r="A2993"/>
      <c r="B2993"/>
      <c r="C2993" s="8"/>
      <c r="D2993" s="8"/>
      <c r="E2993"/>
      <c r="F2993" s="276"/>
      <c r="G2993"/>
      <c r="H2993"/>
      <c r="I2993"/>
      <c r="J2993" s="267"/>
      <c r="K2993" s="267"/>
      <c r="L2993" s="372"/>
      <c r="O2993" s="373"/>
      <c r="P2993" s="373"/>
      <c r="Q2993" s="374"/>
      <c r="R2993" s="274"/>
      <c r="S2993"/>
      <c r="T2993"/>
      <c r="U2993"/>
      <c r="V2993"/>
      <c r="W2993"/>
      <c r="X2993"/>
      <c r="Y2993"/>
      <c r="Z2993"/>
      <c r="AA2993"/>
      <c r="AB2993"/>
      <c r="AC2993"/>
      <c r="AD2993"/>
      <c r="AE2993"/>
      <c r="AF2993"/>
      <c r="AG2993"/>
      <c r="AH2993"/>
    </row>
    <row r="2994" spans="1:34" s="282" customFormat="1" ht="12.75" customHeight="1" x14ac:dyDescent="0.25">
      <c r="A2994"/>
      <c r="B2994"/>
      <c r="C2994" s="8"/>
      <c r="D2994" s="8"/>
      <c r="E2994"/>
      <c r="F2994" s="276"/>
      <c r="G2994"/>
      <c r="H2994"/>
      <c r="I2994"/>
      <c r="J2994" s="267"/>
      <c r="K2994" s="267"/>
      <c r="L2994" s="372"/>
      <c r="O2994" s="373"/>
      <c r="P2994" s="373"/>
      <c r="Q2994" s="374"/>
      <c r="R2994" s="274"/>
      <c r="S2994"/>
      <c r="T2994"/>
      <c r="U2994"/>
      <c r="V2994"/>
      <c r="W2994"/>
      <c r="X2994"/>
      <c r="Y2994"/>
      <c r="Z2994"/>
      <c r="AA2994"/>
      <c r="AB2994"/>
      <c r="AC2994"/>
      <c r="AD2994"/>
      <c r="AE2994"/>
      <c r="AF2994"/>
      <c r="AG2994"/>
      <c r="AH2994"/>
    </row>
    <row r="2995" spans="1:34" s="282" customFormat="1" ht="12.75" customHeight="1" x14ac:dyDescent="0.25">
      <c r="A2995"/>
      <c r="B2995"/>
      <c r="C2995" s="8"/>
      <c r="D2995" s="8"/>
      <c r="E2995"/>
      <c r="F2995" s="276"/>
      <c r="G2995"/>
      <c r="H2995"/>
      <c r="I2995"/>
      <c r="J2995" s="267"/>
      <c r="K2995" s="267"/>
      <c r="L2995" s="372"/>
      <c r="O2995" s="373"/>
      <c r="P2995" s="373"/>
      <c r="Q2995" s="374"/>
      <c r="R2995" s="274"/>
      <c r="S2995"/>
      <c r="T2995"/>
      <c r="U2995"/>
      <c r="V2995"/>
      <c r="W2995"/>
      <c r="X2995"/>
      <c r="Y2995"/>
      <c r="Z2995"/>
      <c r="AA2995"/>
      <c r="AB2995"/>
      <c r="AC2995"/>
      <c r="AD2995"/>
      <c r="AE2995"/>
      <c r="AF2995"/>
      <c r="AG2995"/>
      <c r="AH2995"/>
    </row>
    <row r="2996" spans="1:34" s="282" customFormat="1" ht="12.75" customHeight="1" x14ac:dyDescent="0.25">
      <c r="A2996"/>
      <c r="B2996"/>
      <c r="C2996" s="8"/>
      <c r="D2996" s="8"/>
      <c r="E2996"/>
      <c r="F2996" s="276"/>
      <c r="G2996"/>
      <c r="H2996"/>
      <c r="I2996"/>
      <c r="J2996" s="267"/>
      <c r="K2996" s="267"/>
      <c r="L2996" s="372"/>
      <c r="O2996" s="373"/>
      <c r="P2996" s="373"/>
      <c r="Q2996" s="374"/>
      <c r="R2996" s="274"/>
      <c r="S2996"/>
      <c r="T2996"/>
      <c r="U2996"/>
      <c r="V2996"/>
      <c r="W2996"/>
      <c r="X2996"/>
      <c r="Y2996"/>
      <c r="Z2996"/>
      <c r="AA2996"/>
      <c r="AB2996"/>
      <c r="AC2996"/>
      <c r="AD2996"/>
      <c r="AE2996"/>
      <c r="AF2996"/>
      <c r="AG2996"/>
      <c r="AH2996"/>
    </row>
    <row r="2997" spans="1:34" s="282" customFormat="1" ht="12.75" customHeight="1" x14ac:dyDescent="0.25">
      <c r="A2997"/>
      <c r="B2997"/>
      <c r="C2997" s="8"/>
      <c r="D2997" s="8"/>
      <c r="E2997"/>
      <c r="F2997" s="276"/>
      <c r="G2997"/>
      <c r="H2997"/>
      <c r="I2997"/>
      <c r="J2997" s="267"/>
      <c r="K2997" s="267"/>
      <c r="L2997" s="372"/>
      <c r="O2997" s="373"/>
      <c r="P2997" s="373"/>
      <c r="Q2997" s="374"/>
      <c r="R2997" s="274"/>
      <c r="S2997"/>
      <c r="T2997"/>
      <c r="U2997"/>
      <c r="V2997"/>
      <c r="W2997"/>
      <c r="X2997"/>
      <c r="Y2997"/>
      <c r="Z2997"/>
      <c r="AA2997"/>
      <c r="AB2997"/>
      <c r="AC2997"/>
      <c r="AD2997"/>
      <c r="AE2997"/>
      <c r="AF2997"/>
      <c r="AG2997"/>
      <c r="AH2997"/>
    </row>
    <row r="2998" spans="1:34" s="282" customFormat="1" ht="12.75" customHeight="1" x14ac:dyDescent="0.25">
      <c r="A2998"/>
      <c r="B2998"/>
      <c r="C2998" s="8"/>
      <c r="D2998" s="8"/>
      <c r="E2998"/>
      <c r="F2998" s="276"/>
      <c r="G2998"/>
      <c r="H2998"/>
      <c r="I2998"/>
      <c r="J2998" s="267"/>
      <c r="K2998" s="267"/>
      <c r="L2998" s="372"/>
      <c r="O2998" s="373"/>
      <c r="P2998" s="373"/>
      <c r="Q2998" s="374"/>
      <c r="R2998" s="274"/>
      <c r="S2998"/>
      <c r="T2998"/>
      <c r="U2998"/>
      <c r="V2998"/>
      <c r="W2998"/>
      <c r="X2998"/>
      <c r="Y2998"/>
      <c r="Z2998"/>
      <c r="AA2998"/>
      <c r="AB2998"/>
      <c r="AC2998"/>
      <c r="AD2998"/>
      <c r="AE2998"/>
      <c r="AF2998"/>
      <c r="AG2998"/>
      <c r="AH2998"/>
    </row>
    <row r="2999" spans="1:34" s="282" customFormat="1" ht="12.75" customHeight="1" x14ac:dyDescent="0.25">
      <c r="A2999"/>
      <c r="B2999"/>
      <c r="C2999" s="8"/>
      <c r="D2999" s="8"/>
      <c r="E2999"/>
      <c r="F2999" s="276"/>
      <c r="G2999"/>
      <c r="H2999"/>
      <c r="I2999"/>
      <c r="J2999" s="267"/>
      <c r="K2999" s="267"/>
      <c r="L2999" s="372"/>
      <c r="O2999" s="373"/>
      <c r="P2999" s="373"/>
      <c r="Q2999" s="374"/>
      <c r="R2999" s="274"/>
      <c r="S2999"/>
      <c r="T2999"/>
      <c r="U2999"/>
      <c r="V2999"/>
      <c r="W2999"/>
      <c r="X2999"/>
      <c r="Y2999"/>
      <c r="Z2999"/>
      <c r="AA2999"/>
      <c r="AB2999"/>
      <c r="AC2999"/>
      <c r="AD2999"/>
      <c r="AE2999"/>
      <c r="AF2999"/>
      <c r="AG2999"/>
      <c r="AH2999"/>
    </row>
    <row r="3000" spans="1:34" s="282" customFormat="1" ht="12.75" customHeight="1" x14ac:dyDescent="0.25">
      <c r="A3000"/>
      <c r="B3000"/>
      <c r="C3000" s="8"/>
      <c r="D3000" s="8"/>
      <c r="E3000"/>
      <c r="F3000" s="276"/>
      <c r="G3000"/>
      <c r="H3000"/>
      <c r="I3000"/>
      <c r="J3000" s="267"/>
      <c r="K3000" s="267"/>
      <c r="L3000" s="372"/>
      <c r="O3000" s="373"/>
      <c r="P3000" s="373"/>
      <c r="Q3000" s="374"/>
      <c r="R3000" s="274"/>
      <c r="S3000"/>
      <c r="T3000"/>
      <c r="U3000"/>
      <c r="V3000"/>
      <c r="W3000"/>
      <c r="X3000"/>
      <c r="Y3000"/>
      <c r="Z3000"/>
      <c r="AA3000"/>
      <c r="AB3000"/>
      <c r="AC3000"/>
      <c r="AD3000"/>
      <c r="AE3000"/>
      <c r="AF3000"/>
      <c r="AG3000"/>
      <c r="AH3000"/>
    </row>
    <row r="3001" spans="1:34" s="282" customFormat="1" ht="12.75" customHeight="1" x14ac:dyDescent="0.25">
      <c r="A3001"/>
      <c r="B3001"/>
      <c r="C3001" s="8"/>
      <c r="D3001" s="8"/>
      <c r="E3001"/>
      <c r="F3001" s="276"/>
      <c r="G3001"/>
      <c r="H3001"/>
      <c r="I3001"/>
      <c r="J3001" s="267"/>
      <c r="K3001" s="267"/>
      <c r="L3001" s="372"/>
      <c r="O3001" s="373"/>
      <c r="P3001" s="373"/>
      <c r="Q3001" s="374"/>
      <c r="R3001" s="274"/>
      <c r="S3001"/>
      <c r="T3001"/>
      <c r="U3001"/>
      <c r="V3001"/>
      <c r="W3001"/>
      <c r="X3001"/>
      <c r="Y3001"/>
      <c r="Z3001"/>
      <c r="AA3001"/>
      <c r="AB3001"/>
      <c r="AC3001"/>
      <c r="AD3001"/>
      <c r="AE3001"/>
      <c r="AF3001"/>
      <c r="AG3001"/>
      <c r="AH3001"/>
    </row>
    <row r="3002" spans="1:34" s="282" customFormat="1" ht="12.75" customHeight="1" x14ac:dyDescent="0.25">
      <c r="A3002"/>
      <c r="B3002"/>
      <c r="C3002" s="8"/>
      <c r="D3002" s="8"/>
      <c r="E3002"/>
      <c r="F3002" s="276"/>
      <c r="G3002"/>
      <c r="H3002"/>
      <c r="I3002"/>
      <c r="J3002" s="267"/>
      <c r="K3002" s="267"/>
      <c r="L3002" s="372"/>
      <c r="O3002" s="373"/>
      <c r="P3002" s="373"/>
      <c r="Q3002" s="374"/>
      <c r="R3002" s="274"/>
      <c r="S3002"/>
      <c r="T3002"/>
      <c r="U3002"/>
      <c r="V3002"/>
      <c r="W3002"/>
      <c r="X3002"/>
      <c r="Y3002"/>
      <c r="Z3002"/>
      <c r="AA3002"/>
      <c r="AB3002"/>
      <c r="AC3002"/>
      <c r="AD3002"/>
      <c r="AE3002"/>
      <c r="AF3002"/>
      <c r="AG3002"/>
      <c r="AH3002"/>
    </row>
    <row r="3003" spans="1:34" s="282" customFormat="1" ht="12.75" customHeight="1" x14ac:dyDescent="0.25">
      <c r="A3003"/>
      <c r="B3003"/>
      <c r="C3003" s="8"/>
      <c r="D3003" s="8"/>
      <c r="E3003"/>
      <c r="F3003" s="276"/>
      <c r="G3003"/>
      <c r="H3003"/>
      <c r="I3003"/>
      <c r="J3003" s="267"/>
      <c r="K3003" s="267"/>
      <c r="L3003" s="372"/>
      <c r="O3003" s="373"/>
      <c r="P3003" s="373"/>
      <c r="Q3003" s="374"/>
      <c r="R3003" s="274"/>
      <c r="S3003"/>
      <c r="T3003"/>
      <c r="U3003"/>
      <c r="V3003"/>
      <c r="W3003"/>
      <c r="X3003"/>
      <c r="Y3003"/>
      <c r="Z3003"/>
      <c r="AA3003"/>
      <c r="AB3003"/>
      <c r="AC3003"/>
      <c r="AD3003"/>
      <c r="AE3003"/>
      <c r="AF3003"/>
      <c r="AG3003"/>
      <c r="AH3003"/>
    </row>
    <row r="3004" spans="1:34" s="282" customFormat="1" ht="12.75" customHeight="1" x14ac:dyDescent="0.25">
      <c r="A3004"/>
      <c r="B3004"/>
      <c r="C3004" s="8"/>
      <c r="D3004" s="8"/>
      <c r="E3004"/>
      <c r="F3004" s="276"/>
      <c r="G3004"/>
      <c r="H3004"/>
      <c r="I3004"/>
      <c r="J3004" s="267"/>
      <c r="K3004" s="267"/>
      <c r="L3004" s="372"/>
      <c r="O3004" s="373"/>
      <c r="P3004" s="373"/>
      <c r="Q3004" s="374"/>
      <c r="R3004" s="274"/>
      <c r="S3004"/>
      <c r="T3004"/>
      <c r="U3004"/>
      <c r="V3004"/>
      <c r="W3004"/>
      <c r="X3004"/>
      <c r="Y3004"/>
      <c r="Z3004"/>
      <c r="AA3004"/>
      <c r="AB3004"/>
      <c r="AC3004"/>
      <c r="AD3004"/>
      <c r="AE3004"/>
      <c r="AF3004"/>
      <c r="AG3004"/>
      <c r="AH3004"/>
    </row>
    <row r="3005" spans="1:34" s="282" customFormat="1" ht="12.75" customHeight="1" x14ac:dyDescent="0.25">
      <c r="A3005"/>
      <c r="B3005"/>
      <c r="C3005" s="8"/>
      <c r="D3005" s="8"/>
      <c r="E3005"/>
      <c r="F3005" s="276"/>
      <c r="G3005"/>
      <c r="H3005"/>
      <c r="I3005"/>
      <c r="J3005" s="267"/>
      <c r="K3005" s="267"/>
      <c r="L3005" s="372"/>
      <c r="O3005" s="373"/>
      <c r="P3005" s="373"/>
      <c r="Q3005" s="374"/>
      <c r="R3005" s="274"/>
      <c r="S3005"/>
      <c r="T3005"/>
      <c r="U3005"/>
      <c r="V3005"/>
      <c r="W3005"/>
      <c r="X3005"/>
      <c r="Y3005"/>
      <c r="Z3005"/>
      <c r="AA3005"/>
      <c r="AB3005"/>
      <c r="AC3005"/>
      <c r="AD3005"/>
      <c r="AE3005"/>
      <c r="AF3005"/>
      <c r="AG3005"/>
      <c r="AH3005"/>
    </row>
    <row r="3006" spans="1:34" s="282" customFormat="1" ht="12.75" customHeight="1" x14ac:dyDescent="0.25">
      <c r="A3006"/>
      <c r="B3006"/>
      <c r="C3006" s="8"/>
      <c r="D3006" s="8"/>
      <c r="E3006"/>
      <c r="F3006" s="276"/>
      <c r="G3006"/>
      <c r="H3006"/>
      <c r="I3006"/>
      <c r="J3006" s="267"/>
      <c r="K3006" s="267"/>
      <c r="L3006" s="372"/>
      <c r="O3006" s="373"/>
      <c r="P3006" s="373"/>
      <c r="Q3006" s="374"/>
      <c r="R3006" s="274"/>
      <c r="S3006"/>
      <c r="T3006"/>
      <c r="U3006"/>
      <c r="V3006"/>
      <c r="W3006"/>
      <c r="X3006"/>
      <c r="Y3006"/>
      <c r="Z3006"/>
      <c r="AA3006"/>
      <c r="AB3006"/>
      <c r="AC3006"/>
      <c r="AD3006"/>
      <c r="AE3006"/>
      <c r="AF3006"/>
      <c r="AG3006"/>
      <c r="AH3006"/>
    </row>
    <row r="3007" spans="1:34" s="282" customFormat="1" ht="12.75" customHeight="1" x14ac:dyDescent="0.25">
      <c r="A3007"/>
      <c r="B3007"/>
      <c r="C3007" s="8"/>
      <c r="D3007" s="8"/>
      <c r="E3007"/>
      <c r="F3007" s="276"/>
      <c r="G3007"/>
      <c r="H3007"/>
      <c r="I3007"/>
      <c r="J3007" s="267"/>
      <c r="K3007" s="267"/>
      <c r="L3007" s="372"/>
      <c r="O3007" s="373"/>
      <c r="P3007" s="373"/>
      <c r="Q3007" s="374"/>
      <c r="R3007" s="274"/>
      <c r="S3007"/>
      <c r="T3007"/>
      <c r="U3007"/>
      <c r="V3007"/>
      <c r="W3007"/>
      <c r="X3007"/>
      <c r="Y3007"/>
      <c r="Z3007"/>
      <c r="AA3007"/>
      <c r="AB3007"/>
      <c r="AC3007"/>
      <c r="AD3007"/>
      <c r="AE3007"/>
      <c r="AF3007"/>
      <c r="AG3007"/>
      <c r="AH3007"/>
    </row>
    <row r="3008" spans="1:34" s="282" customFormat="1" ht="12.75" customHeight="1" x14ac:dyDescent="0.25">
      <c r="A3008"/>
      <c r="B3008"/>
      <c r="C3008" s="8"/>
      <c r="D3008" s="8"/>
      <c r="E3008"/>
      <c r="F3008" s="276"/>
      <c r="G3008"/>
      <c r="H3008"/>
      <c r="I3008"/>
      <c r="J3008" s="267"/>
      <c r="K3008" s="267"/>
      <c r="L3008" s="372"/>
      <c r="O3008" s="373"/>
      <c r="P3008" s="373"/>
      <c r="Q3008" s="374"/>
      <c r="R3008" s="274"/>
      <c r="S3008"/>
      <c r="T3008"/>
      <c r="U3008"/>
      <c r="V3008"/>
      <c r="W3008"/>
      <c r="X3008"/>
      <c r="Y3008"/>
      <c r="Z3008"/>
      <c r="AA3008"/>
      <c r="AB3008"/>
      <c r="AC3008"/>
      <c r="AD3008"/>
      <c r="AE3008"/>
      <c r="AF3008"/>
      <c r="AG3008"/>
      <c r="AH3008"/>
    </row>
    <row r="3009" spans="1:34" s="282" customFormat="1" ht="12.75" customHeight="1" x14ac:dyDescent="0.25">
      <c r="A3009"/>
      <c r="B3009"/>
      <c r="C3009" s="8"/>
      <c r="D3009" s="8"/>
      <c r="E3009"/>
      <c r="F3009" s="276"/>
      <c r="G3009"/>
      <c r="H3009"/>
      <c r="I3009"/>
      <c r="J3009" s="267"/>
      <c r="K3009" s="267"/>
      <c r="L3009" s="372"/>
      <c r="O3009" s="373"/>
      <c r="P3009" s="373"/>
      <c r="Q3009" s="374"/>
      <c r="R3009" s="274"/>
      <c r="S3009"/>
      <c r="T3009"/>
      <c r="U3009"/>
      <c r="V3009"/>
      <c r="W3009"/>
      <c r="X3009"/>
      <c r="Y3009"/>
      <c r="Z3009"/>
      <c r="AA3009"/>
      <c r="AB3009"/>
      <c r="AC3009"/>
      <c r="AD3009"/>
      <c r="AE3009"/>
      <c r="AF3009"/>
      <c r="AG3009"/>
      <c r="AH3009"/>
    </row>
    <row r="3010" spans="1:34" s="282" customFormat="1" ht="12.75" customHeight="1" x14ac:dyDescent="0.25">
      <c r="A3010"/>
      <c r="B3010"/>
      <c r="C3010" s="8"/>
      <c r="D3010" s="8"/>
      <c r="E3010"/>
      <c r="F3010" s="276"/>
      <c r="G3010"/>
      <c r="H3010"/>
      <c r="I3010"/>
      <c r="J3010" s="267"/>
      <c r="K3010" s="267"/>
      <c r="L3010" s="372"/>
      <c r="O3010" s="373"/>
      <c r="P3010" s="373"/>
      <c r="Q3010" s="374"/>
      <c r="R3010" s="274"/>
      <c r="S3010"/>
      <c r="T3010"/>
      <c r="U3010"/>
      <c r="V3010"/>
      <c r="W3010"/>
      <c r="X3010"/>
      <c r="Y3010"/>
      <c r="Z3010"/>
      <c r="AA3010"/>
      <c r="AB3010"/>
      <c r="AC3010"/>
      <c r="AD3010"/>
      <c r="AE3010"/>
      <c r="AF3010"/>
      <c r="AG3010"/>
      <c r="AH3010"/>
    </row>
    <row r="3011" spans="1:34" s="282" customFormat="1" ht="12.75" customHeight="1" x14ac:dyDescent="0.25">
      <c r="A3011"/>
      <c r="B3011"/>
      <c r="C3011" s="8"/>
      <c r="D3011" s="8"/>
      <c r="E3011"/>
      <c r="F3011" s="276"/>
      <c r="G3011"/>
      <c r="H3011"/>
      <c r="I3011"/>
      <c r="J3011" s="267"/>
      <c r="K3011" s="267"/>
      <c r="L3011" s="372"/>
      <c r="O3011" s="373"/>
      <c r="P3011" s="373"/>
      <c r="Q3011" s="374"/>
      <c r="R3011" s="274"/>
      <c r="S3011"/>
      <c r="T3011"/>
      <c r="U3011"/>
      <c r="V3011"/>
      <c r="W3011"/>
      <c r="X3011"/>
      <c r="Y3011"/>
      <c r="Z3011"/>
      <c r="AA3011"/>
      <c r="AB3011"/>
      <c r="AC3011"/>
      <c r="AD3011"/>
      <c r="AE3011"/>
      <c r="AF3011"/>
      <c r="AG3011"/>
      <c r="AH3011"/>
    </row>
    <row r="3012" spans="1:34" s="282" customFormat="1" ht="12.75" customHeight="1" x14ac:dyDescent="0.25">
      <c r="A3012"/>
      <c r="B3012"/>
      <c r="C3012" s="8"/>
      <c r="D3012" s="8"/>
      <c r="E3012"/>
      <c r="F3012" s="276"/>
      <c r="G3012"/>
      <c r="H3012"/>
      <c r="I3012"/>
      <c r="J3012" s="267"/>
      <c r="K3012" s="267"/>
      <c r="L3012" s="372"/>
      <c r="O3012" s="373"/>
      <c r="P3012" s="373"/>
      <c r="Q3012" s="374"/>
      <c r="R3012" s="274"/>
      <c r="S3012"/>
      <c r="T3012"/>
      <c r="U3012"/>
      <c r="V3012"/>
      <c r="W3012"/>
      <c r="X3012"/>
      <c r="Y3012"/>
      <c r="Z3012"/>
      <c r="AA3012"/>
      <c r="AB3012"/>
      <c r="AC3012"/>
      <c r="AD3012"/>
      <c r="AE3012"/>
      <c r="AF3012"/>
      <c r="AG3012"/>
      <c r="AH3012"/>
    </row>
    <row r="3013" spans="1:34" s="282" customFormat="1" ht="12.75" customHeight="1" x14ac:dyDescent="0.25">
      <c r="A3013"/>
      <c r="B3013"/>
      <c r="C3013" s="8"/>
      <c r="D3013" s="8"/>
      <c r="E3013"/>
      <c r="F3013" s="276"/>
      <c r="G3013"/>
      <c r="H3013"/>
      <c r="I3013"/>
      <c r="J3013" s="267"/>
      <c r="K3013" s="267"/>
      <c r="L3013" s="372"/>
      <c r="O3013" s="373"/>
      <c r="P3013" s="373"/>
      <c r="Q3013" s="374"/>
      <c r="R3013" s="274"/>
      <c r="S3013"/>
      <c r="T3013"/>
      <c r="U3013"/>
      <c r="V3013"/>
      <c r="W3013"/>
      <c r="X3013"/>
      <c r="Y3013"/>
      <c r="Z3013"/>
      <c r="AA3013"/>
      <c r="AB3013"/>
      <c r="AC3013"/>
      <c r="AD3013"/>
      <c r="AE3013"/>
      <c r="AF3013"/>
      <c r="AG3013"/>
      <c r="AH3013"/>
    </row>
    <row r="3014" spans="1:34" s="282" customFormat="1" ht="12.75" customHeight="1" x14ac:dyDescent="0.25">
      <c r="A3014"/>
      <c r="B3014"/>
      <c r="C3014" s="8"/>
      <c r="D3014" s="8"/>
      <c r="E3014"/>
      <c r="F3014" s="276"/>
      <c r="G3014"/>
      <c r="H3014"/>
      <c r="I3014"/>
      <c r="J3014" s="267"/>
      <c r="K3014" s="267"/>
      <c r="L3014" s="372"/>
      <c r="O3014" s="373"/>
      <c r="P3014" s="373"/>
      <c r="Q3014" s="374"/>
      <c r="R3014" s="274"/>
      <c r="S3014"/>
      <c r="T3014"/>
      <c r="U3014"/>
      <c r="V3014"/>
      <c r="W3014"/>
      <c r="X3014"/>
      <c r="Y3014"/>
      <c r="Z3014"/>
      <c r="AA3014"/>
      <c r="AB3014"/>
      <c r="AC3014"/>
      <c r="AD3014"/>
      <c r="AE3014"/>
      <c r="AF3014"/>
      <c r="AG3014"/>
      <c r="AH3014"/>
    </row>
    <row r="3015" spans="1:34" s="282" customFormat="1" ht="12.75" customHeight="1" x14ac:dyDescent="0.25">
      <c r="A3015"/>
      <c r="B3015"/>
      <c r="C3015" s="8"/>
      <c r="D3015" s="8"/>
      <c r="E3015"/>
      <c r="F3015" s="276"/>
      <c r="G3015"/>
      <c r="H3015"/>
      <c r="I3015"/>
      <c r="J3015" s="267"/>
      <c r="K3015" s="267"/>
      <c r="L3015" s="372"/>
      <c r="O3015" s="373"/>
      <c r="P3015" s="373"/>
      <c r="Q3015" s="374"/>
      <c r="R3015" s="274"/>
      <c r="S3015"/>
      <c r="T3015"/>
      <c r="U3015"/>
      <c r="V3015"/>
      <c r="W3015"/>
      <c r="X3015"/>
      <c r="Y3015"/>
      <c r="Z3015"/>
      <c r="AA3015"/>
      <c r="AB3015"/>
      <c r="AC3015"/>
      <c r="AD3015"/>
      <c r="AE3015"/>
      <c r="AF3015"/>
      <c r="AG3015"/>
      <c r="AH3015"/>
    </row>
    <row r="3016" spans="1:34" s="282" customFormat="1" ht="12.75" customHeight="1" x14ac:dyDescent="0.25">
      <c r="A3016"/>
      <c r="B3016"/>
      <c r="C3016" s="8"/>
      <c r="D3016" s="8"/>
      <c r="E3016"/>
      <c r="F3016" s="276"/>
      <c r="G3016"/>
      <c r="H3016"/>
      <c r="I3016"/>
      <c r="J3016" s="267"/>
      <c r="K3016" s="267"/>
      <c r="L3016" s="372"/>
      <c r="O3016" s="373"/>
      <c r="P3016" s="373"/>
      <c r="Q3016" s="374"/>
      <c r="R3016" s="274"/>
      <c r="S3016"/>
      <c r="T3016"/>
      <c r="U3016"/>
      <c r="V3016"/>
      <c r="W3016"/>
      <c r="X3016"/>
      <c r="Y3016"/>
      <c r="Z3016"/>
      <c r="AA3016"/>
      <c r="AB3016"/>
      <c r="AC3016"/>
      <c r="AD3016"/>
      <c r="AE3016"/>
      <c r="AF3016"/>
      <c r="AG3016"/>
      <c r="AH3016"/>
    </row>
    <row r="3017" spans="1:34" s="282" customFormat="1" ht="12.75" customHeight="1" x14ac:dyDescent="0.25">
      <c r="A3017"/>
      <c r="B3017"/>
      <c r="C3017" s="8"/>
      <c r="D3017" s="8"/>
      <c r="E3017"/>
      <c r="F3017" s="276"/>
      <c r="G3017"/>
      <c r="H3017"/>
      <c r="I3017"/>
      <c r="J3017" s="267"/>
      <c r="K3017" s="267"/>
      <c r="L3017" s="372"/>
      <c r="O3017" s="373"/>
      <c r="P3017" s="373"/>
      <c r="Q3017" s="374"/>
      <c r="R3017" s="274"/>
      <c r="S3017"/>
      <c r="T3017"/>
      <c r="U3017"/>
      <c r="V3017"/>
      <c r="W3017"/>
      <c r="X3017"/>
      <c r="Y3017"/>
      <c r="Z3017"/>
      <c r="AA3017"/>
      <c r="AB3017"/>
      <c r="AC3017"/>
      <c r="AD3017"/>
      <c r="AE3017"/>
      <c r="AF3017"/>
      <c r="AG3017"/>
      <c r="AH3017"/>
    </row>
    <row r="3018" spans="1:34" s="282" customFormat="1" ht="12.75" customHeight="1" x14ac:dyDescent="0.25">
      <c r="A3018"/>
      <c r="B3018"/>
      <c r="C3018" s="8"/>
      <c r="D3018" s="8"/>
      <c r="E3018"/>
      <c r="F3018" s="276"/>
      <c r="G3018"/>
      <c r="H3018"/>
      <c r="I3018"/>
      <c r="J3018" s="267"/>
      <c r="K3018" s="267"/>
      <c r="L3018" s="372"/>
      <c r="O3018" s="373"/>
      <c r="P3018" s="373"/>
      <c r="Q3018" s="374"/>
      <c r="R3018" s="274"/>
      <c r="S3018"/>
      <c r="T3018"/>
      <c r="U3018"/>
      <c r="V3018"/>
      <c r="W3018"/>
      <c r="X3018"/>
      <c r="Y3018"/>
      <c r="Z3018"/>
      <c r="AA3018"/>
      <c r="AB3018"/>
      <c r="AC3018"/>
      <c r="AD3018"/>
      <c r="AE3018"/>
      <c r="AF3018"/>
      <c r="AG3018"/>
      <c r="AH3018"/>
    </row>
    <row r="3019" spans="1:34" s="282" customFormat="1" ht="12.75" customHeight="1" x14ac:dyDescent="0.25">
      <c r="A3019"/>
      <c r="B3019"/>
      <c r="C3019" s="8"/>
      <c r="D3019" s="8"/>
      <c r="E3019"/>
      <c r="F3019" s="276"/>
      <c r="G3019"/>
      <c r="H3019"/>
      <c r="I3019"/>
      <c r="J3019" s="267"/>
      <c r="K3019" s="267"/>
      <c r="L3019" s="372"/>
      <c r="O3019" s="373"/>
      <c r="P3019" s="373"/>
      <c r="Q3019" s="374"/>
      <c r="R3019" s="274"/>
      <c r="S3019"/>
      <c r="T3019"/>
      <c r="U3019"/>
      <c r="V3019"/>
      <c r="W3019"/>
      <c r="X3019"/>
      <c r="Y3019"/>
      <c r="Z3019"/>
      <c r="AA3019"/>
      <c r="AB3019"/>
      <c r="AC3019"/>
      <c r="AD3019"/>
      <c r="AE3019"/>
      <c r="AF3019"/>
      <c r="AG3019"/>
      <c r="AH3019"/>
    </row>
    <row r="3020" spans="1:34" s="282" customFormat="1" ht="12.75" customHeight="1" x14ac:dyDescent="0.25">
      <c r="A3020"/>
      <c r="B3020"/>
      <c r="C3020" s="8"/>
      <c r="D3020" s="8"/>
      <c r="E3020"/>
      <c r="F3020" s="276"/>
      <c r="G3020"/>
      <c r="H3020"/>
      <c r="I3020"/>
      <c r="J3020" s="267"/>
      <c r="K3020" s="267"/>
      <c r="L3020" s="372"/>
      <c r="O3020" s="373"/>
      <c r="P3020" s="373"/>
      <c r="Q3020" s="374"/>
      <c r="R3020" s="274"/>
      <c r="S3020"/>
      <c r="T3020"/>
      <c r="U3020"/>
      <c r="V3020"/>
      <c r="W3020"/>
      <c r="X3020"/>
      <c r="Y3020"/>
      <c r="Z3020"/>
      <c r="AA3020"/>
      <c r="AB3020"/>
      <c r="AC3020"/>
      <c r="AD3020"/>
      <c r="AE3020"/>
      <c r="AF3020"/>
      <c r="AG3020"/>
      <c r="AH3020"/>
    </row>
    <row r="3021" spans="1:34" s="282" customFormat="1" ht="12.75" customHeight="1" x14ac:dyDescent="0.25">
      <c r="A3021"/>
      <c r="B3021"/>
      <c r="C3021" s="8"/>
      <c r="D3021" s="8"/>
      <c r="E3021"/>
      <c r="F3021" s="276"/>
      <c r="G3021"/>
      <c r="H3021"/>
      <c r="I3021"/>
      <c r="J3021" s="267"/>
      <c r="K3021" s="267"/>
      <c r="L3021" s="372"/>
      <c r="O3021" s="373"/>
      <c r="P3021" s="373"/>
      <c r="Q3021" s="374"/>
      <c r="R3021" s="274"/>
      <c r="S3021"/>
      <c r="T3021"/>
      <c r="U3021"/>
      <c r="V3021"/>
      <c r="W3021"/>
      <c r="X3021"/>
      <c r="Y3021"/>
      <c r="Z3021"/>
      <c r="AA3021"/>
      <c r="AB3021"/>
      <c r="AC3021"/>
      <c r="AD3021"/>
      <c r="AE3021"/>
      <c r="AF3021"/>
      <c r="AG3021"/>
      <c r="AH3021"/>
    </row>
    <row r="3022" spans="1:34" s="282" customFormat="1" ht="12.75" customHeight="1" x14ac:dyDescent="0.25">
      <c r="A3022"/>
      <c r="B3022"/>
      <c r="C3022" s="8"/>
      <c r="D3022" s="8"/>
      <c r="E3022"/>
      <c r="F3022" s="276"/>
      <c r="G3022"/>
      <c r="H3022"/>
      <c r="I3022"/>
      <c r="J3022" s="267"/>
      <c r="K3022" s="267"/>
      <c r="L3022" s="372"/>
      <c r="O3022" s="373"/>
      <c r="P3022" s="373"/>
      <c r="Q3022" s="374"/>
      <c r="R3022" s="274"/>
      <c r="S3022"/>
      <c r="T3022"/>
      <c r="U3022"/>
      <c r="V3022"/>
      <c r="W3022"/>
      <c r="X3022"/>
      <c r="Y3022"/>
      <c r="Z3022"/>
      <c r="AA3022"/>
      <c r="AB3022"/>
      <c r="AC3022"/>
      <c r="AD3022"/>
      <c r="AE3022"/>
      <c r="AF3022"/>
      <c r="AG3022"/>
      <c r="AH3022"/>
    </row>
    <row r="3023" spans="1:34" s="282" customFormat="1" ht="12.75" customHeight="1" x14ac:dyDescent="0.25">
      <c r="A3023"/>
      <c r="B3023"/>
      <c r="C3023" s="8"/>
      <c r="D3023" s="8"/>
      <c r="E3023"/>
      <c r="F3023" s="276"/>
      <c r="G3023"/>
      <c r="H3023"/>
      <c r="I3023"/>
      <c r="J3023" s="267"/>
      <c r="K3023" s="267"/>
      <c r="L3023" s="372"/>
      <c r="O3023" s="373"/>
      <c r="P3023" s="373"/>
      <c r="Q3023" s="374"/>
      <c r="R3023" s="274"/>
      <c r="S3023"/>
      <c r="T3023"/>
      <c r="U3023"/>
      <c r="V3023"/>
      <c r="W3023"/>
      <c r="X3023"/>
      <c r="Y3023"/>
      <c r="Z3023"/>
      <c r="AA3023"/>
      <c r="AB3023"/>
      <c r="AC3023"/>
      <c r="AD3023"/>
      <c r="AE3023"/>
      <c r="AF3023"/>
      <c r="AG3023"/>
      <c r="AH3023"/>
    </row>
    <row r="3024" spans="1:34" s="282" customFormat="1" ht="12.75" customHeight="1" x14ac:dyDescent="0.25">
      <c r="A3024"/>
      <c r="B3024"/>
      <c r="C3024" s="8"/>
      <c r="D3024" s="8"/>
      <c r="E3024"/>
      <c r="F3024" s="276"/>
      <c r="G3024"/>
      <c r="H3024"/>
      <c r="I3024"/>
      <c r="J3024" s="267"/>
      <c r="K3024" s="267"/>
      <c r="L3024" s="372"/>
      <c r="O3024" s="373"/>
      <c r="P3024" s="373"/>
      <c r="Q3024" s="374"/>
      <c r="R3024" s="274"/>
      <c r="S3024"/>
      <c r="T3024"/>
      <c r="U3024"/>
      <c r="V3024"/>
      <c r="W3024"/>
      <c r="X3024"/>
      <c r="Y3024"/>
      <c r="Z3024"/>
      <c r="AA3024"/>
      <c r="AB3024"/>
      <c r="AC3024"/>
      <c r="AD3024"/>
      <c r="AE3024"/>
      <c r="AF3024"/>
      <c r="AG3024"/>
      <c r="AH3024"/>
    </row>
    <row r="3025" spans="1:34" s="282" customFormat="1" ht="12.75" customHeight="1" x14ac:dyDescent="0.25">
      <c r="A3025"/>
      <c r="B3025"/>
      <c r="C3025" s="8"/>
      <c r="D3025" s="8"/>
      <c r="E3025"/>
      <c r="F3025" s="276"/>
      <c r="G3025"/>
      <c r="H3025"/>
      <c r="I3025"/>
      <c r="J3025" s="267"/>
      <c r="K3025" s="267"/>
      <c r="L3025" s="372"/>
      <c r="O3025" s="373"/>
      <c r="P3025" s="373"/>
      <c r="Q3025" s="374"/>
      <c r="R3025" s="274"/>
      <c r="S3025"/>
      <c r="T3025"/>
      <c r="U3025"/>
      <c r="V3025"/>
      <c r="W3025"/>
      <c r="X3025"/>
      <c r="Y3025"/>
      <c r="Z3025"/>
      <c r="AA3025"/>
      <c r="AB3025"/>
      <c r="AC3025"/>
      <c r="AD3025"/>
      <c r="AE3025"/>
      <c r="AF3025"/>
      <c r="AG3025"/>
      <c r="AH3025"/>
    </row>
    <row r="3026" spans="1:34" s="282" customFormat="1" ht="12.75" customHeight="1" x14ac:dyDescent="0.25">
      <c r="A3026"/>
      <c r="B3026"/>
      <c r="C3026" s="8"/>
      <c r="D3026" s="8"/>
      <c r="E3026"/>
      <c r="F3026" s="276"/>
      <c r="G3026"/>
      <c r="H3026"/>
      <c r="I3026"/>
      <c r="J3026" s="267"/>
      <c r="K3026" s="267"/>
      <c r="L3026" s="372"/>
      <c r="O3026" s="373"/>
      <c r="P3026" s="373"/>
      <c r="Q3026" s="374"/>
      <c r="R3026" s="274"/>
      <c r="S3026"/>
      <c r="T3026"/>
      <c r="U3026"/>
      <c r="V3026"/>
      <c r="W3026"/>
      <c r="X3026"/>
      <c r="Y3026"/>
      <c r="Z3026"/>
      <c r="AA3026"/>
      <c r="AB3026"/>
      <c r="AC3026"/>
      <c r="AD3026"/>
      <c r="AE3026"/>
      <c r="AF3026"/>
      <c r="AG3026"/>
      <c r="AH3026"/>
    </row>
    <row r="3027" spans="1:34" s="282" customFormat="1" ht="12.75" customHeight="1" x14ac:dyDescent="0.25">
      <c r="A3027"/>
      <c r="B3027"/>
      <c r="C3027" s="8"/>
      <c r="D3027" s="8"/>
      <c r="E3027"/>
      <c r="F3027" s="276"/>
      <c r="G3027"/>
      <c r="H3027"/>
      <c r="I3027"/>
      <c r="J3027" s="267"/>
      <c r="K3027" s="267"/>
      <c r="L3027" s="372"/>
      <c r="O3027" s="373"/>
      <c r="P3027" s="373"/>
      <c r="Q3027" s="374"/>
      <c r="R3027" s="274"/>
      <c r="S3027"/>
      <c r="T3027"/>
      <c r="U3027"/>
      <c r="V3027"/>
      <c r="W3027"/>
      <c r="X3027"/>
      <c r="Y3027"/>
      <c r="Z3027"/>
      <c r="AA3027"/>
      <c r="AB3027"/>
      <c r="AC3027"/>
      <c r="AD3027"/>
      <c r="AE3027"/>
      <c r="AF3027"/>
      <c r="AG3027"/>
      <c r="AH3027"/>
    </row>
    <row r="3028" spans="1:34" s="282" customFormat="1" ht="12.75" customHeight="1" x14ac:dyDescent="0.25">
      <c r="A3028"/>
      <c r="B3028"/>
      <c r="C3028" s="8"/>
      <c r="D3028" s="8"/>
      <c r="E3028"/>
      <c r="F3028" s="276"/>
      <c r="G3028"/>
      <c r="H3028"/>
      <c r="I3028"/>
      <c r="J3028" s="267"/>
      <c r="K3028" s="267"/>
      <c r="L3028" s="372"/>
      <c r="O3028" s="373"/>
      <c r="P3028" s="373"/>
      <c r="Q3028" s="374"/>
      <c r="R3028" s="274"/>
      <c r="S3028"/>
      <c r="T3028"/>
      <c r="U3028"/>
      <c r="V3028"/>
      <c r="W3028"/>
      <c r="X3028"/>
      <c r="Y3028"/>
      <c r="Z3028"/>
      <c r="AA3028"/>
      <c r="AB3028"/>
      <c r="AC3028"/>
      <c r="AD3028"/>
      <c r="AE3028"/>
      <c r="AF3028"/>
      <c r="AG3028"/>
      <c r="AH3028"/>
    </row>
    <row r="3029" spans="1:34" s="282" customFormat="1" ht="12.75" customHeight="1" x14ac:dyDescent="0.25">
      <c r="A3029"/>
      <c r="B3029"/>
      <c r="C3029" s="8"/>
      <c r="D3029" s="8"/>
      <c r="E3029"/>
      <c r="F3029" s="276"/>
      <c r="G3029"/>
      <c r="H3029"/>
      <c r="I3029"/>
      <c r="J3029" s="267"/>
      <c r="K3029" s="267"/>
      <c r="L3029" s="372"/>
      <c r="O3029" s="373"/>
      <c r="P3029" s="373"/>
      <c r="Q3029" s="374"/>
      <c r="R3029" s="274"/>
      <c r="S3029"/>
      <c r="T3029"/>
      <c r="U3029"/>
      <c r="V3029"/>
      <c r="W3029"/>
      <c r="X3029"/>
      <c r="Y3029"/>
      <c r="Z3029"/>
      <c r="AA3029"/>
      <c r="AB3029"/>
      <c r="AC3029"/>
      <c r="AD3029"/>
      <c r="AE3029"/>
      <c r="AF3029"/>
      <c r="AG3029"/>
      <c r="AH3029"/>
    </row>
    <row r="3030" spans="1:34" s="282" customFormat="1" ht="12.75" customHeight="1" x14ac:dyDescent="0.25">
      <c r="A3030"/>
      <c r="B3030"/>
      <c r="C3030" s="8"/>
      <c r="D3030" s="8"/>
      <c r="E3030"/>
      <c r="F3030" s="276"/>
      <c r="G3030"/>
      <c r="H3030"/>
      <c r="I3030"/>
      <c r="J3030" s="267"/>
      <c r="K3030" s="267"/>
      <c r="L3030" s="372"/>
      <c r="O3030" s="373"/>
      <c r="P3030" s="373"/>
      <c r="Q3030" s="374"/>
      <c r="R3030" s="274"/>
      <c r="S3030"/>
      <c r="T3030"/>
      <c r="U3030"/>
      <c r="V3030"/>
      <c r="W3030"/>
      <c r="X3030"/>
      <c r="Y3030"/>
      <c r="Z3030"/>
      <c r="AA3030"/>
      <c r="AB3030"/>
      <c r="AC3030"/>
      <c r="AD3030"/>
      <c r="AE3030"/>
      <c r="AF3030"/>
      <c r="AG3030"/>
      <c r="AH3030"/>
    </row>
    <row r="3031" spans="1:34" s="282" customFormat="1" ht="12.75" customHeight="1" x14ac:dyDescent="0.25">
      <c r="A3031"/>
      <c r="B3031"/>
      <c r="C3031" s="8"/>
      <c r="D3031" s="8"/>
      <c r="E3031"/>
      <c r="F3031" s="276"/>
      <c r="G3031"/>
      <c r="H3031"/>
      <c r="I3031"/>
      <c r="J3031" s="267"/>
      <c r="K3031" s="267"/>
      <c r="L3031" s="372"/>
      <c r="O3031" s="373"/>
      <c r="P3031" s="373"/>
      <c r="Q3031" s="374"/>
      <c r="R3031" s="274"/>
      <c r="S3031"/>
      <c r="T3031"/>
      <c r="U3031"/>
      <c r="V3031"/>
      <c r="W3031"/>
      <c r="X3031"/>
      <c r="Y3031"/>
      <c r="Z3031"/>
      <c r="AA3031"/>
      <c r="AB3031"/>
      <c r="AC3031"/>
      <c r="AD3031"/>
      <c r="AE3031"/>
      <c r="AF3031"/>
      <c r="AG3031"/>
      <c r="AH3031"/>
    </row>
    <row r="3032" spans="1:34" s="282" customFormat="1" ht="12.75" customHeight="1" x14ac:dyDescent="0.25">
      <c r="A3032"/>
      <c r="B3032"/>
      <c r="C3032" s="8"/>
      <c r="D3032" s="8"/>
      <c r="E3032"/>
      <c r="F3032" s="276"/>
      <c r="G3032"/>
      <c r="H3032"/>
      <c r="I3032"/>
      <c r="J3032" s="267"/>
      <c r="K3032" s="267"/>
      <c r="L3032" s="372"/>
      <c r="O3032" s="373"/>
      <c r="P3032" s="373"/>
      <c r="Q3032" s="374"/>
      <c r="R3032" s="274"/>
      <c r="S3032"/>
      <c r="T3032"/>
      <c r="U3032"/>
      <c r="V3032"/>
      <c r="W3032"/>
      <c r="X3032"/>
      <c r="Y3032"/>
      <c r="Z3032"/>
      <c r="AA3032"/>
      <c r="AB3032"/>
      <c r="AC3032"/>
      <c r="AD3032"/>
      <c r="AE3032"/>
      <c r="AF3032"/>
      <c r="AG3032"/>
      <c r="AH3032"/>
    </row>
    <row r="3033" spans="1:34" s="282" customFormat="1" ht="12.75" customHeight="1" x14ac:dyDescent="0.25">
      <c r="A3033"/>
      <c r="B3033"/>
      <c r="C3033" s="8"/>
      <c r="D3033" s="8"/>
      <c r="E3033"/>
      <c r="F3033" s="276"/>
      <c r="G3033"/>
      <c r="H3033"/>
      <c r="I3033"/>
      <c r="J3033" s="267"/>
      <c r="K3033" s="267"/>
      <c r="L3033" s="372"/>
      <c r="O3033" s="373"/>
      <c r="P3033" s="373"/>
      <c r="Q3033" s="374"/>
      <c r="R3033" s="274"/>
      <c r="S3033"/>
      <c r="T3033"/>
      <c r="U3033"/>
      <c r="V3033"/>
      <c r="W3033"/>
      <c r="X3033"/>
      <c r="Y3033"/>
      <c r="Z3033"/>
      <c r="AA3033"/>
      <c r="AB3033"/>
      <c r="AC3033"/>
      <c r="AD3033"/>
      <c r="AE3033"/>
      <c r="AF3033"/>
      <c r="AG3033"/>
      <c r="AH3033"/>
    </row>
    <row r="3034" spans="1:34" s="282" customFormat="1" ht="12.75" customHeight="1" x14ac:dyDescent="0.25">
      <c r="A3034"/>
      <c r="B3034"/>
      <c r="C3034" s="8"/>
      <c r="D3034" s="8"/>
      <c r="E3034"/>
      <c r="F3034" s="276"/>
      <c r="G3034"/>
      <c r="H3034"/>
      <c r="I3034"/>
      <c r="J3034" s="267"/>
      <c r="K3034" s="267"/>
      <c r="L3034" s="372"/>
      <c r="O3034" s="373"/>
      <c r="P3034" s="373"/>
      <c r="Q3034" s="374"/>
      <c r="R3034" s="274"/>
      <c r="S3034"/>
      <c r="T3034"/>
      <c r="U3034"/>
      <c r="V3034"/>
      <c r="W3034"/>
      <c r="X3034"/>
      <c r="Y3034"/>
      <c r="Z3034"/>
      <c r="AA3034"/>
      <c r="AB3034"/>
      <c r="AC3034"/>
      <c r="AD3034"/>
      <c r="AE3034"/>
      <c r="AF3034"/>
      <c r="AG3034"/>
      <c r="AH3034"/>
    </row>
    <row r="3035" spans="1:34" s="282" customFormat="1" ht="12.75" customHeight="1" x14ac:dyDescent="0.25">
      <c r="A3035"/>
      <c r="B3035"/>
      <c r="C3035" s="8"/>
      <c r="D3035" s="8"/>
      <c r="E3035"/>
      <c r="F3035" s="276"/>
      <c r="G3035"/>
      <c r="H3035"/>
      <c r="I3035"/>
      <c r="J3035" s="267"/>
      <c r="K3035" s="267"/>
      <c r="L3035" s="372"/>
      <c r="O3035" s="373"/>
      <c r="P3035" s="373"/>
      <c r="Q3035" s="374"/>
      <c r="R3035" s="274"/>
      <c r="S3035"/>
      <c r="T3035"/>
      <c r="U3035"/>
      <c r="V3035"/>
      <c r="W3035"/>
      <c r="X3035"/>
      <c r="Y3035"/>
      <c r="Z3035"/>
      <c r="AA3035"/>
      <c r="AB3035"/>
      <c r="AC3035"/>
      <c r="AD3035"/>
      <c r="AE3035"/>
      <c r="AF3035"/>
      <c r="AG3035"/>
      <c r="AH3035"/>
    </row>
    <row r="3036" spans="1:34" s="282" customFormat="1" ht="12.75" customHeight="1" x14ac:dyDescent="0.25">
      <c r="A3036"/>
      <c r="B3036"/>
      <c r="C3036" s="8"/>
      <c r="D3036" s="8"/>
      <c r="E3036"/>
      <c r="F3036" s="276"/>
      <c r="G3036"/>
      <c r="H3036"/>
      <c r="I3036"/>
      <c r="J3036" s="267"/>
      <c r="K3036" s="267"/>
      <c r="L3036" s="372"/>
      <c r="O3036" s="373"/>
      <c r="P3036" s="373"/>
      <c r="Q3036" s="374"/>
      <c r="R3036" s="274"/>
      <c r="S3036"/>
      <c r="T3036"/>
      <c r="U3036"/>
      <c r="V3036"/>
      <c r="W3036"/>
      <c r="X3036"/>
      <c r="Y3036"/>
      <c r="Z3036"/>
      <c r="AA3036"/>
      <c r="AB3036"/>
      <c r="AC3036"/>
      <c r="AD3036"/>
      <c r="AE3036"/>
      <c r="AF3036"/>
      <c r="AG3036"/>
      <c r="AH3036"/>
    </row>
    <row r="3037" spans="1:34" s="282" customFormat="1" ht="12.75" customHeight="1" x14ac:dyDescent="0.25">
      <c r="A3037"/>
      <c r="B3037"/>
      <c r="C3037" s="8"/>
      <c r="D3037" s="8"/>
      <c r="E3037"/>
      <c r="F3037" s="276"/>
      <c r="G3037"/>
      <c r="H3037"/>
      <c r="I3037"/>
      <c r="J3037" s="267"/>
      <c r="K3037" s="267"/>
      <c r="L3037" s="372"/>
      <c r="O3037" s="373"/>
      <c r="P3037" s="373"/>
      <c r="Q3037" s="374"/>
      <c r="R3037" s="274"/>
      <c r="S3037"/>
      <c r="T3037"/>
      <c r="U3037"/>
      <c r="V3037"/>
      <c r="W3037"/>
      <c r="X3037"/>
      <c r="Y3037"/>
      <c r="Z3037"/>
      <c r="AA3037"/>
      <c r="AB3037"/>
      <c r="AC3037"/>
      <c r="AD3037"/>
      <c r="AE3037"/>
      <c r="AF3037"/>
      <c r="AG3037"/>
      <c r="AH3037"/>
    </row>
    <row r="3038" spans="1:34" s="282" customFormat="1" ht="12.75" customHeight="1" x14ac:dyDescent="0.25">
      <c r="A3038"/>
      <c r="B3038"/>
      <c r="C3038" s="8"/>
      <c r="D3038" s="8"/>
      <c r="E3038"/>
      <c r="F3038" s="276"/>
      <c r="G3038"/>
      <c r="H3038"/>
      <c r="I3038"/>
      <c r="J3038" s="267"/>
      <c r="K3038" s="267"/>
      <c r="L3038" s="372"/>
      <c r="O3038" s="373"/>
      <c r="P3038" s="373"/>
      <c r="Q3038" s="374"/>
      <c r="R3038" s="274"/>
      <c r="S3038"/>
      <c r="T3038"/>
      <c r="U3038"/>
      <c r="V3038"/>
      <c r="W3038"/>
      <c r="X3038"/>
      <c r="Y3038"/>
      <c r="Z3038"/>
      <c r="AA3038"/>
      <c r="AB3038"/>
      <c r="AC3038"/>
      <c r="AD3038"/>
      <c r="AE3038"/>
      <c r="AF3038"/>
      <c r="AG3038"/>
      <c r="AH3038"/>
    </row>
    <row r="3039" spans="1:34" s="282" customFormat="1" ht="12.75" customHeight="1" x14ac:dyDescent="0.25">
      <c r="A3039"/>
      <c r="B3039"/>
      <c r="C3039" s="8"/>
      <c r="D3039" s="8"/>
      <c r="E3039"/>
      <c r="F3039" s="276"/>
      <c r="G3039"/>
      <c r="H3039"/>
      <c r="I3039"/>
      <c r="J3039" s="267"/>
      <c r="K3039" s="267"/>
      <c r="L3039" s="372"/>
      <c r="O3039" s="373"/>
      <c r="P3039" s="373"/>
      <c r="Q3039" s="374"/>
      <c r="R3039" s="274"/>
      <c r="S3039"/>
      <c r="T3039"/>
      <c r="U3039"/>
      <c r="V3039"/>
      <c r="W3039"/>
      <c r="X3039"/>
      <c r="Y3039"/>
      <c r="Z3039"/>
      <c r="AA3039"/>
      <c r="AB3039"/>
      <c r="AC3039"/>
      <c r="AD3039"/>
      <c r="AE3039"/>
      <c r="AF3039"/>
      <c r="AG3039"/>
      <c r="AH3039"/>
    </row>
    <row r="3040" spans="1:34" s="282" customFormat="1" ht="12.75" customHeight="1" x14ac:dyDescent="0.25">
      <c r="A3040"/>
      <c r="B3040"/>
      <c r="C3040" s="8"/>
      <c r="D3040" s="8"/>
      <c r="E3040"/>
      <c r="F3040" s="276"/>
      <c r="G3040"/>
      <c r="H3040"/>
      <c r="I3040"/>
      <c r="J3040" s="267"/>
      <c r="K3040" s="267"/>
      <c r="L3040" s="372"/>
      <c r="O3040" s="373"/>
      <c r="P3040" s="373"/>
      <c r="Q3040" s="374"/>
      <c r="R3040" s="274"/>
      <c r="S3040"/>
      <c r="T3040"/>
      <c r="U3040"/>
      <c r="V3040"/>
      <c r="W3040"/>
      <c r="X3040"/>
      <c r="Y3040"/>
      <c r="Z3040"/>
      <c r="AA3040"/>
      <c r="AB3040"/>
      <c r="AC3040"/>
      <c r="AD3040"/>
      <c r="AE3040"/>
      <c r="AF3040"/>
      <c r="AG3040"/>
      <c r="AH3040"/>
    </row>
    <row r="3041" spans="1:34" s="282" customFormat="1" ht="12.75" customHeight="1" x14ac:dyDescent="0.25">
      <c r="A3041"/>
      <c r="B3041"/>
      <c r="C3041" s="8"/>
      <c r="D3041" s="8"/>
      <c r="E3041"/>
      <c r="F3041" s="276"/>
      <c r="G3041"/>
      <c r="H3041"/>
      <c r="I3041"/>
      <c r="J3041" s="267"/>
      <c r="K3041" s="267"/>
      <c r="L3041" s="372"/>
      <c r="O3041" s="373"/>
      <c r="P3041" s="373"/>
      <c r="Q3041" s="374"/>
      <c r="R3041" s="274"/>
      <c r="S3041"/>
      <c r="T3041"/>
      <c r="U3041"/>
      <c r="V3041"/>
      <c r="W3041"/>
      <c r="X3041"/>
      <c r="Y3041"/>
      <c r="Z3041"/>
      <c r="AA3041"/>
      <c r="AB3041"/>
      <c r="AC3041"/>
      <c r="AD3041"/>
      <c r="AE3041"/>
      <c r="AF3041"/>
      <c r="AG3041"/>
      <c r="AH3041"/>
    </row>
    <row r="3042" spans="1:34" s="282" customFormat="1" ht="12.75" customHeight="1" x14ac:dyDescent="0.25">
      <c r="A3042"/>
      <c r="B3042"/>
      <c r="C3042" s="8"/>
      <c r="D3042" s="8"/>
      <c r="E3042"/>
      <c r="F3042" s="276"/>
      <c r="G3042"/>
      <c r="H3042"/>
      <c r="I3042"/>
      <c r="J3042" s="267"/>
      <c r="K3042" s="267"/>
      <c r="L3042" s="372"/>
      <c r="O3042" s="373"/>
      <c r="P3042" s="373"/>
      <c r="Q3042" s="374"/>
      <c r="R3042" s="274"/>
      <c r="S3042"/>
      <c r="T3042"/>
      <c r="U3042"/>
      <c r="V3042"/>
      <c r="W3042"/>
      <c r="X3042"/>
      <c r="Y3042"/>
      <c r="Z3042"/>
      <c r="AA3042"/>
      <c r="AB3042"/>
      <c r="AC3042"/>
      <c r="AD3042"/>
      <c r="AE3042"/>
      <c r="AF3042"/>
      <c r="AG3042"/>
      <c r="AH3042"/>
    </row>
    <row r="3043" spans="1:34" s="282" customFormat="1" ht="12.75" customHeight="1" x14ac:dyDescent="0.25">
      <c r="A3043"/>
      <c r="B3043"/>
      <c r="C3043" s="8"/>
      <c r="D3043" s="8"/>
      <c r="E3043"/>
      <c r="F3043" s="276"/>
      <c r="G3043"/>
      <c r="H3043"/>
      <c r="I3043"/>
      <c r="J3043" s="267"/>
      <c r="K3043" s="267"/>
      <c r="L3043" s="372"/>
      <c r="O3043" s="373"/>
      <c r="P3043" s="373"/>
      <c r="Q3043" s="374"/>
      <c r="R3043" s="274"/>
      <c r="S3043"/>
      <c r="T3043"/>
      <c r="U3043"/>
      <c r="V3043"/>
      <c r="W3043"/>
      <c r="X3043"/>
      <c r="Y3043"/>
      <c r="Z3043"/>
      <c r="AA3043"/>
      <c r="AB3043"/>
      <c r="AC3043"/>
      <c r="AD3043"/>
      <c r="AE3043"/>
      <c r="AF3043"/>
      <c r="AG3043"/>
      <c r="AH3043"/>
    </row>
    <row r="3044" spans="1:34" s="282" customFormat="1" ht="12.75" customHeight="1" x14ac:dyDescent="0.25">
      <c r="A3044"/>
      <c r="B3044"/>
      <c r="C3044" s="8"/>
      <c r="D3044" s="8"/>
      <c r="E3044"/>
      <c r="F3044" s="276"/>
      <c r="G3044"/>
      <c r="H3044"/>
      <c r="I3044"/>
      <c r="J3044" s="267"/>
      <c r="K3044" s="267"/>
      <c r="L3044" s="372"/>
      <c r="O3044" s="373"/>
      <c r="P3044" s="373"/>
      <c r="Q3044" s="374"/>
      <c r="R3044" s="274"/>
      <c r="S3044"/>
      <c r="T3044"/>
      <c r="U3044"/>
      <c r="V3044"/>
      <c r="W3044"/>
      <c r="X3044"/>
      <c r="Y3044"/>
      <c r="Z3044"/>
      <c r="AA3044"/>
      <c r="AB3044"/>
      <c r="AC3044"/>
      <c r="AD3044"/>
      <c r="AE3044"/>
      <c r="AF3044"/>
      <c r="AG3044"/>
      <c r="AH3044"/>
    </row>
    <row r="3045" spans="1:34" s="282" customFormat="1" ht="12.75" customHeight="1" x14ac:dyDescent="0.25">
      <c r="A3045"/>
      <c r="B3045"/>
      <c r="C3045" s="8"/>
      <c r="D3045" s="8"/>
      <c r="E3045"/>
      <c r="F3045" s="276"/>
      <c r="G3045"/>
      <c r="H3045"/>
      <c r="I3045"/>
      <c r="J3045" s="267"/>
      <c r="K3045" s="267"/>
      <c r="L3045" s="372"/>
      <c r="O3045" s="373"/>
      <c r="P3045" s="373"/>
      <c r="Q3045" s="374"/>
      <c r="R3045" s="274"/>
      <c r="S3045"/>
      <c r="T3045"/>
      <c r="U3045"/>
      <c r="V3045"/>
      <c r="W3045"/>
      <c r="X3045"/>
      <c r="Y3045"/>
      <c r="Z3045"/>
      <c r="AA3045"/>
      <c r="AB3045"/>
      <c r="AC3045"/>
      <c r="AD3045"/>
      <c r="AE3045"/>
      <c r="AF3045"/>
      <c r="AG3045"/>
      <c r="AH3045"/>
    </row>
    <row r="3046" spans="1:34" s="282" customFormat="1" ht="12.75" customHeight="1" x14ac:dyDescent="0.25">
      <c r="A3046"/>
      <c r="B3046"/>
      <c r="C3046" s="8"/>
      <c r="D3046" s="8"/>
      <c r="E3046"/>
      <c r="F3046" s="276"/>
      <c r="G3046"/>
      <c r="H3046"/>
      <c r="I3046"/>
      <c r="J3046" s="267"/>
      <c r="K3046" s="267"/>
      <c r="L3046" s="372"/>
      <c r="O3046" s="373"/>
      <c r="P3046" s="373"/>
      <c r="Q3046" s="374"/>
      <c r="R3046" s="274"/>
      <c r="S3046"/>
      <c r="T3046"/>
      <c r="U3046"/>
      <c r="V3046"/>
      <c r="W3046"/>
      <c r="X3046"/>
      <c r="Y3046"/>
      <c r="Z3046"/>
      <c r="AA3046"/>
      <c r="AB3046"/>
      <c r="AC3046"/>
      <c r="AD3046"/>
      <c r="AE3046"/>
      <c r="AF3046"/>
      <c r="AG3046"/>
      <c r="AH3046"/>
    </row>
    <row r="3047" spans="1:34" s="282" customFormat="1" ht="12.75" customHeight="1" x14ac:dyDescent="0.25">
      <c r="A3047"/>
      <c r="B3047"/>
      <c r="C3047" s="8"/>
      <c r="D3047" s="8"/>
      <c r="E3047"/>
      <c r="F3047" s="276"/>
      <c r="G3047"/>
      <c r="H3047"/>
      <c r="I3047"/>
      <c r="J3047" s="267"/>
      <c r="K3047" s="267"/>
      <c r="L3047" s="372"/>
      <c r="O3047" s="373"/>
      <c r="P3047" s="373"/>
      <c r="Q3047" s="374"/>
      <c r="R3047" s="274"/>
      <c r="S3047"/>
      <c r="T3047"/>
      <c r="U3047"/>
      <c r="V3047"/>
      <c r="W3047"/>
      <c r="X3047"/>
      <c r="Y3047"/>
      <c r="Z3047"/>
      <c r="AA3047"/>
      <c r="AB3047"/>
      <c r="AC3047"/>
      <c r="AD3047"/>
      <c r="AE3047"/>
      <c r="AF3047"/>
      <c r="AG3047"/>
      <c r="AH3047"/>
    </row>
    <row r="3048" spans="1:34" s="282" customFormat="1" ht="12.75" customHeight="1" x14ac:dyDescent="0.25">
      <c r="A3048"/>
      <c r="B3048"/>
      <c r="C3048" s="8"/>
      <c r="D3048" s="8"/>
      <c r="E3048"/>
      <c r="F3048" s="276"/>
      <c r="G3048"/>
      <c r="H3048"/>
      <c r="I3048"/>
      <c r="J3048" s="267"/>
      <c r="K3048" s="267"/>
      <c r="L3048" s="372"/>
      <c r="O3048" s="373"/>
      <c r="P3048" s="373"/>
      <c r="Q3048" s="374"/>
      <c r="R3048" s="274"/>
      <c r="S3048"/>
      <c r="T3048"/>
      <c r="U3048"/>
      <c r="V3048"/>
      <c r="W3048"/>
      <c r="X3048"/>
      <c r="Y3048"/>
      <c r="Z3048"/>
      <c r="AA3048"/>
      <c r="AB3048"/>
      <c r="AC3048"/>
      <c r="AD3048"/>
      <c r="AE3048"/>
      <c r="AF3048"/>
      <c r="AG3048"/>
      <c r="AH3048"/>
    </row>
    <row r="3049" spans="1:34" s="282" customFormat="1" ht="12.75" customHeight="1" x14ac:dyDescent="0.25">
      <c r="A3049"/>
      <c r="B3049"/>
      <c r="C3049" s="8"/>
      <c r="D3049" s="8"/>
      <c r="E3049"/>
      <c r="F3049" s="276"/>
      <c r="G3049"/>
      <c r="H3049"/>
      <c r="I3049"/>
      <c r="J3049" s="267"/>
      <c r="K3049" s="267"/>
      <c r="L3049" s="372"/>
      <c r="O3049" s="373"/>
      <c r="P3049" s="373"/>
      <c r="Q3049" s="374"/>
      <c r="R3049" s="274"/>
      <c r="S3049"/>
      <c r="T3049"/>
      <c r="U3049"/>
      <c r="V3049"/>
      <c r="W3049"/>
      <c r="X3049"/>
      <c r="Y3049"/>
      <c r="Z3049"/>
      <c r="AA3049"/>
      <c r="AB3049"/>
      <c r="AC3049"/>
      <c r="AD3049"/>
      <c r="AE3049"/>
      <c r="AF3049"/>
      <c r="AG3049"/>
      <c r="AH3049"/>
    </row>
    <row r="3050" spans="1:34" s="282" customFormat="1" ht="12.75" customHeight="1" x14ac:dyDescent="0.25">
      <c r="A3050"/>
      <c r="B3050"/>
      <c r="C3050" s="8"/>
      <c r="D3050" s="8"/>
      <c r="E3050"/>
      <c r="F3050" s="276"/>
      <c r="G3050"/>
      <c r="H3050"/>
      <c r="I3050"/>
      <c r="J3050" s="267"/>
      <c r="K3050" s="267"/>
      <c r="L3050" s="372"/>
      <c r="O3050" s="373"/>
      <c r="P3050" s="373"/>
      <c r="Q3050" s="374"/>
      <c r="R3050" s="274"/>
      <c r="S3050"/>
      <c r="T3050"/>
      <c r="U3050"/>
      <c r="V3050"/>
      <c r="W3050"/>
      <c r="X3050"/>
      <c r="Y3050"/>
      <c r="Z3050"/>
      <c r="AA3050"/>
      <c r="AB3050"/>
      <c r="AC3050"/>
      <c r="AD3050"/>
      <c r="AE3050"/>
      <c r="AF3050"/>
      <c r="AG3050"/>
      <c r="AH3050"/>
    </row>
    <row r="3051" spans="1:34" s="282" customFormat="1" ht="12.75" customHeight="1" x14ac:dyDescent="0.25">
      <c r="A3051"/>
      <c r="B3051"/>
      <c r="C3051" s="8"/>
      <c r="D3051" s="8"/>
      <c r="E3051"/>
      <c r="F3051" s="276"/>
      <c r="G3051"/>
      <c r="H3051"/>
      <c r="I3051"/>
      <c r="J3051" s="267"/>
      <c r="K3051" s="267"/>
      <c r="L3051" s="372"/>
      <c r="O3051" s="373"/>
      <c r="P3051" s="373"/>
      <c r="Q3051" s="374"/>
      <c r="R3051" s="274"/>
      <c r="S3051"/>
      <c r="T3051"/>
      <c r="U3051"/>
      <c r="V3051"/>
      <c r="W3051"/>
      <c r="X3051"/>
      <c r="Y3051"/>
      <c r="Z3051"/>
      <c r="AA3051"/>
      <c r="AB3051"/>
      <c r="AC3051"/>
      <c r="AD3051"/>
      <c r="AE3051"/>
      <c r="AF3051"/>
      <c r="AG3051"/>
      <c r="AH3051"/>
    </row>
    <row r="3052" spans="1:34" s="282" customFormat="1" ht="12.75" customHeight="1" x14ac:dyDescent="0.25">
      <c r="A3052"/>
      <c r="B3052"/>
      <c r="C3052" s="8"/>
      <c r="D3052" s="8"/>
      <c r="E3052"/>
      <c r="F3052" s="276"/>
      <c r="G3052"/>
      <c r="H3052"/>
      <c r="I3052"/>
      <c r="J3052" s="267"/>
      <c r="K3052" s="267"/>
      <c r="L3052" s="372"/>
      <c r="O3052" s="373"/>
      <c r="P3052" s="373"/>
      <c r="Q3052" s="374"/>
      <c r="R3052" s="274"/>
      <c r="S3052"/>
      <c r="T3052"/>
      <c r="U3052"/>
      <c r="V3052"/>
      <c r="W3052"/>
      <c r="X3052"/>
      <c r="Y3052"/>
      <c r="Z3052"/>
      <c r="AA3052"/>
      <c r="AB3052"/>
      <c r="AC3052"/>
      <c r="AD3052"/>
      <c r="AE3052"/>
      <c r="AF3052"/>
      <c r="AG3052"/>
      <c r="AH3052"/>
    </row>
    <row r="3053" spans="1:34" s="282" customFormat="1" ht="12.75" customHeight="1" x14ac:dyDescent="0.25">
      <c r="A3053"/>
      <c r="B3053"/>
      <c r="C3053" s="8"/>
      <c r="D3053" s="8"/>
      <c r="E3053"/>
      <c r="F3053" s="276"/>
      <c r="G3053"/>
      <c r="H3053"/>
      <c r="I3053"/>
      <c r="J3053" s="267"/>
      <c r="K3053" s="267"/>
      <c r="L3053" s="372"/>
      <c r="O3053" s="373"/>
      <c r="P3053" s="373"/>
      <c r="Q3053" s="374"/>
      <c r="R3053" s="274"/>
      <c r="S3053"/>
      <c r="T3053"/>
      <c r="U3053"/>
      <c r="V3053"/>
      <c r="W3053"/>
      <c r="X3053"/>
      <c r="Y3053"/>
      <c r="Z3053"/>
      <c r="AA3053"/>
      <c r="AB3053"/>
      <c r="AC3053"/>
      <c r="AD3053"/>
      <c r="AE3053"/>
      <c r="AF3053"/>
      <c r="AG3053"/>
      <c r="AH3053"/>
    </row>
    <row r="3054" spans="1:34" s="282" customFormat="1" ht="12.75" customHeight="1" x14ac:dyDescent="0.25">
      <c r="A3054"/>
      <c r="B3054"/>
      <c r="C3054" s="8"/>
      <c r="D3054" s="8"/>
      <c r="E3054"/>
      <c r="F3054" s="276"/>
      <c r="G3054"/>
      <c r="H3054"/>
      <c r="I3054"/>
      <c r="J3054" s="267"/>
      <c r="K3054" s="267"/>
      <c r="L3054" s="372"/>
      <c r="O3054" s="373"/>
      <c r="P3054" s="373"/>
      <c r="Q3054" s="374"/>
      <c r="R3054" s="274"/>
      <c r="S3054"/>
      <c r="T3054"/>
      <c r="U3054"/>
      <c r="V3054"/>
      <c r="W3054"/>
      <c r="X3054"/>
      <c r="Y3054"/>
      <c r="Z3054"/>
      <c r="AA3054"/>
      <c r="AB3054"/>
      <c r="AC3054"/>
      <c r="AD3054"/>
      <c r="AE3054"/>
      <c r="AF3054"/>
      <c r="AG3054"/>
      <c r="AH3054"/>
    </row>
    <row r="3055" spans="1:34" s="282" customFormat="1" ht="12.75" customHeight="1" x14ac:dyDescent="0.25">
      <c r="A3055"/>
      <c r="B3055"/>
      <c r="C3055" s="8"/>
      <c r="D3055" s="8"/>
      <c r="E3055"/>
      <c r="F3055" s="276"/>
      <c r="G3055"/>
      <c r="H3055"/>
      <c r="I3055"/>
      <c r="J3055" s="267"/>
      <c r="K3055" s="267"/>
      <c r="L3055" s="372"/>
      <c r="O3055" s="373"/>
      <c r="P3055" s="373"/>
      <c r="Q3055" s="374"/>
      <c r="R3055" s="274"/>
      <c r="S3055"/>
      <c r="T3055"/>
      <c r="U3055"/>
      <c r="V3055"/>
      <c r="W3055"/>
      <c r="X3055"/>
      <c r="Y3055"/>
      <c r="Z3055"/>
      <c r="AA3055"/>
      <c r="AB3055"/>
      <c r="AC3055"/>
      <c r="AD3055"/>
      <c r="AE3055"/>
      <c r="AF3055"/>
      <c r="AG3055"/>
      <c r="AH3055"/>
    </row>
    <row r="3056" spans="1:34" s="282" customFormat="1" ht="12.75" customHeight="1" x14ac:dyDescent="0.25">
      <c r="A3056"/>
      <c r="B3056"/>
      <c r="C3056" s="8"/>
      <c r="D3056" s="8"/>
      <c r="E3056"/>
      <c r="F3056" s="276"/>
      <c r="G3056"/>
      <c r="H3056"/>
      <c r="I3056"/>
      <c r="J3056" s="267"/>
      <c r="K3056" s="267"/>
      <c r="L3056" s="372"/>
      <c r="O3056" s="373"/>
      <c r="P3056" s="373"/>
      <c r="Q3056" s="374"/>
      <c r="R3056" s="274"/>
      <c r="S3056"/>
      <c r="T3056"/>
      <c r="U3056"/>
      <c r="V3056"/>
      <c r="W3056"/>
      <c r="X3056"/>
      <c r="Y3056"/>
      <c r="Z3056"/>
      <c r="AA3056"/>
      <c r="AB3056"/>
      <c r="AC3056"/>
      <c r="AD3056"/>
      <c r="AE3056"/>
      <c r="AF3056"/>
      <c r="AG3056"/>
      <c r="AH3056"/>
    </row>
    <row r="3057" spans="1:34" s="282" customFormat="1" ht="12.75" customHeight="1" x14ac:dyDescent="0.25">
      <c r="A3057"/>
      <c r="B3057"/>
      <c r="C3057" s="8"/>
      <c r="D3057" s="8"/>
      <c r="E3057"/>
      <c r="F3057" s="276"/>
      <c r="G3057"/>
      <c r="H3057"/>
      <c r="I3057"/>
      <c r="J3057" s="267"/>
      <c r="K3057" s="267"/>
      <c r="L3057" s="372"/>
      <c r="O3057" s="373"/>
      <c r="P3057" s="373"/>
      <c r="Q3057" s="374"/>
      <c r="R3057" s="274"/>
      <c r="S3057"/>
      <c r="T3057"/>
      <c r="U3057"/>
      <c r="V3057"/>
      <c r="W3057"/>
      <c r="X3057"/>
      <c r="Y3057"/>
      <c r="Z3057"/>
      <c r="AA3057"/>
      <c r="AB3057"/>
      <c r="AC3057"/>
      <c r="AD3057"/>
      <c r="AE3057"/>
      <c r="AF3057"/>
      <c r="AG3057"/>
      <c r="AH3057"/>
    </row>
    <row r="3058" spans="1:34" s="282" customFormat="1" ht="12.75" customHeight="1" x14ac:dyDescent="0.25">
      <c r="A3058"/>
      <c r="B3058"/>
      <c r="C3058" s="8"/>
      <c r="D3058" s="8"/>
      <c r="E3058"/>
      <c r="F3058" s="276"/>
      <c r="G3058"/>
      <c r="H3058"/>
      <c r="I3058"/>
      <c r="J3058" s="267"/>
      <c r="K3058" s="267"/>
      <c r="L3058" s="372"/>
      <c r="O3058" s="373"/>
      <c r="P3058" s="373"/>
      <c r="Q3058" s="374"/>
      <c r="R3058" s="274"/>
      <c r="S3058"/>
      <c r="T3058"/>
      <c r="U3058"/>
      <c r="V3058"/>
      <c r="W3058"/>
      <c r="X3058"/>
      <c r="Y3058"/>
      <c r="Z3058"/>
      <c r="AA3058"/>
      <c r="AB3058"/>
      <c r="AC3058"/>
      <c r="AD3058"/>
      <c r="AE3058"/>
      <c r="AF3058"/>
      <c r="AG3058"/>
      <c r="AH3058"/>
    </row>
    <row r="3059" spans="1:34" s="282" customFormat="1" ht="12.75" customHeight="1" x14ac:dyDescent="0.25">
      <c r="A3059"/>
      <c r="B3059"/>
      <c r="C3059" s="8"/>
      <c r="D3059" s="8"/>
      <c r="E3059"/>
      <c r="F3059" s="276"/>
      <c r="G3059"/>
      <c r="H3059"/>
      <c r="I3059"/>
      <c r="J3059" s="267"/>
      <c r="K3059" s="267"/>
      <c r="L3059" s="372"/>
      <c r="O3059" s="373"/>
      <c r="P3059" s="373"/>
      <c r="Q3059" s="374"/>
      <c r="R3059" s="274"/>
      <c r="S3059"/>
      <c r="T3059"/>
      <c r="U3059"/>
      <c r="V3059"/>
      <c r="W3059"/>
      <c r="X3059"/>
      <c r="Y3059"/>
      <c r="Z3059"/>
      <c r="AA3059"/>
      <c r="AB3059"/>
      <c r="AC3059"/>
      <c r="AD3059"/>
      <c r="AE3059"/>
      <c r="AF3059"/>
      <c r="AG3059"/>
      <c r="AH3059"/>
    </row>
    <row r="3060" spans="1:34" s="282" customFormat="1" ht="12.75" customHeight="1" x14ac:dyDescent="0.25">
      <c r="A3060"/>
      <c r="B3060"/>
      <c r="C3060" s="8"/>
      <c r="D3060" s="8"/>
      <c r="E3060"/>
      <c r="F3060" s="276"/>
      <c r="G3060"/>
      <c r="H3060"/>
      <c r="I3060"/>
      <c r="J3060" s="267"/>
      <c r="K3060" s="267"/>
      <c r="L3060" s="372"/>
      <c r="O3060" s="373"/>
      <c r="P3060" s="373"/>
      <c r="Q3060" s="374"/>
      <c r="R3060" s="274"/>
      <c r="S3060"/>
      <c r="T3060"/>
      <c r="U3060"/>
      <c r="V3060"/>
      <c r="W3060"/>
      <c r="X3060"/>
      <c r="Y3060"/>
      <c r="Z3060"/>
      <c r="AA3060"/>
      <c r="AB3060"/>
      <c r="AC3060"/>
      <c r="AD3060"/>
      <c r="AE3060"/>
      <c r="AF3060"/>
      <c r="AG3060"/>
      <c r="AH3060"/>
    </row>
    <row r="3061" spans="1:34" s="282" customFormat="1" ht="12.75" customHeight="1" x14ac:dyDescent="0.25">
      <c r="A3061"/>
      <c r="B3061"/>
      <c r="C3061" s="8"/>
      <c r="D3061" s="8"/>
      <c r="E3061"/>
      <c r="F3061" s="276"/>
      <c r="G3061"/>
      <c r="H3061"/>
      <c r="I3061"/>
      <c r="J3061" s="267"/>
      <c r="K3061" s="267"/>
      <c r="L3061" s="372"/>
      <c r="O3061" s="373"/>
      <c r="P3061" s="373"/>
      <c r="Q3061" s="374"/>
      <c r="R3061" s="274"/>
      <c r="S3061"/>
      <c r="T3061"/>
      <c r="U3061"/>
      <c r="V3061"/>
      <c r="W3061"/>
      <c r="X3061"/>
      <c r="Y3061"/>
      <c r="Z3061"/>
      <c r="AA3061"/>
      <c r="AB3061"/>
      <c r="AC3061"/>
      <c r="AD3061"/>
      <c r="AE3061"/>
      <c r="AF3061"/>
      <c r="AG3061"/>
      <c r="AH3061"/>
    </row>
    <row r="3062" spans="1:34" s="282" customFormat="1" ht="12.75" customHeight="1" x14ac:dyDescent="0.25">
      <c r="A3062"/>
      <c r="B3062"/>
      <c r="C3062" s="8"/>
      <c r="D3062" s="8"/>
      <c r="E3062"/>
      <c r="F3062" s="276"/>
      <c r="G3062"/>
      <c r="H3062"/>
      <c r="I3062"/>
      <c r="J3062" s="267"/>
      <c r="K3062" s="267"/>
      <c r="L3062" s="372"/>
      <c r="O3062" s="373"/>
      <c r="P3062" s="373"/>
      <c r="Q3062" s="374"/>
      <c r="R3062" s="274"/>
      <c r="S3062"/>
      <c r="T3062"/>
      <c r="U3062"/>
      <c r="V3062"/>
      <c r="W3062"/>
      <c r="X3062"/>
      <c r="Y3062"/>
      <c r="Z3062"/>
      <c r="AA3062"/>
      <c r="AB3062"/>
      <c r="AC3062"/>
      <c r="AD3062"/>
      <c r="AE3062"/>
      <c r="AF3062"/>
      <c r="AG3062"/>
      <c r="AH3062"/>
    </row>
    <row r="3063" spans="1:34" s="282" customFormat="1" ht="12.75" customHeight="1" x14ac:dyDescent="0.25">
      <c r="A3063"/>
      <c r="B3063"/>
      <c r="C3063" s="8"/>
      <c r="D3063" s="8"/>
      <c r="E3063"/>
      <c r="F3063" s="276"/>
      <c r="G3063"/>
      <c r="H3063"/>
      <c r="I3063"/>
      <c r="J3063" s="267"/>
      <c r="K3063" s="267"/>
      <c r="L3063" s="372"/>
      <c r="O3063" s="373"/>
      <c r="P3063" s="373"/>
      <c r="Q3063" s="374"/>
      <c r="R3063" s="274"/>
      <c r="S3063"/>
      <c r="T3063"/>
      <c r="U3063"/>
      <c r="V3063"/>
      <c r="W3063"/>
      <c r="X3063"/>
      <c r="Y3063"/>
      <c r="Z3063"/>
      <c r="AA3063"/>
      <c r="AB3063"/>
      <c r="AC3063"/>
      <c r="AD3063"/>
      <c r="AE3063"/>
      <c r="AF3063"/>
      <c r="AG3063"/>
      <c r="AH3063"/>
    </row>
    <row r="3064" spans="1:34" s="282" customFormat="1" ht="12.75" customHeight="1" x14ac:dyDescent="0.25">
      <c r="A3064"/>
      <c r="B3064"/>
      <c r="C3064" s="8"/>
      <c r="D3064" s="8"/>
      <c r="E3064"/>
      <c r="F3064" s="276"/>
      <c r="G3064"/>
      <c r="H3064"/>
      <c r="I3064"/>
      <c r="J3064" s="267"/>
      <c r="K3064" s="267"/>
      <c r="L3064" s="372"/>
      <c r="O3064" s="373"/>
      <c r="P3064" s="373"/>
      <c r="Q3064" s="374"/>
      <c r="R3064" s="274"/>
      <c r="S3064"/>
      <c r="T3064"/>
      <c r="U3064"/>
      <c r="V3064"/>
      <c r="W3064"/>
      <c r="X3064"/>
      <c r="Y3064"/>
      <c r="Z3064"/>
      <c r="AA3064"/>
      <c r="AB3064"/>
      <c r="AC3064"/>
      <c r="AD3064"/>
      <c r="AE3064"/>
      <c r="AF3064"/>
      <c r="AG3064"/>
      <c r="AH3064"/>
    </row>
    <row r="3065" spans="1:34" s="282" customFormat="1" ht="12.75" customHeight="1" x14ac:dyDescent="0.25">
      <c r="A3065"/>
      <c r="B3065"/>
      <c r="C3065" s="8"/>
      <c r="D3065" s="8"/>
      <c r="E3065"/>
      <c r="F3065" s="276"/>
      <c r="G3065"/>
      <c r="H3065"/>
      <c r="I3065"/>
      <c r="J3065" s="267"/>
      <c r="K3065" s="267"/>
      <c r="L3065" s="372"/>
      <c r="O3065" s="373"/>
      <c r="P3065" s="373"/>
      <c r="Q3065" s="374"/>
      <c r="R3065" s="274"/>
      <c r="S3065"/>
      <c r="T3065"/>
      <c r="U3065"/>
      <c r="V3065"/>
      <c r="W3065"/>
      <c r="X3065"/>
      <c r="Y3065"/>
      <c r="Z3065"/>
      <c r="AA3065"/>
      <c r="AB3065"/>
      <c r="AC3065"/>
      <c r="AD3065"/>
      <c r="AE3065"/>
      <c r="AF3065"/>
      <c r="AG3065"/>
      <c r="AH3065"/>
    </row>
    <row r="3066" spans="1:34" s="282" customFormat="1" ht="12.75" customHeight="1" x14ac:dyDescent="0.25">
      <c r="A3066"/>
      <c r="B3066"/>
      <c r="C3066" s="8"/>
      <c r="D3066" s="8"/>
      <c r="E3066"/>
      <c r="F3066" s="276"/>
      <c r="G3066"/>
      <c r="H3066"/>
      <c r="I3066"/>
      <c r="J3066" s="267"/>
      <c r="K3066" s="267"/>
      <c r="L3066" s="372"/>
      <c r="O3066" s="373"/>
      <c r="P3066" s="373"/>
      <c r="Q3066" s="374"/>
      <c r="R3066" s="274"/>
      <c r="S3066"/>
      <c r="T3066"/>
      <c r="U3066"/>
      <c r="V3066"/>
      <c r="W3066"/>
      <c r="X3066"/>
      <c r="Y3066"/>
      <c r="Z3066"/>
      <c r="AA3066"/>
      <c r="AB3066"/>
      <c r="AC3066"/>
      <c r="AD3066"/>
      <c r="AE3066"/>
      <c r="AF3066"/>
      <c r="AG3066"/>
      <c r="AH3066"/>
    </row>
    <row r="3067" spans="1:34" s="282" customFormat="1" ht="12.75" customHeight="1" x14ac:dyDescent="0.25">
      <c r="A3067"/>
      <c r="B3067"/>
      <c r="C3067" s="8"/>
      <c r="D3067" s="8"/>
      <c r="E3067"/>
      <c r="F3067" s="276"/>
      <c r="G3067"/>
      <c r="H3067"/>
      <c r="I3067"/>
      <c r="J3067" s="267"/>
      <c r="K3067" s="267"/>
      <c r="L3067" s="372"/>
      <c r="O3067" s="373"/>
      <c r="P3067" s="373"/>
      <c r="Q3067" s="374"/>
      <c r="R3067" s="274"/>
      <c r="S3067"/>
      <c r="T3067"/>
      <c r="U3067"/>
      <c r="V3067"/>
      <c r="W3067"/>
      <c r="X3067"/>
      <c r="Y3067"/>
      <c r="Z3067"/>
      <c r="AA3067"/>
      <c r="AB3067"/>
      <c r="AC3067"/>
      <c r="AD3067"/>
      <c r="AE3067"/>
      <c r="AF3067"/>
      <c r="AG3067"/>
      <c r="AH3067"/>
    </row>
    <row r="3068" spans="1:34" s="282" customFormat="1" ht="12.75" customHeight="1" x14ac:dyDescent="0.25">
      <c r="A3068"/>
      <c r="B3068"/>
      <c r="C3068" s="8"/>
      <c r="D3068" s="8"/>
      <c r="E3068"/>
      <c r="F3068" s="276"/>
      <c r="G3068"/>
      <c r="H3068"/>
      <c r="I3068"/>
      <c r="J3068" s="267"/>
      <c r="K3068" s="267"/>
      <c r="L3068" s="372"/>
      <c r="O3068" s="373"/>
      <c r="P3068" s="373"/>
      <c r="Q3068" s="374"/>
      <c r="R3068" s="274"/>
      <c r="S3068"/>
      <c r="T3068"/>
      <c r="U3068"/>
      <c r="V3068"/>
      <c r="W3068"/>
      <c r="X3068"/>
      <c r="Y3068"/>
      <c r="Z3068"/>
      <c r="AA3068"/>
      <c r="AB3068"/>
      <c r="AC3068"/>
      <c r="AD3068"/>
      <c r="AE3068"/>
      <c r="AF3068"/>
      <c r="AG3068"/>
      <c r="AH3068"/>
    </row>
    <row r="3069" spans="1:34" s="282" customFormat="1" ht="12.75" customHeight="1" x14ac:dyDescent="0.25">
      <c r="A3069"/>
      <c r="B3069"/>
      <c r="C3069" s="8"/>
      <c r="D3069" s="8"/>
      <c r="E3069"/>
      <c r="F3069" s="276"/>
      <c r="G3069"/>
      <c r="H3069"/>
      <c r="I3069"/>
      <c r="J3069" s="267"/>
      <c r="K3069" s="267"/>
      <c r="L3069" s="372"/>
      <c r="O3069" s="373"/>
      <c r="P3069" s="373"/>
      <c r="Q3069" s="374"/>
      <c r="R3069" s="274"/>
      <c r="S3069"/>
      <c r="T3069"/>
      <c r="U3069"/>
      <c r="V3069"/>
      <c r="W3069"/>
      <c r="X3069"/>
      <c r="Y3069"/>
      <c r="Z3069"/>
      <c r="AA3069"/>
      <c r="AB3069"/>
      <c r="AC3069"/>
      <c r="AD3069"/>
      <c r="AE3069"/>
      <c r="AF3069"/>
      <c r="AG3069"/>
      <c r="AH3069"/>
    </row>
    <row r="3070" spans="1:34" s="282" customFormat="1" ht="12.75" customHeight="1" x14ac:dyDescent="0.25">
      <c r="A3070"/>
      <c r="B3070"/>
      <c r="C3070" s="8"/>
      <c r="D3070" s="8"/>
      <c r="E3070"/>
      <c r="F3070" s="276"/>
      <c r="G3070"/>
      <c r="H3070"/>
      <c r="I3070"/>
      <c r="J3070" s="267"/>
      <c r="K3070" s="267"/>
      <c r="L3070" s="372"/>
      <c r="O3070" s="373"/>
      <c r="P3070" s="373"/>
      <c r="Q3070" s="374"/>
      <c r="R3070" s="274"/>
      <c r="S3070"/>
      <c r="T3070"/>
      <c r="U3070"/>
      <c r="V3070"/>
      <c r="W3070"/>
      <c r="X3070"/>
      <c r="Y3070"/>
      <c r="Z3070"/>
      <c r="AA3070"/>
      <c r="AB3070"/>
      <c r="AC3070"/>
      <c r="AD3070"/>
      <c r="AE3070"/>
      <c r="AF3070"/>
      <c r="AG3070"/>
      <c r="AH3070"/>
    </row>
    <row r="3071" spans="1:34" s="282" customFormat="1" ht="12.75" customHeight="1" x14ac:dyDescent="0.25">
      <c r="A3071"/>
      <c r="B3071"/>
      <c r="C3071" s="8"/>
      <c r="D3071" s="8"/>
      <c r="E3071"/>
      <c r="F3071" s="276"/>
      <c r="G3071"/>
      <c r="H3071"/>
      <c r="I3071"/>
      <c r="J3071" s="267"/>
      <c r="K3071" s="267"/>
      <c r="L3071" s="372"/>
      <c r="O3071" s="373"/>
      <c r="P3071" s="373"/>
      <c r="Q3071" s="374"/>
      <c r="R3071" s="274"/>
      <c r="S3071"/>
      <c r="T3071"/>
      <c r="U3071"/>
      <c r="V3071"/>
      <c r="W3071"/>
      <c r="X3071"/>
      <c r="Y3071"/>
      <c r="Z3071"/>
      <c r="AA3071"/>
      <c r="AB3071"/>
      <c r="AC3071"/>
      <c r="AD3071"/>
      <c r="AE3071"/>
      <c r="AF3071"/>
      <c r="AG3071"/>
      <c r="AH3071"/>
    </row>
    <row r="3072" spans="1:34" s="282" customFormat="1" ht="12.75" customHeight="1" x14ac:dyDescent="0.25">
      <c r="A3072"/>
      <c r="B3072"/>
      <c r="C3072" s="8"/>
      <c r="D3072" s="8"/>
      <c r="E3072"/>
      <c r="F3072" s="276"/>
      <c r="G3072"/>
      <c r="H3072"/>
      <c r="I3072"/>
      <c r="J3072" s="267"/>
      <c r="K3072" s="267"/>
      <c r="L3072" s="372"/>
      <c r="O3072" s="373"/>
      <c r="P3072" s="373"/>
      <c r="Q3072" s="374"/>
      <c r="R3072" s="274"/>
      <c r="S3072"/>
      <c r="T3072"/>
      <c r="U3072"/>
      <c r="V3072"/>
      <c r="W3072"/>
      <c r="X3072"/>
      <c r="Y3072"/>
      <c r="Z3072"/>
      <c r="AA3072"/>
      <c r="AB3072"/>
      <c r="AC3072"/>
      <c r="AD3072"/>
      <c r="AE3072"/>
      <c r="AF3072"/>
      <c r="AG3072"/>
      <c r="AH3072"/>
    </row>
    <row r="3073" spans="1:34" s="282" customFormat="1" ht="12.75" customHeight="1" x14ac:dyDescent="0.25">
      <c r="A3073"/>
      <c r="B3073"/>
      <c r="C3073" s="8"/>
      <c r="D3073" s="8"/>
      <c r="E3073"/>
      <c r="F3073" s="276"/>
      <c r="G3073"/>
      <c r="H3073"/>
      <c r="I3073"/>
      <c r="J3073" s="267"/>
      <c r="K3073" s="267"/>
      <c r="L3073" s="372"/>
      <c r="O3073" s="373"/>
      <c r="P3073" s="373"/>
      <c r="Q3073" s="374"/>
      <c r="R3073" s="274"/>
      <c r="S3073"/>
      <c r="T3073"/>
      <c r="U3073"/>
      <c r="V3073"/>
      <c r="W3073"/>
      <c r="X3073"/>
      <c r="Y3073"/>
      <c r="Z3073"/>
      <c r="AA3073"/>
      <c r="AB3073"/>
      <c r="AC3073"/>
      <c r="AD3073"/>
      <c r="AE3073"/>
      <c r="AF3073"/>
      <c r="AG3073"/>
      <c r="AH3073"/>
    </row>
    <row r="3074" spans="1:34" s="282" customFormat="1" ht="12.75" customHeight="1" x14ac:dyDescent="0.25">
      <c r="A3074"/>
      <c r="B3074"/>
      <c r="C3074" s="8"/>
      <c r="D3074" s="8"/>
      <c r="E3074"/>
      <c r="F3074" s="276"/>
      <c r="G3074"/>
      <c r="H3074"/>
      <c r="I3074"/>
      <c r="J3074" s="267"/>
      <c r="K3074" s="267"/>
      <c r="L3074" s="372"/>
      <c r="O3074" s="373"/>
      <c r="P3074" s="373"/>
      <c r="Q3074" s="374"/>
      <c r="R3074" s="274"/>
      <c r="S3074"/>
      <c r="T3074"/>
      <c r="U3074"/>
      <c r="V3074"/>
      <c r="W3074"/>
      <c r="X3074"/>
      <c r="Y3074"/>
      <c r="Z3074"/>
      <c r="AA3074"/>
      <c r="AB3074"/>
      <c r="AC3074"/>
      <c r="AD3074"/>
      <c r="AE3074"/>
      <c r="AF3074"/>
      <c r="AG3074"/>
      <c r="AH3074"/>
    </row>
    <row r="3075" spans="1:34" s="282" customFormat="1" ht="12.75" customHeight="1" x14ac:dyDescent="0.25">
      <c r="A3075"/>
      <c r="B3075"/>
      <c r="C3075" s="8"/>
      <c r="D3075" s="8"/>
      <c r="E3075"/>
      <c r="F3075" s="276"/>
      <c r="G3075"/>
      <c r="H3075"/>
      <c r="I3075"/>
      <c r="J3075" s="267"/>
      <c r="K3075" s="267"/>
      <c r="L3075" s="372"/>
      <c r="O3075" s="373"/>
      <c r="P3075" s="373"/>
      <c r="Q3075" s="374"/>
      <c r="R3075" s="274"/>
      <c r="S3075"/>
      <c r="T3075"/>
      <c r="U3075"/>
      <c r="V3075"/>
      <c r="W3075"/>
      <c r="X3075"/>
      <c r="Y3075"/>
      <c r="Z3075"/>
      <c r="AA3075"/>
      <c r="AB3075"/>
      <c r="AC3075"/>
      <c r="AD3075"/>
      <c r="AE3075"/>
      <c r="AF3075"/>
      <c r="AG3075"/>
      <c r="AH3075"/>
    </row>
    <row r="3076" spans="1:34" s="282" customFormat="1" ht="12.75" customHeight="1" x14ac:dyDescent="0.25">
      <c r="A3076"/>
      <c r="B3076"/>
      <c r="C3076" s="8"/>
      <c r="D3076" s="8"/>
      <c r="E3076"/>
      <c r="F3076" s="276"/>
      <c r="G3076"/>
      <c r="H3076"/>
      <c r="I3076"/>
      <c r="J3076" s="267"/>
      <c r="K3076" s="267"/>
      <c r="L3076" s="372"/>
      <c r="O3076" s="373"/>
      <c r="P3076" s="373"/>
      <c r="Q3076" s="374"/>
      <c r="R3076" s="274"/>
      <c r="S3076"/>
      <c r="T3076"/>
      <c r="U3076"/>
      <c r="V3076"/>
      <c r="W3076"/>
      <c r="X3076"/>
      <c r="Y3076"/>
      <c r="Z3076"/>
      <c r="AA3076"/>
      <c r="AB3076"/>
      <c r="AC3076"/>
      <c r="AD3076"/>
      <c r="AE3076"/>
      <c r="AF3076"/>
      <c r="AG3076"/>
      <c r="AH3076"/>
    </row>
    <row r="3077" spans="1:34" s="282" customFormat="1" ht="12.75" customHeight="1" x14ac:dyDescent="0.25">
      <c r="A3077"/>
      <c r="B3077"/>
      <c r="C3077" s="8"/>
      <c r="D3077" s="8"/>
      <c r="E3077"/>
      <c r="F3077" s="276"/>
      <c r="G3077"/>
      <c r="H3077"/>
      <c r="I3077"/>
      <c r="J3077" s="267"/>
      <c r="K3077" s="267"/>
      <c r="L3077" s="372"/>
      <c r="O3077" s="373"/>
      <c r="P3077" s="373"/>
      <c r="Q3077" s="374"/>
      <c r="R3077" s="274"/>
      <c r="S3077"/>
      <c r="T3077"/>
      <c r="U3077"/>
      <c r="V3077"/>
      <c r="W3077"/>
      <c r="X3077"/>
      <c r="Y3077"/>
      <c r="Z3077"/>
      <c r="AA3077"/>
      <c r="AB3077"/>
      <c r="AC3077"/>
      <c r="AD3077"/>
      <c r="AE3077"/>
      <c r="AF3077"/>
      <c r="AG3077"/>
      <c r="AH3077"/>
    </row>
    <row r="3078" spans="1:34" s="282" customFormat="1" ht="12.75" customHeight="1" x14ac:dyDescent="0.25">
      <c r="A3078"/>
      <c r="B3078"/>
      <c r="C3078" s="8"/>
      <c r="D3078" s="8"/>
      <c r="E3078"/>
      <c r="F3078" s="276"/>
      <c r="G3078"/>
      <c r="H3078"/>
      <c r="I3078"/>
      <c r="J3078" s="267"/>
      <c r="K3078" s="267"/>
      <c r="L3078" s="372"/>
      <c r="O3078" s="373"/>
      <c r="P3078" s="373"/>
      <c r="Q3078" s="374"/>
      <c r="R3078" s="274"/>
      <c r="S3078"/>
      <c r="T3078"/>
      <c r="U3078"/>
      <c r="V3078"/>
      <c r="W3078"/>
      <c r="X3078"/>
      <c r="Y3078"/>
      <c r="Z3078"/>
      <c r="AA3078"/>
      <c r="AB3078"/>
      <c r="AC3078"/>
      <c r="AD3078"/>
      <c r="AE3078"/>
      <c r="AF3078"/>
      <c r="AG3078"/>
      <c r="AH3078"/>
    </row>
    <row r="3079" spans="1:34" s="282" customFormat="1" ht="12.75" customHeight="1" x14ac:dyDescent="0.25">
      <c r="A3079"/>
      <c r="B3079"/>
      <c r="C3079" s="8"/>
      <c r="D3079" s="8"/>
      <c r="E3079"/>
      <c r="F3079" s="276"/>
      <c r="G3079"/>
      <c r="H3079"/>
      <c r="I3079"/>
      <c r="J3079" s="267"/>
      <c r="K3079" s="267"/>
      <c r="L3079" s="372"/>
      <c r="O3079" s="373"/>
      <c r="P3079" s="373"/>
      <c r="Q3079" s="374"/>
      <c r="R3079" s="274"/>
      <c r="S3079"/>
      <c r="T3079"/>
      <c r="U3079"/>
      <c r="V3079"/>
      <c r="W3079"/>
      <c r="X3079"/>
      <c r="Y3079"/>
      <c r="Z3079"/>
      <c r="AA3079"/>
      <c r="AB3079"/>
      <c r="AC3079"/>
      <c r="AD3079"/>
      <c r="AE3079"/>
      <c r="AF3079"/>
      <c r="AG3079"/>
      <c r="AH3079"/>
    </row>
    <row r="3080" spans="1:34" s="282" customFormat="1" ht="12.75" customHeight="1" x14ac:dyDescent="0.25">
      <c r="A3080"/>
      <c r="B3080"/>
      <c r="C3080" s="8"/>
      <c r="D3080" s="8"/>
      <c r="E3080"/>
      <c r="F3080" s="276"/>
      <c r="G3080"/>
      <c r="H3080"/>
      <c r="I3080"/>
      <c r="J3080" s="267"/>
      <c r="K3080" s="267"/>
      <c r="L3080" s="372"/>
      <c r="O3080" s="373"/>
      <c r="P3080" s="373"/>
      <c r="Q3080" s="374"/>
      <c r="R3080" s="274"/>
      <c r="S3080"/>
      <c r="T3080"/>
      <c r="U3080"/>
      <c r="V3080"/>
      <c r="W3080"/>
      <c r="X3080"/>
      <c r="Y3080"/>
      <c r="Z3080"/>
      <c r="AA3080"/>
      <c r="AB3080"/>
      <c r="AC3080"/>
      <c r="AD3080"/>
      <c r="AE3080"/>
      <c r="AF3080"/>
      <c r="AG3080"/>
      <c r="AH3080"/>
    </row>
    <row r="3081" spans="1:34" s="282" customFormat="1" ht="12.75" customHeight="1" x14ac:dyDescent="0.25">
      <c r="A3081"/>
      <c r="B3081"/>
      <c r="C3081" s="8"/>
      <c r="D3081" s="8"/>
      <c r="E3081"/>
      <c r="F3081" s="276"/>
      <c r="G3081"/>
      <c r="H3081"/>
      <c r="I3081"/>
      <c r="J3081" s="267"/>
      <c r="K3081" s="267"/>
      <c r="L3081" s="372"/>
      <c r="O3081" s="373"/>
      <c r="P3081" s="373"/>
      <c r="Q3081" s="374"/>
      <c r="R3081" s="274"/>
      <c r="S3081"/>
      <c r="T3081"/>
      <c r="U3081"/>
      <c r="V3081"/>
      <c r="W3081"/>
      <c r="X3081"/>
      <c r="Y3081"/>
      <c r="Z3081"/>
      <c r="AA3081"/>
      <c r="AB3081"/>
      <c r="AC3081"/>
      <c r="AD3081"/>
      <c r="AE3081"/>
      <c r="AF3081"/>
      <c r="AG3081"/>
      <c r="AH3081"/>
    </row>
    <row r="3082" spans="1:34" s="282" customFormat="1" ht="12.75" customHeight="1" x14ac:dyDescent="0.25">
      <c r="A3082"/>
      <c r="B3082"/>
      <c r="C3082" s="8"/>
      <c r="D3082" s="8"/>
      <c r="E3082"/>
      <c r="F3082" s="276"/>
      <c r="G3082"/>
      <c r="H3082"/>
      <c r="I3082"/>
      <c r="J3082" s="267"/>
      <c r="K3082" s="267"/>
      <c r="L3082" s="372"/>
      <c r="O3082" s="373"/>
      <c r="P3082" s="373"/>
      <c r="Q3082" s="374"/>
      <c r="R3082" s="274"/>
      <c r="S3082"/>
      <c r="T3082"/>
      <c r="U3082"/>
      <c r="V3082"/>
      <c r="W3082"/>
      <c r="X3082"/>
      <c r="Y3082"/>
      <c r="Z3082"/>
      <c r="AA3082"/>
      <c r="AB3082"/>
      <c r="AC3082"/>
      <c r="AD3082"/>
      <c r="AE3082"/>
      <c r="AF3082"/>
      <c r="AG3082"/>
      <c r="AH3082"/>
    </row>
    <row r="3083" spans="1:34" s="282" customFormat="1" ht="12.75" customHeight="1" x14ac:dyDescent="0.25">
      <c r="A3083"/>
      <c r="B3083"/>
      <c r="C3083" s="8"/>
      <c r="D3083" s="8"/>
      <c r="E3083"/>
      <c r="F3083" s="276"/>
      <c r="G3083"/>
      <c r="H3083"/>
      <c r="I3083"/>
      <c r="J3083" s="267"/>
      <c r="K3083" s="267"/>
      <c r="L3083" s="372"/>
      <c r="O3083" s="373"/>
      <c r="P3083" s="373"/>
      <c r="Q3083" s="374"/>
      <c r="R3083" s="274"/>
      <c r="S3083"/>
      <c r="T3083"/>
      <c r="U3083"/>
      <c r="V3083"/>
      <c r="W3083"/>
      <c r="X3083"/>
      <c r="Y3083"/>
      <c r="Z3083"/>
      <c r="AA3083"/>
      <c r="AB3083"/>
      <c r="AC3083"/>
      <c r="AD3083"/>
      <c r="AE3083"/>
      <c r="AF3083"/>
      <c r="AG3083"/>
      <c r="AH3083"/>
    </row>
    <row r="3084" spans="1:34" s="282" customFormat="1" ht="12.75" customHeight="1" x14ac:dyDescent="0.25">
      <c r="A3084"/>
      <c r="B3084"/>
      <c r="C3084" s="8"/>
      <c r="D3084" s="8"/>
      <c r="E3084"/>
      <c r="F3084" s="276"/>
      <c r="G3084"/>
      <c r="H3084"/>
      <c r="I3084"/>
      <c r="J3084" s="267"/>
      <c r="K3084" s="267"/>
      <c r="L3084" s="372"/>
      <c r="O3084" s="373"/>
      <c r="P3084" s="373"/>
      <c r="Q3084" s="374"/>
      <c r="R3084" s="274"/>
      <c r="S3084"/>
      <c r="T3084"/>
      <c r="U3084"/>
      <c r="V3084"/>
      <c r="W3084"/>
      <c r="X3084"/>
      <c r="Y3084"/>
      <c r="Z3084"/>
      <c r="AA3084"/>
      <c r="AB3084"/>
      <c r="AC3084"/>
      <c r="AD3084"/>
      <c r="AE3084"/>
      <c r="AF3084"/>
      <c r="AG3084"/>
      <c r="AH3084"/>
    </row>
    <row r="3085" spans="1:34" s="282" customFormat="1" ht="12.75" customHeight="1" x14ac:dyDescent="0.25">
      <c r="A3085"/>
      <c r="B3085"/>
      <c r="C3085" s="8"/>
      <c r="D3085" s="8"/>
      <c r="E3085"/>
      <c r="F3085" s="276"/>
      <c r="G3085"/>
      <c r="H3085"/>
      <c r="I3085"/>
      <c r="J3085" s="267"/>
      <c r="K3085" s="267"/>
      <c r="L3085" s="372"/>
      <c r="O3085" s="373"/>
      <c r="P3085" s="373"/>
      <c r="Q3085" s="374"/>
      <c r="R3085" s="274"/>
      <c r="S3085"/>
      <c r="T3085"/>
      <c r="U3085"/>
      <c r="V3085"/>
      <c r="W3085"/>
      <c r="X3085"/>
      <c r="Y3085"/>
      <c r="Z3085"/>
      <c r="AA3085"/>
      <c r="AB3085"/>
      <c r="AC3085"/>
      <c r="AD3085"/>
      <c r="AE3085"/>
      <c r="AF3085"/>
      <c r="AG3085"/>
      <c r="AH3085"/>
    </row>
    <row r="3086" spans="1:34" s="282" customFormat="1" ht="12.75" customHeight="1" x14ac:dyDescent="0.25">
      <c r="A3086"/>
      <c r="B3086"/>
      <c r="C3086" s="8"/>
      <c r="D3086" s="8"/>
      <c r="E3086"/>
      <c r="F3086" s="276"/>
      <c r="G3086"/>
      <c r="H3086"/>
      <c r="I3086"/>
      <c r="J3086" s="267"/>
      <c r="K3086" s="267"/>
      <c r="L3086" s="372"/>
      <c r="O3086" s="373"/>
      <c r="P3086" s="373"/>
      <c r="Q3086" s="374"/>
      <c r="R3086" s="274"/>
      <c r="S3086"/>
      <c r="T3086"/>
      <c r="U3086"/>
      <c r="V3086"/>
      <c r="W3086"/>
      <c r="X3086"/>
      <c r="Y3086"/>
      <c r="Z3086"/>
      <c r="AA3086"/>
      <c r="AB3086"/>
      <c r="AC3086"/>
      <c r="AD3086"/>
      <c r="AE3086"/>
      <c r="AF3086"/>
      <c r="AG3086"/>
      <c r="AH3086"/>
    </row>
    <row r="3087" spans="1:34" s="282" customFormat="1" ht="12.75" customHeight="1" x14ac:dyDescent="0.25">
      <c r="A3087"/>
      <c r="B3087"/>
      <c r="C3087" s="8"/>
      <c r="D3087" s="8"/>
      <c r="E3087"/>
      <c r="F3087" s="276"/>
      <c r="G3087"/>
      <c r="H3087"/>
      <c r="I3087"/>
      <c r="J3087" s="267"/>
      <c r="K3087" s="267"/>
      <c r="L3087" s="372"/>
      <c r="O3087" s="373"/>
      <c r="P3087" s="373"/>
      <c r="Q3087" s="374"/>
      <c r="R3087" s="274"/>
      <c r="S3087"/>
      <c r="T3087"/>
      <c r="U3087"/>
      <c r="V3087"/>
      <c r="W3087"/>
      <c r="X3087"/>
      <c r="Y3087"/>
      <c r="Z3087"/>
      <c r="AA3087"/>
      <c r="AB3087"/>
      <c r="AC3087"/>
      <c r="AD3087"/>
      <c r="AE3087"/>
      <c r="AF3087"/>
      <c r="AG3087"/>
      <c r="AH3087"/>
    </row>
    <row r="3088" spans="1:34" s="282" customFormat="1" ht="12.75" customHeight="1" x14ac:dyDescent="0.25">
      <c r="A3088"/>
      <c r="B3088"/>
      <c r="C3088" s="8"/>
      <c r="D3088" s="8"/>
      <c r="E3088"/>
      <c r="F3088" s="276"/>
      <c r="G3088"/>
      <c r="H3088"/>
      <c r="I3088"/>
      <c r="J3088" s="267"/>
      <c r="K3088" s="267"/>
      <c r="L3088" s="372"/>
      <c r="O3088" s="373"/>
      <c r="P3088" s="373"/>
      <c r="Q3088" s="374"/>
      <c r="R3088" s="274"/>
      <c r="S3088"/>
      <c r="T3088"/>
      <c r="U3088"/>
      <c r="V3088"/>
      <c r="W3088"/>
      <c r="X3088"/>
      <c r="Y3088"/>
      <c r="Z3088"/>
      <c r="AA3088"/>
      <c r="AB3088"/>
      <c r="AC3088"/>
      <c r="AD3088"/>
      <c r="AE3088"/>
      <c r="AF3088"/>
      <c r="AG3088"/>
      <c r="AH3088"/>
    </row>
    <row r="3089" spans="1:34" s="282" customFormat="1" ht="12.75" customHeight="1" x14ac:dyDescent="0.25">
      <c r="A3089"/>
      <c r="B3089"/>
      <c r="C3089" s="8"/>
      <c r="D3089" s="8"/>
      <c r="E3089"/>
      <c r="F3089" s="276"/>
      <c r="G3089"/>
      <c r="H3089"/>
      <c r="I3089"/>
      <c r="J3089" s="267"/>
      <c r="K3089" s="267"/>
      <c r="L3089" s="372"/>
      <c r="O3089" s="373"/>
      <c r="P3089" s="373"/>
      <c r="Q3089" s="374"/>
      <c r="R3089" s="274"/>
      <c r="S3089"/>
      <c r="T3089"/>
      <c r="U3089"/>
      <c r="V3089"/>
      <c r="W3089"/>
      <c r="X3089"/>
      <c r="Y3089"/>
      <c r="Z3089"/>
      <c r="AA3089"/>
      <c r="AB3089"/>
      <c r="AC3089"/>
      <c r="AD3089"/>
      <c r="AE3089"/>
      <c r="AF3089"/>
      <c r="AG3089"/>
      <c r="AH3089"/>
    </row>
    <row r="3090" spans="1:34" s="282" customFormat="1" ht="12.75" customHeight="1" x14ac:dyDescent="0.25">
      <c r="A3090"/>
      <c r="B3090"/>
      <c r="C3090" s="8"/>
      <c r="D3090" s="8"/>
      <c r="E3090"/>
      <c r="F3090" s="276"/>
      <c r="G3090"/>
      <c r="H3090"/>
      <c r="I3090"/>
      <c r="J3090" s="267"/>
      <c r="K3090" s="267"/>
      <c r="L3090" s="372"/>
      <c r="O3090" s="373"/>
      <c r="P3090" s="373"/>
      <c r="Q3090" s="374"/>
      <c r="R3090" s="274"/>
      <c r="S3090"/>
      <c r="T3090"/>
      <c r="U3090"/>
      <c r="V3090"/>
      <c r="W3090"/>
      <c r="X3090"/>
      <c r="Y3090"/>
      <c r="Z3090"/>
      <c r="AA3090"/>
      <c r="AB3090"/>
      <c r="AC3090"/>
      <c r="AD3090"/>
      <c r="AE3090"/>
      <c r="AF3090"/>
      <c r="AG3090"/>
      <c r="AH3090"/>
    </row>
    <row r="3091" spans="1:34" s="282" customFormat="1" ht="12.75" customHeight="1" x14ac:dyDescent="0.25">
      <c r="A3091"/>
      <c r="B3091"/>
      <c r="C3091" s="8"/>
      <c r="D3091" s="8"/>
      <c r="E3091"/>
      <c r="F3091" s="276"/>
      <c r="G3091"/>
      <c r="H3091"/>
      <c r="I3091"/>
      <c r="J3091" s="267"/>
      <c r="K3091" s="267"/>
      <c r="L3091" s="372"/>
      <c r="O3091" s="373"/>
      <c r="P3091" s="373"/>
      <c r="Q3091" s="374"/>
      <c r="R3091" s="274"/>
      <c r="S3091"/>
      <c r="T3091"/>
      <c r="U3091"/>
      <c r="V3091"/>
      <c r="W3091"/>
      <c r="X3091"/>
      <c r="Y3091"/>
      <c r="Z3091"/>
      <c r="AA3091"/>
      <c r="AB3091"/>
      <c r="AC3091"/>
      <c r="AD3091"/>
      <c r="AE3091"/>
      <c r="AF3091"/>
      <c r="AG3091"/>
      <c r="AH3091"/>
    </row>
    <row r="3092" spans="1:34" s="282" customFormat="1" ht="12.75" customHeight="1" x14ac:dyDescent="0.25">
      <c r="A3092"/>
      <c r="B3092"/>
      <c r="C3092" s="8"/>
      <c r="D3092" s="8"/>
      <c r="E3092"/>
      <c r="F3092" s="276"/>
      <c r="G3092"/>
      <c r="H3092"/>
      <c r="I3092"/>
      <c r="J3092" s="267"/>
      <c r="K3092" s="267"/>
      <c r="L3092" s="372"/>
      <c r="O3092" s="373"/>
      <c r="P3092" s="373"/>
      <c r="Q3092" s="374"/>
      <c r="R3092" s="274"/>
      <c r="S3092"/>
      <c r="T3092"/>
      <c r="U3092"/>
      <c r="V3092"/>
      <c r="W3092"/>
      <c r="X3092"/>
      <c r="Y3092"/>
      <c r="Z3092"/>
      <c r="AA3092"/>
      <c r="AB3092"/>
      <c r="AC3092"/>
      <c r="AD3092"/>
      <c r="AE3092"/>
      <c r="AF3092"/>
      <c r="AG3092"/>
      <c r="AH3092"/>
    </row>
    <row r="3093" spans="1:34" s="282" customFormat="1" ht="12.75" customHeight="1" x14ac:dyDescent="0.25">
      <c r="A3093"/>
      <c r="B3093"/>
      <c r="C3093" s="8"/>
      <c r="D3093" s="8"/>
      <c r="E3093"/>
      <c r="F3093" s="276"/>
      <c r="G3093"/>
      <c r="H3093"/>
      <c r="I3093"/>
      <c r="J3093" s="267"/>
      <c r="K3093" s="267"/>
      <c r="L3093" s="372"/>
      <c r="O3093" s="373"/>
      <c r="P3093" s="373"/>
      <c r="Q3093" s="374"/>
      <c r="R3093" s="274"/>
      <c r="S3093"/>
      <c r="T3093"/>
      <c r="U3093"/>
      <c r="V3093"/>
      <c r="W3093"/>
      <c r="X3093"/>
      <c r="Y3093"/>
      <c r="Z3093"/>
      <c r="AA3093"/>
      <c r="AB3093"/>
      <c r="AC3093"/>
      <c r="AD3093"/>
      <c r="AE3093"/>
      <c r="AF3093"/>
      <c r="AG3093"/>
      <c r="AH3093"/>
    </row>
    <row r="3094" spans="1:34" s="282" customFormat="1" ht="12.75" customHeight="1" x14ac:dyDescent="0.25">
      <c r="A3094"/>
      <c r="B3094"/>
      <c r="C3094" s="8"/>
      <c r="D3094" s="8"/>
      <c r="E3094"/>
      <c r="F3094" s="276"/>
      <c r="G3094"/>
      <c r="H3094"/>
      <c r="I3094"/>
      <c r="J3094" s="267"/>
      <c r="K3094" s="267"/>
      <c r="L3094" s="372"/>
      <c r="O3094" s="373"/>
      <c r="P3094" s="373"/>
      <c r="Q3094" s="374"/>
      <c r="R3094" s="274"/>
      <c r="S3094"/>
      <c r="T3094"/>
      <c r="U3094"/>
      <c r="V3094"/>
      <c r="W3094"/>
      <c r="X3094"/>
      <c r="Y3094"/>
      <c r="Z3094"/>
      <c r="AA3094"/>
      <c r="AB3094"/>
      <c r="AC3094"/>
      <c r="AD3094"/>
      <c r="AE3094"/>
      <c r="AF3094"/>
      <c r="AG3094"/>
      <c r="AH3094"/>
    </row>
    <row r="3095" spans="1:34" s="282" customFormat="1" ht="12.75" customHeight="1" x14ac:dyDescent="0.25">
      <c r="A3095"/>
      <c r="B3095"/>
      <c r="C3095" s="8"/>
      <c r="D3095" s="8"/>
      <c r="E3095"/>
      <c r="F3095" s="276"/>
      <c r="G3095"/>
      <c r="H3095"/>
      <c r="I3095"/>
      <c r="J3095" s="267"/>
      <c r="K3095" s="267"/>
      <c r="L3095" s="372"/>
      <c r="O3095" s="373"/>
      <c r="P3095" s="373"/>
      <c r="Q3095" s="374"/>
      <c r="R3095" s="274"/>
      <c r="S3095"/>
      <c r="T3095"/>
      <c r="U3095"/>
      <c r="V3095"/>
      <c r="W3095"/>
      <c r="X3095"/>
      <c r="Y3095"/>
      <c r="Z3095"/>
      <c r="AA3095"/>
      <c r="AB3095"/>
      <c r="AC3095"/>
      <c r="AD3095"/>
      <c r="AE3095"/>
      <c r="AF3095"/>
      <c r="AG3095"/>
      <c r="AH3095"/>
    </row>
    <row r="3096" spans="1:34" s="282" customFormat="1" ht="12.75" customHeight="1" x14ac:dyDescent="0.25">
      <c r="A3096"/>
      <c r="B3096"/>
      <c r="C3096" s="8"/>
      <c r="D3096" s="8"/>
      <c r="E3096"/>
      <c r="F3096" s="276"/>
      <c r="G3096"/>
      <c r="H3096"/>
      <c r="I3096"/>
      <c r="J3096" s="267"/>
      <c r="K3096" s="267"/>
      <c r="L3096" s="372"/>
      <c r="O3096" s="373"/>
      <c r="P3096" s="373"/>
      <c r="Q3096" s="374"/>
      <c r="R3096" s="274"/>
      <c r="S3096"/>
      <c r="T3096"/>
      <c r="U3096"/>
      <c r="V3096"/>
      <c r="W3096"/>
      <c r="X3096"/>
      <c r="Y3096"/>
      <c r="Z3096"/>
      <c r="AA3096"/>
      <c r="AB3096"/>
      <c r="AC3096"/>
      <c r="AD3096"/>
      <c r="AE3096"/>
      <c r="AF3096"/>
      <c r="AG3096"/>
      <c r="AH3096"/>
    </row>
    <row r="3097" spans="1:34" s="282" customFormat="1" ht="12.75" customHeight="1" x14ac:dyDescent="0.25">
      <c r="A3097"/>
      <c r="B3097"/>
      <c r="C3097" s="8"/>
      <c r="D3097" s="8"/>
      <c r="E3097"/>
      <c r="F3097" s="276"/>
      <c r="G3097"/>
      <c r="H3097"/>
      <c r="I3097"/>
      <c r="J3097" s="267"/>
      <c r="K3097" s="267"/>
      <c r="L3097" s="372"/>
      <c r="O3097" s="373"/>
      <c r="P3097" s="373"/>
      <c r="Q3097" s="374"/>
      <c r="R3097" s="274"/>
      <c r="S3097"/>
      <c r="T3097"/>
      <c r="U3097"/>
      <c r="V3097"/>
      <c r="W3097"/>
      <c r="X3097"/>
      <c r="Y3097"/>
      <c r="Z3097"/>
      <c r="AA3097"/>
      <c r="AB3097"/>
      <c r="AC3097"/>
      <c r="AD3097"/>
      <c r="AE3097"/>
      <c r="AF3097"/>
      <c r="AG3097"/>
      <c r="AH3097"/>
    </row>
    <row r="3098" spans="1:34" s="282" customFormat="1" ht="12.75" customHeight="1" x14ac:dyDescent="0.25">
      <c r="A3098"/>
      <c r="B3098"/>
      <c r="C3098" s="8"/>
      <c r="D3098" s="8"/>
      <c r="E3098"/>
      <c r="F3098" s="276"/>
      <c r="G3098"/>
      <c r="H3098"/>
      <c r="I3098"/>
      <c r="J3098" s="267"/>
      <c r="K3098" s="267"/>
      <c r="L3098" s="372"/>
      <c r="O3098" s="373"/>
      <c r="P3098" s="373"/>
      <c r="Q3098" s="374"/>
      <c r="R3098" s="274"/>
      <c r="S3098"/>
      <c r="T3098"/>
      <c r="U3098"/>
      <c r="V3098"/>
      <c r="W3098"/>
      <c r="X3098"/>
      <c r="Y3098"/>
      <c r="Z3098"/>
      <c r="AA3098"/>
      <c r="AB3098"/>
      <c r="AC3098"/>
      <c r="AD3098"/>
      <c r="AE3098"/>
      <c r="AF3098"/>
      <c r="AG3098"/>
      <c r="AH3098"/>
    </row>
    <row r="3099" spans="1:34" s="282" customFormat="1" ht="12.75" customHeight="1" x14ac:dyDescent="0.25">
      <c r="A3099"/>
      <c r="B3099"/>
      <c r="C3099" s="8"/>
      <c r="D3099" s="8"/>
      <c r="E3099"/>
      <c r="F3099" s="276"/>
      <c r="G3099"/>
      <c r="H3099"/>
      <c r="I3099"/>
      <c r="J3099" s="267"/>
      <c r="K3099" s="267"/>
      <c r="L3099" s="372"/>
      <c r="O3099" s="373"/>
      <c r="P3099" s="373"/>
      <c r="Q3099" s="374"/>
      <c r="R3099" s="274"/>
      <c r="S3099"/>
      <c r="T3099"/>
      <c r="U3099"/>
      <c r="V3099"/>
      <c r="W3099"/>
      <c r="X3099"/>
      <c r="Y3099"/>
      <c r="Z3099"/>
      <c r="AA3099"/>
      <c r="AB3099"/>
      <c r="AC3099"/>
      <c r="AD3099"/>
      <c r="AE3099"/>
      <c r="AF3099"/>
      <c r="AG3099"/>
      <c r="AH3099"/>
    </row>
    <row r="3100" spans="1:34" s="282" customFormat="1" ht="12.75" customHeight="1" x14ac:dyDescent="0.25">
      <c r="A3100"/>
      <c r="B3100"/>
      <c r="C3100" s="8"/>
      <c r="D3100" s="8"/>
      <c r="E3100"/>
      <c r="F3100" s="276"/>
      <c r="G3100"/>
      <c r="H3100"/>
      <c r="I3100"/>
      <c r="J3100" s="267"/>
      <c r="K3100" s="267"/>
      <c r="L3100" s="372"/>
      <c r="O3100" s="373"/>
      <c r="P3100" s="373"/>
      <c r="Q3100" s="374"/>
      <c r="R3100" s="274"/>
      <c r="S3100"/>
      <c r="T3100"/>
      <c r="U3100"/>
      <c r="V3100"/>
      <c r="W3100"/>
      <c r="X3100"/>
      <c r="Y3100"/>
      <c r="Z3100"/>
      <c r="AA3100"/>
      <c r="AB3100"/>
      <c r="AC3100"/>
      <c r="AD3100"/>
      <c r="AE3100"/>
      <c r="AF3100"/>
      <c r="AG3100"/>
      <c r="AH3100"/>
    </row>
    <row r="3101" spans="1:34" s="282" customFormat="1" ht="12.75" customHeight="1" x14ac:dyDescent="0.25">
      <c r="A3101"/>
      <c r="B3101"/>
      <c r="C3101" s="8"/>
      <c r="D3101" s="8"/>
      <c r="E3101"/>
      <c r="F3101" s="276"/>
      <c r="G3101"/>
      <c r="H3101"/>
      <c r="I3101"/>
      <c r="J3101" s="267"/>
      <c r="K3101" s="267"/>
      <c r="L3101" s="372"/>
      <c r="O3101" s="373"/>
      <c r="P3101" s="373"/>
      <c r="Q3101" s="374"/>
      <c r="R3101" s="274"/>
      <c r="S3101"/>
      <c r="T3101"/>
      <c r="U3101"/>
      <c r="V3101"/>
      <c r="W3101"/>
      <c r="X3101"/>
      <c r="Y3101"/>
      <c r="Z3101"/>
      <c r="AA3101"/>
      <c r="AB3101"/>
      <c r="AC3101"/>
      <c r="AD3101"/>
      <c r="AE3101"/>
      <c r="AF3101"/>
      <c r="AG3101"/>
      <c r="AH3101"/>
    </row>
    <row r="3102" spans="1:34" s="282" customFormat="1" ht="12.75" customHeight="1" x14ac:dyDescent="0.25">
      <c r="A3102"/>
      <c r="B3102"/>
      <c r="C3102" s="8"/>
      <c r="D3102" s="8"/>
      <c r="E3102"/>
      <c r="F3102" s="276"/>
      <c r="G3102"/>
      <c r="H3102"/>
      <c r="I3102"/>
      <c r="J3102" s="267"/>
      <c r="K3102" s="267"/>
      <c r="L3102" s="372"/>
      <c r="O3102" s="373"/>
      <c r="P3102" s="373"/>
      <c r="Q3102" s="374"/>
      <c r="R3102" s="274"/>
      <c r="S3102"/>
      <c r="T3102"/>
      <c r="U3102"/>
      <c r="V3102"/>
      <c r="W3102"/>
      <c r="X3102"/>
      <c r="Y3102"/>
      <c r="Z3102"/>
      <c r="AA3102"/>
      <c r="AB3102"/>
      <c r="AC3102"/>
      <c r="AD3102"/>
      <c r="AE3102"/>
      <c r="AF3102"/>
      <c r="AG3102"/>
      <c r="AH3102"/>
    </row>
    <row r="3103" spans="1:34" s="282" customFormat="1" ht="12.75" customHeight="1" x14ac:dyDescent="0.25">
      <c r="A3103"/>
      <c r="B3103"/>
      <c r="C3103" s="8"/>
      <c r="D3103" s="8"/>
      <c r="E3103"/>
      <c r="F3103" s="276"/>
      <c r="G3103"/>
      <c r="H3103"/>
      <c r="I3103"/>
      <c r="J3103" s="267"/>
      <c r="K3103" s="267"/>
      <c r="L3103" s="372"/>
      <c r="O3103" s="373"/>
      <c r="P3103" s="373"/>
      <c r="Q3103" s="374"/>
      <c r="R3103" s="274"/>
      <c r="S3103"/>
      <c r="T3103"/>
      <c r="U3103"/>
      <c r="V3103"/>
      <c r="W3103"/>
      <c r="X3103"/>
      <c r="Y3103"/>
      <c r="Z3103"/>
      <c r="AA3103"/>
      <c r="AB3103"/>
      <c r="AC3103"/>
      <c r="AD3103"/>
      <c r="AE3103"/>
      <c r="AF3103"/>
      <c r="AG3103"/>
      <c r="AH3103"/>
    </row>
    <row r="3104" spans="1:34" s="282" customFormat="1" ht="12.75" customHeight="1" x14ac:dyDescent="0.25">
      <c r="A3104"/>
      <c r="B3104"/>
      <c r="C3104" s="8"/>
      <c r="D3104" s="8"/>
      <c r="E3104"/>
      <c r="F3104" s="276"/>
      <c r="G3104"/>
      <c r="H3104"/>
      <c r="I3104"/>
      <c r="J3104" s="267"/>
      <c r="K3104" s="267"/>
      <c r="L3104" s="372"/>
      <c r="O3104" s="373"/>
      <c r="P3104" s="373"/>
      <c r="Q3104" s="374"/>
      <c r="R3104" s="274"/>
      <c r="S3104"/>
      <c r="T3104"/>
      <c r="U3104"/>
      <c r="V3104"/>
      <c r="W3104"/>
      <c r="X3104"/>
      <c r="Y3104"/>
      <c r="Z3104"/>
      <c r="AA3104"/>
      <c r="AB3104"/>
      <c r="AC3104"/>
      <c r="AD3104"/>
      <c r="AE3104"/>
      <c r="AF3104"/>
      <c r="AG3104"/>
      <c r="AH3104"/>
    </row>
    <row r="3105" spans="1:34" s="282" customFormat="1" ht="12.75" customHeight="1" x14ac:dyDescent="0.25">
      <c r="A3105"/>
      <c r="B3105"/>
      <c r="C3105" s="8"/>
      <c r="D3105" s="8"/>
      <c r="E3105"/>
      <c r="F3105" s="276"/>
      <c r="G3105"/>
      <c r="H3105"/>
      <c r="I3105"/>
      <c r="J3105" s="267"/>
      <c r="K3105" s="267"/>
      <c r="L3105" s="372"/>
      <c r="O3105" s="373"/>
      <c r="P3105" s="373"/>
      <c r="Q3105" s="374"/>
      <c r="R3105" s="274"/>
      <c r="S3105"/>
      <c r="T3105"/>
      <c r="U3105"/>
      <c r="V3105"/>
      <c r="W3105"/>
      <c r="X3105"/>
      <c r="Y3105"/>
      <c r="Z3105"/>
      <c r="AA3105"/>
      <c r="AB3105"/>
      <c r="AC3105"/>
      <c r="AD3105"/>
      <c r="AE3105"/>
      <c r="AF3105"/>
      <c r="AG3105"/>
      <c r="AH3105"/>
    </row>
    <row r="3106" spans="1:34" s="282" customFormat="1" ht="12.75" customHeight="1" x14ac:dyDescent="0.25">
      <c r="A3106"/>
      <c r="B3106"/>
      <c r="C3106" s="8"/>
      <c r="D3106" s="8"/>
      <c r="E3106"/>
      <c r="F3106" s="276"/>
      <c r="G3106"/>
      <c r="H3106"/>
      <c r="I3106"/>
      <c r="J3106" s="267"/>
      <c r="K3106" s="267"/>
      <c r="L3106" s="372"/>
      <c r="O3106" s="373"/>
      <c r="P3106" s="373"/>
      <c r="Q3106" s="374"/>
      <c r="R3106" s="274"/>
      <c r="S3106"/>
      <c r="T3106"/>
      <c r="U3106"/>
      <c r="V3106"/>
      <c r="W3106"/>
      <c r="X3106"/>
      <c r="Y3106"/>
      <c r="Z3106"/>
      <c r="AA3106"/>
      <c r="AB3106"/>
      <c r="AC3106"/>
      <c r="AD3106"/>
      <c r="AE3106"/>
      <c r="AF3106"/>
      <c r="AG3106"/>
      <c r="AH3106"/>
    </row>
    <row r="3107" spans="1:34" s="282" customFormat="1" ht="12.75" customHeight="1" x14ac:dyDescent="0.25">
      <c r="A3107"/>
      <c r="B3107"/>
      <c r="C3107" s="8"/>
      <c r="D3107" s="8"/>
      <c r="E3107"/>
      <c r="F3107" s="276"/>
      <c r="G3107"/>
      <c r="H3107"/>
      <c r="I3107"/>
      <c r="J3107" s="267"/>
      <c r="K3107" s="267"/>
      <c r="L3107" s="372"/>
      <c r="O3107" s="373"/>
      <c r="P3107" s="373"/>
      <c r="Q3107" s="374"/>
      <c r="R3107" s="274"/>
      <c r="S3107"/>
      <c r="T3107"/>
      <c r="U3107"/>
      <c r="V3107"/>
      <c r="W3107"/>
      <c r="X3107"/>
      <c r="Y3107"/>
      <c r="Z3107"/>
      <c r="AA3107"/>
      <c r="AB3107"/>
      <c r="AC3107"/>
      <c r="AD3107"/>
      <c r="AE3107"/>
      <c r="AF3107"/>
      <c r="AG3107"/>
      <c r="AH3107"/>
    </row>
    <row r="3108" spans="1:34" s="282" customFormat="1" ht="12.75" customHeight="1" x14ac:dyDescent="0.25">
      <c r="A3108"/>
      <c r="B3108"/>
      <c r="C3108" s="8"/>
      <c r="D3108" s="8"/>
      <c r="E3108"/>
      <c r="F3108" s="276"/>
      <c r="G3108"/>
      <c r="H3108"/>
      <c r="I3108"/>
      <c r="J3108" s="267"/>
      <c r="K3108" s="267"/>
      <c r="L3108" s="372"/>
      <c r="O3108" s="373"/>
      <c r="P3108" s="373"/>
      <c r="Q3108" s="374"/>
      <c r="R3108" s="274"/>
      <c r="S3108"/>
      <c r="T3108"/>
      <c r="U3108"/>
      <c r="V3108"/>
      <c r="W3108"/>
      <c r="X3108"/>
      <c r="Y3108"/>
      <c r="Z3108"/>
      <c r="AA3108"/>
      <c r="AB3108"/>
      <c r="AC3108"/>
      <c r="AD3108"/>
      <c r="AE3108"/>
      <c r="AF3108"/>
      <c r="AG3108"/>
      <c r="AH3108"/>
    </row>
    <row r="3109" spans="1:34" s="282" customFormat="1" ht="12.75" customHeight="1" x14ac:dyDescent="0.25">
      <c r="A3109"/>
      <c r="B3109"/>
      <c r="C3109" s="8"/>
      <c r="D3109" s="8"/>
      <c r="E3109"/>
      <c r="F3109" s="276"/>
      <c r="G3109"/>
      <c r="H3109"/>
      <c r="I3109"/>
      <c r="J3109" s="267"/>
      <c r="K3109" s="267"/>
      <c r="L3109" s="372"/>
      <c r="O3109" s="373"/>
      <c r="P3109" s="373"/>
      <c r="Q3109" s="374"/>
      <c r="R3109" s="274"/>
      <c r="S3109"/>
      <c r="T3109"/>
      <c r="U3109"/>
      <c r="V3109"/>
      <c r="W3109"/>
      <c r="X3109"/>
      <c r="Y3109"/>
      <c r="Z3109"/>
      <c r="AA3109"/>
      <c r="AB3109"/>
      <c r="AC3109"/>
      <c r="AD3109"/>
      <c r="AE3109"/>
      <c r="AF3109"/>
      <c r="AG3109"/>
      <c r="AH3109"/>
    </row>
    <row r="3110" spans="1:34" s="282" customFormat="1" ht="12.75" customHeight="1" x14ac:dyDescent="0.25">
      <c r="A3110"/>
      <c r="B3110"/>
      <c r="C3110" s="8"/>
      <c r="D3110" s="8"/>
      <c r="E3110"/>
      <c r="F3110" s="276"/>
      <c r="G3110"/>
      <c r="H3110"/>
      <c r="I3110"/>
      <c r="J3110" s="267"/>
      <c r="K3110" s="267"/>
      <c r="L3110" s="372"/>
      <c r="O3110" s="373"/>
      <c r="P3110" s="373"/>
      <c r="Q3110" s="374"/>
      <c r="R3110" s="274"/>
      <c r="S3110"/>
      <c r="T3110"/>
      <c r="U3110"/>
      <c r="V3110"/>
      <c r="W3110"/>
      <c r="X3110"/>
      <c r="Y3110"/>
      <c r="Z3110"/>
      <c r="AA3110"/>
      <c r="AB3110"/>
      <c r="AC3110"/>
      <c r="AD3110"/>
      <c r="AE3110"/>
      <c r="AF3110"/>
      <c r="AG3110"/>
      <c r="AH3110"/>
    </row>
    <row r="3111" spans="1:34" s="282" customFormat="1" ht="12.75" customHeight="1" x14ac:dyDescent="0.25">
      <c r="A3111"/>
      <c r="B3111"/>
      <c r="C3111" s="8"/>
      <c r="D3111" s="8"/>
      <c r="E3111"/>
      <c r="F3111" s="276"/>
      <c r="G3111"/>
      <c r="H3111"/>
      <c r="I3111"/>
      <c r="J3111" s="267"/>
      <c r="K3111" s="267"/>
      <c r="L3111" s="372"/>
      <c r="O3111" s="373"/>
      <c r="P3111" s="373"/>
      <c r="Q3111" s="374"/>
      <c r="R3111" s="274"/>
      <c r="S3111"/>
      <c r="T3111"/>
      <c r="U3111"/>
      <c r="V3111"/>
      <c r="W3111"/>
      <c r="X3111"/>
      <c r="Y3111"/>
      <c r="Z3111"/>
      <c r="AA3111"/>
      <c r="AB3111"/>
      <c r="AC3111"/>
      <c r="AD3111"/>
      <c r="AE3111"/>
      <c r="AF3111"/>
      <c r="AG3111"/>
      <c r="AH3111"/>
    </row>
    <row r="3112" spans="1:34" s="282" customFormat="1" ht="12.75" customHeight="1" x14ac:dyDescent="0.25">
      <c r="A3112"/>
      <c r="B3112"/>
      <c r="C3112" s="8"/>
      <c r="D3112" s="8"/>
      <c r="E3112"/>
      <c r="F3112" s="276"/>
      <c r="G3112"/>
      <c r="H3112"/>
      <c r="I3112"/>
      <c r="J3112" s="267"/>
      <c r="K3112" s="267"/>
      <c r="L3112" s="372"/>
      <c r="O3112" s="373"/>
      <c r="P3112" s="373"/>
      <c r="Q3112" s="374"/>
      <c r="R3112" s="274"/>
      <c r="S3112"/>
      <c r="T3112"/>
      <c r="U3112"/>
      <c r="V3112"/>
      <c r="W3112"/>
      <c r="X3112"/>
      <c r="Y3112"/>
      <c r="Z3112"/>
      <c r="AA3112"/>
      <c r="AB3112"/>
      <c r="AC3112"/>
      <c r="AD3112"/>
      <c r="AE3112"/>
      <c r="AF3112"/>
      <c r="AG3112"/>
      <c r="AH3112"/>
    </row>
    <row r="3113" spans="1:34" s="282" customFormat="1" ht="12.75" customHeight="1" x14ac:dyDescent="0.25">
      <c r="A3113"/>
      <c r="B3113"/>
      <c r="C3113" s="8"/>
      <c r="D3113" s="8"/>
      <c r="E3113"/>
      <c r="F3113" s="276"/>
      <c r="G3113"/>
      <c r="H3113"/>
      <c r="I3113"/>
      <c r="J3113" s="267"/>
      <c r="K3113" s="267"/>
      <c r="L3113" s="372"/>
      <c r="O3113" s="373"/>
      <c r="P3113" s="373"/>
      <c r="Q3113" s="374"/>
      <c r="R3113" s="274"/>
      <c r="S3113"/>
      <c r="T3113"/>
      <c r="U3113"/>
      <c r="V3113"/>
      <c r="W3113"/>
      <c r="X3113"/>
      <c r="Y3113"/>
      <c r="Z3113"/>
      <c r="AA3113"/>
      <c r="AB3113"/>
      <c r="AC3113"/>
      <c r="AD3113"/>
      <c r="AE3113"/>
      <c r="AF3113"/>
      <c r="AG3113"/>
      <c r="AH3113"/>
    </row>
    <row r="3114" spans="1:34" s="282" customFormat="1" ht="12.75" customHeight="1" x14ac:dyDescent="0.25">
      <c r="A3114"/>
      <c r="B3114"/>
      <c r="C3114" s="8"/>
      <c r="D3114" s="8"/>
      <c r="E3114"/>
      <c r="F3114" s="276"/>
      <c r="G3114"/>
      <c r="H3114"/>
      <c r="I3114"/>
      <c r="J3114" s="267"/>
      <c r="K3114" s="267"/>
      <c r="L3114" s="372"/>
      <c r="O3114" s="373"/>
      <c r="P3114" s="373"/>
      <c r="Q3114" s="374"/>
      <c r="R3114" s="274"/>
      <c r="S3114"/>
      <c r="T3114"/>
      <c r="U3114"/>
      <c r="V3114"/>
      <c r="W3114"/>
      <c r="X3114"/>
      <c r="Y3114"/>
      <c r="Z3114"/>
      <c r="AA3114"/>
      <c r="AB3114"/>
      <c r="AC3114"/>
      <c r="AD3114"/>
      <c r="AE3114"/>
      <c r="AF3114"/>
      <c r="AG3114"/>
      <c r="AH3114"/>
    </row>
    <row r="3115" spans="1:34" s="282" customFormat="1" ht="12.75" customHeight="1" x14ac:dyDescent="0.25">
      <c r="A3115"/>
      <c r="B3115"/>
      <c r="C3115" s="8"/>
      <c r="D3115" s="8"/>
      <c r="E3115"/>
      <c r="F3115" s="276"/>
      <c r="G3115"/>
      <c r="H3115"/>
      <c r="I3115"/>
      <c r="J3115" s="267"/>
      <c r="K3115" s="267"/>
      <c r="L3115" s="372"/>
      <c r="O3115" s="373"/>
      <c r="P3115" s="373"/>
      <c r="Q3115" s="374"/>
      <c r="R3115" s="274"/>
      <c r="S3115"/>
      <c r="T3115"/>
      <c r="U3115"/>
      <c r="V3115"/>
      <c r="W3115"/>
      <c r="X3115"/>
      <c r="Y3115"/>
      <c r="Z3115"/>
      <c r="AA3115"/>
      <c r="AB3115"/>
      <c r="AC3115"/>
      <c r="AD3115"/>
      <c r="AE3115"/>
      <c r="AF3115"/>
      <c r="AG3115"/>
      <c r="AH3115"/>
    </row>
    <row r="3116" spans="1:34" s="282" customFormat="1" ht="12.75" customHeight="1" x14ac:dyDescent="0.25">
      <c r="A3116"/>
      <c r="B3116"/>
      <c r="C3116" s="8"/>
      <c r="D3116" s="8"/>
      <c r="E3116"/>
      <c r="F3116" s="276"/>
      <c r="G3116"/>
      <c r="H3116"/>
      <c r="I3116"/>
      <c r="J3116" s="267"/>
      <c r="K3116" s="267"/>
      <c r="L3116" s="372"/>
      <c r="O3116" s="373"/>
      <c r="P3116" s="373"/>
      <c r="Q3116" s="374"/>
      <c r="R3116" s="274"/>
      <c r="S3116"/>
      <c r="T3116"/>
      <c r="U3116"/>
      <c r="V3116"/>
      <c r="W3116"/>
      <c r="X3116"/>
      <c r="Y3116"/>
      <c r="Z3116"/>
      <c r="AA3116"/>
      <c r="AB3116"/>
      <c r="AC3116"/>
      <c r="AD3116"/>
      <c r="AE3116"/>
      <c r="AF3116"/>
      <c r="AG3116"/>
      <c r="AH3116"/>
    </row>
    <row r="3117" spans="1:34" s="282" customFormat="1" ht="12.75" customHeight="1" x14ac:dyDescent="0.25">
      <c r="A3117"/>
      <c r="B3117"/>
      <c r="C3117" s="8"/>
      <c r="D3117" s="8"/>
      <c r="E3117"/>
      <c r="F3117" s="276"/>
      <c r="G3117"/>
      <c r="H3117"/>
      <c r="I3117"/>
      <c r="J3117" s="267"/>
      <c r="K3117" s="267"/>
      <c r="L3117" s="372"/>
      <c r="O3117" s="373"/>
      <c r="P3117" s="373"/>
      <c r="Q3117" s="374"/>
      <c r="R3117" s="274"/>
      <c r="S3117"/>
      <c r="T3117"/>
      <c r="U3117"/>
      <c r="V3117"/>
      <c r="W3117"/>
      <c r="X3117"/>
      <c r="Y3117"/>
      <c r="Z3117"/>
      <c r="AA3117"/>
      <c r="AB3117"/>
      <c r="AC3117"/>
      <c r="AD3117"/>
      <c r="AE3117"/>
      <c r="AF3117"/>
      <c r="AG3117"/>
      <c r="AH3117"/>
    </row>
    <row r="3118" spans="1:34" s="282" customFormat="1" ht="12.75" customHeight="1" x14ac:dyDescent="0.25">
      <c r="A3118"/>
      <c r="B3118"/>
      <c r="C3118" s="8"/>
      <c r="D3118" s="8"/>
      <c r="E3118"/>
      <c r="F3118" s="276"/>
      <c r="G3118"/>
      <c r="H3118"/>
      <c r="I3118"/>
      <c r="J3118" s="267"/>
      <c r="K3118" s="267"/>
      <c r="L3118" s="372"/>
      <c r="O3118" s="373"/>
      <c r="P3118" s="373"/>
      <c r="Q3118" s="374"/>
      <c r="R3118" s="274"/>
      <c r="S3118"/>
      <c r="T3118"/>
      <c r="U3118"/>
      <c r="V3118"/>
      <c r="W3118"/>
      <c r="X3118"/>
      <c r="Y3118"/>
      <c r="Z3118"/>
      <c r="AA3118"/>
      <c r="AB3118"/>
      <c r="AC3118"/>
      <c r="AD3118"/>
      <c r="AE3118"/>
      <c r="AF3118"/>
      <c r="AG3118"/>
      <c r="AH3118"/>
    </row>
    <row r="3119" spans="1:34" s="282" customFormat="1" ht="12.75" customHeight="1" x14ac:dyDescent="0.25">
      <c r="A3119"/>
      <c r="B3119"/>
      <c r="C3119" s="8"/>
      <c r="D3119" s="8"/>
      <c r="E3119"/>
      <c r="F3119" s="276"/>
      <c r="G3119"/>
      <c r="H3119"/>
      <c r="I3119"/>
      <c r="J3119" s="267"/>
      <c r="K3119" s="267"/>
      <c r="L3119" s="372"/>
      <c r="O3119" s="373"/>
      <c r="P3119" s="373"/>
      <c r="Q3119" s="374"/>
      <c r="R3119" s="274"/>
      <c r="S3119"/>
      <c r="T3119"/>
      <c r="U3119"/>
      <c r="V3119"/>
      <c r="W3119"/>
      <c r="X3119"/>
      <c r="Y3119"/>
      <c r="Z3119"/>
      <c r="AA3119"/>
      <c r="AB3119"/>
      <c r="AC3119"/>
      <c r="AD3119"/>
      <c r="AE3119"/>
      <c r="AF3119"/>
      <c r="AG3119"/>
      <c r="AH3119"/>
    </row>
    <row r="3120" spans="1:34" s="282" customFormat="1" ht="12.75" customHeight="1" x14ac:dyDescent="0.25">
      <c r="A3120"/>
      <c r="B3120"/>
      <c r="C3120" s="8"/>
      <c r="D3120" s="8"/>
      <c r="E3120"/>
      <c r="F3120" s="276"/>
      <c r="G3120"/>
      <c r="H3120"/>
      <c r="I3120"/>
      <c r="J3120" s="267"/>
      <c r="K3120" s="267"/>
      <c r="L3120" s="372"/>
      <c r="O3120" s="373"/>
      <c r="P3120" s="373"/>
      <c r="Q3120" s="374"/>
      <c r="R3120" s="274"/>
      <c r="S3120"/>
      <c r="T3120"/>
      <c r="U3120"/>
      <c r="V3120"/>
      <c r="W3120"/>
      <c r="X3120"/>
      <c r="Y3120"/>
      <c r="Z3120"/>
      <c r="AA3120"/>
      <c r="AB3120"/>
      <c r="AC3120"/>
      <c r="AD3120"/>
      <c r="AE3120"/>
      <c r="AF3120"/>
      <c r="AG3120"/>
      <c r="AH3120"/>
    </row>
    <row r="3121" spans="1:34" s="282" customFormat="1" ht="12.75" customHeight="1" x14ac:dyDescent="0.25">
      <c r="A3121"/>
      <c r="B3121"/>
      <c r="C3121" s="8"/>
      <c r="D3121" s="8"/>
      <c r="E3121"/>
      <c r="F3121" s="276"/>
      <c r="G3121"/>
      <c r="H3121"/>
      <c r="I3121"/>
      <c r="J3121" s="267"/>
      <c r="K3121" s="267"/>
      <c r="L3121" s="372"/>
      <c r="O3121" s="373"/>
      <c r="P3121" s="373"/>
      <c r="Q3121" s="374"/>
      <c r="R3121" s="274"/>
      <c r="S3121"/>
      <c r="T3121"/>
      <c r="U3121"/>
      <c r="V3121"/>
      <c r="W3121"/>
      <c r="X3121"/>
      <c r="Y3121"/>
      <c r="Z3121"/>
      <c r="AA3121"/>
      <c r="AB3121"/>
      <c r="AC3121"/>
      <c r="AD3121"/>
      <c r="AE3121"/>
      <c r="AF3121"/>
      <c r="AG3121"/>
      <c r="AH3121"/>
    </row>
    <row r="3122" spans="1:34" s="282" customFormat="1" ht="12.75" customHeight="1" x14ac:dyDescent="0.25">
      <c r="A3122"/>
      <c r="B3122"/>
      <c r="C3122" s="8"/>
      <c r="D3122" s="8"/>
      <c r="E3122"/>
      <c r="F3122" s="276"/>
      <c r="G3122"/>
      <c r="H3122"/>
      <c r="I3122"/>
      <c r="J3122" s="267"/>
      <c r="K3122" s="267"/>
      <c r="L3122" s="372"/>
      <c r="O3122" s="373"/>
      <c r="P3122" s="373"/>
      <c r="Q3122" s="374"/>
      <c r="R3122" s="274"/>
      <c r="S3122"/>
      <c r="T3122"/>
      <c r="U3122"/>
      <c r="V3122"/>
      <c r="W3122"/>
      <c r="X3122"/>
      <c r="Y3122"/>
      <c r="Z3122"/>
      <c r="AA3122"/>
      <c r="AB3122"/>
      <c r="AC3122"/>
      <c r="AD3122"/>
      <c r="AE3122"/>
      <c r="AF3122"/>
      <c r="AG3122"/>
      <c r="AH3122"/>
    </row>
    <row r="3123" spans="1:34" s="282" customFormat="1" ht="12.75" customHeight="1" x14ac:dyDescent="0.25">
      <c r="A3123"/>
      <c r="B3123"/>
      <c r="C3123" s="8"/>
      <c r="D3123" s="8"/>
      <c r="E3123"/>
      <c r="F3123" s="276"/>
      <c r="G3123"/>
      <c r="H3123"/>
      <c r="I3123"/>
      <c r="J3123" s="267"/>
      <c r="K3123" s="267"/>
      <c r="L3123" s="372"/>
      <c r="O3123" s="373"/>
      <c r="P3123" s="373"/>
      <c r="Q3123" s="374"/>
      <c r="R3123" s="274"/>
      <c r="S3123"/>
      <c r="T3123"/>
      <c r="U3123"/>
      <c r="V3123"/>
      <c r="W3123"/>
      <c r="X3123"/>
      <c r="Y3123"/>
      <c r="Z3123"/>
      <c r="AA3123"/>
      <c r="AB3123"/>
      <c r="AC3123"/>
      <c r="AD3123"/>
      <c r="AE3123"/>
      <c r="AF3123"/>
      <c r="AG3123"/>
      <c r="AH3123"/>
    </row>
    <row r="3124" spans="1:34" s="282" customFormat="1" ht="12.75" customHeight="1" x14ac:dyDescent="0.25">
      <c r="A3124"/>
      <c r="B3124"/>
      <c r="C3124" s="8"/>
      <c r="D3124" s="8"/>
      <c r="E3124"/>
      <c r="F3124" s="276"/>
      <c r="G3124"/>
      <c r="H3124"/>
      <c r="I3124"/>
      <c r="J3124" s="267"/>
      <c r="K3124" s="267"/>
      <c r="L3124" s="372"/>
      <c r="O3124" s="373"/>
      <c r="P3124" s="373"/>
      <c r="Q3124" s="374"/>
      <c r="R3124" s="274"/>
      <c r="S3124"/>
      <c r="T3124"/>
      <c r="U3124"/>
      <c r="V3124"/>
      <c r="W3124"/>
      <c r="X3124"/>
      <c r="Y3124"/>
      <c r="Z3124"/>
      <c r="AA3124"/>
      <c r="AB3124"/>
      <c r="AC3124"/>
      <c r="AD3124"/>
      <c r="AE3124"/>
      <c r="AF3124"/>
      <c r="AG3124"/>
      <c r="AH3124"/>
    </row>
    <row r="3125" spans="1:34" s="282" customFormat="1" ht="12.75" customHeight="1" x14ac:dyDescent="0.25">
      <c r="A3125"/>
      <c r="B3125"/>
      <c r="C3125" s="8"/>
      <c r="D3125" s="8"/>
      <c r="E3125"/>
      <c r="F3125" s="276"/>
      <c r="G3125"/>
      <c r="H3125"/>
      <c r="I3125"/>
      <c r="J3125" s="267"/>
      <c r="K3125" s="267"/>
      <c r="L3125" s="372"/>
      <c r="O3125" s="373"/>
      <c r="P3125" s="373"/>
      <c r="Q3125" s="374"/>
      <c r="R3125" s="274"/>
      <c r="S3125"/>
      <c r="T3125"/>
      <c r="U3125"/>
      <c r="V3125"/>
      <c r="W3125"/>
      <c r="X3125"/>
      <c r="Y3125"/>
      <c r="Z3125"/>
      <c r="AA3125"/>
      <c r="AB3125"/>
      <c r="AC3125"/>
      <c r="AD3125"/>
      <c r="AE3125"/>
      <c r="AF3125"/>
      <c r="AG3125"/>
      <c r="AH3125"/>
    </row>
    <row r="3126" spans="1:34" s="282" customFormat="1" ht="12.75" customHeight="1" x14ac:dyDescent="0.25">
      <c r="A3126"/>
      <c r="B3126"/>
      <c r="C3126" s="8"/>
      <c r="D3126" s="8"/>
      <c r="E3126"/>
      <c r="F3126" s="276"/>
      <c r="G3126"/>
      <c r="H3126"/>
      <c r="I3126"/>
      <c r="J3126" s="267"/>
      <c r="K3126" s="267"/>
      <c r="L3126" s="372"/>
      <c r="O3126" s="373"/>
      <c r="P3126" s="373"/>
      <c r="Q3126" s="374"/>
      <c r="R3126" s="274"/>
      <c r="S3126"/>
      <c r="T3126"/>
      <c r="U3126"/>
      <c r="V3126"/>
      <c r="W3126"/>
      <c r="X3126"/>
      <c r="Y3126"/>
      <c r="Z3126"/>
      <c r="AA3126"/>
      <c r="AB3126"/>
      <c r="AC3126"/>
      <c r="AD3126"/>
      <c r="AE3126"/>
      <c r="AF3126"/>
      <c r="AG3126"/>
      <c r="AH3126"/>
    </row>
    <row r="3127" spans="1:34" s="282" customFormat="1" ht="12.75" customHeight="1" x14ac:dyDescent="0.25">
      <c r="A3127"/>
      <c r="B3127"/>
      <c r="C3127" s="8"/>
      <c r="D3127" s="8"/>
      <c r="E3127"/>
      <c r="F3127" s="276"/>
      <c r="G3127"/>
      <c r="H3127"/>
      <c r="I3127"/>
      <c r="J3127" s="267"/>
      <c r="K3127" s="267"/>
      <c r="L3127" s="372"/>
      <c r="O3127" s="373"/>
      <c r="P3127" s="373"/>
      <c r="Q3127" s="374"/>
      <c r="R3127" s="274"/>
      <c r="S3127"/>
      <c r="T3127"/>
      <c r="U3127"/>
      <c r="V3127"/>
      <c r="W3127"/>
      <c r="X3127"/>
      <c r="Y3127"/>
      <c r="Z3127"/>
      <c r="AA3127"/>
      <c r="AB3127"/>
      <c r="AC3127"/>
      <c r="AD3127"/>
      <c r="AE3127"/>
      <c r="AF3127"/>
      <c r="AG3127"/>
      <c r="AH3127"/>
    </row>
    <row r="3128" spans="1:34" s="282" customFormat="1" ht="12.75" customHeight="1" x14ac:dyDescent="0.25">
      <c r="A3128"/>
      <c r="B3128"/>
      <c r="C3128" s="8"/>
      <c r="D3128" s="8"/>
      <c r="E3128"/>
      <c r="F3128" s="276"/>
      <c r="G3128"/>
      <c r="H3128"/>
      <c r="I3128"/>
      <c r="J3128" s="267"/>
      <c r="K3128" s="267"/>
      <c r="L3128" s="372"/>
      <c r="O3128" s="373"/>
      <c r="P3128" s="373"/>
      <c r="Q3128" s="374"/>
      <c r="R3128" s="274"/>
      <c r="S3128"/>
      <c r="T3128"/>
      <c r="U3128"/>
      <c r="V3128"/>
      <c r="W3128"/>
      <c r="X3128"/>
      <c r="Y3128"/>
      <c r="Z3128"/>
      <c r="AA3128"/>
      <c r="AB3128"/>
      <c r="AC3128"/>
      <c r="AD3128"/>
      <c r="AE3128"/>
      <c r="AF3128"/>
      <c r="AG3128"/>
      <c r="AH3128"/>
    </row>
    <row r="3129" spans="1:34" s="282" customFormat="1" ht="12.75" customHeight="1" x14ac:dyDescent="0.25">
      <c r="A3129"/>
      <c r="B3129"/>
      <c r="C3129" s="8"/>
      <c r="D3129" s="8"/>
      <c r="E3129"/>
      <c r="F3129" s="276"/>
      <c r="G3129"/>
      <c r="H3129"/>
      <c r="I3129"/>
      <c r="J3129" s="267"/>
      <c r="K3129" s="267"/>
      <c r="L3129" s="372"/>
      <c r="O3129" s="373"/>
      <c r="P3129" s="373"/>
      <c r="Q3129" s="374"/>
      <c r="R3129" s="274"/>
      <c r="S3129"/>
      <c r="T3129"/>
      <c r="U3129"/>
      <c r="V3129"/>
      <c r="W3129"/>
      <c r="X3129"/>
      <c r="Y3129"/>
      <c r="Z3129"/>
      <c r="AA3129"/>
      <c r="AB3129"/>
      <c r="AC3129"/>
      <c r="AD3129"/>
      <c r="AE3129"/>
      <c r="AF3129"/>
      <c r="AG3129"/>
      <c r="AH3129"/>
    </row>
    <row r="3130" spans="1:34" s="282" customFormat="1" ht="12.75" customHeight="1" x14ac:dyDescent="0.25">
      <c r="A3130"/>
      <c r="B3130"/>
      <c r="C3130" s="8"/>
      <c r="D3130" s="8"/>
      <c r="E3130"/>
      <c r="F3130" s="276"/>
      <c r="G3130"/>
      <c r="H3130"/>
      <c r="I3130"/>
      <c r="J3130" s="267"/>
      <c r="K3130" s="267"/>
      <c r="L3130" s="372"/>
      <c r="O3130" s="373"/>
      <c r="P3130" s="373"/>
      <c r="Q3130" s="374"/>
      <c r="R3130" s="274"/>
      <c r="S3130"/>
      <c r="T3130"/>
      <c r="U3130"/>
      <c r="V3130"/>
      <c r="W3130"/>
      <c r="X3130"/>
      <c r="Y3130"/>
      <c r="Z3130"/>
      <c r="AA3130"/>
      <c r="AB3130"/>
      <c r="AC3130"/>
      <c r="AD3130"/>
      <c r="AE3130"/>
      <c r="AF3130"/>
      <c r="AG3130"/>
      <c r="AH3130"/>
    </row>
    <row r="3131" spans="1:34" s="282" customFormat="1" ht="12.75" customHeight="1" x14ac:dyDescent="0.25">
      <c r="A3131"/>
      <c r="B3131"/>
      <c r="C3131" s="8"/>
      <c r="D3131" s="8"/>
      <c r="E3131"/>
      <c r="F3131" s="276"/>
      <c r="G3131"/>
      <c r="H3131"/>
      <c r="I3131"/>
      <c r="J3131" s="267"/>
      <c r="K3131" s="267"/>
      <c r="L3131" s="372"/>
      <c r="O3131" s="373"/>
      <c r="P3131" s="373"/>
      <c r="Q3131" s="374"/>
      <c r="R3131" s="274"/>
      <c r="S3131"/>
      <c r="T3131"/>
      <c r="U3131"/>
      <c r="V3131"/>
      <c r="W3131"/>
      <c r="X3131"/>
      <c r="Y3131"/>
      <c r="Z3131"/>
      <c r="AA3131"/>
      <c r="AB3131"/>
      <c r="AC3131"/>
      <c r="AD3131"/>
      <c r="AE3131"/>
      <c r="AF3131"/>
      <c r="AG3131"/>
      <c r="AH3131"/>
    </row>
    <row r="3132" spans="1:34" s="282" customFormat="1" ht="12.75" customHeight="1" x14ac:dyDescent="0.25">
      <c r="A3132"/>
      <c r="B3132"/>
      <c r="C3132" s="8"/>
      <c r="D3132" s="8"/>
      <c r="E3132"/>
      <c r="F3132" s="276"/>
      <c r="G3132"/>
      <c r="H3132"/>
      <c r="I3132"/>
      <c r="J3132" s="267"/>
      <c r="K3132" s="267"/>
      <c r="L3132" s="372"/>
      <c r="O3132" s="373"/>
      <c r="P3132" s="373"/>
      <c r="Q3132" s="374"/>
      <c r="R3132" s="274"/>
      <c r="S3132"/>
      <c r="T3132"/>
      <c r="U3132"/>
      <c r="V3132"/>
      <c r="W3132"/>
      <c r="X3132"/>
      <c r="Y3132"/>
      <c r="Z3132"/>
      <c r="AA3132"/>
      <c r="AB3132"/>
      <c r="AC3132"/>
      <c r="AD3132"/>
      <c r="AE3132"/>
      <c r="AF3132"/>
      <c r="AG3132"/>
      <c r="AH3132"/>
    </row>
    <row r="3133" spans="1:34" s="282" customFormat="1" ht="12.75" customHeight="1" x14ac:dyDescent="0.25">
      <c r="A3133"/>
      <c r="B3133"/>
      <c r="C3133" s="8"/>
      <c r="D3133" s="8"/>
      <c r="E3133"/>
      <c r="F3133" s="276"/>
      <c r="G3133"/>
      <c r="H3133"/>
      <c r="I3133"/>
      <c r="J3133" s="267"/>
      <c r="K3133" s="267"/>
      <c r="L3133" s="372"/>
      <c r="O3133" s="373"/>
      <c r="P3133" s="373"/>
      <c r="Q3133" s="374"/>
      <c r="R3133" s="274"/>
      <c r="S3133"/>
      <c r="T3133"/>
      <c r="U3133"/>
      <c r="V3133"/>
      <c r="W3133"/>
      <c r="X3133"/>
      <c r="Y3133"/>
      <c r="Z3133"/>
      <c r="AA3133"/>
      <c r="AB3133"/>
      <c r="AC3133"/>
      <c r="AD3133"/>
      <c r="AE3133"/>
      <c r="AF3133"/>
      <c r="AG3133"/>
      <c r="AH3133"/>
    </row>
    <row r="3134" spans="1:34" s="282" customFormat="1" ht="12.75" customHeight="1" x14ac:dyDescent="0.25">
      <c r="A3134"/>
      <c r="B3134"/>
      <c r="C3134" s="8"/>
      <c r="D3134" s="8"/>
      <c r="E3134"/>
      <c r="F3134" s="276"/>
      <c r="G3134"/>
      <c r="H3134"/>
      <c r="I3134"/>
      <c r="J3134" s="267"/>
      <c r="K3134" s="267"/>
      <c r="L3134" s="372"/>
      <c r="O3134" s="373"/>
      <c r="P3134" s="373"/>
      <c r="Q3134" s="374"/>
      <c r="R3134" s="274"/>
      <c r="S3134"/>
      <c r="T3134"/>
      <c r="U3134"/>
      <c r="V3134"/>
      <c r="W3134"/>
      <c r="X3134"/>
      <c r="Y3134"/>
      <c r="Z3134"/>
      <c r="AA3134"/>
      <c r="AB3134"/>
      <c r="AC3134"/>
      <c r="AD3134"/>
      <c r="AE3134"/>
      <c r="AF3134"/>
      <c r="AG3134"/>
      <c r="AH3134"/>
    </row>
    <row r="3135" spans="1:34" s="282" customFormat="1" ht="12.75" customHeight="1" x14ac:dyDescent="0.25">
      <c r="A3135"/>
      <c r="B3135"/>
      <c r="C3135" s="8"/>
      <c r="D3135" s="8"/>
      <c r="E3135"/>
      <c r="F3135" s="276"/>
      <c r="G3135"/>
      <c r="H3135"/>
      <c r="I3135"/>
      <c r="J3135" s="267"/>
      <c r="K3135" s="267"/>
      <c r="L3135" s="372"/>
      <c r="O3135" s="373"/>
      <c r="P3135" s="373"/>
      <c r="Q3135" s="374"/>
      <c r="R3135" s="274"/>
      <c r="S3135"/>
      <c r="T3135"/>
      <c r="U3135"/>
      <c r="V3135"/>
      <c r="W3135"/>
      <c r="X3135"/>
      <c r="Y3135"/>
      <c r="Z3135"/>
      <c r="AA3135"/>
      <c r="AB3135"/>
      <c r="AC3135"/>
      <c r="AD3135"/>
      <c r="AE3135"/>
      <c r="AF3135"/>
      <c r="AG3135"/>
      <c r="AH3135"/>
    </row>
    <row r="3136" spans="1:34" s="282" customFormat="1" ht="12.75" customHeight="1" x14ac:dyDescent="0.25">
      <c r="A3136"/>
      <c r="B3136"/>
      <c r="C3136" s="8"/>
      <c r="D3136" s="8"/>
      <c r="E3136"/>
      <c r="F3136" s="276"/>
      <c r="G3136"/>
      <c r="H3136"/>
      <c r="I3136"/>
      <c r="J3136" s="267"/>
      <c r="K3136" s="267"/>
      <c r="L3136" s="372"/>
      <c r="O3136" s="373"/>
      <c r="P3136" s="373"/>
      <c r="Q3136" s="374"/>
      <c r="R3136" s="274"/>
      <c r="S3136"/>
      <c r="T3136"/>
      <c r="U3136"/>
      <c r="V3136"/>
      <c r="W3136"/>
      <c r="X3136"/>
      <c r="Y3136"/>
      <c r="Z3136"/>
      <c r="AA3136"/>
      <c r="AB3136"/>
      <c r="AC3136"/>
      <c r="AD3136"/>
      <c r="AE3136"/>
      <c r="AF3136"/>
      <c r="AG3136"/>
      <c r="AH3136"/>
    </row>
    <row r="3137" spans="1:34" s="282" customFormat="1" ht="12.75" customHeight="1" x14ac:dyDescent="0.25">
      <c r="A3137"/>
      <c r="B3137"/>
      <c r="C3137" s="8"/>
      <c r="D3137" s="8"/>
      <c r="E3137"/>
      <c r="F3137" s="276"/>
      <c r="G3137"/>
      <c r="H3137"/>
      <c r="I3137"/>
      <c r="J3137" s="267"/>
      <c r="K3137" s="267"/>
      <c r="L3137" s="372"/>
      <c r="O3137" s="373"/>
      <c r="P3137" s="373"/>
      <c r="Q3137" s="374"/>
      <c r="R3137" s="274"/>
      <c r="S3137"/>
      <c r="T3137"/>
      <c r="U3137"/>
      <c r="V3137"/>
      <c r="W3137"/>
      <c r="X3137"/>
      <c r="Y3137"/>
      <c r="Z3137"/>
      <c r="AA3137"/>
      <c r="AB3137"/>
      <c r="AC3137"/>
      <c r="AD3137"/>
      <c r="AE3137"/>
      <c r="AF3137"/>
      <c r="AG3137"/>
      <c r="AH3137"/>
    </row>
    <row r="3138" spans="1:34" s="282" customFormat="1" ht="12.75" customHeight="1" x14ac:dyDescent="0.25">
      <c r="A3138"/>
      <c r="B3138"/>
      <c r="C3138" s="8"/>
      <c r="D3138" s="8"/>
      <c r="E3138"/>
      <c r="F3138" s="276"/>
      <c r="G3138"/>
      <c r="H3138"/>
      <c r="I3138"/>
      <c r="J3138" s="267"/>
      <c r="K3138" s="267"/>
      <c r="L3138" s="372"/>
      <c r="O3138" s="373"/>
      <c r="P3138" s="373"/>
      <c r="Q3138" s="374"/>
      <c r="R3138" s="274"/>
      <c r="S3138"/>
      <c r="T3138"/>
      <c r="U3138"/>
      <c r="V3138"/>
      <c r="W3138"/>
      <c r="X3138"/>
      <c r="Y3138"/>
      <c r="Z3138"/>
      <c r="AA3138"/>
      <c r="AB3138"/>
      <c r="AC3138"/>
      <c r="AD3138"/>
      <c r="AE3138"/>
      <c r="AF3138"/>
      <c r="AG3138"/>
      <c r="AH3138"/>
    </row>
    <row r="3139" spans="1:34" s="282" customFormat="1" ht="12.75" customHeight="1" x14ac:dyDescent="0.25">
      <c r="A3139"/>
      <c r="B3139"/>
      <c r="C3139" s="8"/>
      <c r="D3139" s="8"/>
      <c r="E3139"/>
      <c r="F3139" s="276"/>
      <c r="G3139"/>
      <c r="H3139"/>
      <c r="I3139"/>
      <c r="J3139" s="267"/>
      <c r="K3139" s="267"/>
      <c r="L3139" s="372"/>
      <c r="O3139" s="373"/>
      <c r="P3139" s="373"/>
      <c r="Q3139" s="374"/>
      <c r="R3139" s="274"/>
      <c r="S3139"/>
      <c r="T3139"/>
      <c r="U3139"/>
      <c r="V3139"/>
      <c r="W3139"/>
      <c r="X3139"/>
      <c r="Y3139"/>
      <c r="Z3139"/>
      <c r="AA3139"/>
      <c r="AB3139"/>
      <c r="AC3139"/>
      <c r="AD3139"/>
      <c r="AE3139"/>
      <c r="AF3139"/>
      <c r="AG3139"/>
      <c r="AH3139"/>
    </row>
    <row r="3140" spans="1:34" s="282" customFormat="1" ht="12.75" customHeight="1" x14ac:dyDescent="0.25">
      <c r="A3140"/>
      <c r="B3140"/>
      <c r="C3140" s="8"/>
      <c r="D3140" s="8"/>
      <c r="E3140"/>
      <c r="F3140" s="276"/>
      <c r="G3140"/>
      <c r="H3140"/>
      <c r="I3140"/>
      <c r="J3140" s="267"/>
      <c r="K3140" s="267"/>
      <c r="L3140" s="372"/>
      <c r="O3140" s="373"/>
      <c r="P3140" s="373"/>
      <c r="Q3140" s="374"/>
      <c r="R3140" s="274"/>
      <c r="S3140"/>
      <c r="T3140"/>
      <c r="U3140"/>
      <c r="V3140"/>
      <c r="W3140"/>
      <c r="X3140"/>
      <c r="Y3140"/>
      <c r="Z3140"/>
      <c r="AA3140"/>
      <c r="AB3140"/>
      <c r="AC3140"/>
      <c r="AD3140"/>
      <c r="AE3140"/>
      <c r="AF3140"/>
      <c r="AG3140"/>
      <c r="AH3140"/>
    </row>
    <row r="3141" spans="1:34" s="282" customFormat="1" ht="12.75" customHeight="1" x14ac:dyDescent="0.25">
      <c r="A3141"/>
      <c r="B3141"/>
      <c r="C3141" s="8"/>
      <c r="D3141" s="8"/>
      <c r="E3141"/>
      <c r="F3141" s="276"/>
      <c r="G3141"/>
      <c r="H3141"/>
      <c r="I3141"/>
      <c r="J3141" s="267"/>
      <c r="K3141" s="267"/>
      <c r="L3141" s="372"/>
      <c r="O3141" s="373"/>
      <c r="P3141" s="373"/>
      <c r="Q3141" s="374"/>
      <c r="R3141" s="274"/>
      <c r="S3141"/>
      <c r="T3141"/>
      <c r="U3141"/>
      <c r="V3141"/>
      <c r="W3141"/>
      <c r="X3141"/>
      <c r="Y3141"/>
      <c r="Z3141"/>
      <c r="AA3141"/>
      <c r="AB3141"/>
      <c r="AC3141"/>
      <c r="AD3141"/>
      <c r="AE3141"/>
      <c r="AF3141"/>
      <c r="AG3141"/>
      <c r="AH3141"/>
    </row>
    <row r="3142" spans="1:34" s="282" customFormat="1" ht="12.75" customHeight="1" x14ac:dyDescent="0.25">
      <c r="A3142"/>
      <c r="B3142"/>
      <c r="C3142" s="8"/>
      <c r="D3142" s="8"/>
      <c r="E3142"/>
      <c r="F3142" s="276"/>
      <c r="G3142"/>
      <c r="H3142"/>
      <c r="I3142"/>
      <c r="J3142" s="267"/>
      <c r="K3142" s="267"/>
      <c r="L3142" s="372"/>
      <c r="O3142" s="373"/>
      <c r="P3142" s="373"/>
      <c r="Q3142" s="374"/>
      <c r="R3142" s="274"/>
      <c r="S3142"/>
      <c r="T3142"/>
      <c r="U3142"/>
      <c r="V3142"/>
      <c r="W3142"/>
      <c r="X3142"/>
      <c r="Y3142"/>
      <c r="Z3142"/>
      <c r="AA3142"/>
      <c r="AB3142"/>
      <c r="AC3142"/>
      <c r="AD3142"/>
      <c r="AE3142"/>
      <c r="AF3142"/>
      <c r="AG3142"/>
      <c r="AH3142"/>
    </row>
    <row r="3143" spans="1:34" s="282" customFormat="1" ht="12.75" customHeight="1" x14ac:dyDescent="0.25">
      <c r="A3143"/>
      <c r="B3143"/>
      <c r="C3143" s="8"/>
      <c r="D3143" s="8"/>
      <c r="E3143"/>
      <c r="F3143" s="276"/>
      <c r="G3143"/>
      <c r="H3143"/>
      <c r="I3143"/>
      <c r="J3143" s="267"/>
      <c r="K3143" s="267"/>
      <c r="L3143" s="372"/>
      <c r="O3143" s="373"/>
      <c r="P3143" s="373"/>
      <c r="Q3143" s="374"/>
      <c r="R3143" s="274"/>
      <c r="S3143"/>
      <c r="T3143"/>
      <c r="U3143"/>
      <c r="V3143"/>
      <c r="W3143"/>
      <c r="X3143"/>
      <c r="Y3143"/>
      <c r="Z3143"/>
      <c r="AA3143"/>
      <c r="AB3143"/>
      <c r="AC3143"/>
      <c r="AD3143"/>
      <c r="AE3143"/>
      <c r="AF3143"/>
      <c r="AG3143"/>
      <c r="AH3143"/>
    </row>
    <row r="3144" spans="1:34" s="282" customFormat="1" ht="12.75" customHeight="1" x14ac:dyDescent="0.25">
      <c r="A3144"/>
      <c r="B3144"/>
      <c r="C3144" s="8"/>
      <c r="D3144" s="8"/>
      <c r="E3144"/>
      <c r="F3144" s="276"/>
      <c r="G3144"/>
      <c r="H3144"/>
      <c r="I3144"/>
      <c r="J3144" s="267"/>
      <c r="K3144" s="267"/>
      <c r="L3144" s="372"/>
      <c r="O3144" s="373"/>
      <c r="P3144" s="373"/>
      <c r="Q3144" s="374"/>
      <c r="R3144" s="274"/>
      <c r="S3144"/>
      <c r="T3144"/>
      <c r="U3144"/>
      <c r="V3144"/>
      <c r="W3144"/>
      <c r="X3144"/>
      <c r="Y3144"/>
      <c r="Z3144"/>
      <c r="AA3144"/>
      <c r="AB3144"/>
      <c r="AC3144"/>
      <c r="AD3144"/>
      <c r="AE3144"/>
      <c r="AF3144"/>
      <c r="AG3144"/>
      <c r="AH3144"/>
    </row>
    <row r="3145" spans="1:34" s="282" customFormat="1" ht="12.75" customHeight="1" x14ac:dyDescent="0.25">
      <c r="A3145"/>
      <c r="B3145"/>
      <c r="C3145" s="8"/>
      <c r="D3145" s="8"/>
      <c r="E3145"/>
      <c r="F3145" s="276"/>
      <c r="G3145"/>
      <c r="H3145"/>
      <c r="I3145"/>
      <c r="J3145" s="267"/>
      <c r="K3145" s="267"/>
      <c r="L3145" s="372"/>
      <c r="O3145" s="373"/>
      <c r="P3145" s="373"/>
      <c r="Q3145" s="374"/>
      <c r="R3145" s="274"/>
      <c r="S3145"/>
      <c r="T3145"/>
      <c r="U3145"/>
      <c r="V3145"/>
      <c r="W3145"/>
      <c r="X3145"/>
      <c r="Y3145"/>
      <c r="Z3145"/>
      <c r="AA3145"/>
      <c r="AB3145"/>
      <c r="AC3145"/>
      <c r="AD3145"/>
      <c r="AE3145"/>
      <c r="AF3145"/>
      <c r="AG3145"/>
      <c r="AH3145"/>
    </row>
    <row r="3146" spans="1:34" s="282" customFormat="1" ht="12.75" customHeight="1" x14ac:dyDescent="0.25">
      <c r="A3146"/>
      <c r="B3146"/>
      <c r="C3146" s="8"/>
      <c r="D3146" s="8"/>
      <c r="E3146"/>
      <c r="F3146" s="276"/>
      <c r="G3146"/>
      <c r="H3146"/>
      <c r="I3146"/>
      <c r="J3146" s="267"/>
      <c r="K3146" s="267"/>
      <c r="L3146" s="372"/>
      <c r="O3146" s="373"/>
      <c r="P3146" s="373"/>
      <c r="Q3146" s="374"/>
      <c r="R3146" s="274"/>
      <c r="S3146"/>
      <c r="T3146"/>
      <c r="U3146"/>
      <c r="V3146"/>
      <c r="W3146"/>
      <c r="X3146"/>
      <c r="Y3146"/>
      <c r="Z3146"/>
      <c r="AA3146"/>
      <c r="AB3146"/>
      <c r="AC3146"/>
      <c r="AD3146"/>
      <c r="AE3146"/>
      <c r="AF3146"/>
      <c r="AG3146"/>
      <c r="AH3146"/>
    </row>
    <row r="3147" spans="1:34" s="282" customFormat="1" ht="12.75" customHeight="1" x14ac:dyDescent="0.25">
      <c r="A3147"/>
      <c r="B3147"/>
      <c r="C3147" s="8"/>
      <c r="D3147" s="8"/>
      <c r="E3147"/>
      <c r="F3147" s="276"/>
      <c r="G3147"/>
      <c r="H3147"/>
      <c r="I3147"/>
      <c r="J3147" s="267"/>
      <c r="K3147" s="267"/>
      <c r="L3147" s="372"/>
      <c r="O3147" s="373"/>
      <c r="P3147" s="373"/>
      <c r="Q3147" s="374"/>
      <c r="R3147" s="274"/>
      <c r="S3147"/>
      <c r="T3147"/>
      <c r="U3147"/>
      <c r="V3147"/>
      <c r="W3147"/>
      <c r="X3147"/>
      <c r="Y3147"/>
      <c r="Z3147"/>
      <c r="AA3147"/>
      <c r="AB3147"/>
      <c r="AC3147"/>
      <c r="AD3147"/>
      <c r="AE3147"/>
      <c r="AF3147"/>
      <c r="AG3147"/>
      <c r="AH3147"/>
    </row>
    <row r="3148" spans="1:34" s="282" customFormat="1" ht="12.75" customHeight="1" x14ac:dyDescent="0.25">
      <c r="A3148"/>
      <c r="B3148"/>
      <c r="C3148" s="8"/>
      <c r="D3148" s="8"/>
      <c r="E3148"/>
      <c r="F3148" s="276"/>
      <c r="G3148"/>
      <c r="H3148"/>
      <c r="I3148"/>
      <c r="J3148" s="267"/>
      <c r="K3148" s="267"/>
      <c r="L3148" s="372"/>
      <c r="O3148" s="373"/>
      <c r="P3148" s="373"/>
      <c r="Q3148" s="374"/>
      <c r="R3148" s="274"/>
      <c r="S3148"/>
      <c r="T3148"/>
      <c r="U3148"/>
      <c r="V3148"/>
      <c r="W3148"/>
      <c r="X3148"/>
      <c r="Y3148"/>
      <c r="Z3148"/>
      <c r="AA3148"/>
      <c r="AB3148"/>
      <c r="AC3148"/>
      <c r="AD3148"/>
      <c r="AE3148"/>
      <c r="AF3148"/>
      <c r="AG3148"/>
      <c r="AH3148"/>
    </row>
    <row r="3149" spans="1:34" s="282" customFormat="1" ht="12.75" customHeight="1" x14ac:dyDescent="0.25">
      <c r="A3149"/>
      <c r="B3149"/>
      <c r="C3149" s="8"/>
      <c r="D3149" s="8"/>
      <c r="E3149"/>
      <c r="F3149" s="276"/>
      <c r="G3149"/>
      <c r="H3149"/>
      <c r="I3149"/>
      <c r="J3149" s="267"/>
      <c r="K3149" s="267"/>
      <c r="L3149" s="372"/>
      <c r="O3149" s="373"/>
      <c r="P3149" s="373"/>
      <c r="Q3149" s="374"/>
      <c r="R3149" s="274"/>
      <c r="S3149"/>
      <c r="T3149"/>
      <c r="U3149"/>
      <c r="V3149"/>
      <c r="W3149"/>
      <c r="X3149"/>
      <c r="Y3149"/>
      <c r="Z3149"/>
      <c r="AA3149"/>
      <c r="AB3149"/>
      <c r="AC3149"/>
      <c r="AD3149"/>
      <c r="AE3149"/>
      <c r="AF3149"/>
      <c r="AG3149"/>
      <c r="AH3149"/>
    </row>
    <row r="3150" spans="1:34" s="282" customFormat="1" ht="12.75" customHeight="1" x14ac:dyDescent="0.25">
      <c r="A3150"/>
      <c r="B3150"/>
      <c r="C3150" s="8"/>
      <c r="D3150" s="8"/>
      <c r="E3150"/>
      <c r="F3150" s="276"/>
      <c r="G3150"/>
      <c r="H3150"/>
      <c r="I3150"/>
      <c r="J3150" s="267"/>
      <c r="K3150" s="267"/>
      <c r="L3150" s="372"/>
      <c r="O3150" s="373"/>
      <c r="P3150" s="373"/>
      <c r="Q3150" s="374"/>
      <c r="R3150" s="274"/>
      <c r="S3150"/>
      <c r="T3150"/>
      <c r="U3150"/>
      <c r="V3150"/>
      <c r="W3150"/>
      <c r="X3150"/>
      <c r="Y3150"/>
      <c r="Z3150"/>
      <c r="AA3150"/>
      <c r="AB3150"/>
      <c r="AC3150"/>
      <c r="AD3150"/>
      <c r="AE3150"/>
      <c r="AF3150"/>
      <c r="AG3150"/>
      <c r="AH3150"/>
    </row>
    <row r="3151" spans="1:34" s="282" customFormat="1" ht="12.75" customHeight="1" x14ac:dyDescent="0.25">
      <c r="A3151"/>
      <c r="B3151"/>
      <c r="C3151" s="8"/>
      <c r="D3151" s="8"/>
      <c r="E3151"/>
      <c r="F3151" s="276"/>
      <c r="G3151"/>
      <c r="H3151"/>
      <c r="I3151"/>
      <c r="J3151" s="267"/>
      <c r="K3151" s="267"/>
      <c r="L3151" s="372"/>
      <c r="O3151" s="373"/>
      <c r="P3151" s="373"/>
      <c r="Q3151" s="374"/>
      <c r="R3151" s="274"/>
      <c r="S3151"/>
      <c r="T3151"/>
      <c r="U3151"/>
      <c r="V3151"/>
      <c r="W3151"/>
      <c r="X3151"/>
      <c r="Y3151"/>
      <c r="Z3151"/>
      <c r="AA3151"/>
      <c r="AB3151"/>
      <c r="AC3151"/>
      <c r="AD3151"/>
      <c r="AE3151"/>
      <c r="AF3151"/>
      <c r="AG3151"/>
      <c r="AH3151"/>
    </row>
    <row r="3152" spans="1:34" s="282" customFormat="1" ht="12.75" customHeight="1" x14ac:dyDescent="0.25">
      <c r="A3152"/>
      <c r="B3152"/>
      <c r="C3152" s="8"/>
      <c r="D3152" s="8"/>
      <c r="E3152"/>
      <c r="F3152" s="276"/>
      <c r="G3152"/>
      <c r="H3152"/>
      <c r="I3152"/>
      <c r="J3152" s="267"/>
      <c r="K3152" s="267"/>
      <c r="L3152" s="372"/>
      <c r="O3152" s="373"/>
      <c r="P3152" s="373"/>
      <c r="Q3152" s="374"/>
      <c r="R3152" s="274"/>
      <c r="S3152"/>
      <c r="T3152"/>
      <c r="U3152"/>
      <c r="V3152"/>
      <c r="W3152"/>
      <c r="X3152"/>
      <c r="Y3152"/>
      <c r="Z3152"/>
      <c r="AA3152"/>
      <c r="AB3152"/>
      <c r="AC3152"/>
      <c r="AD3152"/>
      <c r="AE3152"/>
      <c r="AF3152"/>
      <c r="AG3152"/>
      <c r="AH3152"/>
    </row>
    <row r="3153" spans="1:34" s="282" customFormat="1" ht="12.75" customHeight="1" x14ac:dyDescent="0.25">
      <c r="A3153"/>
      <c r="B3153"/>
      <c r="C3153" s="8"/>
      <c r="D3153" s="8"/>
      <c r="E3153"/>
      <c r="F3153" s="276"/>
      <c r="G3153"/>
      <c r="H3153"/>
      <c r="I3153"/>
      <c r="J3153" s="267"/>
      <c r="K3153" s="267"/>
      <c r="L3153" s="372"/>
      <c r="O3153" s="373"/>
      <c r="P3153" s="373"/>
      <c r="Q3153" s="374"/>
      <c r="R3153" s="274"/>
      <c r="S3153"/>
      <c r="T3153"/>
      <c r="U3153"/>
      <c r="V3153"/>
      <c r="W3153"/>
      <c r="X3153"/>
      <c r="Y3153"/>
      <c r="Z3153"/>
      <c r="AA3153"/>
      <c r="AB3153"/>
      <c r="AC3153"/>
      <c r="AD3153"/>
      <c r="AE3153"/>
      <c r="AF3153"/>
      <c r="AG3153"/>
      <c r="AH3153"/>
    </row>
    <row r="3154" spans="1:34" s="282" customFormat="1" ht="12.75" customHeight="1" x14ac:dyDescent="0.25">
      <c r="A3154"/>
      <c r="B3154"/>
      <c r="C3154" s="8"/>
      <c r="D3154" s="8"/>
      <c r="E3154"/>
      <c r="F3154" s="276"/>
      <c r="G3154"/>
      <c r="H3154"/>
      <c r="I3154"/>
      <c r="J3154" s="267"/>
      <c r="K3154" s="267"/>
      <c r="L3154" s="372"/>
      <c r="O3154" s="373"/>
      <c r="P3154" s="373"/>
      <c r="Q3154" s="374"/>
      <c r="R3154" s="274"/>
      <c r="S3154"/>
      <c r="T3154"/>
      <c r="U3154"/>
      <c r="V3154"/>
      <c r="W3154"/>
      <c r="X3154"/>
      <c r="Y3154"/>
      <c r="Z3154"/>
      <c r="AA3154"/>
      <c r="AB3154"/>
      <c r="AC3154"/>
      <c r="AD3154"/>
      <c r="AE3154"/>
      <c r="AF3154"/>
      <c r="AG3154"/>
      <c r="AH3154"/>
    </row>
    <row r="3155" spans="1:34" s="282" customFormat="1" ht="12.75" customHeight="1" x14ac:dyDescent="0.25">
      <c r="A3155"/>
      <c r="B3155"/>
      <c r="C3155" s="8"/>
      <c r="D3155" s="8"/>
      <c r="E3155"/>
      <c r="F3155" s="276"/>
      <c r="G3155"/>
      <c r="H3155"/>
      <c r="I3155"/>
      <c r="J3155" s="267"/>
      <c r="K3155" s="267"/>
      <c r="L3155" s="372"/>
      <c r="O3155" s="373"/>
      <c r="P3155" s="373"/>
      <c r="Q3155" s="374"/>
      <c r="R3155" s="274"/>
      <c r="S3155"/>
      <c r="T3155"/>
      <c r="U3155"/>
      <c r="V3155"/>
      <c r="W3155"/>
      <c r="X3155"/>
      <c r="Y3155"/>
      <c r="Z3155"/>
      <c r="AA3155"/>
      <c r="AB3155"/>
      <c r="AC3155"/>
      <c r="AD3155"/>
      <c r="AE3155"/>
      <c r="AF3155"/>
      <c r="AG3155"/>
      <c r="AH3155"/>
    </row>
    <row r="3156" spans="1:34" s="282" customFormat="1" ht="12.75" customHeight="1" x14ac:dyDescent="0.25">
      <c r="A3156"/>
      <c r="B3156"/>
      <c r="C3156" s="8"/>
      <c r="D3156" s="8"/>
      <c r="E3156"/>
      <c r="F3156" s="276"/>
      <c r="G3156"/>
      <c r="H3156"/>
      <c r="I3156"/>
      <c r="J3156" s="267"/>
      <c r="K3156" s="267"/>
      <c r="L3156" s="372"/>
      <c r="O3156" s="373"/>
      <c r="P3156" s="373"/>
      <c r="Q3156" s="374"/>
      <c r="R3156" s="274"/>
      <c r="S3156"/>
      <c r="T3156"/>
      <c r="U3156"/>
      <c r="V3156"/>
      <c r="W3156"/>
      <c r="X3156"/>
      <c r="Y3156"/>
      <c r="Z3156"/>
      <c r="AA3156"/>
      <c r="AB3156"/>
      <c r="AC3156"/>
      <c r="AD3156"/>
      <c r="AE3156"/>
      <c r="AF3156"/>
      <c r="AG3156"/>
      <c r="AH3156"/>
    </row>
    <row r="3157" spans="1:34" s="282" customFormat="1" ht="12.75" customHeight="1" x14ac:dyDescent="0.25">
      <c r="A3157"/>
      <c r="B3157"/>
      <c r="C3157" s="8"/>
      <c r="D3157" s="8"/>
      <c r="E3157"/>
      <c r="F3157" s="276"/>
      <c r="G3157"/>
      <c r="H3157"/>
      <c r="I3157"/>
      <c r="J3157" s="267"/>
      <c r="K3157" s="267"/>
      <c r="L3157" s="372"/>
      <c r="O3157" s="373"/>
      <c r="P3157" s="373"/>
      <c r="Q3157" s="374"/>
      <c r="R3157" s="274"/>
      <c r="S3157"/>
      <c r="T3157"/>
      <c r="U3157"/>
      <c r="V3157"/>
      <c r="W3157"/>
      <c r="X3157"/>
      <c r="Y3157"/>
      <c r="Z3157"/>
      <c r="AA3157"/>
      <c r="AB3157"/>
      <c r="AC3157"/>
      <c r="AD3157"/>
      <c r="AE3157"/>
      <c r="AF3157"/>
      <c r="AG3157"/>
      <c r="AH3157"/>
    </row>
    <row r="3158" spans="1:34" s="282" customFormat="1" ht="12.75" customHeight="1" x14ac:dyDescent="0.25">
      <c r="A3158"/>
      <c r="B3158"/>
      <c r="C3158" s="8"/>
      <c r="D3158" s="8"/>
      <c r="E3158"/>
      <c r="F3158" s="276"/>
      <c r="G3158"/>
      <c r="H3158"/>
      <c r="I3158"/>
      <c r="J3158" s="267"/>
      <c r="K3158" s="267"/>
      <c r="L3158" s="372"/>
      <c r="O3158" s="373"/>
      <c r="P3158" s="373"/>
      <c r="Q3158" s="374"/>
      <c r="R3158" s="274"/>
      <c r="S3158"/>
      <c r="T3158"/>
      <c r="U3158"/>
      <c r="V3158"/>
      <c r="W3158"/>
      <c r="X3158"/>
      <c r="Y3158"/>
      <c r="Z3158"/>
      <c r="AA3158"/>
      <c r="AB3158"/>
      <c r="AC3158"/>
      <c r="AD3158"/>
      <c r="AE3158"/>
      <c r="AF3158"/>
      <c r="AG3158"/>
      <c r="AH3158"/>
    </row>
    <row r="3159" spans="1:34" s="282" customFormat="1" ht="12.75" customHeight="1" x14ac:dyDescent="0.25">
      <c r="A3159"/>
      <c r="B3159"/>
      <c r="C3159" s="8"/>
      <c r="D3159" s="8"/>
      <c r="E3159"/>
      <c r="F3159" s="276"/>
      <c r="G3159"/>
      <c r="H3159"/>
      <c r="I3159"/>
      <c r="J3159" s="267"/>
      <c r="K3159" s="267"/>
      <c r="L3159" s="372"/>
      <c r="O3159" s="373"/>
      <c r="P3159" s="373"/>
      <c r="Q3159" s="374"/>
      <c r="R3159" s="274"/>
      <c r="S3159"/>
      <c r="T3159"/>
      <c r="U3159"/>
      <c r="V3159"/>
      <c r="W3159"/>
      <c r="X3159"/>
      <c r="Y3159"/>
      <c r="Z3159"/>
      <c r="AA3159"/>
      <c r="AB3159"/>
      <c r="AC3159"/>
      <c r="AD3159"/>
      <c r="AE3159"/>
      <c r="AF3159"/>
      <c r="AG3159"/>
      <c r="AH3159"/>
    </row>
    <row r="3160" spans="1:34" s="282" customFormat="1" ht="12.75" customHeight="1" x14ac:dyDescent="0.25">
      <c r="A3160"/>
      <c r="B3160"/>
      <c r="C3160" s="8"/>
      <c r="D3160" s="8"/>
      <c r="E3160"/>
      <c r="F3160" s="276"/>
      <c r="G3160"/>
      <c r="H3160"/>
      <c r="I3160"/>
      <c r="J3160" s="267"/>
      <c r="K3160" s="267"/>
      <c r="L3160" s="372"/>
      <c r="O3160" s="373"/>
      <c r="P3160" s="373"/>
      <c r="Q3160" s="374"/>
      <c r="R3160" s="274"/>
      <c r="S3160"/>
      <c r="T3160"/>
      <c r="U3160"/>
      <c r="V3160"/>
      <c r="W3160"/>
      <c r="X3160"/>
      <c r="Y3160"/>
      <c r="Z3160"/>
      <c r="AA3160"/>
      <c r="AB3160"/>
      <c r="AC3160"/>
      <c r="AD3160"/>
      <c r="AE3160"/>
      <c r="AF3160"/>
      <c r="AG3160"/>
      <c r="AH3160"/>
    </row>
    <row r="3161" spans="1:34" s="282" customFormat="1" ht="12.75" customHeight="1" x14ac:dyDescent="0.25">
      <c r="A3161"/>
      <c r="B3161"/>
      <c r="C3161" s="8"/>
      <c r="D3161" s="8"/>
      <c r="E3161"/>
      <c r="F3161" s="276"/>
      <c r="G3161"/>
      <c r="H3161"/>
      <c r="I3161"/>
      <c r="J3161" s="267"/>
      <c r="K3161" s="267"/>
      <c r="L3161" s="372"/>
      <c r="O3161" s="373"/>
      <c r="P3161" s="373"/>
      <c r="Q3161" s="374"/>
      <c r="R3161" s="274"/>
      <c r="S3161"/>
      <c r="T3161"/>
      <c r="U3161"/>
      <c r="V3161"/>
      <c r="W3161"/>
      <c r="X3161"/>
      <c r="Y3161"/>
      <c r="Z3161"/>
      <c r="AA3161"/>
      <c r="AB3161"/>
      <c r="AC3161"/>
      <c r="AD3161"/>
      <c r="AE3161"/>
      <c r="AF3161"/>
      <c r="AG3161"/>
      <c r="AH3161"/>
    </row>
    <row r="3162" spans="1:34" s="282" customFormat="1" ht="12.75" customHeight="1" x14ac:dyDescent="0.25">
      <c r="A3162"/>
      <c r="B3162"/>
      <c r="C3162" s="8"/>
      <c r="D3162" s="8"/>
      <c r="E3162"/>
      <c r="F3162" s="276"/>
      <c r="G3162"/>
      <c r="H3162"/>
      <c r="I3162"/>
      <c r="J3162" s="267"/>
      <c r="K3162" s="267"/>
      <c r="L3162" s="372"/>
      <c r="O3162" s="373"/>
      <c r="P3162" s="373"/>
      <c r="Q3162" s="374"/>
      <c r="R3162" s="274"/>
      <c r="S3162"/>
      <c r="T3162"/>
      <c r="U3162"/>
      <c r="V3162"/>
      <c r="W3162"/>
      <c r="X3162"/>
      <c r="Y3162"/>
      <c r="Z3162"/>
      <c r="AA3162"/>
      <c r="AB3162"/>
      <c r="AC3162"/>
      <c r="AD3162"/>
      <c r="AE3162"/>
      <c r="AF3162"/>
      <c r="AG3162"/>
      <c r="AH3162"/>
    </row>
    <row r="3163" spans="1:34" s="282" customFormat="1" ht="12.75" customHeight="1" x14ac:dyDescent="0.25">
      <c r="A3163"/>
      <c r="B3163"/>
      <c r="C3163" s="8"/>
      <c r="D3163" s="8"/>
      <c r="E3163"/>
      <c r="F3163" s="276"/>
      <c r="G3163"/>
      <c r="H3163"/>
      <c r="I3163"/>
      <c r="J3163" s="267"/>
      <c r="K3163" s="267"/>
      <c r="L3163" s="372"/>
      <c r="O3163" s="373"/>
      <c r="P3163" s="373"/>
      <c r="Q3163" s="374"/>
      <c r="R3163" s="274"/>
      <c r="S3163"/>
      <c r="T3163"/>
      <c r="U3163"/>
      <c r="V3163"/>
      <c r="W3163"/>
      <c r="X3163"/>
      <c r="Y3163"/>
      <c r="Z3163"/>
      <c r="AA3163"/>
      <c r="AB3163"/>
      <c r="AC3163"/>
      <c r="AD3163"/>
      <c r="AE3163"/>
      <c r="AF3163"/>
      <c r="AG3163"/>
      <c r="AH3163"/>
    </row>
    <row r="3164" spans="1:34" s="282" customFormat="1" ht="12.75" customHeight="1" x14ac:dyDescent="0.25">
      <c r="A3164"/>
      <c r="B3164"/>
      <c r="C3164" s="8"/>
      <c r="D3164" s="8"/>
      <c r="E3164"/>
      <c r="F3164" s="276"/>
      <c r="G3164"/>
      <c r="H3164"/>
      <c r="I3164"/>
      <c r="J3164" s="267"/>
      <c r="K3164" s="267"/>
      <c r="L3164" s="372"/>
      <c r="O3164" s="373"/>
      <c r="P3164" s="373"/>
      <c r="Q3164" s="374"/>
      <c r="R3164" s="274"/>
      <c r="S3164"/>
      <c r="T3164"/>
      <c r="U3164"/>
      <c r="V3164"/>
      <c r="W3164"/>
      <c r="X3164"/>
      <c r="Y3164"/>
      <c r="Z3164"/>
      <c r="AA3164"/>
      <c r="AB3164"/>
      <c r="AC3164"/>
      <c r="AD3164"/>
      <c r="AE3164"/>
      <c r="AF3164"/>
      <c r="AG3164"/>
      <c r="AH3164"/>
    </row>
    <row r="3165" spans="1:34" s="282" customFormat="1" ht="12.75" customHeight="1" x14ac:dyDescent="0.25">
      <c r="A3165"/>
      <c r="B3165"/>
      <c r="C3165" s="8"/>
      <c r="D3165" s="8"/>
      <c r="E3165"/>
      <c r="F3165" s="276"/>
      <c r="G3165"/>
      <c r="H3165"/>
      <c r="I3165"/>
      <c r="J3165" s="267"/>
      <c r="K3165" s="267"/>
      <c r="L3165" s="372"/>
      <c r="O3165" s="373"/>
      <c r="P3165" s="373"/>
      <c r="Q3165" s="374"/>
      <c r="R3165" s="274"/>
      <c r="S3165"/>
      <c r="T3165"/>
      <c r="U3165"/>
      <c r="V3165"/>
      <c r="W3165"/>
      <c r="X3165"/>
      <c r="Y3165"/>
      <c r="Z3165"/>
      <c r="AA3165"/>
      <c r="AB3165"/>
      <c r="AC3165"/>
      <c r="AD3165"/>
      <c r="AE3165"/>
      <c r="AF3165"/>
      <c r="AG3165"/>
      <c r="AH3165"/>
    </row>
    <row r="3166" spans="1:34" s="282" customFormat="1" ht="12.75" customHeight="1" x14ac:dyDescent="0.25">
      <c r="A3166"/>
      <c r="B3166"/>
      <c r="C3166" s="8"/>
      <c r="D3166" s="8"/>
      <c r="E3166"/>
      <c r="F3166" s="276"/>
      <c r="G3166"/>
      <c r="H3166"/>
      <c r="I3166"/>
      <c r="J3166" s="267"/>
      <c r="K3166" s="267"/>
      <c r="L3166" s="372"/>
      <c r="O3166" s="373"/>
      <c r="P3166" s="373"/>
      <c r="Q3166" s="374"/>
      <c r="R3166" s="274"/>
      <c r="S3166"/>
      <c r="T3166"/>
      <c r="U3166"/>
      <c r="V3166"/>
      <c r="W3166"/>
      <c r="X3166"/>
      <c r="Y3166"/>
      <c r="Z3166"/>
      <c r="AA3166"/>
      <c r="AB3166"/>
      <c r="AC3166"/>
      <c r="AD3166"/>
      <c r="AE3166"/>
      <c r="AF3166"/>
      <c r="AG3166"/>
      <c r="AH3166"/>
    </row>
    <row r="3167" spans="1:34" s="282" customFormat="1" ht="12.75" customHeight="1" x14ac:dyDescent="0.25">
      <c r="A3167"/>
      <c r="B3167"/>
      <c r="C3167" s="8"/>
      <c r="D3167" s="8"/>
      <c r="E3167"/>
      <c r="F3167" s="276"/>
      <c r="G3167"/>
      <c r="H3167"/>
      <c r="I3167"/>
      <c r="J3167" s="267"/>
      <c r="K3167" s="267"/>
      <c r="L3167" s="372"/>
      <c r="O3167" s="373"/>
      <c r="P3167" s="373"/>
      <c r="Q3167" s="374"/>
      <c r="R3167" s="274"/>
      <c r="S3167"/>
      <c r="T3167"/>
      <c r="U3167"/>
      <c r="V3167"/>
      <c r="W3167"/>
      <c r="X3167"/>
      <c r="Y3167"/>
      <c r="Z3167"/>
      <c r="AA3167"/>
      <c r="AB3167"/>
      <c r="AC3167"/>
      <c r="AD3167"/>
      <c r="AE3167"/>
      <c r="AF3167"/>
      <c r="AG3167"/>
      <c r="AH3167"/>
    </row>
    <row r="3168" spans="1:34" s="282" customFormat="1" ht="12.75" customHeight="1" x14ac:dyDescent="0.25">
      <c r="A3168"/>
      <c r="B3168"/>
      <c r="C3168" s="8"/>
      <c r="D3168" s="8"/>
      <c r="E3168"/>
      <c r="F3168" s="276"/>
      <c r="G3168"/>
      <c r="H3168"/>
      <c r="I3168"/>
      <c r="J3168" s="267"/>
      <c r="K3168" s="267"/>
      <c r="L3168" s="372"/>
      <c r="O3168" s="373"/>
      <c r="P3168" s="373"/>
      <c r="Q3168" s="374"/>
      <c r="R3168" s="274"/>
      <c r="S3168"/>
      <c r="T3168"/>
      <c r="U3168"/>
      <c r="V3168"/>
      <c r="W3168"/>
      <c r="X3168"/>
      <c r="Y3168"/>
      <c r="Z3168"/>
      <c r="AA3168"/>
      <c r="AB3168"/>
      <c r="AC3168"/>
      <c r="AD3168"/>
      <c r="AE3168"/>
      <c r="AF3168"/>
      <c r="AG3168"/>
      <c r="AH3168"/>
    </row>
    <row r="3169" spans="1:34" s="282" customFormat="1" ht="12.75" customHeight="1" x14ac:dyDescent="0.25">
      <c r="A3169"/>
      <c r="B3169"/>
      <c r="C3169" s="8"/>
      <c r="D3169" s="8"/>
      <c r="E3169"/>
      <c r="F3169" s="276"/>
      <c r="G3169"/>
      <c r="H3169"/>
      <c r="I3169"/>
      <c r="J3169" s="267"/>
      <c r="K3169" s="267"/>
      <c r="L3169" s="372"/>
      <c r="O3169" s="373"/>
      <c r="P3169" s="373"/>
      <c r="Q3169" s="374"/>
      <c r="R3169" s="274"/>
      <c r="S3169"/>
      <c r="T3169"/>
      <c r="U3169"/>
      <c r="V3169"/>
      <c r="W3169"/>
      <c r="X3169"/>
      <c r="Y3169"/>
      <c r="Z3169"/>
      <c r="AA3169"/>
      <c r="AB3169"/>
      <c r="AC3169"/>
      <c r="AD3169"/>
      <c r="AE3169"/>
      <c r="AF3169"/>
      <c r="AG3169"/>
      <c r="AH3169"/>
    </row>
    <row r="3170" spans="1:34" s="282" customFormat="1" ht="12.75" customHeight="1" x14ac:dyDescent="0.25">
      <c r="A3170"/>
      <c r="B3170"/>
      <c r="C3170" s="8"/>
      <c r="D3170" s="8"/>
      <c r="E3170"/>
      <c r="F3170" s="276"/>
      <c r="G3170"/>
      <c r="H3170"/>
      <c r="I3170"/>
      <c r="J3170" s="267"/>
      <c r="K3170" s="267"/>
      <c r="L3170" s="372"/>
      <c r="O3170" s="373"/>
      <c r="P3170" s="373"/>
      <c r="Q3170" s="374"/>
      <c r="R3170" s="274"/>
      <c r="S3170"/>
      <c r="T3170"/>
      <c r="U3170"/>
      <c r="V3170"/>
      <c r="W3170"/>
      <c r="X3170"/>
      <c r="Y3170"/>
      <c r="Z3170"/>
      <c r="AA3170"/>
      <c r="AB3170"/>
      <c r="AC3170"/>
      <c r="AD3170"/>
      <c r="AE3170"/>
      <c r="AF3170"/>
      <c r="AG3170"/>
      <c r="AH3170"/>
    </row>
    <row r="3171" spans="1:34" s="282" customFormat="1" ht="12.75" customHeight="1" x14ac:dyDescent="0.25">
      <c r="A3171"/>
      <c r="B3171"/>
      <c r="C3171" s="8"/>
      <c r="D3171" s="8"/>
      <c r="E3171"/>
      <c r="F3171" s="276"/>
      <c r="G3171"/>
      <c r="H3171"/>
      <c r="I3171"/>
      <c r="J3171" s="267"/>
      <c r="K3171" s="267"/>
      <c r="L3171" s="372"/>
      <c r="O3171" s="373"/>
      <c r="P3171" s="373"/>
      <c r="Q3171" s="374"/>
      <c r="R3171" s="274"/>
      <c r="S3171"/>
      <c r="T3171"/>
      <c r="U3171"/>
      <c r="V3171"/>
      <c r="W3171"/>
      <c r="X3171"/>
      <c r="Y3171"/>
      <c r="Z3171"/>
      <c r="AA3171"/>
      <c r="AB3171"/>
      <c r="AC3171"/>
      <c r="AD3171"/>
      <c r="AE3171"/>
      <c r="AF3171"/>
      <c r="AG3171"/>
      <c r="AH3171"/>
    </row>
    <row r="3172" spans="1:34" s="282" customFormat="1" ht="12.75" customHeight="1" x14ac:dyDescent="0.25">
      <c r="A3172"/>
      <c r="B3172"/>
      <c r="C3172" s="8"/>
      <c r="D3172" s="8"/>
      <c r="E3172"/>
      <c r="F3172" s="276"/>
      <c r="G3172"/>
      <c r="H3172"/>
      <c r="I3172"/>
      <c r="J3172" s="267"/>
      <c r="K3172" s="267"/>
      <c r="L3172" s="372"/>
      <c r="O3172" s="373"/>
      <c r="P3172" s="373"/>
      <c r="Q3172" s="374"/>
      <c r="R3172" s="274"/>
      <c r="S3172"/>
      <c r="T3172"/>
      <c r="U3172"/>
      <c r="V3172"/>
      <c r="W3172"/>
      <c r="X3172"/>
      <c r="Y3172"/>
      <c r="Z3172"/>
      <c r="AA3172"/>
      <c r="AB3172"/>
      <c r="AC3172"/>
      <c r="AD3172"/>
      <c r="AE3172"/>
      <c r="AF3172"/>
      <c r="AG3172"/>
      <c r="AH3172"/>
    </row>
    <row r="3173" spans="1:34" s="282" customFormat="1" ht="12.75" customHeight="1" x14ac:dyDescent="0.25">
      <c r="A3173"/>
      <c r="B3173"/>
      <c r="C3173" s="8"/>
      <c r="D3173" s="8"/>
      <c r="E3173"/>
      <c r="F3173" s="276"/>
      <c r="G3173"/>
      <c r="H3173"/>
      <c r="I3173"/>
      <c r="J3173" s="267"/>
      <c r="K3173" s="267"/>
      <c r="L3173" s="372"/>
      <c r="O3173" s="373"/>
      <c r="P3173" s="373"/>
      <c r="Q3173" s="374"/>
      <c r="R3173" s="274"/>
      <c r="S3173"/>
      <c r="T3173"/>
      <c r="U3173"/>
      <c r="V3173"/>
      <c r="W3173"/>
      <c r="X3173"/>
      <c r="Y3173"/>
      <c r="Z3173"/>
      <c r="AA3173"/>
      <c r="AB3173"/>
      <c r="AC3173"/>
      <c r="AD3173"/>
      <c r="AE3173"/>
      <c r="AF3173"/>
      <c r="AG3173"/>
      <c r="AH3173"/>
    </row>
    <row r="3174" spans="1:34" s="282" customFormat="1" ht="12.75" customHeight="1" x14ac:dyDescent="0.25">
      <c r="A3174"/>
      <c r="B3174"/>
      <c r="C3174" s="8"/>
      <c r="D3174" s="8"/>
      <c r="E3174"/>
      <c r="F3174" s="276"/>
      <c r="G3174"/>
      <c r="H3174"/>
      <c r="I3174"/>
      <c r="J3174" s="267"/>
      <c r="K3174" s="267"/>
      <c r="L3174" s="372"/>
      <c r="O3174" s="373"/>
      <c r="P3174" s="373"/>
      <c r="Q3174" s="374"/>
      <c r="R3174" s="274"/>
      <c r="S3174"/>
      <c r="T3174"/>
      <c r="U3174"/>
      <c r="V3174"/>
      <c r="W3174"/>
      <c r="X3174"/>
      <c r="Y3174"/>
      <c r="Z3174"/>
      <c r="AA3174"/>
      <c r="AB3174"/>
      <c r="AC3174"/>
      <c r="AD3174"/>
      <c r="AE3174"/>
      <c r="AF3174"/>
      <c r="AG3174"/>
      <c r="AH3174"/>
    </row>
    <row r="3175" spans="1:34" s="282" customFormat="1" ht="12.75" customHeight="1" x14ac:dyDescent="0.25">
      <c r="A3175"/>
      <c r="B3175"/>
      <c r="C3175" s="8"/>
      <c r="D3175" s="8"/>
      <c r="E3175"/>
      <c r="F3175" s="276"/>
      <c r="G3175"/>
      <c r="H3175"/>
      <c r="I3175"/>
      <c r="J3175" s="267"/>
      <c r="K3175" s="267"/>
      <c r="L3175" s="372"/>
      <c r="O3175" s="373"/>
      <c r="P3175" s="373"/>
      <c r="Q3175" s="374"/>
      <c r="R3175" s="274"/>
      <c r="S3175"/>
      <c r="T3175"/>
      <c r="U3175"/>
      <c r="V3175"/>
      <c r="W3175"/>
      <c r="X3175"/>
      <c r="Y3175"/>
      <c r="Z3175"/>
      <c r="AA3175"/>
      <c r="AB3175"/>
      <c r="AC3175"/>
      <c r="AD3175"/>
      <c r="AE3175"/>
      <c r="AF3175"/>
      <c r="AG3175"/>
      <c r="AH3175"/>
    </row>
    <row r="3176" spans="1:34" s="282" customFormat="1" ht="12.75" customHeight="1" x14ac:dyDescent="0.25">
      <c r="A3176"/>
      <c r="B3176"/>
      <c r="C3176" s="8"/>
      <c r="D3176" s="8"/>
      <c r="E3176"/>
      <c r="F3176" s="276"/>
      <c r="G3176"/>
      <c r="H3176"/>
      <c r="I3176"/>
      <c r="J3176" s="267"/>
      <c r="K3176" s="267"/>
      <c r="L3176" s="372"/>
      <c r="O3176" s="373"/>
      <c r="P3176" s="373"/>
      <c r="Q3176" s="374"/>
      <c r="R3176" s="274"/>
      <c r="S3176"/>
      <c r="T3176"/>
      <c r="U3176"/>
      <c r="V3176"/>
      <c r="W3176"/>
      <c r="X3176"/>
      <c r="Y3176"/>
      <c r="Z3176"/>
      <c r="AA3176"/>
      <c r="AB3176"/>
      <c r="AC3176"/>
      <c r="AD3176"/>
      <c r="AE3176"/>
      <c r="AF3176"/>
      <c r="AG3176"/>
      <c r="AH3176"/>
    </row>
    <row r="3177" spans="1:34" s="282" customFormat="1" ht="12.75" customHeight="1" x14ac:dyDescent="0.25">
      <c r="A3177"/>
      <c r="B3177"/>
      <c r="C3177" s="8"/>
      <c r="D3177" s="8"/>
      <c r="E3177"/>
      <c r="F3177" s="276"/>
      <c r="G3177"/>
      <c r="H3177"/>
      <c r="I3177"/>
      <c r="J3177" s="267"/>
      <c r="K3177" s="267"/>
      <c r="L3177" s="372"/>
      <c r="O3177" s="373"/>
      <c r="P3177" s="373"/>
      <c r="Q3177" s="374"/>
      <c r="R3177" s="274"/>
      <c r="S3177"/>
      <c r="T3177"/>
      <c r="U3177"/>
      <c r="V3177"/>
      <c r="W3177"/>
      <c r="X3177"/>
      <c r="Y3177"/>
      <c r="Z3177"/>
      <c r="AA3177"/>
      <c r="AB3177"/>
      <c r="AC3177"/>
      <c r="AD3177"/>
      <c r="AE3177"/>
      <c r="AF3177"/>
      <c r="AG3177"/>
      <c r="AH3177"/>
    </row>
    <row r="3178" spans="1:34" s="282" customFormat="1" ht="12.75" customHeight="1" x14ac:dyDescent="0.25">
      <c r="A3178"/>
      <c r="B3178"/>
      <c r="C3178" s="8"/>
      <c r="D3178" s="8"/>
      <c r="E3178"/>
      <c r="F3178" s="276"/>
      <c r="G3178"/>
      <c r="H3178"/>
      <c r="I3178"/>
      <c r="J3178" s="267"/>
      <c r="K3178" s="267"/>
      <c r="L3178" s="372"/>
      <c r="O3178" s="373"/>
      <c r="P3178" s="373"/>
      <c r="Q3178" s="374"/>
      <c r="R3178" s="274"/>
      <c r="S3178"/>
      <c r="T3178"/>
      <c r="U3178"/>
      <c r="V3178"/>
      <c r="W3178"/>
      <c r="X3178"/>
      <c r="Y3178"/>
      <c r="Z3178"/>
      <c r="AA3178"/>
      <c r="AB3178"/>
      <c r="AC3178"/>
      <c r="AD3178"/>
      <c r="AE3178"/>
      <c r="AF3178"/>
      <c r="AG3178"/>
      <c r="AH3178"/>
    </row>
    <row r="3179" spans="1:34" s="282" customFormat="1" ht="12.75" customHeight="1" x14ac:dyDescent="0.25">
      <c r="A3179"/>
      <c r="B3179"/>
      <c r="C3179" s="8"/>
      <c r="D3179" s="8"/>
      <c r="E3179"/>
      <c r="F3179" s="276"/>
      <c r="G3179"/>
      <c r="H3179"/>
      <c r="I3179"/>
      <c r="J3179" s="267"/>
      <c r="K3179" s="267"/>
      <c r="L3179" s="372"/>
      <c r="O3179" s="373"/>
      <c r="P3179" s="373"/>
      <c r="Q3179" s="374"/>
      <c r="R3179" s="274"/>
      <c r="S3179"/>
      <c r="T3179"/>
      <c r="U3179"/>
      <c r="V3179"/>
      <c r="W3179"/>
      <c r="X3179"/>
      <c r="Y3179"/>
      <c r="Z3179"/>
      <c r="AA3179"/>
      <c r="AB3179"/>
      <c r="AC3179"/>
      <c r="AD3179"/>
      <c r="AE3179"/>
      <c r="AF3179"/>
      <c r="AG3179"/>
      <c r="AH3179"/>
    </row>
    <row r="3180" spans="1:34" s="282" customFormat="1" ht="12.75" customHeight="1" x14ac:dyDescent="0.25">
      <c r="A3180"/>
      <c r="B3180"/>
      <c r="C3180" s="8"/>
      <c r="D3180" s="8"/>
      <c r="E3180"/>
      <c r="F3180" s="276"/>
      <c r="G3180"/>
      <c r="H3180"/>
      <c r="I3180"/>
      <c r="J3180" s="267"/>
      <c r="K3180" s="267"/>
      <c r="L3180" s="372"/>
      <c r="O3180" s="373"/>
      <c r="P3180" s="373"/>
      <c r="Q3180" s="374"/>
      <c r="R3180" s="274"/>
      <c r="S3180"/>
      <c r="T3180"/>
      <c r="U3180"/>
      <c r="V3180"/>
      <c r="W3180"/>
      <c r="X3180"/>
      <c r="Y3180"/>
      <c r="Z3180"/>
      <c r="AA3180"/>
      <c r="AB3180"/>
      <c r="AC3180"/>
      <c r="AD3180"/>
      <c r="AE3180"/>
      <c r="AF3180"/>
      <c r="AG3180"/>
      <c r="AH3180"/>
    </row>
    <row r="3181" spans="1:34" s="282" customFormat="1" ht="12.75" customHeight="1" x14ac:dyDescent="0.25">
      <c r="A3181"/>
      <c r="B3181"/>
      <c r="C3181" s="8"/>
      <c r="D3181" s="8"/>
      <c r="E3181"/>
      <c r="F3181" s="276"/>
      <c r="G3181"/>
      <c r="H3181"/>
      <c r="I3181"/>
      <c r="J3181" s="267"/>
      <c r="K3181" s="267"/>
      <c r="L3181" s="372"/>
      <c r="O3181" s="373"/>
      <c r="P3181" s="373"/>
      <c r="Q3181" s="374"/>
      <c r="R3181" s="274"/>
      <c r="S3181"/>
      <c r="T3181"/>
      <c r="U3181"/>
      <c r="V3181"/>
      <c r="W3181"/>
      <c r="X3181"/>
      <c r="Y3181"/>
      <c r="Z3181"/>
      <c r="AA3181"/>
      <c r="AB3181"/>
      <c r="AC3181"/>
      <c r="AD3181"/>
      <c r="AE3181"/>
      <c r="AF3181"/>
      <c r="AG3181"/>
      <c r="AH3181"/>
    </row>
    <row r="3182" spans="1:34" s="282" customFormat="1" ht="12.75" customHeight="1" x14ac:dyDescent="0.25">
      <c r="A3182"/>
      <c r="B3182"/>
      <c r="C3182" s="8"/>
      <c r="D3182" s="8"/>
      <c r="E3182"/>
      <c r="F3182" s="276"/>
      <c r="G3182"/>
      <c r="H3182"/>
      <c r="I3182"/>
      <c r="J3182" s="267"/>
      <c r="K3182" s="267"/>
      <c r="L3182" s="372"/>
      <c r="O3182" s="373"/>
      <c r="P3182" s="373"/>
      <c r="Q3182" s="374"/>
      <c r="R3182" s="274"/>
      <c r="S3182"/>
      <c r="T3182"/>
      <c r="U3182"/>
      <c r="V3182"/>
      <c r="W3182"/>
      <c r="X3182"/>
      <c r="Y3182"/>
      <c r="Z3182"/>
      <c r="AA3182"/>
      <c r="AB3182"/>
      <c r="AC3182"/>
      <c r="AD3182"/>
      <c r="AE3182"/>
      <c r="AF3182"/>
      <c r="AG3182"/>
      <c r="AH3182"/>
    </row>
    <row r="3183" spans="1:34" s="282" customFormat="1" ht="12.75" customHeight="1" x14ac:dyDescent="0.25">
      <c r="A3183"/>
      <c r="B3183"/>
      <c r="C3183" s="8"/>
      <c r="D3183" s="8"/>
      <c r="E3183"/>
      <c r="F3183" s="276"/>
      <c r="G3183"/>
      <c r="H3183"/>
      <c r="I3183"/>
      <c r="J3183" s="267"/>
      <c r="K3183" s="267"/>
      <c r="L3183" s="372"/>
      <c r="O3183" s="373"/>
      <c r="P3183" s="373"/>
      <c r="Q3183" s="374"/>
      <c r="R3183" s="274"/>
      <c r="S3183"/>
      <c r="T3183"/>
      <c r="U3183"/>
      <c r="V3183"/>
      <c r="W3183"/>
      <c r="X3183"/>
      <c r="Y3183"/>
      <c r="Z3183"/>
      <c r="AA3183"/>
      <c r="AB3183"/>
      <c r="AC3183"/>
      <c r="AD3183"/>
      <c r="AE3183"/>
      <c r="AF3183"/>
      <c r="AG3183"/>
      <c r="AH3183"/>
    </row>
    <row r="3184" spans="1:34" s="282" customFormat="1" ht="12.75" customHeight="1" x14ac:dyDescent="0.25">
      <c r="A3184"/>
      <c r="B3184"/>
      <c r="C3184" s="8"/>
      <c r="D3184" s="8"/>
      <c r="E3184"/>
      <c r="F3184" s="276"/>
      <c r="G3184"/>
      <c r="H3184"/>
      <c r="I3184"/>
      <c r="J3184" s="267"/>
      <c r="K3184" s="267"/>
      <c r="L3184" s="372"/>
      <c r="O3184" s="373"/>
      <c r="P3184" s="373"/>
      <c r="Q3184" s="374"/>
      <c r="R3184" s="274"/>
      <c r="S3184"/>
      <c r="T3184"/>
      <c r="U3184"/>
      <c r="V3184"/>
      <c r="W3184"/>
      <c r="X3184"/>
      <c r="Y3184"/>
      <c r="Z3184"/>
      <c r="AA3184"/>
      <c r="AB3184"/>
      <c r="AC3184"/>
      <c r="AD3184"/>
      <c r="AE3184"/>
      <c r="AF3184"/>
      <c r="AG3184"/>
      <c r="AH3184"/>
    </row>
    <row r="3185" spans="1:34" s="282" customFormat="1" ht="12.75" customHeight="1" x14ac:dyDescent="0.25">
      <c r="A3185"/>
      <c r="B3185"/>
      <c r="C3185" s="8"/>
      <c r="D3185" s="8"/>
      <c r="E3185"/>
      <c r="F3185" s="276"/>
      <c r="G3185"/>
      <c r="H3185"/>
      <c r="I3185"/>
      <c r="J3185" s="267"/>
      <c r="K3185" s="267"/>
      <c r="L3185" s="372"/>
      <c r="O3185" s="373"/>
      <c r="P3185" s="373"/>
      <c r="Q3185" s="374"/>
      <c r="R3185" s="274"/>
      <c r="S3185"/>
      <c r="T3185"/>
      <c r="U3185"/>
      <c r="V3185"/>
      <c r="W3185"/>
      <c r="X3185"/>
      <c r="Y3185"/>
      <c r="Z3185"/>
      <c r="AA3185"/>
      <c r="AB3185"/>
      <c r="AC3185"/>
      <c r="AD3185"/>
      <c r="AE3185"/>
      <c r="AF3185"/>
      <c r="AG3185"/>
      <c r="AH3185"/>
    </row>
    <row r="3186" spans="1:34" s="282" customFormat="1" ht="12.75" customHeight="1" x14ac:dyDescent="0.25">
      <c r="A3186"/>
      <c r="B3186"/>
      <c r="C3186" s="8"/>
      <c r="D3186" s="8"/>
      <c r="E3186"/>
      <c r="F3186" s="276"/>
      <c r="G3186"/>
      <c r="H3186"/>
      <c r="I3186"/>
      <c r="J3186" s="267"/>
      <c r="K3186" s="267"/>
      <c r="L3186" s="372"/>
      <c r="O3186" s="373"/>
      <c r="P3186" s="373"/>
      <c r="Q3186" s="374"/>
      <c r="R3186" s="274"/>
      <c r="S3186"/>
      <c r="T3186"/>
      <c r="U3186"/>
      <c r="V3186"/>
      <c r="W3186"/>
      <c r="X3186"/>
      <c r="Y3186"/>
      <c r="Z3186"/>
      <c r="AA3186"/>
      <c r="AB3186"/>
      <c r="AC3186"/>
      <c r="AD3186"/>
      <c r="AE3186"/>
      <c r="AF3186"/>
      <c r="AG3186"/>
      <c r="AH3186"/>
    </row>
    <row r="3187" spans="1:34" s="282" customFormat="1" ht="12.75" customHeight="1" x14ac:dyDescent="0.25">
      <c r="A3187"/>
      <c r="B3187"/>
      <c r="C3187" s="8"/>
      <c r="D3187" s="8"/>
      <c r="E3187"/>
      <c r="F3187" s="276"/>
      <c r="G3187"/>
      <c r="H3187"/>
      <c r="I3187"/>
      <c r="J3187" s="267"/>
      <c r="K3187" s="267"/>
      <c r="L3187" s="372"/>
      <c r="O3187" s="373"/>
      <c r="P3187" s="373"/>
      <c r="Q3187" s="374"/>
      <c r="R3187" s="274"/>
      <c r="S3187"/>
      <c r="T3187"/>
      <c r="U3187"/>
      <c r="V3187"/>
      <c r="W3187"/>
      <c r="X3187"/>
      <c r="Y3187"/>
      <c r="Z3187"/>
      <c r="AA3187"/>
      <c r="AB3187"/>
      <c r="AC3187"/>
      <c r="AD3187"/>
      <c r="AE3187"/>
      <c r="AF3187"/>
      <c r="AG3187"/>
      <c r="AH3187"/>
    </row>
    <row r="3188" spans="1:34" s="282" customFormat="1" ht="12.75" customHeight="1" x14ac:dyDescent="0.25">
      <c r="A3188"/>
      <c r="B3188"/>
      <c r="C3188" s="8"/>
      <c r="D3188" s="8"/>
      <c r="E3188"/>
      <c r="F3188" s="276"/>
      <c r="G3188"/>
      <c r="H3188"/>
      <c r="I3188"/>
      <c r="J3188" s="267"/>
      <c r="K3188" s="267"/>
      <c r="L3188" s="372"/>
      <c r="O3188" s="373"/>
      <c r="P3188" s="373"/>
      <c r="Q3188" s="374"/>
      <c r="R3188" s="274"/>
      <c r="S3188"/>
      <c r="T3188"/>
      <c r="U3188"/>
      <c r="V3188"/>
      <c r="W3188"/>
      <c r="X3188"/>
      <c r="Y3188"/>
      <c r="Z3188"/>
      <c r="AA3188"/>
      <c r="AB3188"/>
      <c r="AC3188"/>
      <c r="AD3188"/>
      <c r="AE3188"/>
      <c r="AF3188"/>
      <c r="AG3188"/>
      <c r="AH3188"/>
    </row>
    <row r="3189" spans="1:34" s="282" customFormat="1" ht="12.75" customHeight="1" x14ac:dyDescent="0.25">
      <c r="A3189"/>
      <c r="B3189"/>
      <c r="C3189" s="8"/>
      <c r="D3189" s="8"/>
      <c r="E3189"/>
      <c r="F3189" s="276"/>
      <c r="G3189"/>
      <c r="H3189"/>
      <c r="I3189"/>
      <c r="J3189" s="267"/>
      <c r="K3189" s="267"/>
      <c r="L3189" s="372"/>
      <c r="O3189" s="373"/>
      <c r="P3189" s="373"/>
      <c r="Q3189" s="374"/>
      <c r="R3189" s="274"/>
      <c r="S3189"/>
      <c r="T3189"/>
      <c r="U3189"/>
      <c r="V3189"/>
      <c r="W3189"/>
      <c r="X3189"/>
      <c r="Y3189"/>
      <c r="Z3189"/>
      <c r="AA3189"/>
      <c r="AB3189"/>
      <c r="AC3189"/>
      <c r="AD3189"/>
      <c r="AE3189"/>
      <c r="AF3189"/>
      <c r="AG3189"/>
      <c r="AH3189"/>
    </row>
    <row r="3190" spans="1:34" s="282" customFormat="1" ht="12.75" customHeight="1" x14ac:dyDescent="0.25">
      <c r="A3190"/>
      <c r="B3190"/>
      <c r="C3190" s="8"/>
      <c r="D3190" s="8"/>
      <c r="E3190"/>
      <c r="F3190" s="276"/>
      <c r="G3190"/>
      <c r="H3190"/>
      <c r="I3190"/>
      <c r="J3190" s="267"/>
      <c r="K3190" s="267"/>
      <c r="L3190" s="372"/>
      <c r="O3190" s="373"/>
      <c r="P3190" s="373"/>
      <c r="Q3190" s="374"/>
      <c r="R3190" s="274"/>
      <c r="S3190"/>
      <c r="T3190"/>
      <c r="U3190"/>
      <c r="V3190"/>
      <c r="W3190"/>
      <c r="X3190"/>
      <c r="Y3190"/>
      <c r="Z3190"/>
      <c r="AA3190"/>
      <c r="AB3190"/>
      <c r="AC3190"/>
      <c r="AD3190"/>
      <c r="AE3190"/>
      <c r="AF3190"/>
      <c r="AG3190"/>
      <c r="AH3190"/>
    </row>
    <row r="3191" spans="1:34" s="282" customFormat="1" ht="12.75" customHeight="1" x14ac:dyDescent="0.25">
      <c r="A3191"/>
      <c r="B3191"/>
      <c r="C3191" s="8"/>
      <c r="D3191" s="8"/>
      <c r="E3191"/>
      <c r="F3191" s="276"/>
      <c r="G3191"/>
      <c r="H3191"/>
      <c r="I3191"/>
      <c r="J3191" s="267"/>
      <c r="K3191" s="267"/>
      <c r="L3191" s="372"/>
      <c r="O3191" s="373"/>
      <c r="P3191" s="373"/>
      <c r="Q3191" s="374"/>
      <c r="R3191" s="274"/>
      <c r="S3191"/>
      <c r="T3191"/>
      <c r="U3191"/>
      <c r="V3191"/>
      <c r="W3191"/>
      <c r="X3191"/>
      <c r="Y3191"/>
      <c r="Z3191"/>
      <c r="AA3191"/>
      <c r="AB3191"/>
      <c r="AC3191"/>
      <c r="AD3191"/>
      <c r="AE3191"/>
      <c r="AF3191"/>
      <c r="AG3191"/>
      <c r="AH3191"/>
    </row>
    <row r="3192" spans="1:34" s="282" customFormat="1" ht="12.75" customHeight="1" x14ac:dyDescent="0.25">
      <c r="A3192"/>
      <c r="B3192"/>
      <c r="C3192" s="8"/>
      <c r="D3192" s="8"/>
      <c r="E3192"/>
      <c r="F3192" s="276"/>
      <c r="G3192"/>
      <c r="H3192"/>
      <c r="I3192"/>
      <c r="J3192" s="267"/>
      <c r="K3192" s="267"/>
      <c r="L3192" s="372"/>
      <c r="O3192" s="373"/>
      <c r="P3192" s="373"/>
      <c r="Q3192" s="374"/>
      <c r="R3192" s="274"/>
      <c r="S3192"/>
      <c r="T3192"/>
      <c r="U3192"/>
      <c r="V3192"/>
      <c r="W3192"/>
      <c r="X3192"/>
      <c r="Y3192"/>
      <c r="Z3192"/>
      <c r="AA3192"/>
      <c r="AB3192"/>
      <c r="AC3192"/>
      <c r="AD3192"/>
      <c r="AE3192"/>
      <c r="AF3192"/>
      <c r="AG3192"/>
      <c r="AH3192"/>
    </row>
    <row r="3193" spans="1:34" s="282" customFormat="1" ht="12.75" customHeight="1" x14ac:dyDescent="0.25">
      <c r="A3193"/>
      <c r="B3193"/>
      <c r="C3193" s="8"/>
      <c r="D3193" s="8"/>
      <c r="E3193"/>
      <c r="F3193" s="276"/>
      <c r="G3193"/>
      <c r="H3193"/>
      <c r="I3193"/>
      <c r="J3193" s="267"/>
      <c r="K3193" s="267"/>
      <c r="L3193" s="372"/>
      <c r="O3193" s="373"/>
      <c r="P3193" s="373"/>
      <c r="Q3193" s="374"/>
      <c r="R3193" s="274"/>
      <c r="S3193"/>
      <c r="T3193"/>
      <c r="U3193"/>
      <c r="V3193"/>
      <c r="W3193"/>
      <c r="X3193"/>
      <c r="Y3193"/>
      <c r="Z3193"/>
      <c r="AA3193"/>
      <c r="AB3193"/>
      <c r="AC3193"/>
      <c r="AD3193"/>
      <c r="AE3193"/>
      <c r="AF3193"/>
      <c r="AG3193"/>
      <c r="AH3193"/>
    </row>
    <row r="3194" spans="1:34" s="282" customFormat="1" ht="12.75" customHeight="1" x14ac:dyDescent="0.25">
      <c r="A3194"/>
      <c r="B3194"/>
      <c r="C3194" s="8"/>
      <c r="D3194" s="8"/>
      <c r="E3194"/>
      <c r="F3194" s="276"/>
      <c r="G3194"/>
      <c r="H3194"/>
      <c r="I3194"/>
      <c r="J3194" s="267"/>
      <c r="K3194" s="267"/>
      <c r="L3194" s="372"/>
      <c r="O3194" s="373"/>
      <c r="P3194" s="373"/>
      <c r="Q3194" s="374"/>
      <c r="R3194" s="274"/>
      <c r="S3194"/>
      <c r="T3194"/>
      <c r="U3194"/>
      <c r="V3194"/>
      <c r="W3194"/>
      <c r="X3194"/>
      <c r="Y3194"/>
      <c r="Z3194"/>
      <c r="AA3194"/>
      <c r="AB3194"/>
      <c r="AC3194"/>
      <c r="AD3194"/>
      <c r="AE3194"/>
      <c r="AF3194"/>
      <c r="AG3194"/>
      <c r="AH3194"/>
    </row>
    <row r="3195" spans="1:34" s="282" customFormat="1" ht="12.75" customHeight="1" x14ac:dyDescent="0.25">
      <c r="A3195"/>
      <c r="B3195"/>
      <c r="C3195" s="8"/>
      <c r="D3195" s="8"/>
      <c r="E3195"/>
      <c r="F3195" s="276"/>
      <c r="G3195"/>
      <c r="H3195"/>
      <c r="I3195"/>
      <c r="J3195" s="267"/>
      <c r="K3195" s="267"/>
      <c r="L3195" s="372"/>
      <c r="O3195" s="373"/>
      <c r="P3195" s="373"/>
      <c r="Q3195" s="374"/>
      <c r="R3195" s="274"/>
      <c r="S3195"/>
      <c r="T3195"/>
      <c r="U3195"/>
      <c r="V3195"/>
      <c r="W3195"/>
      <c r="X3195"/>
      <c r="Y3195"/>
      <c r="Z3195"/>
      <c r="AA3195"/>
      <c r="AB3195"/>
      <c r="AC3195"/>
      <c r="AD3195"/>
      <c r="AE3195"/>
      <c r="AF3195"/>
      <c r="AG3195"/>
      <c r="AH3195"/>
    </row>
    <row r="3196" spans="1:34" s="282" customFormat="1" ht="12.75" customHeight="1" x14ac:dyDescent="0.25">
      <c r="A3196"/>
      <c r="B3196"/>
      <c r="C3196" s="8"/>
      <c r="D3196" s="8"/>
      <c r="E3196"/>
      <c r="F3196" s="276"/>
      <c r="G3196"/>
      <c r="H3196"/>
      <c r="I3196"/>
      <c r="J3196" s="267"/>
      <c r="K3196" s="267"/>
      <c r="L3196" s="372"/>
      <c r="O3196" s="373"/>
      <c r="P3196" s="373"/>
      <c r="Q3196" s="374"/>
      <c r="R3196" s="274"/>
      <c r="S3196"/>
      <c r="T3196"/>
      <c r="U3196"/>
      <c r="V3196"/>
      <c r="W3196"/>
      <c r="X3196"/>
      <c r="Y3196"/>
      <c r="Z3196"/>
      <c r="AA3196"/>
      <c r="AB3196"/>
      <c r="AC3196"/>
      <c r="AD3196"/>
      <c r="AE3196"/>
      <c r="AF3196"/>
      <c r="AG3196"/>
      <c r="AH3196"/>
    </row>
    <row r="3197" spans="1:34" s="282" customFormat="1" ht="12.75" customHeight="1" x14ac:dyDescent="0.25">
      <c r="A3197"/>
      <c r="B3197"/>
      <c r="C3197" s="8"/>
      <c r="D3197" s="8"/>
      <c r="E3197"/>
      <c r="F3197" s="276"/>
      <c r="G3197"/>
      <c r="H3197"/>
      <c r="I3197"/>
      <c r="J3197" s="267"/>
      <c r="K3197" s="267"/>
      <c r="L3197" s="372"/>
      <c r="O3197" s="373"/>
      <c r="P3197" s="373"/>
      <c r="Q3197" s="374"/>
      <c r="R3197" s="274"/>
      <c r="S3197"/>
      <c r="T3197"/>
      <c r="U3197"/>
      <c r="V3197"/>
      <c r="W3197"/>
      <c r="X3197"/>
      <c r="Y3197"/>
      <c r="Z3197"/>
      <c r="AA3197"/>
      <c r="AB3197"/>
      <c r="AC3197"/>
      <c r="AD3197"/>
      <c r="AE3197"/>
      <c r="AF3197"/>
      <c r="AG3197"/>
      <c r="AH3197"/>
    </row>
    <row r="3198" spans="1:34" s="282" customFormat="1" ht="12.75" customHeight="1" x14ac:dyDescent="0.25">
      <c r="A3198"/>
      <c r="B3198"/>
      <c r="C3198" s="8"/>
      <c r="D3198" s="8"/>
      <c r="E3198"/>
      <c r="F3198" s="276"/>
      <c r="G3198"/>
      <c r="H3198"/>
      <c r="I3198"/>
      <c r="J3198" s="267"/>
      <c r="K3198" s="267"/>
      <c r="L3198" s="372"/>
      <c r="O3198" s="373"/>
      <c r="P3198" s="373"/>
      <c r="Q3198" s="374"/>
      <c r="R3198" s="274"/>
      <c r="S3198"/>
      <c r="T3198"/>
      <c r="U3198"/>
      <c r="V3198"/>
      <c r="W3198"/>
      <c r="X3198"/>
      <c r="Y3198"/>
      <c r="Z3198"/>
      <c r="AA3198"/>
      <c r="AB3198"/>
      <c r="AC3198"/>
      <c r="AD3198"/>
      <c r="AE3198"/>
      <c r="AF3198"/>
      <c r="AG3198"/>
      <c r="AH3198"/>
    </row>
    <row r="3199" spans="1:34" s="282" customFormat="1" ht="12.75" customHeight="1" x14ac:dyDescent="0.25">
      <c r="A3199"/>
      <c r="B3199"/>
      <c r="C3199" s="8"/>
      <c r="D3199" s="8"/>
      <c r="E3199"/>
      <c r="F3199" s="276"/>
      <c r="G3199"/>
      <c r="H3199"/>
      <c r="I3199"/>
      <c r="J3199" s="267"/>
      <c r="K3199" s="267"/>
      <c r="L3199" s="372"/>
      <c r="O3199" s="373"/>
      <c r="P3199" s="373"/>
      <c r="Q3199" s="374"/>
      <c r="R3199" s="274"/>
      <c r="S3199"/>
      <c r="T3199"/>
      <c r="U3199"/>
      <c r="V3199"/>
      <c r="W3199"/>
      <c r="X3199"/>
      <c r="Y3199"/>
      <c r="Z3199"/>
      <c r="AA3199"/>
      <c r="AB3199"/>
      <c r="AC3199"/>
      <c r="AD3199"/>
      <c r="AE3199"/>
      <c r="AF3199"/>
      <c r="AG3199"/>
      <c r="AH3199"/>
    </row>
    <row r="3200" spans="1:34" s="282" customFormat="1" ht="12.75" customHeight="1" x14ac:dyDescent="0.25">
      <c r="A3200"/>
      <c r="B3200"/>
      <c r="C3200" s="8"/>
      <c r="D3200" s="8"/>
      <c r="E3200"/>
      <c r="F3200" s="276"/>
      <c r="G3200"/>
      <c r="H3200"/>
      <c r="I3200"/>
      <c r="J3200" s="267"/>
      <c r="K3200" s="267"/>
      <c r="L3200" s="372"/>
      <c r="O3200" s="373"/>
      <c r="P3200" s="373"/>
      <c r="Q3200" s="374"/>
      <c r="R3200" s="274"/>
      <c r="S3200"/>
      <c r="T3200"/>
      <c r="U3200"/>
      <c r="V3200"/>
      <c r="W3200"/>
      <c r="X3200"/>
      <c r="Y3200"/>
      <c r="Z3200"/>
      <c r="AA3200"/>
      <c r="AB3200"/>
      <c r="AC3200"/>
      <c r="AD3200"/>
      <c r="AE3200"/>
      <c r="AF3200"/>
      <c r="AG3200"/>
      <c r="AH3200"/>
    </row>
    <row r="3201" spans="1:34" s="282" customFormat="1" ht="12.75" customHeight="1" x14ac:dyDescent="0.25">
      <c r="A3201"/>
      <c r="B3201"/>
      <c r="C3201" s="8"/>
      <c r="D3201" s="8"/>
      <c r="E3201"/>
      <c r="F3201" s="276"/>
      <c r="G3201"/>
      <c r="H3201"/>
      <c r="I3201"/>
      <c r="J3201" s="267"/>
      <c r="K3201" s="267"/>
      <c r="L3201" s="372"/>
      <c r="O3201" s="373"/>
      <c r="P3201" s="373"/>
      <c r="Q3201" s="374"/>
      <c r="R3201" s="274"/>
      <c r="S3201"/>
      <c r="T3201"/>
      <c r="U3201"/>
      <c r="V3201"/>
      <c r="W3201"/>
      <c r="X3201"/>
      <c r="Y3201"/>
      <c r="Z3201"/>
      <c r="AA3201"/>
      <c r="AB3201"/>
      <c r="AC3201"/>
      <c r="AD3201"/>
      <c r="AE3201"/>
      <c r="AF3201"/>
      <c r="AG3201"/>
      <c r="AH3201"/>
    </row>
    <row r="3202" spans="1:34" s="282" customFormat="1" ht="12.75" customHeight="1" x14ac:dyDescent="0.25">
      <c r="A3202"/>
      <c r="B3202"/>
      <c r="C3202" s="8"/>
      <c r="D3202" s="8"/>
      <c r="E3202"/>
      <c r="F3202" s="276"/>
      <c r="G3202"/>
      <c r="H3202"/>
      <c r="I3202"/>
      <c r="J3202" s="267"/>
      <c r="K3202" s="267"/>
      <c r="L3202" s="372"/>
      <c r="O3202" s="373"/>
      <c r="P3202" s="373"/>
      <c r="Q3202" s="374"/>
      <c r="R3202" s="274"/>
      <c r="S3202"/>
      <c r="T3202"/>
      <c r="U3202"/>
      <c r="V3202"/>
      <c r="W3202"/>
      <c r="X3202"/>
      <c r="Y3202"/>
      <c r="Z3202"/>
      <c r="AA3202"/>
      <c r="AB3202"/>
      <c r="AC3202"/>
      <c r="AD3202"/>
      <c r="AE3202"/>
      <c r="AF3202"/>
      <c r="AG3202"/>
      <c r="AH3202"/>
    </row>
    <row r="3203" spans="1:34" s="282" customFormat="1" ht="12.75" customHeight="1" x14ac:dyDescent="0.25">
      <c r="A3203"/>
      <c r="B3203"/>
      <c r="C3203" s="8"/>
      <c r="D3203" s="8"/>
      <c r="E3203"/>
      <c r="F3203" s="276"/>
      <c r="G3203"/>
      <c r="H3203"/>
      <c r="I3203"/>
      <c r="J3203" s="267"/>
      <c r="K3203" s="267"/>
      <c r="L3203" s="372"/>
      <c r="O3203" s="373"/>
      <c r="P3203" s="373"/>
      <c r="Q3203" s="374"/>
      <c r="R3203" s="274"/>
      <c r="S3203"/>
      <c r="T3203"/>
      <c r="U3203"/>
      <c r="V3203"/>
      <c r="W3203"/>
      <c r="X3203"/>
      <c r="Y3203"/>
      <c r="Z3203"/>
      <c r="AA3203"/>
      <c r="AB3203"/>
      <c r="AC3203"/>
      <c r="AD3203"/>
      <c r="AE3203"/>
      <c r="AF3203"/>
      <c r="AG3203"/>
      <c r="AH3203"/>
    </row>
    <row r="3204" spans="1:34" s="282" customFormat="1" ht="12.75" customHeight="1" x14ac:dyDescent="0.25">
      <c r="A3204"/>
      <c r="B3204"/>
      <c r="C3204" s="8"/>
      <c r="D3204" s="8"/>
      <c r="E3204"/>
      <c r="F3204" s="276"/>
      <c r="G3204"/>
      <c r="H3204"/>
      <c r="I3204"/>
      <c r="J3204" s="267"/>
      <c r="K3204" s="267"/>
      <c r="L3204" s="372"/>
      <c r="O3204" s="373"/>
      <c r="P3204" s="373"/>
      <c r="Q3204" s="374"/>
      <c r="R3204" s="274"/>
      <c r="S3204"/>
      <c r="T3204"/>
      <c r="U3204"/>
      <c r="V3204"/>
      <c r="W3204"/>
      <c r="X3204"/>
      <c r="Y3204"/>
      <c r="Z3204"/>
      <c r="AA3204"/>
      <c r="AB3204"/>
      <c r="AC3204"/>
      <c r="AD3204"/>
      <c r="AE3204"/>
      <c r="AF3204"/>
      <c r="AG3204"/>
      <c r="AH3204"/>
    </row>
    <row r="3205" spans="1:34" s="282" customFormat="1" ht="12.75" customHeight="1" x14ac:dyDescent="0.25">
      <c r="A3205"/>
      <c r="B3205"/>
      <c r="C3205" s="8"/>
      <c r="D3205" s="8"/>
      <c r="E3205"/>
      <c r="F3205" s="276"/>
      <c r="G3205"/>
      <c r="H3205"/>
      <c r="I3205"/>
      <c r="J3205" s="267"/>
      <c r="K3205" s="267"/>
      <c r="L3205" s="372"/>
      <c r="O3205" s="373"/>
      <c r="P3205" s="373"/>
      <c r="Q3205" s="374"/>
      <c r="R3205" s="274"/>
      <c r="S3205"/>
      <c r="T3205"/>
      <c r="U3205"/>
      <c r="V3205"/>
      <c r="W3205"/>
      <c r="X3205"/>
      <c r="Y3205"/>
      <c r="Z3205"/>
      <c r="AA3205"/>
      <c r="AB3205"/>
      <c r="AC3205"/>
      <c r="AD3205"/>
      <c r="AE3205"/>
      <c r="AF3205"/>
      <c r="AG3205"/>
      <c r="AH3205"/>
    </row>
    <row r="3206" spans="1:34" s="282" customFormat="1" ht="12.75" customHeight="1" x14ac:dyDescent="0.25">
      <c r="A3206"/>
      <c r="B3206"/>
      <c r="C3206" s="8"/>
      <c r="D3206" s="8"/>
      <c r="E3206"/>
      <c r="F3206" s="276"/>
      <c r="G3206"/>
      <c r="H3206"/>
      <c r="I3206"/>
      <c r="J3206" s="267"/>
      <c r="K3206" s="267"/>
      <c r="L3206" s="372"/>
      <c r="O3206" s="373"/>
      <c r="P3206" s="373"/>
      <c r="Q3206" s="374"/>
      <c r="R3206" s="274"/>
      <c r="S3206"/>
      <c r="T3206"/>
      <c r="U3206"/>
      <c r="V3206"/>
      <c r="W3206"/>
      <c r="X3206"/>
      <c r="Y3206"/>
      <c r="Z3206"/>
      <c r="AA3206"/>
      <c r="AB3206"/>
      <c r="AC3206"/>
      <c r="AD3206"/>
      <c r="AE3206"/>
      <c r="AF3206"/>
      <c r="AG3206"/>
      <c r="AH3206"/>
    </row>
    <row r="3207" spans="1:34" s="282" customFormat="1" ht="12.75" customHeight="1" x14ac:dyDescent="0.25">
      <c r="A3207"/>
      <c r="B3207"/>
      <c r="C3207" s="8"/>
      <c r="D3207" s="8"/>
      <c r="E3207"/>
      <c r="F3207" s="276"/>
      <c r="G3207"/>
      <c r="H3207"/>
      <c r="I3207"/>
      <c r="J3207" s="267"/>
      <c r="K3207" s="267"/>
      <c r="L3207" s="372"/>
      <c r="O3207" s="373"/>
      <c r="P3207" s="373"/>
      <c r="Q3207" s="374"/>
      <c r="R3207" s="274"/>
      <c r="S3207"/>
      <c r="T3207"/>
      <c r="U3207"/>
      <c r="V3207"/>
      <c r="W3207"/>
      <c r="X3207"/>
      <c r="Y3207"/>
      <c r="Z3207"/>
      <c r="AA3207"/>
      <c r="AB3207"/>
      <c r="AC3207"/>
      <c r="AD3207"/>
      <c r="AE3207"/>
      <c r="AF3207"/>
      <c r="AG3207"/>
      <c r="AH3207"/>
    </row>
    <row r="3208" spans="1:34" s="282" customFormat="1" ht="12.75" customHeight="1" x14ac:dyDescent="0.25">
      <c r="A3208"/>
      <c r="B3208"/>
      <c r="C3208" s="8"/>
      <c r="D3208" s="8"/>
      <c r="E3208"/>
      <c r="F3208" s="276"/>
      <c r="G3208"/>
      <c r="H3208"/>
      <c r="I3208"/>
      <c r="J3208" s="267"/>
      <c r="K3208" s="267"/>
      <c r="L3208" s="372"/>
      <c r="O3208" s="373"/>
      <c r="P3208" s="373"/>
      <c r="Q3208" s="374"/>
      <c r="R3208" s="274"/>
      <c r="S3208"/>
      <c r="T3208"/>
      <c r="U3208"/>
      <c r="V3208"/>
      <c r="W3208"/>
      <c r="X3208"/>
      <c r="Y3208"/>
      <c r="Z3208"/>
      <c r="AA3208"/>
      <c r="AB3208"/>
      <c r="AC3208"/>
      <c r="AD3208"/>
      <c r="AE3208"/>
      <c r="AF3208"/>
      <c r="AG3208"/>
      <c r="AH3208"/>
    </row>
    <row r="3209" spans="1:34" s="282" customFormat="1" ht="12.75" customHeight="1" x14ac:dyDescent="0.25">
      <c r="A3209"/>
      <c r="B3209"/>
      <c r="C3209" s="8"/>
      <c r="D3209" s="8"/>
      <c r="E3209"/>
      <c r="F3209" s="276"/>
      <c r="G3209"/>
      <c r="H3209"/>
      <c r="I3209"/>
      <c r="J3209" s="267"/>
      <c r="K3209" s="267"/>
      <c r="L3209" s="372"/>
      <c r="O3209" s="373"/>
      <c r="P3209" s="373"/>
      <c r="Q3209" s="374"/>
      <c r="R3209" s="274"/>
      <c r="S3209"/>
      <c r="T3209"/>
      <c r="U3209"/>
      <c r="V3209"/>
      <c r="W3209"/>
      <c r="X3209"/>
      <c r="Y3209"/>
      <c r="Z3209"/>
      <c r="AA3209"/>
      <c r="AB3209"/>
      <c r="AC3209"/>
      <c r="AD3209"/>
      <c r="AE3209"/>
      <c r="AF3209"/>
      <c r="AG3209"/>
      <c r="AH3209"/>
    </row>
    <row r="3210" spans="1:34" s="282" customFormat="1" ht="12.75" customHeight="1" x14ac:dyDescent="0.25">
      <c r="A3210"/>
      <c r="B3210"/>
      <c r="C3210" s="8"/>
      <c r="D3210" s="8"/>
      <c r="E3210"/>
      <c r="F3210" s="276"/>
      <c r="G3210"/>
      <c r="H3210"/>
      <c r="I3210"/>
      <c r="J3210" s="267"/>
      <c r="K3210" s="267"/>
      <c r="L3210" s="372"/>
      <c r="O3210" s="373"/>
      <c r="P3210" s="373"/>
      <c r="Q3210" s="374"/>
      <c r="R3210" s="274"/>
      <c r="S3210"/>
      <c r="T3210"/>
      <c r="U3210"/>
      <c r="V3210"/>
      <c r="W3210"/>
      <c r="X3210"/>
      <c r="Y3210"/>
      <c r="Z3210"/>
      <c r="AA3210"/>
      <c r="AB3210"/>
      <c r="AC3210"/>
      <c r="AD3210"/>
      <c r="AE3210"/>
      <c r="AF3210"/>
      <c r="AG3210"/>
      <c r="AH3210"/>
    </row>
    <row r="3211" spans="1:34" s="282" customFormat="1" ht="12.75" customHeight="1" x14ac:dyDescent="0.25">
      <c r="A3211"/>
      <c r="B3211"/>
      <c r="C3211" s="8"/>
      <c r="D3211" s="8"/>
      <c r="E3211"/>
      <c r="F3211" s="276"/>
      <c r="G3211"/>
      <c r="H3211"/>
      <c r="I3211"/>
      <c r="J3211" s="267"/>
      <c r="K3211" s="267"/>
      <c r="L3211" s="372"/>
      <c r="O3211" s="373"/>
      <c r="P3211" s="373"/>
      <c r="Q3211" s="374"/>
      <c r="R3211" s="274"/>
      <c r="S3211"/>
      <c r="T3211"/>
      <c r="U3211"/>
      <c r="V3211"/>
      <c r="W3211"/>
      <c r="X3211"/>
      <c r="Y3211"/>
      <c r="Z3211"/>
      <c r="AA3211"/>
      <c r="AB3211"/>
      <c r="AC3211"/>
      <c r="AD3211"/>
      <c r="AE3211"/>
      <c r="AF3211"/>
      <c r="AG3211"/>
      <c r="AH3211"/>
    </row>
    <row r="3212" spans="1:34" s="282" customFormat="1" ht="12.75" customHeight="1" x14ac:dyDescent="0.25">
      <c r="A3212"/>
      <c r="B3212"/>
      <c r="C3212" s="8"/>
      <c r="D3212" s="8"/>
      <c r="E3212"/>
      <c r="F3212" s="276"/>
      <c r="G3212"/>
      <c r="H3212"/>
      <c r="I3212"/>
      <c r="J3212" s="267"/>
      <c r="K3212" s="267"/>
      <c r="L3212" s="372"/>
      <c r="O3212" s="373"/>
      <c r="P3212" s="373"/>
      <c r="Q3212" s="374"/>
      <c r="R3212" s="274"/>
      <c r="S3212"/>
      <c r="T3212"/>
      <c r="U3212"/>
      <c r="V3212"/>
      <c r="W3212"/>
      <c r="X3212"/>
      <c r="Y3212"/>
      <c r="Z3212"/>
      <c r="AA3212"/>
      <c r="AB3212"/>
      <c r="AC3212"/>
      <c r="AD3212"/>
      <c r="AE3212"/>
      <c r="AF3212"/>
      <c r="AG3212"/>
      <c r="AH3212"/>
    </row>
    <row r="3213" spans="1:34" s="282" customFormat="1" ht="12.75" customHeight="1" x14ac:dyDescent="0.25">
      <c r="A3213"/>
      <c r="B3213"/>
      <c r="C3213" s="8"/>
      <c r="D3213" s="8"/>
      <c r="E3213"/>
      <c r="F3213" s="276"/>
      <c r="G3213"/>
      <c r="H3213"/>
      <c r="I3213"/>
      <c r="J3213" s="267"/>
      <c r="K3213" s="267"/>
      <c r="L3213" s="372"/>
      <c r="O3213" s="373"/>
      <c r="P3213" s="373"/>
      <c r="Q3213" s="374"/>
      <c r="R3213" s="274"/>
      <c r="S3213"/>
      <c r="T3213"/>
      <c r="U3213"/>
      <c r="V3213"/>
      <c r="W3213"/>
      <c r="X3213"/>
      <c r="Y3213"/>
      <c r="Z3213"/>
      <c r="AA3213"/>
      <c r="AB3213"/>
      <c r="AC3213"/>
      <c r="AD3213"/>
      <c r="AE3213"/>
      <c r="AF3213"/>
      <c r="AG3213"/>
      <c r="AH3213"/>
    </row>
    <row r="3214" spans="1:34" s="282" customFormat="1" ht="12.75" customHeight="1" x14ac:dyDescent="0.25">
      <c r="A3214"/>
      <c r="B3214"/>
      <c r="C3214" s="8"/>
      <c r="D3214" s="8"/>
      <c r="E3214"/>
      <c r="F3214" s="276"/>
      <c r="G3214"/>
      <c r="H3214"/>
      <c r="I3214"/>
      <c r="J3214" s="267"/>
      <c r="K3214" s="267"/>
      <c r="L3214" s="372"/>
      <c r="O3214" s="373"/>
      <c r="P3214" s="373"/>
      <c r="Q3214" s="374"/>
      <c r="R3214" s="274"/>
      <c r="S3214"/>
      <c r="T3214"/>
      <c r="U3214"/>
      <c r="V3214"/>
      <c r="W3214"/>
      <c r="X3214"/>
      <c r="Y3214"/>
      <c r="Z3214"/>
      <c r="AA3214"/>
      <c r="AB3214"/>
      <c r="AC3214"/>
      <c r="AD3214"/>
      <c r="AE3214"/>
      <c r="AF3214"/>
      <c r="AG3214"/>
      <c r="AH3214"/>
    </row>
    <row r="3215" spans="1:34" s="282" customFormat="1" ht="12.75" customHeight="1" x14ac:dyDescent="0.25">
      <c r="A3215"/>
      <c r="B3215"/>
      <c r="C3215" s="8"/>
      <c r="D3215" s="8"/>
      <c r="E3215"/>
      <c r="F3215" s="276"/>
      <c r="G3215"/>
      <c r="H3215"/>
      <c r="I3215"/>
      <c r="J3215" s="267"/>
      <c r="K3215" s="267"/>
      <c r="L3215" s="372"/>
      <c r="O3215" s="373"/>
      <c r="P3215" s="373"/>
      <c r="Q3215" s="374"/>
      <c r="R3215" s="274"/>
      <c r="S3215"/>
      <c r="T3215"/>
      <c r="U3215"/>
      <c r="V3215"/>
      <c r="W3215"/>
      <c r="X3215"/>
      <c r="Y3215"/>
      <c r="Z3215"/>
      <c r="AA3215"/>
      <c r="AB3215"/>
      <c r="AC3215"/>
      <c r="AD3215"/>
      <c r="AE3215"/>
      <c r="AF3215"/>
      <c r="AG3215"/>
      <c r="AH3215"/>
    </row>
    <row r="3216" spans="1:34" s="282" customFormat="1" ht="12.75" customHeight="1" x14ac:dyDescent="0.25">
      <c r="A3216"/>
      <c r="B3216"/>
      <c r="C3216" s="8"/>
      <c r="D3216" s="8"/>
      <c r="E3216"/>
      <c r="F3216" s="276"/>
      <c r="G3216"/>
      <c r="H3216"/>
      <c r="I3216"/>
      <c r="J3216" s="267"/>
      <c r="K3216" s="267"/>
      <c r="L3216" s="372"/>
      <c r="O3216" s="373"/>
      <c r="P3216" s="373"/>
      <c r="Q3216" s="374"/>
      <c r="R3216" s="274"/>
      <c r="S3216"/>
      <c r="T3216"/>
      <c r="U3216"/>
      <c r="V3216"/>
      <c r="W3216"/>
      <c r="X3216"/>
      <c r="Y3216"/>
      <c r="Z3216"/>
      <c r="AA3216"/>
      <c r="AB3216"/>
      <c r="AC3216"/>
      <c r="AD3216"/>
      <c r="AE3216"/>
      <c r="AF3216"/>
      <c r="AG3216"/>
      <c r="AH3216"/>
    </row>
    <row r="3217" spans="1:34" s="282" customFormat="1" ht="12.75" customHeight="1" x14ac:dyDescent="0.25">
      <c r="A3217"/>
      <c r="B3217"/>
      <c r="C3217" s="8"/>
      <c r="D3217" s="8"/>
      <c r="E3217"/>
      <c r="F3217" s="276"/>
      <c r="G3217"/>
      <c r="H3217"/>
      <c r="I3217"/>
      <c r="J3217" s="267"/>
      <c r="K3217" s="267"/>
      <c r="L3217" s="372"/>
      <c r="O3217" s="373"/>
      <c r="P3217" s="373"/>
      <c r="Q3217" s="374"/>
      <c r="R3217" s="274"/>
      <c r="S3217"/>
      <c r="T3217"/>
      <c r="U3217"/>
      <c r="V3217"/>
      <c r="W3217"/>
      <c r="X3217"/>
      <c r="Y3217"/>
      <c r="Z3217"/>
      <c r="AA3217"/>
      <c r="AB3217"/>
      <c r="AC3217"/>
      <c r="AD3217"/>
      <c r="AE3217"/>
      <c r="AF3217"/>
      <c r="AG3217"/>
      <c r="AH3217"/>
    </row>
    <row r="3218" spans="1:34" s="282" customFormat="1" ht="12.75" customHeight="1" x14ac:dyDescent="0.25">
      <c r="A3218"/>
      <c r="B3218"/>
      <c r="C3218" s="8"/>
      <c r="D3218" s="8"/>
      <c r="E3218"/>
      <c r="F3218" s="276"/>
      <c r="G3218"/>
      <c r="H3218"/>
      <c r="I3218"/>
      <c r="J3218" s="267"/>
      <c r="K3218" s="267"/>
      <c r="L3218" s="372"/>
      <c r="O3218" s="373"/>
      <c r="P3218" s="373"/>
      <c r="Q3218" s="374"/>
      <c r="R3218" s="274"/>
      <c r="S3218"/>
      <c r="T3218"/>
      <c r="U3218"/>
      <c r="V3218"/>
      <c r="W3218"/>
      <c r="X3218"/>
      <c r="Y3218"/>
      <c r="Z3218"/>
      <c r="AA3218"/>
      <c r="AB3218"/>
      <c r="AC3218"/>
      <c r="AD3218"/>
      <c r="AE3218"/>
      <c r="AF3218"/>
      <c r="AG3218"/>
      <c r="AH3218"/>
    </row>
    <row r="3219" spans="1:34" s="282" customFormat="1" ht="12.75" customHeight="1" x14ac:dyDescent="0.25">
      <c r="A3219"/>
      <c r="B3219"/>
      <c r="C3219" s="8"/>
      <c r="D3219" s="8"/>
      <c r="E3219"/>
      <c r="F3219" s="276"/>
      <c r="G3219"/>
      <c r="H3219"/>
      <c r="I3219"/>
      <c r="J3219" s="267"/>
      <c r="K3219" s="267"/>
      <c r="L3219" s="372"/>
      <c r="O3219" s="373"/>
      <c r="P3219" s="373"/>
      <c r="Q3219" s="374"/>
      <c r="R3219" s="274"/>
      <c r="S3219"/>
      <c r="T3219"/>
      <c r="U3219"/>
      <c r="V3219"/>
      <c r="W3219"/>
      <c r="X3219"/>
      <c r="Y3219"/>
      <c r="Z3219"/>
      <c r="AA3219"/>
      <c r="AB3219"/>
      <c r="AC3219"/>
      <c r="AD3219"/>
      <c r="AE3219"/>
      <c r="AF3219"/>
      <c r="AG3219"/>
      <c r="AH3219"/>
    </row>
    <row r="3220" spans="1:34" s="282" customFormat="1" ht="12.75" customHeight="1" x14ac:dyDescent="0.25">
      <c r="A3220"/>
      <c r="B3220"/>
      <c r="C3220" s="8"/>
      <c r="D3220" s="8"/>
      <c r="E3220"/>
      <c r="F3220" s="276"/>
      <c r="G3220"/>
      <c r="H3220"/>
      <c r="I3220"/>
      <c r="J3220" s="267"/>
      <c r="K3220" s="267"/>
      <c r="L3220" s="372"/>
      <c r="O3220" s="373"/>
      <c r="P3220" s="373"/>
      <c r="Q3220" s="374"/>
      <c r="R3220" s="274"/>
      <c r="S3220"/>
      <c r="T3220"/>
      <c r="U3220"/>
      <c r="V3220"/>
      <c r="W3220"/>
      <c r="X3220"/>
      <c r="Y3220"/>
      <c r="Z3220"/>
      <c r="AA3220"/>
      <c r="AB3220"/>
      <c r="AC3220"/>
      <c r="AD3220"/>
      <c r="AE3220"/>
      <c r="AF3220"/>
      <c r="AG3220"/>
      <c r="AH3220"/>
    </row>
    <row r="3221" spans="1:34" s="282" customFormat="1" ht="12.75" customHeight="1" x14ac:dyDescent="0.25">
      <c r="A3221"/>
      <c r="B3221"/>
      <c r="C3221" s="8"/>
      <c r="D3221" s="8"/>
      <c r="E3221"/>
      <c r="F3221" s="276"/>
      <c r="G3221"/>
      <c r="H3221"/>
      <c r="I3221"/>
      <c r="J3221" s="267"/>
      <c r="K3221" s="267"/>
      <c r="L3221" s="372"/>
      <c r="O3221" s="373"/>
      <c r="P3221" s="373"/>
      <c r="Q3221" s="374"/>
      <c r="R3221" s="274"/>
      <c r="S3221"/>
      <c r="T3221"/>
      <c r="U3221"/>
      <c r="V3221"/>
      <c r="W3221"/>
      <c r="X3221"/>
      <c r="Y3221"/>
      <c r="Z3221"/>
      <c r="AA3221"/>
      <c r="AB3221"/>
      <c r="AC3221"/>
      <c r="AD3221"/>
      <c r="AE3221"/>
      <c r="AF3221"/>
      <c r="AG3221"/>
      <c r="AH3221"/>
    </row>
    <row r="3222" spans="1:34" s="282" customFormat="1" ht="12.75" customHeight="1" x14ac:dyDescent="0.25">
      <c r="A3222"/>
      <c r="B3222"/>
      <c r="C3222" s="8"/>
      <c r="D3222" s="8"/>
      <c r="E3222"/>
      <c r="F3222" s="276"/>
      <c r="G3222"/>
      <c r="H3222"/>
      <c r="I3222"/>
      <c r="J3222" s="267"/>
      <c r="K3222" s="267"/>
      <c r="L3222" s="372"/>
      <c r="O3222" s="373"/>
      <c r="P3222" s="373"/>
      <c r="Q3222" s="374"/>
      <c r="R3222" s="274"/>
      <c r="S3222"/>
      <c r="T3222"/>
      <c r="U3222"/>
      <c r="V3222"/>
      <c r="W3222"/>
      <c r="X3222"/>
      <c r="Y3222"/>
      <c r="Z3222"/>
      <c r="AA3222"/>
      <c r="AB3222"/>
      <c r="AC3222"/>
      <c r="AD3222"/>
      <c r="AE3222"/>
      <c r="AF3222"/>
      <c r="AG3222"/>
      <c r="AH3222"/>
    </row>
    <row r="3223" spans="1:34" s="282" customFormat="1" ht="12.75" customHeight="1" x14ac:dyDescent="0.25">
      <c r="A3223"/>
      <c r="B3223"/>
      <c r="C3223" s="8"/>
      <c r="D3223" s="8"/>
      <c r="E3223"/>
      <c r="F3223" s="276"/>
      <c r="G3223"/>
      <c r="H3223"/>
      <c r="I3223"/>
      <c r="J3223" s="267"/>
      <c r="K3223" s="267"/>
      <c r="L3223" s="372"/>
      <c r="O3223" s="373"/>
      <c r="P3223" s="373"/>
      <c r="Q3223" s="374"/>
      <c r="R3223" s="274"/>
      <c r="S3223"/>
      <c r="T3223"/>
      <c r="U3223"/>
      <c r="V3223"/>
      <c r="W3223"/>
      <c r="X3223"/>
      <c r="Y3223"/>
      <c r="Z3223"/>
      <c r="AA3223"/>
      <c r="AB3223"/>
      <c r="AC3223"/>
      <c r="AD3223"/>
      <c r="AE3223"/>
      <c r="AF3223"/>
      <c r="AG3223"/>
      <c r="AH3223"/>
    </row>
    <row r="3224" spans="1:34" s="282" customFormat="1" ht="12.75" customHeight="1" x14ac:dyDescent="0.25">
      <c r="A3224"/>
      <c r="B3224"/>
      <c r="C3224" s="8"/>
      <c r="D3224" s="8"/>
      <c r="E3224"/>
      <c r="F3224" s="276"/>
      <c r="G3224"/>
      <c r="H3224"/>
      <c r="I3224"/>
      <c r="J3224" s="267"/>
      <c r="K3224" s="267"/>
      <c r="L3224" s="372"/>
      <c r="O3224" s="373"/>
      <c r="P3224" s="373"/>
      <c r="Q3224" s="374"/>
      <c r="R3224" s="274"/>
      <c r="S3224"/>
      <c r="T3224"/>
      <c r="U3224"/>
      <c r="V3224"/>
      <c r="W3224"/>
      <c r="X3224"/>
      <c r="Y3224"/>
      <c r="Z3224"/>
      <c r="AA3224"/>
      <c r="AB3224"/>
      <c r="AC3224"/>
      <c r="AD3224"/>
      <c r="AE3224"/>
      <c r="AF3224"/>
      <c r="AG3224"/>
      <c r="AH3224"/>
    </row>
    <row r="3225" spans="1:34" s="282" customFormat="1" ht="12.75" customHeight="1" x14ac:dyDescent="0.25">
      <c r="A3225"/>
      <c r="B3225"/>
      <c r="C3225" s="8"/>
      <c r="D3225" s="8"/>
      <c r="E3225"/>
      <c r="F3225" s="276"/>
      <c r="G3225"/>
      <c r="H3225"/>
      <c r="I3225"/>
      <c r="J3225" s="267"/>
      <c r="K3225" s="267"/>
      <c r="L3225" s="372"/>
      <c r="O3225" s="373"/>
      <c r="P3225" s="373"/>
      <c r="Q3225" s="374"/>
      <c r="R3225" s="274"/>
      <c r="S3225"/>
      <c r="T3225"/>
      <c r="U3225"/>
      <c r="V3225"/>
      <c r="W3225"/>
      <c r="X3225"/>
      <c r="Y3225"/>
      <c r="Z3225"/>
      <c r="AA3225"/>
      <c r="AB3225"/>
      <c r="AC3225"/>
      <c r="AD3225"/>
      <c r="AE3225"/>
      <c r="AF3225"/>
      <c r="AG3225"/>
      <c r="AH3225"/>
    </row>
    <row r="3226" spans="1:34" s="282" customFormat="1" ht="12.75" customHeight="1" x14ac:dyDescent="0.25">
      <c r="A3226"/>
      <c r="B3226"/>
      <c r="C3226" s="8"/>
      <c r="D3226" s="8"/>
      <c r="E3226"/>
      <c r="F3226" s="276"/>
      <c r="G3226"/>
      <c r="H3226"/>
      <c r="I3226"/>
      <c r="J3226" s="267"/>
      <c r="K3226" s="267"/>
      <c r="L3226" s="372"/>
      <c r="O3226" s="373"/>
      <c r="P3226" s="373"/>
      <c r="Q3226" s="374"/>
      <c r="R3226" s="274"/>
      <c r="S3226"/>
      <c r="T3226"/>
      <c r="U3226"/>
      <c r="V3226"/>
      <c r="W3226"/>
      <c r="X3226"/>
      <c r="Y3226"/>
      <c r="Z3226"/>
      <c r="AA3226"/>
      <c r="AB3226"/>
      <c r="AC3226"/>
      <c r="AD3226"/>
      <c r="AE3226"/>
      <c r="AF3226"/>
      <c r="AG3226"/>
      <c r="AH3226"/>
    </row>
    <row r="3227" spans="1:34" s="282" customFormat="1" ht="12.75" customHeight="1" x14ac:dyDescent="0.25">
      <c r="A3227"/>
      <c r="B3227"/>
      <c r="C3227" s="8"/>
      <c r="D3227" s="8"/>
      <c r="E3227"/>
      <c r="F3227" s="276"/>
      <c r="G3227"/>
      <c r="H3227"/>
      <c r="I3227"/>
      <c r="J3227" s="267"/>
      <c r="K3227" s="267"/>
      <c r="L3227" s="372"/>
      <c r="O3227" s="373"/>
      <c r="P3227" s="373"/>
      <c r="Q3227" s="374"/>
      <c r="R3227" s="274"/>
      <c r="S3227"/>
      <c r="T3227"/>
      <c r="U3227"/>
      <c r="V3227"/>
      <c r="W3227"/>
      <c r="X3227"/>
      <c r="Y3227"/>
      <c r="Z3227"/>
      <c r="AA3227"/>
      <c r="AB3227"/>
      <c r="AC3227"/>
      <c r="AD3227"/>
      <c r="AE3227"/>
      <c r="AF3227"/>
      <c r="AG3227"/>
      <c r="AH3227"/>
    </row>
    <row r="3228" spans="1:34" s="282" customFormat="1" ht="12.75" customHeight="1" x14ac:dyDescent="0.25">
      <c r="A3228"/>
      <c r="B3228"/>
      <c r="C3228" s="8"/>
      <c r="D3228" s="8"/>
      <c r="E3228"/>
      <c r="F3228" s="276"/>
      <c r="G3228"/>
      <c r="H3228"/>
      <c r="I3228"/>
      <c r="J3228" s="267"/>
      <c r="K3228" s="267"/>
      <c r="L3228" s="372"/>
      <c r="O3228" s="373"/>
      <c r="P3228" s="373"/>
      <c r="Q3228" s="374"/>
      <c r="R3228" s="274"/>
      <c r="S3228"/>
      <c r="T3228"/>
      <c r="U3228"/>
      <c r="V3228"/>
      <c r="W3228"/>
      <c r="X3228"/>
      <c r="Y3228"/>
      <c r="Z3228"/>
      <c r="AA3228"/>
      <c r="AB3228"/>
      <c r="AC3228"/>
      <c r="AD3228"/>
      <c r="AE3228"/>
      <c r="AF3228"/>
      <c r="AG3228"/>
      <c r="AH3228"/>
    </row>
    <row r="3229" spans="1:34" s="282" customFormat="1" ht="12.75" customHeight="1" x14ac:dyDescent="0.25">
      <c r="A3229"/>
      <c r="B3229"/>
      <c r="C3229" s="8"/>
      <c r="D3229" s="8"/>
      <c r="E3229"/>
      <c r="F3229" s="276"/>
      <c r="G3229"/>
      <c r="H3229"/>
      <c r="I3229"/>
      <c r="J3229" s="267"/>
      <c r="K3229" s="267"/>
      <c r="L3229" s="372"/>
      <c r="O3229" s="373"/>
      <c r="P3229" s="373"/>
      <c r="Q3229" s="374"/>
      <c r="R3229" s="274"/>
      <c r="S3229"/>
      <c r="T3229"/>
      <c r="U3229"/>
      <c r="V3229"/>
      <c r="W3229"/>
      <c r="X3229"/>
      <c r="Y3229"/>
      <c r="Z3229"/>
      <c r="AA3229"/>
      <c r="AB3229"/>
      <c r="AC3229"/>
      <c r="AD3229"/>
      <c r="AE3229"/>
      <c r="AF3229"/>
      <c r="AG3229"/>
      <c r="AH3229"/>
    </row>
    <row r="3230" spans="1:34" s="282" customFormat="1" ht="12.75" customHeight="1" x14ac:dyDescent="0.25">
      <c r="A3230"/>
      <c r="B3230"/>
      <c r="C3230" s="8"/>
      <c r="D3230" s="8"/>
      <c r="E3230"/>
      <c r="F3230" s="276"/>
      <c r="G3230"/>
      <c r="H3230"/>
      <c r="I3230"/>
      <c r="J3230" s="267"/>
      <c r="K3230" s="267"/>
      <c r="L3230" s="372"/>
      <c r="O3230" s="373"/>
      <c r="P3230" s="373"/>
      <c r="Q3230" s="374"/>
      <c r="R3230" s="274"/>
      <c r="S3230"/>
      <c r="T3230"/>
      <c r="U3230"/>
      <c r="V3230"/>
      <c r="W3230"/>
      <c r="X3230"/>
      <c r="Y3230"/>
      <c r="Z3230"/>
      <c r="AA3230"/>
      <c r="AB3230"/>
      <c r="AC3230"/>
      <c r="AD3230"/>
      <c r="AE3230"/>
      <c r="AF3230"/>
      <c r="AG3230"/>
      <c r="AH3230"/>
    </row>
    <row r="3231" spans="1:34" s="282" customFormat="1" ht="12.75" customHeight="1" x14ac:dyDescent="0.25">
      <c r="A3231"/>
      <c r="B3231"/>
      <c r="C3231" s="8"/>
      <c r="D3231" s="8"/>
      <c r="E3231"/>
      <c r="F3231" s="276"/>
      <c r="G3231"/>
      <c r="H3231"/>
      <c r="I3231"/>
      <c r="J3231" s="267"/>
      <c r="K3231" s="267"/>
      <c r="L3231" s="372"/>
      <c r="O3231" s="373"/>
      <c r="P3231" s="373"/>
      <c r="Q3231" s="374"/>
      <c r="R3231" s="274"/>
      <c r="S3231"/>
      <c r="T3231"/>
      <c r="U3231"/>
      <c r="V3231"/>
      <c r="W3231"/>
      <c r="X3231"/>
      <c r="Y3231"/>
      <c r="Z3231"/>
      <c r="AA3231"/>
      <c r="AB3231"/>
      <c r="AC3231"/>
      <c r="AD3231"/>
      <c r="AE3231"/>
      <c r="AF3231"/>
      <c r="AG3231"/>
      <c r="AH3231"/>
    </row>
    <row r="3232" spans="1:34" s="282" customFormat="1" ht="12.75" customHeight="1" x14ac:dyDescent="0.25">
      <c r="A3232"/>
      <c r="B3232"/>
      <c r="C3232" s="8"/>
      <c r="D3232" s="8"/>
      <c r="E3232"/>
      <c r="F3232" s="276"/>
      <c r="G3232"/>
      <c r="H3232"/>
      <c r="I3232"/>
      <c r="J3232" s="267"/>
      <c r="K3232" s="267"/>
      <c r="L3232" s="372"/>
      <c r="O3232" s="373"/>
      <c r="P3232" s="373"/>
      <c r="Q3232" s="374"/>
      <c r="R3232" s="274"/>
      <c r="S3232"/>
      <c r="T3232"/>
      <c r="U3232"/>
      <c r="V3232"/>
      <c r="W3232"/>
      <c r="X3232"/>
      <c r="Y3232"/>
      <c r="Z3232"/>
      <c r="AA3232"/>
      <c r="AB3232"/>
      <c r="AC3232"/>
      <c r="AD3232"/>
      <c r="AE3232"/>
      <c r="AF3232"/>
      <c r="AG3232"/>
      <c r="AH3232"/>
    </row>
    <row r="3233" spans="1:34" s="282" customFormat="1" ht="12.75" customHeight="1" x14ac:dyDescent="0.25">
      <c r="A3233"/>
      <c r="B3233"/>
      <c r="C3233" s="8"/>
      <c r="D3233" s="8"/>
      <c r="E3233"/>
      <c r="F3233" s="276"/>
      <c r="G3233"/>
      <c r="H3233"/>
      <c r="I3233"/>
      <c r="J3233" s="267"/>
      <c r="K3233" s="267"/>
      <c r="L3233" s="372"/>
      <c r="O3233" s="373"/>
      <c r="P3233" s="373"/>
      <c r="Q3233" s="374"/>
      <c r="R3233" s="274"/>
      <c r="S3233"/>
      <c r="T3233"/>
      <c r="U3233"/>
      <c r="V3233"/>
      <c r="W3233"/>
      <c r="X3233"/>
      <c r="Y3233"/>
      <c r="Z3233"/>
      <c r="AA3233"/>
      <c r="AB3233"/>
      <c r="AC3233"/>
      <c r="AD3233"/>
      <c r="AE3233"/>
      <c r="AF3233"/>
      <c r="AG3233"/>
      <c r="AH3233"/>
    </row>
    <row r="3234" spans="1:34" s="282" customFormat="1" ht="12.75" customHeight="1" x14ac:dyDescent="0.25">
      <c r="A3234"/>
      <c r="B3234"/>
      <c r="C3234" s="8"/>
      <c r="D3234" s="8"/>
      <c r="E3234"/>
      <c r="F3234" s="276"/>
      <c r="G3234"/>
      <c r="H3234"/>
      <c r="I3234"/>
      <c r="J3234" s="267"/>
      <c r="K3234" s="267"/>
      <c r="L3234" s="372"/>
      <c r="O3234" s="373"/>
      <c r="P3234" s="373"/>
      <c r="Q3234" s="374"/>
      <c r="R3234" s="274"/>
      <c r="S3234"/>
      <c r="T3234"/>
      <c r="U3234"/>
      <c r="V3234"/>
      <c r="W3234"/>
      <c r="X3234"/>
      <c r="Y3234"/>
      <c r="Z3234"/>
      <c r="AA3234"/>
      <c r="AB3234"/>
      <c r="AC3234"/>
      <c r="AD3234"/>
      <c r="AE3234"/>
      <c r="AF3234"/>
      <c r="AG3234"/>
      <c r="AH3234"/>
    </row>
    <row r="3235" spans="1:34" s="282" customFormat="1" ht="12.75" customHeight="1" x14ac:dyDescent="0.25">
      <c r="A3235"/>
      <c r="B3235"/>
      <c r="C3235" s="8"/>
      <c r="D3235" s="8"/>
      <c r="E3235"/>
      <c r="F3235" s="276"/>
      <c r="G3235"/>
      <c r="H3235"/>
      <c r="I3235"/>
      <c r="J3235" s="267"/>
      <c r="K3235" s="267"/>
      <c r="L3235" s="372"/>
      <c r="O3235" s="373"/>
      <c r="P3235" s="373"/>
      <c r="Q3235" s="374"/>
      <c r="R3235" s="274"/>
      <c r="S3235"/>
      <c r="T3235"/>
      <c r="U3235"/>
      <c r="V3235"/>
      <c r="W3235"/>
      <c r="X3235"/>
      <c r="Y3235"/>
      <c r="Z3235"/>
      <c r="AA3235"/>
      <c r="AB3235"/>
      <c r="AC3235"/>
      <c r="AD3235"/>
      <c r="AE3235"/>
      <c r="AF3235"/>
      <c r="AG3235"/>
      <c r="AH3235"/>
    </row>
    <row r="3236" spans="1:34" s="282" customFormat="1" ht="12.75" customHeight="1" x14ac:dyDescent="0.25">
      <c r="A3236"/>
      <c r="B3236"/>
      <c r="C3236" s="8"/>
      <c r="D3236" s="8"/>
      <c r="E3236"/>
      <c r="F3236" s="276"/>
      <c r="G3236"/>
      <c r="H3236"/>
      <c r="I3236"/>
      <c r="J3236" s="267"/>
      <c r="K3236" s="267"/>
      <c r="L3236" s="372"/>
      <c r="O3236" s="373"/>
      <c r="P3236" s="373"/>
      <c r="Q3236" s="374"/>
      <c r="R3236" s="274"/>
      <c r="S3236"/>
      <c r="T3236"/>
      <c r="U3236"/>
      <c r="V3236"/>
      <c r="W3236"/>
      <c r="X3236"/>
      <c r="Y3236"/>
      <c r="Z3236"/>
      <c r="AA3236"/>
      <c r="AB3236"/>
      <c r="AC3236"/>
      <c r="AD3236"/>
      <c r="AE3236"/>
      <c r="AF3236"/>
      <c r="AG3236"/>
      <c r="AH3236"/>
    </row>
    <row r="3237" spans="1:34" s="282" customFormat="1" ht="12.75" customHeight="1" x14ac:dyDescent="0.25">
      <c r="A3237"/>
      <c r="B3237"/>
      <c r="C3237" s="8"/>
      <c r="D3237" s="8"/>
      <c r="E3237"/>
      <c r="F3237" s="276"/>
      <c r="G3237"/>
      <c r="H3237"/>
      <c r="I3237"/>
      <c r="J3237" s="267"/>
      <c r="K3237" s="267"/>
      <c r="L3237" s="372"/>
      <c r="O3237" s="373"/>
      <c r="P3237" s="373"/>
      <c r="Q3237" s="374"/>
      <c r="R3237" s="274"/>
      <c r="S3237"/>
      <c r="T3237"/>
      <c r="U3237"/>
      <c r="V3237"/>
      <c r="W3237"/>
      <c r="X3237"/>
      <c r="Y3237"/>
      <c r="Z3237"/>
      <c r="AA3237"/>
      <c r="AB3237"/>
      <c r="AC3237"/>
      <c r="AD3237"/>
      <c r="AE3237"/>
      <c r="AF3237"/>
      <c r="AG3237"/>
      <c r="AH3237"/>
    </row>
    <row r="3238" spans="1:34" s="282" customFormat="1" ht="12.75" customHeight="1" x14ac:dyDescent="0.25">
      <c r="A3238"/>
      <c r="B3238"/>
      <c r="C3238" s="8"/>
      <c r="D3238" s="8"/>
      <c r="E3238"/>
      <c r="F3238" s="276"/>
      <c r="G3238"/>
      <c r="H3238"/>
      <c r="I3238"/>
      <c r="J3238" s="267"/>
      <c r="K3238" s="267"/>
      <c r="L3238" s="372"/>
      <c r="O3238" s="373"/>
      <c r="P3238" s="373"/>
      <c r="Q3238" s="374"/>
      <c r="R3238" s="274"/>
      <c r="S3238"/>
      <c r="T3238"/>
      <c r="U3238"/>
      <c r="V3238"/>
      <c r="W3238"/>
      <c r="X3238"/>
      <c r="Y3238"/>
      <c r="Z3238"/>
      <c r="AA3238"/>
      <c r="AB3238"/>
      <c r="AC3238"/>
      <c r="AD3238"/>
      <c r="AE3238"/>
      <c r="AF3238"/>
      <c r="AG3238"/>
      <c r="AH3238"/>
    </row>
    <row r="3239" spans="1:34" s="282" customFormat="1" ht="12.75" customHeight="1" x14ac:dyDescent="0.25">
      <c r="A3239"/>
      <c r="B3239"/>
      <c r="C3239" s="8"/>
      <c r="D3239" s="8"/>
      <c r="E3239"/>
      <c r="F3239" s="276"/>
      <c r="G3239"/>
      <c r="H3239"/>
      <c r="I3239"/>
      <c r="J3239" s="267"/>
      <c r="K3239" s="267"/>
      <c r="L3239" s="372"/>
      <c r="O3239" s="373"/>
      <c r="P3239" s="373"/>
      <c r="Q3239" s="374"/>
      <c r="R3239" s="274"/>
      <c r="S3239"/>
      <c r="T3239"/>
      <c r="U3239"/>
      <c r="V3239"/>
      <c r="W3239"/>
      <c r="X3239"/>
      <c r="Y3239"/>
      <c r="Z3239"/>
      <c r="AA3239"/>
      <c r="AB3239"/>
      <c r="AC3239"/>
      <c r="AD3239"/>
      <c r="AE3239"/>
      <c r="AF3239"/>
      <c r="AG3239"/>
      <c r="AH3239"/>
    </row>
    <row r="3240" spans="1:34" s="282" customFormat="1" ht="12.75" customHeight="1" x14ac:dyDescent="0.25">
      <c r="A3240"/>
      <c r="B3240"/>
      <c r="C3240" s="8"/>
      <c r="D3240" s="8"/>
      <c r="E3240"/>
      <c r="F3240" s="276"/>
      <c r="G3240"/>
      <c r="H3240"/>
      <c r="I3240"/>
      <c r="J3240" s="267"/>
      <c r="K3240" s="267"/>
      <c r="L3240" s="372"/>
      <c r="O3240" s="373"/>
      <c r="P3240" s="373"/>
      <c r="Q3240" s="374"/>
      <c r="R3240" s="274"/>
      <c r="S3240"/>
      <c r="T3240"/>
      <c r="U3240"/>
      <c r="V3240"/>
      <c r="W3240"/>
      <c r="X3240"/>
      <c r="Y3240"/>
      <c r="Z3240"/>
      <c r="AA3240"/>
      <c r="AB3240"/>
      <c r="AC3240"/>
      <c r="AD3240"/>
      <c r="AE3240"/>
      <c r="AF3240"/>
      <c r="AG3240"/>
      <c r="AH3240"/>
    </row>
    <row r="3241" spans="1:34" s="282" customFormat="1" ht="12.75" customHeight="1" x14ac:dyDescent="0.25">
      <c r="A3241"/>
      <c r="B3241"/>
      <c r="C3241" s="8"/>
      <c r="D3241" s="8"/>
      <c r="E3241"/>
      <c r="F3241" s="276"/>
      <c r="G3241"/>
      <c r="H3241"/>
      <c r="I3241"/>
      <c r="J3241" s="267"/>
      <c r="K3241" s="267"/>
      <c r="L3241" s="372"/>
      <c r="O3241" s="373"/>
      <c r="P3241" s="373"/>
      <c r="Q3241" s="374"/>
      <c r="R3241" s="274"/>
      <c r="S3241"/>
      <c r="T3241"/>
      <c r="U3241"/>
      <c r="V3241"/>
      <c r="W3241"/>
      <c r="X3241"/>
      <c r="Y3241"/>
      <c r="Z3241"/>
      <c r="AA3241"/>
      <c r="AB3241"/>
      <c r="AC3241"/>
      <c r="AD3241"/>
      <c r="AE3241"/>
      <c r="AF3241"/>
      <c r="AG3241"/>
      <c r="AH3241"/>
    </row>
    <row r="3242" spans="1:34" s="282" customFormat="1" ht="12.75" customHeight="1" x14ac:dyDescent="0.25">
      <c r="A3242"/>
      <c r="B3242"/>
      <c r="C3242" s="8"/>
      <c r="D3242" s="8"/>
      <c r="E3242"/>
      <c r="F3242" s="276"/>
      <c r="G3242"/>
      <c r="H3242"/>
      <c r="I3242"/>
      <c r="J3242" s="267"/>
      <c r="K3242" s="267"/>
      <c r="L3242" s="372"/>
      <c r="O3242" s="373"/>
      <c r="P3242" s="373"/>
      <c r="Q3242" s="374"/>
      <c r="R3242" s="274"/>
      <c r="S3242"/>
      <c r="T3242"/>
      <c r="U3242"/>
      <c r="V3242"/>
      <c r="W3242"/>
      <c r="X3242"/>
      <c r="Y3242"/>
      <c r="Z3242"/>
      <c r="AA3242"/>
      <c r="AB3242"/>
      <c r="AC3242"/>
      <c r="AD3242"/>
      <c r="AE3242"/>
      <c r="AF3242"/>
      <c r="AG3242"/>
      <c r="AH3242"/>
    </row>
    <row r="3243" spans="1:34" s="282" customFormat="1" ht="12.75" customHeight="1" x14ac:dyDescent="0.25">
      <c r="A3243"/>
      <c r="B3243"/>
      <c r="C3243" s="8"/>
      <c r="D3243" s="8"/>
      <c r="E3243"/>
      <c r="F3243" s="276"/>
      <c r="G3243"/>
      <c r="H3243"/>
      <c r="I3243"/>
      <c r="J3243" s="267"/>
      <c r="K3243" s="267"/>
      <c r="L3243" s="372"/>
      <c r="O3243" s="373"/>
      <c r="P3243" s="373"/>
      <c r="Q3243" s="374"/>
      <c r="R3243" s="274"/>
      <c r="S3243"/>
      <c r="T3243"/>
      <c r="U3243"/>
      <c r="V3243"/>
      <c r="W3243"/>
      <c r="X3243"/>
      <c r="Y3243"/>
      <c r="Z3243"/>
      <c r="AA3243"/>
      <c r="AB3243"/>
      <c r="AC3243"/>
      <c r="AD3243"/>
      <c r="AE3243"/>
      <c r="AF3243"/>
      <c r="AG3243"/>
      <c r="AH3243"/>
    </row>
    <row r="3244" spans="1:34" s="282" customFormat="1" ht="12.75" customHeight="1" x14ac:dyDescent="0.25">
      <c r="A3244"/>
      <c r="B3244"/>
      <c r="C3244" s="8"/>
      <c r="D3244" s="8"/>
      <c r="E3244"/>
      <c r="F3244" s="276"/>
      <c r="G3244"/>
      <c r="H3244"/>
      <c r="I3244"/>
      <c r="J3244" s="267"/>
      <c r="K3244" s="267"/>
      <c r="L3244" s="372"/>
      <c r="O3244" s="373"/>
      <c r="P3244" s="373"/>
      <c r="Q3244" s="374"/>
      <c r="R3244" s="274"/>
      <c r="S3244"/>
      <c r="T3244"/>
      <c r="U3244"/>
      <c r="V3244"/>
      <c r="W3244"/>
      <c r="X3244"/>
      <c r="Y3244"/>
      <c r="Z3244"/>
      <c r="AA3244"/>
      <c r="AB3244"/>
      <c r="AC3244"/>
      <c r="AD3244"/>
      <c r="AE3244"/>
      <c r="AF3244"/>
      <c r="AG3244"/>
      <c r="AH3244"/>
    </row>
    <row r="3245" spans="1:34" s="282" customFormat="1" ht="12.75" customHeight="1" x14ac:dyDescent="0.25">
      <c r="A3245"/>
      <c r="B3245"/>
      <c r="C3245" s="8"/>
      <c r="D3245" s="8"/>
      <c r="E3245"/>
      <c r="F3245" s="276"/>
      <c r="G3245"/>
      <c r="H3245"/>
      <c r="I3245"/>
      <c r="J3245" s="267"/>
      <c r="K3245" s="267"/>
      <c r="L3245" s="372"/>
      <c r="O3245" s="373"/>
      <c r="P3245" s="373"/>
      <c r="Q3245" s="374"/>
      <c r="R3245" s="274"/>
      <c r="S3245"/>
      <c r="T3245"/>
      <c r="U3245"/>
      <c r="V3245"/>
      <c r="W3245"/>
      <c r="X3245"/>
      <c r="Y3245"/>
      <c r="Z3245"/>
      <c r="AA3245"/>
      <c r="AB3245"/>
      <c r="AC3245"/>
      <c r="AD3245"/>
      <c r="AE3245"/>
      <c r="AF3245"/>
      <c r="AG3245"/>
      <c r="AH3245"/>
    </row>
    <row r="3246" spans="1:34" s="282" customFormat="1" ht="12.75" customHeight="1" x14ac:dyDescent="0.25">
      <c r="A3246"/>
      <c r="B3246"/>
      <c r="C3246" s="8"/>
      <c r="D3246" s="8"/>
      <c r="E3246"/>
      <c r="F3246" s="276"/>
      <c r="G3246"/>
      <c r="H3246"/>
      <c r="I3246"/>
      <c r="J3246" s="267"/>
      <c r="K3246" s="267"/>
      <c r="L3246" s="372"/>
      <c r="O3246" s="373"/>
      <c r="P3246" s="373"/>
      <c r="Q3246" s="374"/>
      <c r="R3246" s="274"/>
      <c r="S3246"/>
      <c r="T3246"/>
      <c r="U3246"/>
      <c r="V3246"/>
      <c r="W3246"/>
      <c r="X3246"/>
      <c r="Y3246"/>
      <c r="Z3246"/>
      <c r="AA3246"/>
      <c r="AB3246"/>
      <c r="AC3246"/>
      <c r="AD3246"/>
      <c r="AE3246"/>
      <c r="AF3246"/>
      <c r="AG3246"/>
      <c r="AH3246"/>
    </row>
    <row r="3247" spans="1:34" s="282" customFormat="1" ht="12.75" customHeight="1" x14ac:dyDescent="0.25">
      <c r="A3247"/>
      <c r="B3247"/>
      <c r="C3247" s="8"/>
      <c r="D3247" s="8"/>
      <c r="E3247"/>
      <c r="F3247" s="276"/>
      <c r="G3247"/>
      <c r="H3247"/>
      <c r="I3247"/>
      <c r="J3247" s="267"/>
      <c r="K3247" s="267"/>
      <c r="L3247" s="372"/>
      <c r="O3247" s="373"/>
      <c r="P3247" s="373"/>
      <c r="Q3247" s="374"/>
      <c r="R3247" s="274"/>
      <c r="S3247"/>
      <c r="T3247"/>
      <c r="U3247"/>
      <c r="V3247"/>
      <c r="W3247"/>
      <c r="X3247"/>
      <c r="Y3247"/>
      <c r="Z3247"/>
      <c r="AA3247"/>
      <c r="AB3247"/>
      <c r="AC3247"/>
      <c r="AD3247"/>
      <c r="AE3247"/>
      <c r="AF3247"/>
      <c r="AG3247"/>
      <c r="AH3247"/>
    </row>
    <row r="3248" spans="1:34" s="282" customFormat="1" ht="12.75" customHeight="1" x14ac:dyDescent="0.25">
      <c r="A3248"/>
      <c r="B3248"/>
      <c r="C3248" s="8"/>
      <c r="D3248" s="8"/>
      <c r="E3248"/>
      <c r="F3248" s="276"/>
      <c r="G3248"/>
      <c r="H3248"/>
      <c r="I3248"/>
      <c r="J3248" s="267"/>
      <c r="K3248" s="267"/>
      <c r="L3248" s="372"/>
      <c r="O3248" s="373"/>
      <c r="P3248" s="373"/>
      <c r="Q3248" s="374"/>
      <c r="R3248" s="274"/>
      <c r="S3248"/>
      <c r="T3248"/>
      <c r="U3248"/>
      <c r="V3248"/>
      <c r="W3248"/>
      <c r="X3248"/>
      <c r="Y3248"/>
      <c r="Z3248"/>
      <c r="AA3248"/>
      <c r="AB3248"/>
      <c r="AC3248"/>
      <c r="AD3248"/>
      <c r="AE3248"/>
      <c r="AF3248"/>
      <c r="AG3248"/>
      <c r="AH3248"/>
    </row>
    <row r="3249" spans="1:34" s="282" customFormat="1" ht="12.75" customHeight="1" x14ac:dyDescent="0.25">
      <c r="A3249"/>
      <c r="B3249"/>
      <c r="C3249" s="8"/>
      <c r="D3249" s="8"/>
      <c r="E3249"/>
      <c r="F3249" s="276"/>
      <c r="G3249"/>
      <c r="H3249"/>
      <c r="I3249"/>
      <c r="J3249" s="267"/>
      <c r="K3249" s="267"/>
      <c r="L3249" s="372"/>
      <c r="O3249" s="373"/>
      <c r="P3249" s="373"/>
      <c r="Q3249" s="374"/>
      <c r="R3249" s="274"/>
      <c r="S3249"/>
      <c r="T3249"/>
      <c r="U3249"/>
      <c r="V3249"/>
      <c r="W3249"/>
      <c r="X3249"/>
      <c r="Y3249"/>
      <c r="Z3249"/>
      <c r="AA3249"/>
      <c r="AB3249"/>
      <c r="AC3249"/>
      <c r="AD3249"/>
      <c r="AE3249"/>
      <c r="AF3249"/>
      <c r="AG3249"/>
      <c r="AH3249"/>
    </row>
    <row r="3250" spans="1:34" s="282" customFormat="1" ht="12.75" customHeight="1" x14ac:dyDescent="0.25">
      <c r="A3250"/>
      <c r="B3250"/>
      <c r="C3250" s="8"/>
      <c r="D3250" s="8"/>
      <c r="E3250"/>
      <c r="F3250" s="276"/>
      <c r="G3250"/>
      <c r="H3250"/>
      <c r="I3250"/>
      <c r="J3250" s="267"/>
      <c r="K3250" s="267"/>
      <c r="L3250" s="372"/>
      <c r="O3250" s="373"/>
      <c r="P3250" s="373"/>
      <c r="Q3250" s="374"/>
      <c r="R3250" s="274"/>
      <c r="S3250"/>
      <c r="T3250"/>
      <c r="U3250"/>
      <c r="V3250"/>
      <c r="W3250"/>
      <c r="X3250"/>
      <c r="Y3250"/>
      <c r="Z3250"/>
      <c r="AA3250"/>
      <c r="AB3250"/>
      <c r="AC3250"/>
      <c r="AD3250"/>
      <c r="AE3250"/>
      <c r="AF3250"/>
      <c r="AG3250"/>
      <c r="AH3250"/>
    </row>
    <row r="3251" spans="1:34" s="282" customFormat="1" ht="12.75" customHeight="1" x14ac:dyDescent="0.25">
      <c r="A3251"/>
      <c r="B3251"/>
      <c r="C3251" s="8"/>
      <c r="D3251" s="8"/>
      <c r="E3251"/>
      <c r="F3251" s="276"/>
      <c r="G3251"/>
      <c r="H3251"/>
      <c r="I3251"/>
      <c r="J3251" s="267"/>
      <c r="K3251" s="267"/>
      <c r="L3251" s="372"/>
      <c r="O3251" s="373"/>
      <c r="P3251" s="373"/>
      <c r="Q3251" s="374"/>
      <c r="R3251" s="274"/>
      <c r="S3251"/>
      <c r="T3251"/>
      <c r="U3251"/>
      <c r="V3251"/>
      <c r="W3251"/>
      <c r="X3251"/>
      <c r="Y3251"/>
      <c r="Z3251"/>
      <c r="AA3251"/>
      <c r="AB3251"/>
      <c r="AC3251"/>
      <c r="AD3251"/>
      <c r="AE3251"/>
      <c r="AF3251"/>
      <c r="AG3251"/>
      <c r="AH3251"/>
    </row>
    <row r="3252" spans="1:34" s="282" customFormat="1" ht="12.75" customHeight="1" x14ac:dyDescent="0.25">
      <c r="A3252"/>
      <c r="B3252"/>
      <c r="C3252" s="8"/>
      <c r="D3252" s="8"/>
      <c r="E3252"/>
      <c r="F3252" s="276"/>
      <c r="G3252"/>
      <c r="H3252"/>
      <c r="I3252"/>
      <c r="J3252" s="267"/>
      <c r="K3252" s="267"/>
      <c r="L3252" s="372"/>
      <c r="O3252" s="373"/>
      <c r="P3252" s="373"/>
      <c r="Q3252" s="374"/>
      <c r="R3252" s="274"/>
      <c r="S3252"/>
      <c r="T3252"/>
      <c r="U3252"/>
      <c r="V3252"/>
      <c r="W3252"/>
      <c r="X3252"/>
      <c r="Y3252"/>
      <c r="Z3252"/>
      <c r="AA3252"/>
      <c r="AB3252"/>
      <c r="AC3252"/>
      <c r="AD3252"/>
      <c r="AE3252"/>
      <c r="AF3252"/>
      <c r="AG3252"/>
      <c r="AH3252"/>
    </row>
    <row r="3253" spans="1:34" s="282" customFormat="1" ht="12.75" customHeight="1" x14ac:dyDescent="0.25">
      <c r="A3253"/>
      <c r="B3253"/>
      <c r="C3253" s="8"/>
      <c r="D3253" s="8"/>
      <c r="E3253"/>
      <c r="F3253" s="276"/>
      <c r="G3253"/>
      <c r="H3253"/>
      <c r="I3253"/>
      <c r="J3253" s="267"/>
      <c r="K3253" s="267"/>
      <c r="L3253" s="372"/>
      <c r="O3253" s="373"/>
      <c r="P3253" s="373"/>
      <c r="Q3253" s="374"/>
      <c r="R3253" s="274"/>
      <c r="S3253"/>
      <c r="T3253"/>
      <c r="U3253"/>
      <c r="V3253"/>
      <c r="W3253"/>
      <c r="X3253"/>
      <c r="Y3253"/>
      <c r="Z3253"/>
      <c r="AA3253"/>
      <c r="AB3253"/>
      <c r="AC3253"/>
      <c r="AD3253"/>
      <c r="AE3253"/>
      <c r="AF3253"/>
      <c r="AG3253"/>
      <c r="AH3253"/>
    </row>
    <row r="3254" spans="1:34" s="282" customFormat="1" ht="12.75" customHeight="1" x14ac:dyDescent="0.25">
      <c r="A3254"/>
      <c r="B3254"/>
      <c r="C3254" s="8"/>
      <c r="D3254" s="8"/>
      <c r="E3254"/>
      <c r="F3254" s="276"/>
      <c r="G3254"/>
      <c r="H3254"/>
      <c r="I3254"/>
      <c r="J3254" s="267"/>
      <c r="K3254" s="267"/>
      <c r="L3254" s="372"/>
      <c r="O3254" s="373"/>
      <c r="P3254" s="373"/>
      <c r="Q3254" s="374"/>
      <c r="R3254" s="274"/>
      <c r="S3254"/>
      <c r="T3254"/>
      <c r="U3254"/>
      <c r="V3254"/>
      <c r="W3254"/>
      <c r="X3254"/>
      <c r="Y3254"/>
      <c r="Z3254"/>
      <c r="AA3254"/>
      <c r="AB3254"/>
      <c r="AC3254"/>
      <c r="AD3254"/>
      <c r="AE3254"/>
      <c r="AF3254"/>
      <c r="AG3254"/>
      <c r="AH3254"/>
    </row>
    <row r="3255" spans="1:34" s="282" customFormat="1" ht="12.75" customHeight="1" x14ac:dyDescent="0.25">
      <c r="A3255"/>
      <c r="B3255"/>
      <c r="C3255" s="8"/>
      <c r="D3255" s="8"/>
      <c r="E3255"/>
      <c r="F3255" s="276"/>
      <c r="G3255"/>
      <c r="H3255"/>
      <c r="I3255"/>
      <c r="J3255" s="267"/>
      <c r="K3255" s="267"/>
      <c r="L3255" s="372"/>
      <c r="O3255" s="373"/>
      <c r="P3255" s="373"/>
      <c r="Q3255" s="374"/>
      <c r="R3255" s="274"/>
      <c r="S3255"/>
      <c r="T3255"/>
      <c r="U3255"/>
      <c r="V3255"/>
      <c r="W3255"/>
      <c r="X3255"/>
      <c r="Y3255"/>
      <c r="Z3255"/>
      <c r="AA3255"/>
      <c r="AB3255"/>
      <c r="AC3255"/>
      <c r="AD3255"/>
      <c r="AE3255"/>
      <c r="AF3255"/>
      <c r="AG3255"/>
      <c r="AH3255"/>
    </row>
    <row r="3256" spans="1:34" s="282" customFormat="1" ht="12.75" customHeight="1" x14ac:dyDescent="0.25">
      <c r="A3256"/>
      <c r="B3256"/>
      <c r="C3256" s="8"/>
      <c r="D3256" s="8"/>
      <c r="E3256"/>
      <c r="F3256" s="276"/>
      <c r="G3256"/>
      <c r="H3256"/>
      <c r="I3256"/>
      <c r="J3256" s="267"/>
      <c r="K3256" s="267"/>
      <c r="L3256" s="372"/>
      <c r="O3256" s="373"/>
      <c r="P3256" s="373"/>
      <c r="Q3256" s="374"/>
      <c r="R3256" s="274"/>
      <c r="S3256"/>
      <c r="T3256"/>
      <c r="U3256"/>
      <c r="V3256"/>
      <c r="W3256"/>
      <c r="X3256"/>
      <c r="Y3256"/>
      <c r="Z3256"/>
      <c r="AA3256"/>
      <c r="AB3256"/>
      <c r="AC3256"/>
      <c r="AD3256"/>
      <c r="AE3256"/>
      <c r="AF3256"/>
      <c r="AG3256"/>
      <c r="AH3256"/>
    </row>
    <row r="3257" spans="1:34" s="282" customFormat="1" ht="12.75" customHeight="1" x14ac:dyDescent="0.25">
      <c r="A3257"/>
      <c r="B3257"/>
      <c r="C3257" s="8"/>
      <c r="D3257" s="8"/>
      <c r="E3257"/>
      <c r="F3257" s="276"/>
      <c r="G3257"/>
      <c r="H3257"/>
      <c r="I3257"/>
      <c r="J3257" s="267"/>
      <c r="K3257" s="267"/>
      <c r="L3257" s="372"/>
      <c r="O3257" s="373"/>
      <c r="P3257" s="373"/>
      <c r="Q3257" s="374"/>
      <c r="R3257" s="274"/>
      <c r="S3257"/>
      <c r="T3257"/>
      <c r="U3257"/>
      <c r="V3257"/>
      <c r="W3257"/>
      <c r="X3257"/>
      <c r="Y3257"/>
      <c r="Z3257"/>
      <c r="AA3257"/>
      <c r="AB3257"/>
      <c r="AC3257"/>
      <c r="AD3257"/>
      <c r="AE3257"/>
      <c r="AF3257"/>
      <c r="AG3257"/>
      <c r="AH3257"/>
    </row>
    <row r="3258" spans="1:34" s="282" customFormat="1" ht="12.75" customHeight="1" x14ac:dyDescent="0.25">
      <c r="A3258"/>
      <c r="B3258"/>
      <c r="C3258" s="8"/>
      <c r="D3258" s="8"/>
      <c r="E3258"/>
      <c r="F3258" s="276"/>
      <c r="G3258"/>
      <c r="H3258"/>
      <c r="I3258"/>
      <c r="J3258" s="267"/>
      <c r="K3258" s="267"/>
      <c r="L3258" s="372"/>
      <c r="O3258" s="373"/>
      <c r="P3258" s="373"/>
      <c r="Q3258" s="374"/>
      <c r="R3258" s="274"/>
      <c r="S3258"/>
      <c r="T3258"/>
      <c r="U3258"/>
      <c r="V3258"/>
      <c r="W3258"/>
      <c r="X3258"/>
      <c r="Y3258"/>
      <c r="Z3258"/>
      <c r="AA3258"/>
      <c r="AB3258"/>
      <c r="AC3258"/>
      <c r="AD3258"/>
      <c r="AE3258"/>
      <c r="AF3258"/>
      <c r="AG3258"/>
      <c r="AH3258"/>
    </row>
    <row r="3259" spans="1:34" s="282" customFormat="1" ht="12.75" customHeight="1" x14ac:dyDescent="0.25">
      <c r="A3259"/>
      <c r="B3259"/>
      <c r="C3259" s="8"/>
      <c r="D3259" s="8"/>
      <c r="E3259"/>
      <c r="F3259" s="276"/>
      <c r="G3259"/>
      <c r="H3259"/>
      <c r="I3259"/>
      <c r="J3259" s="267"/>
      <c r="K3259" s="267"/>
      <c r="L3259" s="372"/>
      <c r="O3259" s="373"/>
      <c r="P3259" s="373"/>
      <c r="Q3259" s="374"/>
      <c r="R3259" s="274"/>
      <c r="S3259"/>
      <c r="T3259"/>
      <c r="U3259"/>
      <c r="V3259"/>
      <c r="W3259"/>
      <c r="X3259"/>
      <c r="Y3259"/>
      <c r="Z3259"/>
      <c r="AA3259"/>
      <c r="AB3259"/>
      <c r="AC3259"/>
      <c r="AD3259"/>
      <c r="AE3259"/>
      <c r="AF3259"/>
      <c r="AG3259"/>
      <c r="AH3259"/>
    </row>
    <row r="3260" spans="1:34" s="282" customFormat="1" ht="12.75" customHeight="1" x14ac:dyDescent="0.25">
      <c r="A3260"/>
      <c r="B3260"/>
      <c r="C3260" s="8"/>
      <c r="D3260" s="8"/>
      <c r="E3260"/>
      <c r="F3260" s="276"/>
      <c r="G3260"/>
      <c r="H3260"/>
      <c r="I3260"/>
      <c r="J3260" s="267"/>
      <c r="K3260" s="267"/>
      <c r="L3260" s="372"/>
      <c r="O3260" s="373"/>
      <c r="P3260" s="373"/>
      <c r="Q3260" s="374"/>
      <c r="R3260" s="274"/>
      <c r="S3260"/>
      <c r="T3260"/>
      <c r="U3260"/>
      <c r="V3260"/>
      <c r="W3260"/>
      <c r="X3260"/>
      <c r="Y3260"/>
      <c r="Z3260"/>
      <c r="AA3260"/>
      <c r="AB3260"/>
      <c r="AC3260"/>
      <c r="AD3260"/>
      <c r="AE3260"/>
      <c r="AF3260"/>
      <c r="AG3260"/>
      <c r="AH3260"/>
    </row>
    <row r="3261" spans="1:34" s="282" customFormat="1" ht="12.75" customHeight="1" x14ac:dyDescent="0.25">
      <c r="A3261"/>
      <c r="B3261"/>
      <c r="C3261" s="8"/>
      <c r="D3261" s="8"/>
      <c r="E3261"/>
      <c r="F3261" s="276"/>
      <c r="G3261"/>
      <c r="H3261"/>
      <c r="I3261"/>
      <c r="J3261" s="267"/>
      <c r="K3261" s="267"/>
      <c r="L3261" s="372"/>
      <c r="O3261" s="373"/>
      <c r="P3261" s="373"/>
      <c r="Q3261" s="374"/>
      <c r="R3261" s="274"/>
      <c r="S3261"/>
      <c r="T3261"/>
      <c r="U3261"/>
      <c r="V3261"/>
      <c r="W3261"/>
      <c r="X3261"/>
      <c r="Y3261"/>
      <c r="Z3261"/>
      <c r="AA3261"/>
      <c r="AB3261"/>
      <c r="AC3261"/>
      <c r="AD3261"/>
      <c r="AE3261"/>
      <c r="AF3261"/>
      <c r="AG3261"/>
      <c r="AH3261"/>
    </row>
    <row r="3262" spans="1:34" s="282" customFormat="1" ht="12.75" customHeight="1" x14ac:dyDescent="0.25">
      <c r="A3262"/>
      <c r="B3262"/>
      <c r="C3262" s="8"/>
      <c r="D3262" s="8"/>
      <c r="E3262"/>
      <c r="F3262" s="276"/>
      <c r="G3262"/>
      <c r="H3262"/>
      <c r="I3262"/>
      <c r="J3262" s="267"/>
      <c r="K3262" s="267"/>
      <c r="L3262" s="372"/>
      <c r="O3262" s="373"/>
      <c r="P3262" s="373"/>
      <c r="Q3262" s="374"/>
      <c r="R3262" s="274"/>
      <c r="S3262"/>
      <c r="T3262"/>
      <c r="U3262"/>
      <c r="V3262"/>
      <c r="W3262"/>
      <c r="X3262"/>
      <c r="Y3262"/>
      <c r="Z3262"/>
      <c r="AA3262"/>
      <c r="AB3262"/>
      <c r="AC3262"/>
      <c r="AD3262"/>
      <c r="AE3262"/>
      <c r="AF3262"/>
      <c r="AG3262"/>
      <c r="AH3262"/>
    </row>
    <row r="3263" spans="1:34" s="282" customFormat="1" ht="12.75" customHeight="1" x14ac:dyDescent="0.25">
      <c r="A3263"/>
      <c r="B3263"/>
      <c r="C3263" s="8"/>
      <c r="D3263" s="8"/>
      <c r="E3263"/>
      <c r="F3263" s="276"/>
      <c r="G3263"/>
      <c r="H3263"/>
      <c r="I3263"/>
      <c r="J3263" s="267"/>
      <c r="K3263" s="267"/>
      <c r="L3263" s="372"/>
      <c r="O3263" s="373"/>
      <c r="P3263" s="373"/>
      <c r="Q3263" s="374"/>
      <c r="R3263" s="274"/>
      <c r="S3263"/>
      <c r="T3263"/>
      <c r="U3263"/>
      <c r="V3263"/>
      <c r="W3263"/>
      <c r="X3263"/>
      <c r="Y3263"/>
      <c r="Z3263"/>
      <c r="AA3263"/>
      <c r="AB3263"/>
      <c r="AC3263"/>
      <c r="AD3263"/>
      <c r="AE3263"/>
      <c r="AF3263"/>
      <c r="AG3263"/>
      <c r="AH3263"/>
    </row>
    <row r="3264" spans="1:34" s="282" customFormat="1" ht="12.75" customHeight="1" x14ac:dyDescent="0.25">
      <c r="A3264"/>
      <c r="B3264"/>
      <c r="C3264" s="8"/>
      <c r="D3264" s="8"/>
      <c r="E3264"/>
      <c r="F3264" s="276"/>
      <c r="G3264"/>
      <c r="H3264"/>
      <c r="I3264"/>
      <c r="J3264" s="267"/>
      <c r="K3264" s="267"/>
      <c r="L3264" s="372"/>
      <c r="O3264" s="373"/>
      <c r="P3264" s="373"/>
      <c r="Q3264" s="374"/>
      <c r="R3264" s="274"/>
      <c r="S3264"/>
      <c r="T3264"/>
      <c r="U3264"/>
      <c r="V3264"/>
      <c r="W3264"/>
      <c r="X3264"/>
      <c r="Y3264"/>
      <c r="Z3264"/>
      <c r="AA3264"/>
      <c r="AB3264"/>
      <c r="AC3264"/>
      <c r="AD3264"/>
      <c r="AE3264"/>
      <c r="AF3264"/>
      <c r="AG3264"/>
      <c r="AH3264"/>
    </row>
    <row r="3265" spans="1:34" s="282" customFormat="1" ht="12.75" customHeight="1" x14ac:dyDescent="0.25">
      <c r="A3265"/>
      <c r="B3265"/>
      <c r="C3265" s="8"/>
      <c r="D3265" s="8"/>
      <c r="E3265"/>
      <c r="F3265" s="276"/>
      <c r="G3265"/>
      <c r="H3265"/>
      <c r="I3265"/>
      <c r="J3265" s="267"/>
      <c r="K3265" s="267"/>
      <c r="L3265" s="372"/>
      <c r="O3265" s="373"/>
      <c r="P3265" s="373"/>
      <c r="Q3265" s="374"/>
      <c r="R3265" s="274"/>
      <c r="S3265"/>
      <c r="T3265"/>
      <c r="U3265"/>
      <c r="V3265"/>
      <c r="W3265"/>
      <c r="X3265"/>
      <c r="Y3265"/>
      <c r="Z3265"/>
      <c r="AA3265"/>
      <c r="AB3265"/>
      <c r="AC3265"/>
      <c r="AD3265"/>
      <c r="AE3265"/>
      <c r="AF3265"/>
      <c r="AG3265"/>
      <c r="AH3265"/>
    </row>
    <row r="3266" spans="1:34" s="282" customFormat="1" ht="12.75" customHeight="1" x14ac:dyDescent="0.25">
      <c r="A3266"/>
      <c r="B3266"/>
      <c r="C3266" s="8"/>
      <c r="D3266" s="8"/>
      <c r="E3266"/>
      <c r="F3266" s="276"/>
      <c r="G3266"/>
      <c r="H3266"/>
      <c r="I3266"/>
      <c r="J3266" s="267"/>
      <c r="K3266" s="267"/>
      <c r="L3266" s="372"/>
      <c r="O3266" s="373"/>
      <c r="P3266" s="373"/>
      <c r="Q3266" s="374"/>
      <c r="R3266" s="274"/>
      <c r="S3266"/>
      <c r="T3266"/>
      <c r="U3266"/>
      <c r="V3266"/>
      <c r="W3266"/>
      <c r="X3266"/>
      <c r="Y3266"/>
      <c r="Z3266"/>
      <c r="AA3266"/>
      <c r="AB3266"/>
      <c r="AC3266"/>
      <c r="AD3266"/>
      <c r="AE3266"/>
      <c r="AF3266"/>
      <c r="AG3266"/>
      <c r="AH3266"/>
    </row>
    <row r="3267" spans="1:34" s="282" customFormat="1" ht="12.75" customHeight="1" x14ac:dyDescent="0.25">
      <c r="A3267"/>
      <c r="B3267"/>
      <c r="C3267" s="8"/>
      <c r="D3267" s="8"/>
      <c r="E3267"/>
      <c r="F3267" s="276"/>
      <c r="G3267"/>
      <c r="H3267"/>
      <c r="I3267"/>
      <c r="J3267" s="267"/>
      <c r="K3267" s="267"/>
      <c r="L3267" s="372"/>
      <c r="O3267" s="373"/>
      <c r="P3267" s="373"/>
      <c r="Q3267" s="374"/>
      <c r="R3267" s="274"/>
      <c r="S3267"/>
      <c r="T3267"/>
      <c r="U3267"/>
      <c r="V3267"/>
      <c r="W3267"/>
      <c r="X3267"/>
      <c r="Y3267"/>
      <c r="Z3267"/>
      <c r="AA3267"/>
      <c r="AB3267"/>
      <c r="AC3267"/>
      <c r="AD3267"/>
      <c r="AE3267"/>
      <c r="AF3267"/>
      <c r="AG3267"/>
      <c r="AH3267"/>
    </row>
    <row r="3268" spans="1:34" s="282" customFormat="1" ht="12.75" customHeight="1" x14ac:dyDescent="0.25">
      <c r="A3268"/>
      <c r="B3268"/>
      <c r="C3268" s="8"/>
      <c r="D3268" s="8"/>
      <c r="E3268"/>
      <c r="F3268" s="276"/>
      <c r="G3268"/>
      <c r="H3268"/>
      <c r="I3268"/>
      <c r="J3268" s="267"/>
      <c r="K3268" s="267"/>
      <c r="L3268" s="372"/>
      <c r="O3268" s="373"/>
      <c r="P3268" s="373"/>
      <c r="Q3268" s="374"/>
      <c r="R3268" s="274"/>
      <c r="S3268"/>
      <c r="T3268"/>
      <c r="U3268"/>
      <c r="V3268"/>
      <c r="W3268"/>
      <c r="X3268"/>
      <c r="Y3268"/>
      <c r="Z3268"/>
      <c r="AA3268"/>
      <c r="AB3268"/>
      <c r="AC3268"/>
      <c r="AD3268"/>
      <c r="AE3268"/>
      <c r="AF3268"/>
      <c r="AG3268"/>
      <c r="AH3268"/>
    </row>
    <row r="3269" spans="1:34" s="282" customFormat="1" ht="12.75" customHeight="1" x14ac:dyDescent="0.25">
      <c r="A3269"/>
      <c r="B3269"/>
      <c r="C3269" s="8"/>
      <c r="D3269" s="8"/>
      <c r="E3269"/>
      <c r="F3269" s="276"/>
      <c r="G3269"/>
      <c r="H3269"/>
      <c r="I3269"/>
      <c r="J3269" s="267"/>
      <c r="K3269" s="267"/>
      <c r="L3269" s="372"/>
      <c r="O3269" s="373"/>
      <c r="P3269" s="373"/>
      <c r="Q3269" s="374"/>
      <c r="R3269" s="274"/>
      <c r="S3269"/>
      <c r="T3269"/>
      <c r="U3269"/>
      <c r="V3269"/>
      <c r="W3269"/>
      <c r="X3269"/>
      <c r="Y3269"/>
      <c r="Z3269"/>
      <c r="AA3269"/>
      <c r="AB3269"/>
      <c r="AC3269"/>
      <c r="AD3269"/>
      <c r="AE3269"/>
      <c r="AF3269"/>
      <c r="AG3269"/>
      <c r="AH3269"/>
    </row>
    <row r="3270" spans="1:34" s="282" customFormat="1" ht="12.75" customHeight="1" x14ac:dyDescent="0.25">
      <c r="A3270"/>
      <c r="B3270"/>
      <c r="C3270" s="8"/>
      <c r="D3270" s="8"/>
      <c r="E3270"/>
      <c r="F3270" s="276"/>
      <c r="G3270"/>
      <c r="H3270"/>
      <c r="I3270"/>
      <c r="J3270" s="267"/>
      <c r="K3270" s="267"/>
      <c r="L3270" s="372"/>
      <c r="O3270" s="373"/>
      <c r="P3270" s="373"/>
      <c r="Q3270" s="374"/>
      <c r="R3270" s="274"/>
      <c r="S3270"/>
      <c r="T3270"/>
      <c r="U3270"/>
      <c r="V3270"/>
      <c r="W3270"/>
      <c r="X3270"/>
      <c r="Y3270"/>
      <c r="Z3270"/>
      <c r="AA3270"/>
      <c r="AB3270"/>
      <c r="AC3270"/>
      <c r="AD3270"/>
      <c r="AE3270"/>
      <c r="AF3270"/>
      <c r="AG3270"/>
      <c r="AH3270"/>
    </row>
    <row r="3271" spans="1:34" s="282" customFormat="1" ht="12.75" customHeight="1" x14ac:dyDescent="0.25">
      <c r="A3271"/>
      <c r="B3271"/>
      <c r="C3271" s="8"/>
      <c r="D3271" s="8"/>
      <c r="E3271"/>
      <c r="F3271" s="276"/>
      <c r="G3271"/>
      <c r="H3271"/>
      <c r="I3271"/>
      <c r="J3271" s="267"/>
      <c r="K3271" s="267"/>
      <c r="L3271" s="372"/>
      <c r="O3271" s="373"/>
      <c r="P3271" s="373"/>
      <c r="Q3271" s="374"/>
      <c r="R3271" s="274"/>
      <c r="S3271"/>
      <c r="T3271"/>
      <c r="U3271"/>
      <c r="V3271"/>
      <c r="W3271"/>
      <c r="X3271"/>
      <c r="Y3271"/>
      <c r="Z3271"/>
      <c r="AA3271"/>
      <c r="AB3271"/>
      <c r="AC3271"/>
      <c r="AD3271"/>
      <c r="AE3271"/>
      <c r="AF3271"/>
      <c r="AG3271"/>
      <c r="AH3271"/>
    </row>
    <row r="3272" spans="1:34" s="282" customFormat="1" ht="12.75" customHeight="1" x14ac:dyDescent="0.25">
      <c r="A3272"/>
      <c r="B3272"/>
      <c r="C3272" s="8"/>
      <c r="D3272" s="8"/>
      <c r="E3272"/>
      <c r="F3272" s="276"/>
      <c r="G3272"/>
      <c r="H3272"/>
      <c r="I3272"/>
      <c r="J3272" s="267"/>
      <c r="K3272" s="267"/>
      <c r="L3272" s="372"/>
      <c r="O3272" s="373"/>
      <c r="P3272" s="373"/>
      <c r="Q3272" s="374"/>
      <c r="R3272" s="274"/>
      <c r="S3272"/>
      <c r="T3272"/>
      <c r="U3272"/>
      <c r="V3272"/>
      <c r="W3272"/>
      <c r="X3272"/>
      <c r="Y3272"/>
      <c r="Z3272"/>
      <c r="AA3272"/>
      <c r="AB3272"/>
      <c r="AC3272"/>
      <c r="AD3272"/>
      <c r="AE3272"/>
      <c r="AF3272"/>
      <c r="AG3272"/>
      <c r="AH3272"/>
    </row>
    <row r="3273" spans="1:34" s="282" customFormat="1" ht="12.75" customHeight="1" x14ac:dyDescent="0.25">
      <c r="A3273"/>
      <c r="B3273"/>
      <c r="C3273" s="8"/>
      <c r="D3273" s="8"/>
      <c r="E3273"/>
      <c r="F3273" s="276"/>
      <c r="G3273"/>
      <c r="H3273"/>
      <c r="I3273"/>
      <c r="J3273" s="267"/>
      <c r="K3273" s="267"/>
      <c r="L3273" s="372"/>
      <c r="O3273" s="373"/>
      <c r="P3273" s="373"/>
      <c r="Q3273" s="374"/>
      <c r="R3273" s="274"/>
      <c r="S3273"/>
      <c r="T3273"/>
      <c r="U3273"/>
      <c r="V3273"/>
      <c r="W3273"/>
      <c r="X3273"/>
      <c r="Y3273"/>
      <c r="Z3273"/>
      <c r="AA3273"/>
      <c r="AB3273"/>
      <c r="AC3273"/>
      <c r="AD3273"/>
      <c r="AE3273"/>
      <c r="AF3273"/>
      <c r="AG3273"/>
      <c r="AH3273"/>
    </row>
    <row r="3274" spans="1:34" s="282" customFormat="1" ht="12.75" customHeight="1" x14ac:dyDescent="0.25">
      <c r="A3274"/>
      <c r="B3274"/>
      <c r="C3274" s="8"/>
      <c r="D3274" s="8"/>
      <c r="E3274"/>
      <c r="F3274" s="276"/>
      <c r="G3274"/>
      <c r="H3274"/>
      <c r="I3274"/>
      <c r="J3274" s="267"/>
      <c r="K3274" s="267"/>
      <c r="L3274" s="372"/>
      <c r="O3274" s="373"/>
      <c r="P3274" s="373"/>
      <c r="Q3274" s="374"/>
      <c r="R3274" s="274"/>
      <c r="S3274"/>
      <c r="T3274"/>
      <c r="U3274"/>
      <c r="V3274"/>
      <c r="W3274"/>
      <c r="X3274"/>
      <c r="Y3274"/>
      <c r="Z3274"/>
      <c r="AA3274"/>
      <c r="AB3274"/>
      <c r="AC3274"/>
      <c r="AD3274"/>
      <c r="AE3274"/>
      <c r="AF3274"/>
      <c r="AG3274"/>
      <c r="AH3274"/>
    </row>
    <row r="3275" spans="1:34" s="282" customFormat="1" ht="12.75" customHeight="1" x14ac:dyDescent="0.25">
      <c r="A3275"/>
      <c r="B3275"/>
      <c r="C3275" s="8"/>
      <c r="D3275" s="8"/>
      <c r="E3275"/>
      <c r="F3275" s="276"/>
      <c r="G3275"/>
      <c r="H3275"/>
      <c r="I3275"/>
      <c r="J3275" s="267"/>
      <c r="K3275" s="267"/>
      <c r="L3275" s="372"/>
      <c r="O3275" s="373"/>
      <c r="P3275" s="373"/>
      <c r="Q3275" s="374"/>
      <c r="R3275" s="274"/>
      <c r="S3275"/>
      <c r="T3275"/>
      <c r="U3275"/>
      <c r="V3275"/>
      <c r="W3275"/>
      <c r="X3275"/>
      <c r="Y3275"/>
      <c r="Z3275"/>
      <c r="AA3275"/>
      <c r="AB3275"/>
      <c r="AC3275"/>
      <c r="AD3275"/>
      <c r="AE3275"/>
      <c r="AF3275"/>
      <c r="AG3275"/>
      <c r="AH3275"/>
    </row>
    <row r="3276" spans="1:34" s="282" customFormat="1" ht="12.75" customHeight="1" x14ac:dyDescent="0.25">
      <c r="A3276"/>
      <c r="B3276"/>
      <c r="C3276" s="8"/>
      <c r="D3276" s="8"/>
      <c r="E3276"/>
      <c r="F3276" s="276"/>
      <c r="G3276"/>
      <c r="H3276"/>
      <c r="I3276"/>
      <c r="J3276" s="267"/>
      <c r="K3276" s="267"/>
      <c r="L3276" s="372"/>
      <c r="O3276" s="373"/>
      <c r="P3276" s="373"/>
      <c r="Q3276" s="374"/>
      <c r="R3276" s="274"/>
      <c r="S3276"/>
      <c r="T3276"/>
      <c r="U3276"/>
      <c r="V3276"/>
      <c r="W3276"/>
      <c r="X3276"/>
      <c r="Y3276"/>
      <c r="Z3276"/>
      <c r="AA3276"/>
      <c r="AB3276"/>
      <c r="AC3276"/>
      <c r="AD3276"/>
      <c r="AE3276"/>
      <c r="AF3276"/>
      <c r="AG3276"/>
      <c r="AH3276"/>
    </row>
    <row r="3277" spans="1:34" s="282" customFormat="1" ht="12.75" customHeight="1" x14ac:dyDescent="0.25">
      <c r="A3277"/>
      <c r="B3277"/>
      <c r="C3277" s="8"/>
      <c r="D3277" s="8"/>
      <c r="E3277"/>
      <c r="F3277" s="276"/>
      <c r="G3277"/>
      <c r="H3277"/>
      <c r="I3277"/>
      <c r="J3277" s="267"/>
      <c r="K3277" s="267"/>
      <c r="L3277" s="372"/>
      <c r="O3277" s="373"/>
      <c r="P3277" s="373"/>
      <c r="Q3277" s="374"/>
      <c r="R3277" s="274"/>
      <c r="S3277"/>
      <c r="T3277"/>
      <c r="U3277"/>
      <c r="V3277"/>
      <c r="W3277"/>
      <c r="X3277"/>
      <c r="Y3277"/>
      <c r="Z3277"/>
      <c r="AA3277"/>
      <c r="AB3277"/>
      <c r="AC3277"/>
      <c r="AD3277"/>
      <c r="AE3277"/>
      <c r="AF3277"/>
      <c r="AG3277"/>
      <c r="AH3277"/>
    </row>
    <row r="3278" spans="1:34" s="282" customFormat="1" ht="12.75" customHeight="1" x14ac:dyDescent="0.25">
      <c r="A3278"/>
      <c r="B3278"/>
      <c r="C3278" s="8"/>
      <c r="D3278" s="8"/>
      <c r="E3278"/>
      <c r="F3278" s="276"/>
      <c r="G3278"/>
      <c r="H3278"/>
      <c r="I3278"/>
      <c r="J3278" s="267"/>
      <c r="K3278" s="267"/>
      <c r="L3278" s="372"/>
      <c r="O3278" s="373"/>
      <c r="P3278" s="373"/>
      <c r="Q3278" s="374"/>
      <c r="R3278" s="274"/>
      <c r="S3278"/>
      <c r="T3278"/>
      <c r="U3278"/>
      <c r="V3278"/>
      <c r="W3278"/>
      <c r="X3278"/>
      <c r="Y3278"/>
      <c r="Z3278"/>
      <c r="AA3278"/>
      <c r="AB3278"/>
      <c r="AC3278"/>
      <c r="AD3278"/>
      <c r="AE3278"/>
      <c r="AF3278"/>
      <c r="AG3278"/>
      <c r="AH3278"/>
    </row>
    <row r="3279" spans="1:34" s="282" customFormat="1" ht="12.75" customHeight="1" x14ac:dyDescent="0.25">
      <c r="A3279"/>
      <c r="B3279"/>
      <c r="C3279" s="8"/>
      <c r="D3279" s="8"/>
      <c r="E3279"/>
      <c r="F3279" s="276"/>
      <c r="G3279"/>
      <c r="H3279"/>
      <c r="I3279"/>
      <c r="J3279" s="267"/>
      <c r="K3279" s="267"/>
      <c r="L3279" s="372"/>
      <c r="O3279" s="373"/>
      <c r="P3279" s="373"/>
      <c r="Q3279" s="374"/>
      <c r="R3279" s="274"/>
      <c r="S3279"/>
      <c r="T3279"/>
      <c r="U3279"/>
      <c r="V3279"/>
      <c r="W3279"/>
      <c r="X3279"/>
      <c r="Y3279"/>
      <c r="Z3279"/>
      <c r="AA3279"/>
      <c r="AB3279"/>
      <c r="AC3279"/>
      <c r="AD3279"/>
      <c r="AE3279"/>
      <c r="AF3279"/>
      <c r="AG3279"/>
      <c r="AH3279"/>
    </row>
    <row r="3280" spans="1:34" s="282" customFormat="1" ht="12.75" customHeight="1" x14ac:dyDescent="0.25">
      <c r="A3280"/>
      <c r="B3280"/>
      <c r="C3280" s="8"/>
      <c r="D3280" s="8"/>
      <c r="E3280"/>
      <c r="F3280" s="276"/>
      <c r="G3280"/>
      <c r="H3280"/>
      <c r="I3280"/>
      <c r="J3280" s="267"/>
      <c r="K3280" s="267"/>
      <c r="L3280" s="372"/>
      <c r="O3280" s="373"/>
      <c r="P3280" s="373"/>
      <c r="Q3280" s="374"/>
      <c r="R3280" s="274"/>
      <c r="S3280"/>
      <c r="T3280"/>
      <c r="U3280"/>
      <c r="V3280"/>
      <c r="W3280"/>
      <c r="X3280"/>
      <c r="Y3280"/>
      <c r="Z3280"/>
      <c r="AA3280"/>
      <c r="AB3280"/>
      <c r="AC3280"/>
      <c r="AD3280"/>
      <c r="AE3280"/>
      <c r="AF3280"/>
      <c r="AG3280"/>
      <c r="AH3280"/>
    </row>
    <row r="3281" spans="1:34" s="282" customFormat="1" ht="12.75" customHeight="1" x14ac:dyDescent="0.25">
      <c r="A3281"/>
      <c r="B3281"/>
      <c r="C3281" s="8"/>
      <c r="D3281" s="8"/>
      <c r="E3281"/>
      <c r="F3281" s="276"/>
      <c r="G3281"/>
      <c r="H3281"/>
      <c r="I3281"/>
      <c r="J3281" s="267"/>
      <c r="K3281" s="267"/>
      <c r="L3281" s="372"/>
      <c r="O3281" s="373"/>
      <c r="P3281" s="373"/>
      <c r="Q3281" s="374"/>
      <c r="R3281" s="274"/>
      <c r="S3281"/>
      <c r="T3281"/>
      <c r="U3281"/>
      <c r="V3281"/>
      <c r="W3281"/>
      <c r="X3281"/>
      <c r="Y3281"/>
      <c r="Z3281"/>
      <c r="AA3281"/>
      <c r="AB3281"/>
      <c r="AC3281"/>
      <c r="AD3281"/>
      <c r="AE3281"/>
      <c r="AF3281"/>
      <c r="AG3281"/>
      <c r="AH3281"/>
    </row>
    <row r="3282" spans="1:34" s="282" customFormat="1" ht="12.75" customHeight="1" x14ac:dyDescent="0.25">
      <c r="A3282"/>
      <c r="B3282"/>
      <c r="C3282" s="8"/>
      <c r="D3282" s="8"/>
      <c r="E3282"/>
      <c r="F3282" s="276"/>
      <c r="G3282"/>
      <c r="H3282"/>
      <c r="I3282"/>
      <c r="J3282" s="267"/>
      <c r="K3282" s="267"/>
      <c r="L3282" s="372"/>
      <c r="O3282" s="373"/>
      <c r="P3282" s="373"/>
      <c r="Q3282" s="374"/>
      <c r="R3282" s="274"/>
      <c r="S3282"/>
      <c r="T3282"/>
      <c r="U3282"/>
      <c r="V3282"/>
      <c r="W3282"/>
      <c r="X3282"/>
      <c r="Y3282"/>
      <c r="Z3282"/>
      <c r="AA3282"/>
      <c r="AB3282"/>
      <c r="AC3282"/>
      <c r="AD3282"/>
      <c r="AE3282"/>
      <c r="AF3282"/>
      <c r="AG3282"/>
      <c r="AH3282"/>
    </row>
    <row r="3283" spans="1:34" s="282" customFormat="1" ht="12.75" customHeight="1" x14ac:dyDescent="0.25">
      <c r="A3283"/>
      <c r="B3283"/>
      <c r="C3283" s="8"/>
      <c r="D3283" s="8"/>
      <c r="E3283"/>
      <c r="F3283" s="276"/>
      <c r="G3283"/>
      <c r="H3283"/>
      <c r="I3283"/>
      <c r="J3283" s="267"/>
      <c r="K3283" s="267"/>
      <c r="L3283" s="372"/>
      <c r="O3283" s="373"/>
      <c r="P3283" s="373"/>
      <c r="Q3283" s="374"/>
      <c r="R3283" s="274"/>
      <c r="S3283"/>
      <c r="T3283"/>
      <c r="U3283"/>
      <c r="V3283"/>
      <c r="W3283"/>
      <c r="X3283"/>
      <c r="Y3283"/>
      <c r="Z3283"/>
      <c r="AA3283"/>
      <c r="AB3283"/>
      <c r="AC3283"/>
      <c r="AD3283"/>
      <c r="AE3283"/>
      <c r="AF3283"/>
      <c r="AG3283"/>
      <c r="AH3283"/>
    </row>
    <row r="3284" spans="1:34" s="282" customFormat="1" ht="12.75" customHeight="1" x14ac:dyDescent="0.25">
      <c r="A3284"/>
      <c r="B3284"/>
      <c r="C3284" s="8"/>
      <c r="D3284" s="8"/>
      <c r="E3284"/>
      <c r="F3284" s="276"/>
      <c r="G3284"/>
      <c r="H3284"/>
      <c r="I3284"/>
      <c r="J3284" s="267"/>
      <c r="K3284" s="267"/>
      <c r="L3284" s="372"/>
      <c r="O3284" s="373"/>
      <c r="P3284" s="373"/>
      <c r="Q3284" s="374"/>
      <c r="R3284" s="274"/>
      <c r="S3284"/>
      <c r="T3284"/>
      <c r="U3284"/>
      <c r="V3284"/>
      <c r="W3284"/>
      <c r="X3284"/>
      <c r="Y3284"/>
      <c r="Z3284"/>
      <c r="AA3284"/>
      <c r="AB3284"/>
      <c r="AC3284"/>
      <c r="AD3284"/>
      <c r="AE3284"/>
      <c r="AF3284"/>
      <c r="AG3284"/>
      <c r="AH3284"/>
    </row>
    <row r="3285" spans="1:34" s="282" customFormat="1" ht="12.75" customHeight="1" x14ac:dyDescent="0.25">
      <c r="A3285"/>
      <c r="B3285"/>
      <c r="C3285" s="8"/>
      <c r="D3285" s="8"/>
      <c r="E3285"/>
      <c r="F3285" s="276"/>
      <c r="G3285"/>
      <c r="H3285"/>
      <c r="I3285"/>
      <c r="J3285" s="267"/>
      <c r="K3285" s="267"/>
      <c r="L3285" s="372"/>
      <c r="O3285" s="373"/>
      <c r="P3285" s="373"/>
      <c r="Q3285" s="374"/>
      <c r="R3285" s="274"/>
      <c r="S3285"/>
      <c r="T3285"/>
      <c r="U3285"/>
      <c r="V3285"/>
      <c r="W3285"/>
      <c r="X3285"/>
      <c r="Y3285"/>
      <c r="Z3285"/>
      <c r="AA3285"/>
      <c r="AB3285"/>
      <c r="AC3285"/>
      <c r="AD3285"/>
      <c r="AE3285"/>
      <c r="AF3285"/>
      <c r="AG3285"/>
      <c r="AH3285"/>
    </row>
    <row r="3286" spans="1:34" s="282" customFormat="1" ht="12.75" customHeight="1" x14ac:dyDescent="0.25">
      <c r="A3286"/>
      <c r="B3286"/>
      <c r="C3286" s="8"/>
      <c r="D3286" s="8"/>
      <c r="E3286"/>
      <c r="F3286" s="276"/>
      <c r="G3286"/>
      <c r="H3286"/>
      <c r="I3286"/>
      <c r="J3286" s="267"/>
      <c r="K3286" s="267"/>
      <c r="L3286" s="372"/>
      <c r="O3286" s="373"/>
      <c r="P3286" s="373"/>
      <c r="Q3286" s="374"/>
      <c r="R3286" s="274"/>
      <c r="S3286"/>
      <c r="T3286"/>
      <c r="U3286"/>
      <c r="V3286"/>
      <c r="W3286"/>
      <c r="X3286"/>
      <c r="Y3286"/>
      <c r="Z3286"/>
      <c r="AA3286"/>
      <c r="AB3286"/>
      <c r="AC3286"/>
      <c r="AD3286"/>
      <c r="AE3286"/>
      <c r="AF3286"/>
      <c r="AG3286"/>
      <c r="AH3286"/>
    </row>
    <row r="3287" spans="1:34" s="282" customFormat="1" ht="12.75" customHeight="1" x14ac:dyDescent="0.25">
      <c r="A3287"/>
      <c r="B3287"/>
      <c r="C3287" s="8"/>
      <c r="D3287" s="8"/>
      <c r="E3287"/>
      <c r="F3287" s="276"/>
      <c r="G3287"/>
      <c r="H3287"/>
      <c r="I3287"/>
      <c r="J3287" s="267"/>
      <c r="K3287" s="267"/>
      <c r="L3287" s="372"/>
      <c r="O3287" s="373"/>
      <c r="P3287" s="373"/>
      <c r="Q3287" s="374"/>
      <c r="R3287" s="274"/>
      <c r="S3287"/>
      <c r="T3287"/>
      <c r="U3287"/>
      <c r="V3287"/>
      <c r="W3287"/>
      <c r="X3287"/>
      <c r="Y3287"/>
      <c r="Z3287"/>
      <c r="AA3287"/>
      <c r="AB3287"/>
      <c r="AC3287"/>
      <c r="AD3287"/>
      <c r="AE3287"/>
      <c r="AF3287"/>
      <c r="AG3287"/>
      <c r="AH3287"/>
    </row>
    <row r="3288" spans="1:34" s="282" customFormat="1" ht="12.75" customHeight="1" x14ac:dyDescent="0.25">
      <c r="A3288"/>
      <c r="B3288"/>
      <c r="C3288" s="8"/>
      <c r="D3288" s="8"/>
      <c r="E3288"/>
      <c r="F3288" s="276"/>
      <c r="G3288"/>
      <c r="H3288"/>
      <c r="I3288"/>
      <c r="J3288" s="267"/>
      <c r="K3288" s="267"/>
      <c r="L3288" s="372"/>
      <c r="O3288" s="373"/>
      <c r="P3288" s="373"/>
      <c r="Q3288" s="374"/>
      <c r="R3288" s="274"/>
      <c r="S3288"/>
      <c r="T3288"/>
      <c r="U3288"/>
      <c r="V3288"/>
      <c r="W3288"/>
      <c r="X3288"/>
      <c r="Y3288"/>
      <c r="Z3288"/>
      <c r="AA3288"/>
      <c r="AB3288"/>
      <c r="AC3288"/>
      <c r="AD3288"/>
      <c r="AE3288"/>
      <c r="AF3288"/>
      <c r="AG3288"/>
      <c r="AH3288"/>
    </row>
    <row r="3289" spans="1:34" s="282" customFormat="1" ht="12.75" customHeight="1" x14ac:dyDescent="0.25">
      <c r="A3289"/>
      <c r="B3289"/>
      <c r="C3289" s="8"/>
      <c r="D3289" s="8"/>
      <c r="E3289"/>
      <c r="F3289" s="276"/>
      <c r="G3289"/>
      <c r="H3289"/>
      <c r="I3289"/>
      <c r="J3289" s="267"/>
      <c r="K3289" s="267"/>
      <c r="L3289" s="372"/>
      <c r="O3289" s="373"/>
      <c r="P3289" s="373"/>
      <c r="Q3289" s="374"/>
      <c r="R3289" s="274"/>
      <c r="S3289"/>
      <c r="T3289"/>
      <c r="U3289"/>
      <c r="V3289"/>
      <c r="W3289"/>
      <c r="X3289"/>
      <c r="Y3289"/>
      <c r="Z3289"/>
      <c r="AA3289"/>
      <c r="AB3289"/>
      <c r="AC3289"/>
      <c r="AD3289"/>
      <c r="AE3289"/>
      <c r="AF3289"/>
      <c r="AG3289"/>
      <c r="AH3289"/>
    </row>
    <row r="3290" spans="1:34" s="282" customFormat="1" ht="12.75" customHeight="1" x14ac:dyDescent="0.25">
      <c r="A3290"/>
      <c r="B3290"/>
      <c r="C3290" s="8"/>
      <c r="D3290" s="8"/>
      <c r="E3290"/>
      <c r="F3290" s="276"/>
      <c r="G3290"/>
      <c r="H3290"/>
      <c r="I3290"/>
      <c r="J3290" s="267"/>
      <c r="K3290" s="267"/>
      <c r="L3290" s="372"/>
      <c r="O3290" s="373"/>
      <c r="P3290" s="373"/>
      <c r="Q3290" s="374"/>
      <c r="R3290" s="274"/>
      <c r="S3290"/>
      <c r="T3290"/>
      <c r="U3290"/>
      <c r="V3290"/>
      <c r="W3290"/>
      <c r="X3290"/>
      <c r="Y3290"/>
      <c r="Z3290"/>
      <c r="AA3290"/>
      <c r="AB3290"/>
      <c r="AC3290"/>
      <c r="AD3290"/>
      <c r="AE3290"/>
      <c r="AF3290"/>
      <c r="AG3290"/>
      <c r="AH3290"/>
    </row>
    <row r="3291" spans="1:34" s="282" customFormat="1" ht="12.75" customHeight="1" x14ac:dyDescent="0.25">
      <c r="A3291"/>
      <c r="B3291"/>
      <c r="C3291" s="8"/>
      <c r="D3291" s="8"/>
      <c r="E3291"/>
      <c r="F3291" s="276"/>
      <c r="G3291"/>
      <c r="H3291"/>
      <c r="I3291"/>
      <c r="J3291" s="267"/>
      <c r="K3291" s="267"/>
      <c r="L3291" s="372"/>
      <c r="O3291" s="373"/>
      <c r="P3291" s="373"/>
      <c r="Q3291" s="374"/>
      <c r="R3291" s="274"/>
      <c r="S3291"/>
      <c r="T3291"/>
      <c r="U3291"/>
      <c r="V3291"/>
      <c r="W3291"/>
      <c r="X3291"/>
      <c r="Y3291"/>
      <c r="Z3291"/>
      <c r="AA3291"/>
      <c r="AB3291"/>
      <c r="AC3291"/>
      <c r="AD3291"/>
      <c r="AE3291"/>
      <c r="AF3291"/>
      <c r="AG3291"/>
      <c r="AH3291"/>
    </row>
    <row r="3292" spans="1:34" s="282" customFormat="1" ht="12.75" customHeight="1" x14ac:dyDescent="0.25">
      <c r="A3292"/>
      <c r="B3292"/>
      <c r="C3292" s="8"/>
      <c r="D3292" s="8"/>
      <c r="E3292"/>
      <c r="F3292" s="276"/>
      <c r="G3292"/>
      <c r="H3292"/>
      <c r="I3292"/>
      <c r="J3292" s="267"/>
      <c r="K3292" s="267"/>
      <c r="L3292" s="372"/>
      <c r="O3292" s="373"/>
      <c r="P3292" s="373"/>
      <c r="Q3292" s="374"/>
      <c r="R3292" s="274"/>
      <c r="S3292"/>
      <c r="T3292"/>
      <c r="U3292"/>
      <c r="V3292"/>
      <c r="W3292"/>
      <c r="X3292"/>
      <c r="Y3292"/>
      <c r="Z3292"/>
      <c r="AA3292"/>
      <c r="AB3292"/>
      <c r="AC3292"/>
      <c r="AD3292"/>
      <c r="AE3292"/>
      <c r="AF3292"/>
      <c r="AG3292"/>
      <c r="AH3292"/>
    </row>
    <row r="3293" spans="1:34" s="282" customFormat="1" ht="12.75" customHeight="1" x14ac:dyDescent="0.25">
      <c r="A3293"/>
      <c r="B3293"/>
      <c r="C3293" s="8"/>
      <c r="D3293" s="8"/>
      <c r="E3293"/>
      <c r="F3293" s="276"/>
      <c r="G3293"/>
      <c r="H3293"/>
      <c r="I3293"/>
      <c r="J3293" s="267"/>
      <c r="K3293" s="267"/>
      <c r="L3293" s="372"/>
      <c r="O3293" s="373"/>
      <c r="P3293" s="373"/>
      <c r="Q3293" s="374"/>
      <c r="R3293" s="274"/>
      <c r="S3293"/>
      <c r="T3293"/>
      <c r="U3293"/>
      <c r="V3293"/>
      <c r="W3293"/>
      <c r="X3293"/>
      <c r="Y3293"/>
      <c r="Z3293"/>
      <c r="AA3293"/>
      <c r="AB3293"/>
      <c r="AC3293"/>
      <c r="AD3293"/>
      <c r="AE3293"/>
      <c r="AF3293"/>
      <c r="AG3293"/>
      <c r="AH3293"/>
    </row>
    <row r="3294" spans="1:34" s="282" customFormat="1" ht="12.75" customHeight="1" x14ac:dyDescent="0.25">
      <c r="A3294"/>
      <c r="B3294"/>
      <c r="C3294" s="8"/>
      <c r="D3294" s="8"/>
      <c r="E3294"/>
      <c r="F3294" s="276"/>
      <c r="G3294"/>
      <c r="H3294"/>
      <c r="I3294"/>
      <c r="J3294" s="267"/>
      <c r="K3294" s="267"/>
      <c r="L3294" s="372"/>
      <c r="O3294" s="373"/>
      <c r="P3294" s="373"/>
      <c r="Q3294" s="374"/>
      <c r="R3294" s="274"/>
      <c r="S3294"/>
      <c r="T3294"/>
      <c r="U3294"/>
      <c r="V3294"/>
      <c r="W3294"/>
      <c r="X3294"/>
      <c r="Y3294"/>
      <c r="Z3294"/>
      <c r="AA3294"/>
      <c r="AB3294"/>
      <c r="AC3294"/>
      <c r="AD3294"/>
      <c r="AE3294"/>
      <c r="AF3294"/>
      <c r="AG3294"/>
      <c r="AH3294"/>
    </row>
    <row r="3295" spans="1:34" s="282" customFormat="1" ht="12.75" customHeight="1" x14ac:dyDescent="0.25">
      <c r="A3295"/>
      <c r="B3295"/>
      <c r="C3295" s="8"/>
      <c r="D3295" s="8"/>
      <c r="E3295"/>
      <c r="F3295" s="276"/>
      <c r="G3295"/>
      <c r="H3295"/>
      <c r="I3295"/>
      <c r="J3295" s="267"/>
      <c r="K3295" s="267"/>
      <c r="L3295" s="372"/>
      <c r="O3295" s="373"/>
      <c r="P3295" s="373"/>
      <c r="Q3295" s="374"/>
      <c r="R3295" s="274"/>
      <c r="S3295"/>
      <c r="T3295"/>
      <c r="U3295"/>
      <c r="V3295"/>
      <c r="W3295"/>
      <c r="X3295"/>
      <c r="Y3295"/>
      <c r="Z3295"/>
      <c r="AA3295"/>
      <c r="AB3295"/>
      <c r="AC3295"/>
      <c r="AD3295"/>
      <c r="AE3295"/>
      <c r="AF3295"/>
      <c r="AG3295"/>
      <c r="AH3295"/>
    </row>
    <row r="3296" spans="1:34" s="282" customFormat="1" ht="12.75" customHeight="1" x14ac:dyDescent="0.25">
      <c r="A3296"/>
      <c r="B3296"/>
      <c r="C3296" s="8"/>
      <c r="D3296" s="8"/>
      <c r="E3296"/>
      <c r="F3296" s="276"/>
      <c r="G3296"/>
      <c r="H3296"/>
      <c r="I3296"/>
      <c r="J3296" s="267"/>
      <c r="K3296" s="267"/>
      <c r="L3296" s="372"/>
      <c r="O3296" s="373"/>
      <c r="P3296" s="373"/>
      <c r="Q3296" s="374"/>
      <c r="R3296" s="274"/>
      <c r="S3296"/>
      <c r="T3296"/>
      <c r="U3296"/>
      <c r="V3296"/>
      <c r="W3296"/>
      <c r="X3296"/>
      <c r="Y3296"/>
      <c r="Z3296"/>
      <c r="AA3296"/>
      <c r="AB3296"/>
      <c r="AC3296"/>
      <c r="AD3296"/>
      <c r="AE3296"/>
      <c r="AF3296"/>
      <c r="AG3296"/>
      <c r="AH3296"/>
    </row>
    <row r="3297" spans="1:34" s="282" customFormat="1" ht="12.75" customHeight="1" x14ac:dyDescent="0.25">
      <c r="A3297"/>
      <c r="B3297"/>
      <c r="C3297" s="8"/>
      <c r="D3297" s="8"/>
      <c r="E3297"/>
      <c r="F3297" s="276"/>
      <c r="G3297"/>
      <c r="H3297"/>
      <c r="I3297"/>
      <c r="J3297" s="267"/>
      <c r="K3297" s="267"/>
      <c r="L3297" s="372"/>
      <c r="O3297" s="373"/>
      <c r="P3297" s="373"/>
      <c r="Q3297" s="374"/>
      <c r="R3297" s="274"/>
      <c r="S3297"/>
      <c r="T3297"/>
      <c r="U3297"/>
      <c r="V3297"/>
      <c r="W3297"/>
      <c r="X3297"/>
      <c r="Y3297"/>
      <c r="Z3297"/>
      <c r="AA3297"/>
      <c r="AB3297"/>
      <c r="AC3297"/>
      <c r="AD3297"/>
      <c r="AE3297"/>
      <c r="AF3297"/>
      <c r="AG3297"/>
      <c r="AH3297"/>
    </row>
    <row r="3298" spans="1:34" s="282" customFormat="1" ht="12.75" customHeight="1" x14ac:dyDescent="0.25">
      <c r="A3298"/>
      <c r="B3298"/>
      <c r="C3298" s="8"/>
      <c r="D3298" s="8"/>
      <c r="E3298"/>
      <c r="F3298" s="276"/>
      <c r="G3298"/>
      <c r="H3298"/>
      <c r="I3298"/>
      <c r="J3298" s="267"/>
      <c r="K3298" s="267"/>
      <c r="L3298" s="372"/>
      <c r="O3298" s="373"/>
      <c r="P3298" s="373"/>
      <c r="Q3298" s="374"/>
      <c r="R3298" s="274"/>
      <c r="S3298"/>
      <c r="T3298"/>
      <c r="U3298"/>
      <c r="V3298"/>
      <c r="W3298"/>
      <c r="X3298"/>
      <c r="Y3298"/>
      <c r="Z3298"/>
      <c r="AA3298"/>
      <c r="AB3298"/>
      <c r="AC3298"/>
      <c r="AD3298"/>
      <c r="AE3298"/>
      <c r="AF3298"/>
      <c r="AG3298"/>
      <c r="AH3298"/>
    </row>
    <row r="3299" spans="1:34" s="282" customFormat="1" ht="12.75" customHeight="1" x14ac:dyDescent="0.25">
      <c r="A3299"/>
      <c r="B3299"/>
      <c r="C3299" s="8"/>
      <c r="D3299" s="8"/>
      <c r="E3299"/>
      <c r="F3299" s="276"/>
      <c r="G3299"/>
      <c r="H3299"/>
      <c r="I3299"/>
      <c r="J3299" s="267"/>
      <c r="K3299" s="267"/>
      <c r="L3299" s="372"/>
      <c r="O3299" s="373"/>
      <c r="P3299" s="373"/>
      <c r="Q3299" s="374"/>
      <c r="R3299" s="274"/>
      <c r="S3299"/>
      <c r="T3299"/>
      <c r="U3299"/>
      <c r="V3299"/>
      <c r="W3299"/>
      <c r="X3299"/>
      <c r="Y3299"/>
      <c r="Z3299"/>
      <c r="AA3299"/>
      <c r="AB3299"/>
      <c r="AC3299"/>
      <c r="AD3299"/>
      <c r="AE3299"/>
      <c r="AF3299"/>
      <c r="AG3299"/>
      <c r="AH3299"/>
    </row>
    <row r="3300" spans="1:34" s="282" customFormat="1" ht="12.75" customHeight="1" x14ac:dyDescent="0.25">
      <c r="A3300"/>
      <c r="B3300"/>
      <c r="C3300" s="8"/>
      <c r="D3300" s="8"/>
      <c r="E3300"/>
      <c r="F3300" s="276"/>
      <c r="G3300"/>
      <c r="H3300"/>
      <c r="I3300"/>
      <c r="J3300" s="267"/>
      <c r="K3300" s="267"/>
      <c r="L3300" s="372"/>
      <c r="O3300" s="373"/>
      <c r="P3300" s="373"/>
      <c r="Q3300" s="374"/>
      <c r="R3300" s="274"/>
      <c r="S3300"/>
      <c r="T3300"/>
      <c r="U3300"/>
      <c r="V3300"/>
      <c r="W3300"/>
      <c r="X3300"/>
      <c r="Y3300"/>
      <c r="Z3300"/>
      <c r="AA3300"/>
      <c r="AB3300"/>
      <c r="AC3300"/>
      <c r="AD3300"/>
      <c r="AE3300"/>
      <c r="AF3300"/>
      <c r="AG3300"/>
      <c r="AH3300"/>
    </row>
    <row r="3301" spans="1:34" s="282" customFormat="1" ht="12.75" customHeight="1" x14ac:dyDescent="0.25">
      <c r="A3301"/>
      <c r="B3301"/>
      <c r="C3301" s="8"/>
      <c r="D3301" s="8"/>
      <c r="E3301"/>
      <c r="F3301" s="276"/>
      <c r="G3301"/>
      <c r="H3301"/>
      <c r="I3301"/>
      <c r="J3301" s="267"/>
      <c r="K3301" s="267"/>
      <c r="L3301" s="372"/>
      <c r="O3301" s="373"/>
      <c r="P3301" s="373"/>
      <c r="Q3301" s="374"/>
      <c r="R3301" s="274"/>
      <c r="S3301"/>
      <c r="T3301"/>
      <c r="U3301"/>
      <c r="V3301"/>
      <c r="W3301"/>
      <c r="X3301"/>
      <c r="Y3301"/>
      <c r="Z3301"/>
      <c r="AA3301"/>
      <c r="AB3301"/>
      <c r="AC3301"/>
      <c r="AD3301"/>
      <c r="AE3301"/>
      <c r="AF3301"/>
      <c r="AG3301"/>
      <c r="AH3301"/>
    </row>
    <row r="3302" spans="1:34" s="282" customFormat="1" ht="12.75" customHeight="1" x14ac:dyDescent="0.25">
      <c r="A3302"/>
      <c r="B3302"/>
      <c r="C3302" s="8"/>
      <c r="D3302" s="8"/>
      <c r="E3302"/>
      <c r="F3302" s="276"/>
      <c r="G3302"/>
      <c r="H3302"/>
      <c r="I3302"/>
      <c r="J3302" s="267"/>
      <c r="K3302" s="267"/>
      <c r="L3302" s="372"/>
      <c r="O3302" s="373"/>
      <c r="P3302" s="373"/>
      <c r="Q3302" s="374"/>
      <c r="R3302" s="274"/>
      <c r="S3302"/>
      <c r="T3302"/>
      <c r="U3302"/>
      <c r="V3302"/>
      <c r="W3302"/>
      <c r="X3302"/>
      <c r="Y3302"/>
      <c r="Z3302"/>
      <c r="AA3302"/>
      <c r="AB3302"/>
      <c r="AC3302"/>
      <c r="AD3302"/>
      <c r="AE3302"/>
      <c r="AF3302"/>
      <c r="AG3302"/>
      <c r="AH3302"/>
    </row>
    <row r="3303" spans="1:34" s="282" customFormat="1" ht="12.75" customHeight="1" x14ac:dyDescent="0.25">
      <c r="A3303"/>
      <c r="B3303"/>
      <c r="C3303" s="8"/>
      <c r="D3303" s="8"/>
      <c r="E3303"/>
      <c r="F3303" s="276"/>
      <c r="G3303"/>
      <c r="H3303"/>
      <c r="I3303"/>
      <c r="J3303" s="267"/>
      <c r="K3303" s="267"/>
      <c r="L3303" s="372"/>
      <c r="O3303" s="373"/>
      <c r="P3303" s="373"/>
      <c r="Q3303" s="374"/>
      <c r="R3303" s="274"/>
      <c r="S3303"/>
      <c r="T3303"/>
      <c r="U3303"/>
      <c r="V3303"/>
      <c r="W3303"/>
      <c r="X3303"/>
      <c r="Y3303"/>
      <c r="Z3303"/>
      <c r="AA3303"/>
      <c r="AB3303"/>
      <c r="AC3303"/>
      <c r="AD3303"/>
      <c r="AE3303"/>
      <c r="AF3303"/>
      <c r="AG3303"/>
      <c r="AH3303"/>
    </row>
    <row r="3304" spans="1:34" s="282" customFormat="1" ht="12.75" customHeight="1" x14ac:dyDescent="0.25">
      <c r="A3304"/>
      <c r="B3304"/>
      <c r="C3304" s="8"/>
      <c r="D3304" s="8"/>
      <c r="E3304"/>
      <c r="F3304" s="276"/>
      <c r="G3304"/>
      <c r="H3304"/>
      <c r="I3304"/>
      <c r="J3304" s="267"/>
      <c r="K3304" s="267"/>
      <c r="L3304" s="372"/>
      <c r="O3304" s="373"/>
      <c r="P3304" s="373"/>
      <c r="Q3304" s="374"/>
      <c r="R3304" s="274"/>
      <c r="S3304"/>
      <c r="T3304"/>
      <c r="U3304"/>
      <c r="V3304"/>
      <c r="W3304"/>
      <c r="X3304"/>
      <c r="Y3304"/>
      <c r="Z3304"/>
      <c r="AA3304"/>
      <c r="AB3304"/>
      <c r="AC3304"/>
      <c r="AD3304"/>
      <c r="AE3304"/>
      <c r="AF3304"/>
      <c r="AG3304"/>
      <c r="AH3304"/>
    </row>
    <row r="3305" spans="1:34" s="282" customFormat="1" ht="12.75" customHeight="1" x14ac:dyDescent="0.25">
      <c r="A3305"/>
      <c r="B3305"/>
      <c r="C3305" s="8"/>
      <c r="D3305" s="8"/>
      <c r="E3305"/>
      <c r="F3305" s="276"/>
      <c r="G3305"/>
      <c r="H3305"/>
      <c r="I3305"/>
      <c r="J3305" s="267"/>
      <c r="K3305" s="267"/>
      <c r="L3305" s="372"/>
      <c r="O3305" s="373"/>
      <c r="P3305" s="373"/>
      <c r="Q3305" s="374"/>
      <c r="R3305" s="274"/>
      <c r="S3305"/>
      <c r="T3305"/>
      <c r="U3305"/>
      <c r="V3305"/>
      <c r="W3305"/>
      <c r="X3305"/>
      <c r="Y3305"/>
      <c r="Z3305"/>
      <c r="AA3305"/>
      <c r="AB3305"/>
      <c r="AC3305"/>
      <c r="AD3305"/>
      <c r="AE3305"/>
      <c r="AF3305"/>
      <c r="AG3305"/>
      <c r="AH3305"/>
    </row>
    <row r="3306" spans="1:34" s="282" customFormat="1" ht="12.75" customHeight="1" x14ac:dyDescent="0.25">
      <c r="A3306"/>
      <c r="B3306"/>
      <c r="C3306" s="8"/>
      <c r="D3306" s="8"/>
      <c r="E3306"/>
      <c r="F3306" s="276"/>
      <c r="G3306"/>
      <c r="H3306"/>
      <c r="I3306"/>
      <c r="J3306" s="267"/>
      <c r="K3306" s="267"/>
      <c r="L3306" s="372"/>
      <c r="O3306" s="373"/>
      <c r="P3306" s="373"/>
      <c r="Q3306" s="374"/>
      <c r="R3306" s="274"/>
      <c r="S3306"/>
      <c r="T3306"/>
      <c r="U3306"/>
      <c r="V3306"/>
      <c r="W3306"/>
      <c r="X3306"/>
      <c r="Y3306"/>
      <c r="Z3306"/>
      <c r="AA3306"/>
      <c r="AB3306"/>
      <c r="AC3306"/>
      <c r="AD3306"/>
      <c r="AE3306"/>
      <c r="AF3306"/>
      <c r="AG3306"/>
      <c r="AH3306"/>
    </row>
    <row r="3307" spans="1:34" s="282" customFormat="1" ht="12.75" customHeight="1" x14ac:dyDescent="0.25">
      <c r="A3307"/>
      <c r="B3307"/>
      <c r="C3307" s="8"/>
      <c r="D3307" s="8"/>
      <c r="E3307"/>
      <c r="F3307" s="276"/>
      <c r="G3307"/>
      <c r="H3307"/>
      <c r="I3307"/>
      <c r="J3307" s="267"/>
      <c r="K3307" s="267"/>
      <c r="L3307" s="372"/>
      <c r="O3307" s="373"/>
      <c r="P3307" s="373"/>
      <c r="Q3307" s="374"/>
      <c r="R3307" s="274"/>
      <c r="S3307"/>
      <c r="T3307"/>
      <c r="U3307"/>
      <c r="V3307"/>
      <c r="W3307"/>
      <c r="X3307"/>
      <c r="Y3307"/>
      <c r="Z3307"/>
      <c r="AA3307"/>
      <c r="AB3307"/>
      <c r="AC3307"/>
      <c r="AD3307"/>
      <c r="AE3307"/>
      <c r="AF3307"/>
      <c r="AG3307"/>
      <c r="AH3307"/>
    </row>
    <row r="3308" spans="1:34" s="282" customFormat="1" ht="12.75" customHeight="1" x14ac:dyDescent="0.25">
      <c r="A3308"/>
      <c r="B3308"/>
      <c r="C3308" s="8"/>
      <c r="D3308" s="8"/>
      <c r="E3308"/>
      <c r="F3308" s="276"/>
      <c r="G3308"/>
      <c r="H3308"/>
      <c r="I3308"/>
      <c r="J3308" s="267"/>
      <c r="K3308" s="267"/>
      <c r="L3308" s="372"/>
      <c r="O3308" s="373"/>
      <c r="P3308" s="373"/>
      <c r="Q3308" s="374"/>
      <c r="R3308" s="274"/>
      <c r="S3308"/>
      <c r="T3308"/>
      <c r="U3308"/>
      <c r="V3308"/>
      <c r="W3308"/>
      <c r="X3308"/>
      <c r="Y3308"/>
      <c r="Z3308"/>
      <c r="AA3308"/>
      <c r="AB3308"/>
      <c r="AC3308"/>
      <c r="AD3308"/>
      <c r="AE3308"/>
      <c r="AF3308"/>
      <c r="AG3308"/>
      <c r="AH3308"/>
    </row>
    <row r="3309" spans="1:34" s="282" customFormat="1" ht="12.75" customHeight="1" x14ac:dyDescent="0.25">
      <c r="A3309"/>
      <c r="B3309"/>
      <c r="C3309" s="8"/>
      <c r="D3309" s="8"/>
      <c r="E3309"/>
      <c r="F3309" s="276"/>
      <c r="G3309"/>
      <c r="H3309"/>
      <c r="I3309"/>
      <c r="J3309" s="267"/>
      <c r="K3309" s="267"/>
      <c r="L3309" s="372"/>
      <c r="O3309" s="373"/>
      <c r="P3309" s="373"/>
      <c r="Q3309" s="374"/>
      <c r="R3309" s="274"/>
      <c r="S3309"/>
      <c r="T3309"/>
      <c r="U3309"/>
      <c r="V3309"/>
      <c r="W3309"/>
      <c r="X3309"/>
      <c r="Y3309"/>
      <c r="Z3309"/>
      <c r="AA3309"/>
      <c r="AB3309"/>
      <c r="AC3309"/>
      <c r="AD3309"/>
      <c r="AE3309"/>
      <c r="AF3309"/>
      <c r="AG3309"/>
      <c r="AH3309"/>
    </row>
    <row r="3310" spans="1:34" s="282" customFormat="1" ht="12.75" customHeight="1" x14ac:dyDescent="0.25">
      <c r="A3310"/>
      <c r="B3310"/>
      <c r="C3310" s="8"/>
      <c r="D3310" s="8"/>
      <c r="E3310"/>
      <c r="F3310" s="276"/>
      <c r="G3310"/>
      <c r="H3310"/>
      <c r="I3310"/>
      <c r="J3310" s="267"/>
      <c r="K3310" s="267"/>
      <c r="L3310" s="372"/>
      <c r="O3310" s="373"/>
      <c r="P3310" s="373"/>
      <c r="Q3310" s="374"/>
      <c r="R3310" s="274"/>
      <c r="S3310"/>
      <c r="T3310"/>
      <c r="U3310"/>
      <c r="V3310"/>
      <c r="W3310"/>
      <c r="X3310"/>
      <c r="Y3310"/>
      <c r="Z3310"/>
      <c r="AA3310"/>
      <c r="AB3310"/>
      <c r="AC3310"/>
      <c r="AD3310"/>
      <c r="AE3310"/>
      <c r="AF3310"/>
      <c r="AG3310"/>
      <c r="AH3310"/>
    </row>
    <row r="3311" spans="1:34" s="282" customFormat="1" ht="12.75" customHeight="1" x14ac:dyDescent="0.25">
      <c r="A3311"/>
      <c r="B3311"/>
      <c r="C3311" s="8"/>
      <c r="D3311" s="8"/>
      <c r="E3311"/>
      <c r="F3311" s="276"/>
      <c r="G3311"/>
      <c r="H3311"/>
      <c r="I3311"/>
      <c r="J3311" s="267"/>
      <c r="K3311" s="267"/>
      <c r="L3311" s="372"/>
      <c r="O3311" s="373"/>
      <c r="P3311" s="373"/>
      <c r="Q3311" s="374"/>
      <c r="R3311" s="274"/>
      <c r="S3311"/>
      <c r="T3311"/>
      <c r="U3311"/>
      <c r="V3311"/>
      <c r="W3311"/>
      <c r="X3311"/>
      <c r="Y3311"/>
      <c r="Z3311"/>
      <c r="AA3311"/>
      <c r="AB3311"/>
      <c r="AC3311"/>
      <c r="AD3311"/>
      <c r="AE3311"/>
      <c r="AF3311"/>
      <c r="AG3311"/>
      <c r="AH3311"/>
    </row>
    <row r="3312" spans="1:34" s="282" customFormat="1" ht="12.75" customHeight="1" x14ac:dyDescent="0.25">
      <c r="A3312"/>
      <c r="B3312"/>
      <c r="C3312" s="8"/>
      <c r="D3312" s="8"/>
      <c r="E3312"/>
      <c r="F3312" s="276"/>
      <c r="G3312"/>
      <c r="H3312"/>
      <c r="I3312"/>
      <c r="J3312" s="267"/>
      <c r="K3312" s="267"/>
      <c r="L3312" s="372"/>
      <c r="O3312" s="373"/>
      <c r="P3312" s="373"/>
      <c r="Q3312" s="374"/>
      <c r="R3312" s="274"/>
      <c r="S3312"/>
      <c r="T3312"/>
      <c r="U3312"/>
      <c r="V3312"/>
      <c r="W3312"/>
      <c r="X3312"/>
      <c r="Y3312"/>
      <c r="Z3312"/>
      <c r="AA3312"/>
      <c r="AB3312"/>
      <c r="AC3312"/>
      <c r="AD3312"/>
      <c r="AE3312"/>
      <c r="AF3312"/>
      <c r="AG3312"/>
      <c r="AH3312"/>
    </row>
    <row r="3313" spans="1:34" s="282" customFormat="1" ht="12.75" customHeight="1" x14ac:dyDescent="0.25">
      <c r="A3313"/>
      <c r="B3313"/>
      <c r="C3313" s="8"/>
      <c r="D3313" s="8"/>
      <c r="E3313"/>
      <c r="F3313" s="276"/>
      <c r="G3313"/>
      <c r="H3313"/>
      <c r="I3313"/>
      <c r="J3313" s="267"/>
      <c r="K3313" s="267"/>
      <c r="L3313" s="372"/>
      <c r="O3313" s="373"/>
      <c r="P3313" s="373"/>
      <c r="Q3313" s="374"/>
      <c r="R3313" s="274"/>
      <c r="S3313"/>
      <c r="T3313"/>
      <c r="U3313"/>
      <c r="V3313"/>
      <c r="W3313"/>
      <c r="X3313"/>
      <c r="Y3313"/>
      <c r="Z3313"/>
      <c r="AA3313"/>
      <c r="AB3313"/>
      <c r="AC3313"/>
      <c r="AD3313"/>
      <c r="AE3313"/>
      <c r="AF3313"/>
      <c r="AG3313"/>
      <c r="AH3313"/>
    </row>
    <row r="3314" spans="1:34" s="282" customFormat="1" ht="12.75" customHeight="1" x14ac:dyDescent="0.25">
      <c r="A3314"/>
      <c r="B3314"/>
      <c r="C3314" s="8"/>
      <c r="D3314" s="8"/>
      <c r="E3314"/>
      <c r="F3314" s="276"/>
      <c r="G3314"/>
      <c r="H3314"/>
      <c r="I3314"/>
      <c r="J3314" s="267"/>
      <c r="K3314" s="267"/>
      <c r="L3314" s="372"/>
      <c r="O3314" s="373"/>
      <c r="P3314" s="373"/>
      <c r="Q3314" s="374"/>
      <c r="R3314" s="274"/>
      <c r="S3314"/>
      <c r="T3314"/>
      <c r="U3314"/>
      <c r="V3314"/>
      <c r="W3314"/>
      <c r="X3314"/>
      <c r="Y3314"/>
      <c r="Z3314"/>
      <c r="AA3314"/>
      <c r="AB3314"/>
      <c r="AC3314"/>
      <c r="AD3314"/>
      <c r="AE3314"/>
      <c r="AF3314"/>
      <c r="AG3314"/>
      <c r="AH3314"/>
    </row>
    <row r="3315" spans="1:34" s="282" customFormat="1" ht="12.75" customHeight="1" x14ac:dyDescent="0.25">
      <c r="A3315"/>
      <c r="B3315"/>
      <c r="C3315" s="8"/>
      <c r="D3315" s="8"/>
      <c r="E3315"/>
      <c r="F3315" s="276"/>
      <c r="G3315"/>
      <c r="H3315"/>
      <c r="I3315"/>
      <c r="J3315" s="267"/>
      <c r="K3315" s="267"/>
      <c r="L3315" s="372"/>
      <c r="O3315" s="373"/>
      <c r="P3315" s="373"/>
      <c r="Q3315" s="374"/>
      <c r="R3315" s="274"/>
      <c r="S3315"/>
      <c r="T3315"/>
      <c r="U3315"/>
      <c r="V3315"/>
      <c r="W3315"/>
      <c r="X3315"/>
      <c r="Y3315"/>
      <c r="Z3315"/>
      <c r="AA3315"/>
      <c r="AB3315"/>
      <c r="AC3315"/>
      <c r="AD3315"/>
      <c r="AE3315"/>
      <c r="AF3315"/>
      <c r="AG3315"/>
      <c r="AH3315"/>
    </row>
    <row r="3316" spans="1:34" s="282" customFormat="1" ht="12.75" customHeight="1" x14ac:dyDescent="0.25">
      <c r="A3316"/>
      <c r="B3316"/>
      <c r="C3316" s="8"/>
      <c r="D3316" s="8"/>
      <c r="E3316"/>
      <c r="F3316" s="276"/>
      <c r="G3316"/>
      <c r="H3316"/>
      <c r="I3316"/>
      <c r="J3316" s="267"/>
      <c r="K3316" s="267"/>
      <c r="L3316" s="372"/>
      <c r="O3316" s="373"/>
      <c r="P3316" s="373"/>
      <c r="Q3316" s="374"/>
      <c r="R3316" s="274"/>
      <c r="S3316"/>
      <c r="T3316"/>
      <c r="U3316"/>
      <c r="V3316"/>
      <c r="W3316"/>
      <c r="X3316"/>
      <c r="Y3316"/>
      <c r="Z3316"/>
      <c r="AA3316"/>
      <c r="AB3316"/>
      <c r="AC3316"/>
      <c r="AD3316"/>
      <c r="AE3316"/>
      <c r="AF3316"/>
      <c r="AG3316"/>
      <c r="AH3316"/>
    </row>
    <row r="3317" spans="1:34" s="282" customFormat="1" ht="12.75" customHeight="1" x14ac:dyDescent="0.25">
      <c r="A3317"/>
      <c r="B3317"/>
      <c r="C3317" s="8"/>
      <c r="D3317" s="8"/>
      <c r="E3317"/>
      <c r="F3317" s="276"/>
      <c r="G3317"/>
      <c r="H3317"/>
      <c r="I3317"/>
      <c r="J3317" s="267"/>
      <c r="K3317" s="267"/>
      <c r="L3317" s="372"/>
      <c r="O3317" s="373"/>
      <c r="P3317" s="373"/>
      <c r="Q3317" s="374"/>
      <c r="R3317" s="274"/>
      <c r="S3317"/>
      <c r="T3317"/>
      <c r="U3317"/>
      <c r="V3317"/>
      <c r="W3317"/>
      <c r="X3317"/>
      <c r="Y3317"/>
      <c r="Z3317"/>
      <c r="AA3317"/>
      <c r="AB3317"/>
      <c r="AC3317"/>
      <c r="AD3317"/>
      <c r="AE3317"/>
      <c r="AF3317"/>
      <c r="AG3317"/>
      <c r="AH3317"/>
    </row>
    <row r="3318" spans="1:34" s="282" customFormat="1" ht="12.75" customHeight="1" x14ac:dyDescent="0.25">
      <c r="A3318"/>
      <c r="B3318"/>
      <c r="C3318" s="8"/>
      <c r="D3318" s="8"/>
      <c r="E3318"/>
      <c r="F3318" s="276"/>
      <c r="G3318"/>
      <c r="H3318"/>
      <c r="I3318"/>
      <c r="J3318" s="267"/>
      <c r="K3318" s="267"/>
      <c r="L3318" s="372"/>
      <c r="O3318" s="373"/>
      <c r="P3318" s="373"/>
      <c r="Q3318" s="374"/>
      <c r="R3318" s="274"/>
      <c r="S3318"/>
      <c r="T3318"/>
      <c r="U3318"/>
      <c r="V3318"/>
      <c r="W3318"/>
      <c r="X3318"/>
      <c r="Y3318"/>
      <c r="Z3318"/>
      <c r="AA3318"/>
      <c r="AB3318"/>
      <c r="AC3318"/>
      <c r="AD3318"/>
      <c r="AE3318"/>
      <c r="AF3318"/>
      <c r="AG3318"/>
      <c r="AH3318"/>
    </row>
    <row r="3319" spans="1:34" s="282" customFormat="1" ht="12.75" customHeight="1" x14ac:dyDescent="0.25">
      <c r="A3319"/>
      <c r="B3319"/>
      <c r="C3319" s="8"/>
      <c r="D3319" s="8"/>
      <c r="E3319"/>
      <c r="F3319" s="276"/>
      <c r="G3319"/>
      <c r="H3319"/>
      <c r="I3319"/>
      <c r="J3319" s="267"/>
      <c r="K3319" s="267"/>
      <c r="L3319" s="372"/>
      <c r="O3319" s="373"/>
      <c r="P3319" s="373"/>
      <c r="Q3319" s="374"/>
      <c r="R3319" s="274"/>
      <c r="S3319"/>
      <c r="T3319"/>
      <c r="U3319"/>
      <c r="V3319"/>
      <c r="W3319"/>
      <c r="X3319"/>
      <c r="Y3319"/>
      <c r="Z3319"/>
      <c r="AA3319"/>
      <c r="AB3319"/>
      <c r="AC3319"/>
      <c r="AD3319"/>
      <c r="AE3319"/>
      <c r="AF3319"/>
      <c r="AG3319"/>
      <c r="AH3319"/>
    </row>
    <row r="3320" spans="1:34" s="282" customFormat="1" ht="12.75" customHeight="1" x14ac:dyDescent="0.25">
      <c r="A3320"/>
      <c r="B3320"/>
      <c r="C3320" s="8"/>
      <c r="D3320" s="8"/>
      <c r="E3320"/>
      <c r="F3320" s="276"/>
      <c r="G3320"/>
      <c r="H3320"/>
      <c r="I3320"/>
      <c r="J3320" s="267"/>
      <c r="K3320" s="267"/>
      <c r="L3320" s="372"/>
      <c r="O3320" s="373"/>
      <c r="P3320" s="373"/>
      <c r="Q3320" s="374"/>
      <c r="R3320" s="274"/>
      <c r="S3320"/>
      <c r="T3320"/>
      <c r="U3320"/>
      <c r="V3320"/>
      <c r="W3320"/>
      <c r="X3320"/>
      <c r="Y3320"/>
      <c r="Z3320"/>
      <c r="AA3320"/>
      <c r="AB3320"/>
      <c r="AC3320"/>
      <c r="AD3320"/>
      <c r="AE3320"/>
      <c r="AF3320"/>
      <c r="AG3320"/>
      <c r="AH3320"/>
    </row>
    <row r="3321" spans="1:34" s="282" customFormat="1" ht="12.75" customHeight="1" x14ac:dyDescent="0.25">
      <c r="A3321"/>
      <c r="B3321"/>
      <c r="C3321" s="8"/>
      <c r="D3321" s="8"/>
      <c r="E3321"/>
      <c r="F3321" s="276"/>
      <c r="G3321"/>
      <c r="H3321"/>
      <c r="I3321"/>
      <c r="J3321" s="267"/>
      <c r="K3321" s="267"/>
      <c r="L3321" s="372"/>
      <c r="O3321" s="373"/>
      <c r="P3321" s="373"/>
      <c r="Q3321" s="374"/>
      <c r="R3321" s="274"/>
      <c r="S3321"/>
      <c r="T3321"/>
      <c r="U3321"/>
      <c r="V3321"/>
      <c r="W3321"/>
      <c r="X3321"/>
      <c r="Y3321"/>
      <c r="Z3321"/>
      <c r="AA3321"/>
      <c r="AB3321"/>
      <c r="AC3321"/>
      <c r="AD3321"/>
      <c r="AE3321"/>
      <c r="AF3321"/>
      <c r="AG3321"/>
      <c r="AH3321"/>
    </row>
    <row r="3322" spans="1:34" s="282" customFormat="1" ht="12.75" customHeight="1" x14ac:dyDescent="0.25">
      <c r="A3322"/>
      <c r="B3322"/>
      <c r="C3322" s="8"/>
      <c r="D3322" s="8"/>
      <c r="E3322"/>
      <c r="F3322" s="276"/>
      <c r="G3322"/>
      <c r="H3322"/>
      <c r="I3322"/>
      <c r="J3322" s="267"/>
      <c r="K3322" s="267"/>
      <c r="L3322" s="372"/>
      <c r="O3322" s="373"/>
      <c r="P3322" s="373"/>
      <c r="Q3322" s="374"/>
      <c r="R3322" s="274"/>
      <c r="S3322"/>
      <c r="T3322"/>
      <c r="U3322"/>
      <c r="V3322"/>
      <c r="W3322"/>
      <c r="X3322"/>
      <c r="Y3322"/>
      <c r="Z3322"/>
      <c r="AA3322"/>
      <c r="AB3322"/>
      <c r="AC3322"/>
      <c r="AD3322"/>
      <c r="AE3322"/>
      <c r="AF3322"/>
      <c r="AG3322"/>
      <c r="AH3322"/>
    </row>
    <row r="3323" spans="1:34" s="282" customFormat="1" ht="12.75" customHeight="1" x14ac:dyDescent="0.25">
      <c r="A3323"/>
      <c r="B3323"/>
      <c r="C3323" s="8"/>
      <c r="D3323" s="8"/>
      <c r="E3323"/>
      <c r="F3323" s="276"/>
      <c r="G3323"/>
      <c r="H3323"/>
      <c r="I3323"/>
      <c r="J3323" s="267"/>
      <c r="K3323" s="267"/>
      <c r="L3323" s="372"/>
      <c r="O3323" s="373"/>
      <c r="P3323" s="373"/>
      <c r="Q3323" s="374"/>
      <c r="R3323" s="274"/>
      <c r="S3323"/>
      <c r="T3323"/>
      <c r="U3323"/>
      <c r="V3323"/>
      <c r="W3323"/>
      <c r="X3323"/>
      <c r="Y3323"/>
      <c r="Z3323"/>
      <c r="AA3323"/>
      <c r="AB3323"/>
      <c r="AC3323"/>
      <c r="AD3323"/>
      <c r="AE3323"/>
      <c r="AF3323"/>
      <c r="AG3323"/>
      <c r="AH3323"/>
    </row>
    <row r="3324" spans="1:34" s="282" customFormat="1" ht="12.75" customHeight="1" x14ac:dyDescent="0.25">
      <c r="A3324"/>
      <c r="B3324"/>
      <c r="C3324" s="8"/>
      <c r="D3324" s="8"/>
      <c r="E3324"/>
      <c r="F3324" s="276"/>
      <c r="G3324"/>
      <c r="H3324"/>
      <c r="I3324"/>
      <c r="J3324" s="267"/>
      <c r="K3324" s="267"/>
      <c r="L3324" s="372"/>
      <c r="O3324" s="373"/>
      <c r="P3324" s="373"/>
      <c r="Q3324" s="374"/>
      <c r="R3324" s="274"/>
      <c r="S3324"/>
      <c r="T3324"/>
      <c r="U3324"/>
      <c r="V3324"/>
      <c r="W3324"/>
      <c r="X3324"/>
      <c r="Y3324"/>
      <c r="Z3324"/>
      <c r="AA3324"/>
      <c r="AB3324"/>
      <c r="AC3324"/>
      <c r="AD3324"/>
      <c r="AE3324"/>
      <c r="AF3324"/>
      <c r="AG3324"/>
      <c r="AH3324"/>
    </row>
    <row r="3325" spans="1:34" s="282" customFormat="1" ht="12.75" customHeight="1" x14ac:dyDescent="0.25">
      <c r="A3325"/>
      <c r="B3325"/>
      <c r="C3325" s="8"/>
      <c r="D3325" s="8"/>
      <c r="E3325"/>
      <c r="F3325" s="276"/>
      <c r="G3325"/>
      <c r="H3325"/>
      <c r="I3325"/>
      <c r="J3325" s="267"/>
      <c r="K3325" s="267"/>
      <c r="L3325" s="372"/>
      <c r="O3325" s="373"/>
      <c r="P3325" s="373"/>
      <c r="Q3325" s="374"/>
      <c r="R3325" s="274"/>
      <c r="S3325"/>
      <c r="T3325"/>
      <c r="U3325"/>
      <c r="V3325"/>
      <c r="W3325"/>
      <c r="X3325"/>
      <c r="Y3325"/>
      <c r="Z3325"/>
      <c r="AA3325"/>
      <c r="AB3325"/>
      <c r="AC3325"/>
      <c r="AD3325"/>
      <c r="AE3325"/>
      <c r="AF3325"/>
      <c r="AG3325"/>
      <c r="AH3325"/>
    </row>
    <row r="3326" spans="1:34" s="282" customFormat="1" ht="12.75" customHeight="1" x14ac:dyDescent="0.25">
      <c r="A3326"/>
      <c r="B3326"/>
      <c r="C3326" s="8"/>
      <c r="D3326" s="8"/>
      <c r="E3326"/>
      <c r="F3326" s="276"/>
      <c r="G3326"/>
      <c r="H3326"/>
      <c r="I3326"/>
      <c r="J3326" s="267"/>
      <c r="K3326" s="267"/>
      <c r="L3326" s="372"/>
      <c r="O3326" s="373"/>
      <c r="P3326" s="373"/>
      <c r="Q3326" s="374"/>
      <c r="R3326" s="274"/>
      <c r="S3326"/>
      <c r="T3326"/>
      <c r="U3326"/>
      <c r="V3326"/>
      <c r="W3326"/>
      <c r="X3326"/>
      <c r="Y3326"/>
      <c r="Z3326"/>
      <c r="AA3326"/>
      <c r="AB3326"/>
      <c r="AC3326"/>
      <c r="AD3326"/>
      <c r="AE3326"/>
      <c r="AF3326"/>
      <c r="AG3326"/>
      <c r="AH3326"/>
    </row>
    <row r="3327" spans="1:34" s="282" customFormat="1" ht="12.75" customHeight="1" x14ac:dyDescent="0.25">
      <c r="A3327"/>
      <c r="B3327"/>
      <c r="C3327" s="8"/>
      <c r="D3327" s="8"/>
      <c r="E3327"/>
      <c r="F3327" s="276"/>
      <c r="G3327"/>
      <c r="H3327"/>
      <c r="I3327"/>
      <c r="J3327" s="267"/>
      <c r="K3327" s="267"/>
      <c r="L3327" s="372"/>
      <c r="O3327" s="373"/>
      <c r="P3327" s="373"/>
      <c r="Q3327" s="374"/>
      <c r="R3327" s="274"/>
      <c r="S3327"/>
      <c r="T3327"/>
      <c r="U3327"/>
      <c r="V3327"/>
      <c r="W3327"/>
      <c r="X3327"/>
      <c r="Y3327"/>
      <c r="Z3327"/>
      <c r="AA3327"/>
      <c r="AB3327"/>
      <c r="AC3327"/>
      <c r="AD3327"/>
      <c r="AE3327"/>
      <c r="AF3327"/>
      <c r="AG3327"/>
      <c r="AH3327"/>
    </row>
    <row r="3328" spans="1:34" s="282" customFormat="1" ht="12.75" customHeight="1" x14ac:dyDescent="0.25">
      <c r="A3328"/>
      <c r="B3328"/>
      <c r="C3328" s="8"/>
      <c r="D3328" s="8"/>
      <c r="E3328"/>
      <c r="F3328" s="276"/>
      <c r="G3328"/>
      <c r="H3328"/>
      <c r="I3328"/>
      <c r="J3328" s="267"/>
      <c r="K3328" s="267"/>
      <c r="L3328" s="372"/>
      <c r="O3328" s="373"/>
      <c r="P3328" s="373"/>
      <c r="Q3328" s="374"/>
      <c r="R3328" s="274"/>
      <c r="S3328"/>
      <c r="T3328"/>
      <c r="U3328"/>
      <c r="V3328"/>
      <c r="W3328"/>
      <c r="X3328"/>
      <c r="Y3328"/>
      <c r="Z3328"/>
      <c r="AA3328"/>
      <c r="AB3328"/>
      <c r="AC3328"/>
      <c r="AD3328"/>
      <c r="AE3328"/>
      <c r="AF3328"/>
      <c r="AG3328"/>
      <c r="AH3328"/>
    </row>
    <row r="3329" spans="1:34" s="282" customFormat="1" ht="12.75" customHeight="1" x14ac:dyDescent="0.25">
      <c r="A3329"/>
      <c r="B3329"/>
      <c r="C3329" s="8"/>
      <c r="D3329" s="8"/>
      <c r="E3329"/>
      <c r="F3329" s="276"/>
      <c r="G3329"/>
      <c r="H3329"/>
      <c r="I3329"/>
      <c r="J3329" s="267"/>
      <c r="K3329" s="267"/>
      <c r="L3329" s="372"/>
      <c r="O3329" s="373"/>
      <c r="P3329" s="373"/>
      <c r="Q3329" s="374"/>
      <c r="R3329" s="274"/>
      <c r="S3329"/>
      <c r="T3329"/>
      <c r="U3329"/>
      <c r="V3329"/>
      <c r="W3329"/>
      <c r="X3329"/>
      <c r="Y3329"/>
      <c r="Z3329"/>
      <c r="AA3329"/>
      <c r="AB3329"/>
      <c r="AC3329"/>
      <c r="AD3329"/>
      <c r="AE3329"/>
      <c r="AF3329"/>
      <c r="AG3329"/>
      <c r="AH3329"/>
    </row>
    <row r="3330" spans="1:34" s="282" customFormat="1" ht="12.75" customHeight="1" x14ac:dyDescent="0.25">
      <c r="A3330"/>
      <c r="B3330"/>
      <c r="C3330" s="8"/>
      <c r="D3330" s="8"/>
      <c r="E3330"/>
      <c r="F3330" s="276"/>
      <c r="G3330"/>
      <c r="H3330"/>
      <c r="I3330"/>
      <c r="J3330" s="267"/>
      <c r="K3330" s="267"/>
      <c r="L3330" s="372"/>
      <c r="O3330" s="373"/>
      <c r="P3330" s="373"/>
      <c r="Q3330" s="374"/>
      <c r="R3330" s="274"/>
      <c r="S3330"/>
      <c r="T3330"/>
      <c r="U3330"/>
      <c r="V3330"/>
      <c r="W3330"/>
      <c r="X3330"/>
      <c r="Y3330"/>
      <c r="Z3330"/>
      <c r="AA3330"/>
      <c r="AB3330"/>
      <c r="AC3330"/>
      <c r="AD3330"/>
      <c r="AE3330"/>
      <c r="AF3330"/>
      <c r="AG3330"/>
      <c r="AH3330"/>
    </row>
    <row r="3331" spans="1:34" s="282" customFormat="1" ht="12.75" customHeight="1" x14ac:dyDescent="0.25">
      <c r="A3331"/>
      <c r="B3331"/>
      <c r="C3331" s="8"/>
      <c r="D3331" s="8"/>
      <c r="E3331"/>
      <c r="F3331" s="276"/>
      <c r="G3331"/>
      <c r="H3331"/>
      <c r="I3331"/>
      <c r="J3331" s="267"/>
      <c r="K3331" s="267"/>
      <c r="L3331" s="372"/>
      <c r="O3331" s="373"/>
      <c r="P3331" s="373"/>
      <c r="Q3331" s="374"/>
      <c r="R3331" s="274"/>
      <c r="S3331"/>
      <c r="T3331"/>
      <c r="U3331"/>
      <c r="V3331"/>
      <c r="W3331"/>
      <c r="X3331"/>
      <c r="Y3331"/>
      <c r="Z3331"/>
      <c r="AA3331"/>
      <c r="AB3331"/>
      <c r="AC3331"/>
      <c r="AD3331"/>
      <c r="AE3331"/>
      <c r="AF3331"/>
      <c r="AG3331"/>
      <c r="AH3331"/>
    </row>
    <row r="3332" spans="1:34" s="282" customFormat="1" ht="12.75" customHeight="1" x14ac:dyDescent="0.25">
      <c r="A3332"/>
      <c r="B3332"/>
      <c r="C3332" s="8"/>
      <c r="D3332" s="8"/>
      <c r="E3332"/>
      <c r="F3332" s="276"/>
      <c r="G3332"/>
      <c r="H3332"/>
      <c r="I3332"/>
      <c r="J3332" s="267"/>
      <c r="K3332" s="267"/>
      <c r="L3332" s="372"/>
      <c r="O3332" s="373"/>
      <c r="P3332" s="373"/>
      <c r="Q3332" s="374"/>
      <c r="R3332" s="274"/>
      <c r="S3332"/>
      <c r="T3332"/>
      <c r="U3332"/>
      <c r="V3332"/>
      <c r="W3332"/>
      <c r="X3332"/>
      <c r="Y3332"/>
      <c r="Z3332"/>
      <c r="AA3332"/>
      <c r="AB3332"/>
      <c r="AC3332"/>
      <c r="AD3332"/>
      <c r="AE3332"/>
      <c r="AF3332"/>
      <c r="AG3332"/>
      <c r="AH3332"/>
    </row>
    <row r="3333" spans="1:34" s="282" customFormat="1" ht="12.75" customHeight="1" x14ac:dyDescent="0.25">
      <c r="A3333"/>
      <c r="B3333"/>
      <c r="C3333" s="8"/>
      <c r="D3333" s="8"/>
      <c r="E3333"/>
      <c r="F3333" s="276"/>
      <c r="G3333"/>
      <c r="H3333"/>
      <c r="I3333"/>
      <c r="J3333" s="267"/>
      <c r="K3333" s="267"/>
      <c r="L3333" s="372"/>
      <c r="O3333" s="373"/>
      <c r="P3333" s="373"/>
      <c r="Q3333" s="374"/>
      <c r="R3333" s="274"/>
      <c r="S3333"/>
      <c r="T3333"/>
      <c r="U3333"/>
      <c r="V3333"/>
      <c r="W3333"/>
      <c r="X3333"/>
      <c r="Y3333"/>
      <c r="Z3333"/>
      <c r="AA3333"/>
      <c r="AB3333"/>
      <c r="AC3333"/>
      <c r="AD3333"/>
      <c r="AE3333"/>
      <c r="AF3333"/>
      <c r="AG3333"/>
      <c r="AH3333"/>
    </row>
    <row r="3334" spans="1:34" s="282" customFormat="1" ht="12.75" customHeight="1" x14ac:dyDescent="0.25">
      <c r="A3334"/>
      <c r="B3334"/>
      <c r="C3334" s="8"/>
      <c r="D3334" s="8"/>
      <c r="E3334"/>
      <c r="F3334" s="276"/>
      <c r="G3334"/>
      <c r="H3334"/>
      <c r="I3334"/>
      <c r="J3334" s="267"/>
      <c r="K3334" s="267"/>
      <c r="L3334" s="372"/>
      <c r="O3334" s="373"/>
      <c r="P3334" s="373"/>
      <c r="Q3334" s="374"/>
      <c r="R3334" s="274"/>
      <c r="S3334"/>
      <c r="T3334"/>
      <c r="U3334"/>
      <c r="V3334"/>
      <c r="W3334"/>
      <c r="X3334"/>
      <c r="Y3334"/>
      <c r="Z3334"/>
      <c r="AA3334"/>
      <c r="AB3334"/>
      <c r="AC3334"/>
      <c r="AD3334"/>
      <c r="AE3334"/>
      <c r="AF3334"/>
      <c r="AG3334"/>
      <c r="AH3334"/>
    </row>
    <row r="3335" spans="1:34" s="282" customFormat="1" ht="12.75" customHeight="1" x14ac:dyDescent="0.25">
      <c r="A3335"/>
      <c r="B3335"/>
      <c r="C3335" s="8"/>
      <c r="D3335" s="8"/>
      <c r="E3335"/>
      <c r="F3335" s="276"/>
      <c r="G3335"/>
      <c r="H3335"/>
      <c r="I3335"/>
      <c r="J3335" s="267"/>
      <c r="K3335" s="267"/>
      <c r="L3335" s="372"/>
      <c r="O3335" s="373"/>
      <c r="P3335" s="373"/>
      <c r="Q3335" s="374"/>
      <c r="R3335" s="274"/>
      <c r="S3335"/>
      <c r="T3335"/>
      <c r="U3335"/>
      <c r="V3335"/>
      <c r="W3335"/>
      <c r="X3335"/>
      <c r="Y3335"/>
      <c r="Z3335"/>
      <c r="AA3335"/>
      <c r="AB3335"/>
      <c r="AC3335"/>
      <c r="AD3335"/>
      <c r="AE3335"/>
      <c r="AF3335"/>
      <c r="AG3335"/>
      <c r="AH3335"/>
    </row>
    <row r="3336" spans="1:34" s="282" customFormat="1" ht="12.75" customHeight="1" x14ac:dyDescent="0.25">
      <c r="A3336"/>
      <c r="B3336"/>
      <c r="C3336" s="8"/>
      <c r="D3336" s="8"/>
      <c r="E3336"/>
      <c r="F3336" s="276"/>
      <c r="G3336"/>
      <c r="H3336"/>
      <c r="I3336"/>
      <c r="J3336" s="267"/>
      <c r="K3336" s="267"/>
      <c r="L3336" s="372"/>
      <c r="O3336" s="373"/>
      <c r="P3336" s="373"/>
      <c r="Q3336" s="374"/>
      <c r="R3336" s="274"/>
      <c r="S3336"/>
      <c r="T3336"/>
      <c r="U3336"/>
      <c r="V3336"/>
      <c r="W3336"/>
      <c r="X3336"/>
      <c r="Y3336"/>
      <c r="Z3336"/>
      <c r="AA3336"/>
      <c r="AB3336"/>
      <c r="AC3336"/>
      <c r="AD3336"/>
      <c r="AE3336"/>
      <c r="AF3336"/>
      <c r="AG3336"/>
      <c r="AH3336"/>
    </row>
    <row r="3337" spans="1:34" s="282" customFormat="1" ht="12.75" customHeight="1" x14ac:dyDescent="0.25">
      <c r="A3337"/>
      <c r="B3337"/>
      <c r="C3337" s="8"/>
      <c r="D3337" s="8"/>
      <c r="E3337"/>
      <c r="F3337" s="276"/>
      <c r="G3337"/>
      <c r="H3337"/>
      <c r="I3337"/>
      <c r="J3337" s="267"/>
      <c r="K3337" s="267"/>
      <c r="L3337" s="372"/>
      <c r="O3337" s="373"/>
      <c r="P3337" s="373"/>
      <c r="Q3337" s="374"/>
      <c r="R3337" s="274"/>
      <c r="S3337"/>
      <c r="T3337"/>
      <c r="U3337"/>
      <c r="V3337"/>
      <c r="W3337"/>
      <c r="X3337"/>
      <c r="Y3337"/>
      <c r="Z3337"/>
      <c r="AA3337"/>
      <c r="AB3337"/>
      <c r="AC3337"/>
      <c r="AD3337"/>
      <c r="AE3337"/>
      <c r="AF3337"/>
      <c r="AG3337"/>
      <c r="AH3337"/>
    </row>
    <row r="3338" spans="1:34" s="282" customFormat="1" ht="12.75" customHeight="1" x14ac:dyDescent="0.25">
      <c r="A3338"/>
      <c r="B3338"/>
      <c r="C3338" s="8"/>
      <c r="D3338" s="8"/>
      <c r="E3338"/>
      <c r="F3338" s="276"/>
      <c r="G3338"/>
      <c r="H3338"/>
      <c r="I3338"/>
      <c r="J3338" s="267"/>
      <c r="K3338" s="267"/>
      <c r="L3338" s="372"/>
      <c r="O3338" s="373"/>
      <c r="P3338" s="373"/>
      <c r="Q3338" s="374"/>
      <c r="R3338" s="274"/>
      <c r="S3338"/>
      <c r="T3338"/>
      <c r="U3338"/>
      <c r="V3338"/>
      <c r="W3338"/>
      <c r="X3338"/>
      <c r="Y3338"/>
      <c r="Z3338"/>
      <c r="AA3338"/>
      <c r="AB3338"/>
      <c r="AC3338"/>
      <c r="AD3338"/>
      <c r="AE3338"/>
      <c r="AF3338"/>
      <c r="AG3338"/>
      <c r="AH3338"/>
    </row>
    <row r="3339" spans="1:34" s="282" customFormat="1" ht="12.75" customHeight="1" x14ac:dyDescent="0.25">
      <c r="A3339"/>
      <c r="B3339"/>
      <c r="C3339" s="8"/>
      <c r="D3339" s="8"/>
      <c r="E3339"/>
      <c r="F3339" s="276"/>
      <c r="G3339"/>
      <c r="H3339"/>
      <c r="I3339"/>
      <c r="J3339" s="267"/>
      <c r="K3339" s="267"/>
      <c r="L3339" s="372"/>
      <c r="O3339" s="373"/>
      <c r="P3339" s="373"/>
      <c r="Q3339" s="374"/>
      <c r="R3339" s="274"/>
      <c r="S3339"/>
      <c r="T3339"/>
      <c r="U3339"/>
      <c r="V3339"/>
      <c r="W3339"/>
      <c r="X3339"/>
      <c r="Y3339"/>
      <c r="Z3339"/>
      <c r="AA3339"/>
      <c r="AB3339"/>
      <c r="AC3339"/>
      <c r="AD3339"/>
      <c r="AE3339"/>
      <c r="AF3339"/>
      <c r="AG3339"/>
      <c r="AH3339"/>
    </row>
    <row r="3340" spans="1:34" s="282" customFormat="1" ht="12.75" customHeight="1" x14ac:dyDescent="0.25">
      <c r="A3340"/>
      <c r="B3340"/>
      <c r="C3340" s="8"/>
      <c r="D3340" s="8"/>
      <c r="E3340"/>
      <c r="F3340" s="276"/>
      <c r="G3340"/>
      <c r="H3340"/>
      <c r="I3340"/>
      <c r="J3340" s="267"/>
      <c r="K3340" s="267"/>
      <c r="L3340" s="372"/>
      <c r="O3340" s="373"/>
      <c r="P3340" s="373"/>
      <c r="Q3340" s="374"/>
      <c r="R3340" s="274"/>
      <c r="S3340"/>
      <c r="T3340"/>
      <c r="U3340"/>
      <c r="V3340"/>
      <c r="W3340"/>
      <c r="X3340"/>
      <c r="Y3340"/>
      <c r="Z3340"/>
      <c r="AA3340"/>
      <c r="AB3340"/>
      <c r="AC3340"/>
      <c r="AD3340"/>
      <c r="AE3340"/>
      <c r="AF3340"/>
      <c r="AG3340"/>
      <c r="AH3340"/>
    </row>
    <row r="3341" spans="1:34" s="282" customFormat="1" ht="12.75" customHeight="1" x14ac:dyDescent="0.25">
      <c r="A3341"/>
      <c r="B3341"/>
      <c r="C3341" s="8"/>
      <c r="D3341" s="8"/>
      <c r="E3341"/>
      <c r="F3341" s="276"/>
      <c r="G3341"/>
      <c r="H3341"/>
      <c r="I3341"/>
      <c r="J3341" s="267"/>
      <c r="K3341" s="267"/>
      <c r="L3341" s="372"/>
      <c r="O3341" s="373"/>
      <c r="P3341" s="373"/>
      <c r="Q3341" s="374"/>
      <c r="R3341" s="274"/>
      <c r="S3341"/>
      <c r="T3341"/>
      <c r="U3341"/>
      <c r="V3341"/>
      <c r="W3341"/>
      <c r="X3341"/>
      <c r="Y3341"/>
      <c r="Z3341"/>
      <c r="AA3341"/>
      <c r="AB3341"/>
      <c r="AC3341"/>
      <c r="AD3341"/>
      <c r="AE3341"/>
      <c r="AF3341"/>
      <c r="AG3341"/>
      <c r="AH3341"/>
    </row>
    <row r="3342" spans="1:34" s="282" customFormat="1" ht="12.75" customHeight="1" x14ac:dyDescent="0.25">
      <c r="A3342"/>
      <c r="B3342"/>
      <c r="C3342" s="8"/>
      <c r="D3342" s="8"/>
      <c r="E3342"/>
      <c r="F3342" s="276"/>
      <c r="G3342"/>
      <c r="H3342"/>
      <c r="I3342"/>
      <c r="J3342" s="267"/>
      <c r="K3342" s="267"/>
      <c r="L3342" s="372"/>
      <c r="O3342" s="373"/>
      <c r="P3342" s="373"/>
      <c r="Q3342" s="374"/>
      <c r="R3342" s="274"/>
      <c r="S3342"/>
      <c r="T3342"/>
      <c r="U3342"/>
      <c r="V3342"/>
      <c r="W3342"/>
      <c r="X3342"/>
      <c r="Y3342"/>
      <c r="Z3342"/>
      <c r="AA3342"/>
      <c r="AB3342"/>
      <c r="AC3342"/>
      <c r="AD3342"/>
      <c r="AE3342"/>
      <c r="AF3342"/>
      <c r="AG3342"/>
      <c r="AH3342"/>
    </row>
    <row r="3343" spans="1:34" s="282" customFormat="1" ht="12.75" customHeight="1" x14ac:dyDescent="0.25">
      <c r="A3343"/>
      <c r="B3343"/>
      <c r="C3343" s="8"/>
      <c r="D3343" s="8"/>
      <c r="E3343"/>
      <c r="F3343" s="276"/>
      <c r="G3343"/>
      <c r="H3343"/>
      <c r="I3343"/>
      <c r="J3343" s="267"/>
      <c r="K3343" s="267"/>
      <c r="L3343" s="372"/>
      <c r="O3343" s="373"/>
      <c r="P3343" s="373"/>
      <c r="Q3343" s="374"/>
      <c r="R3343" s="274"/>
      <c r="S3343"/>
      <c r="T3343"/>
      <c r="U3343"/>
      <c r="V3343"/>
      <c r="W3343"/>
      <c r="X3343"/>
      <c r="Y3343"/>
      <c r="Z3343"/>
      <c r="AA3343"/>
      <c r="AB3343"/>
      <c r="AC3343"/>
      <c r="AD3343"/>
      <c r="AE3343"/>
      <c r="AF3343"/>
      <c r="AG3343"/>
      <c r="AH3343"/>
    </row>
    <row r="3344" spans="1:34" s="282" customFormat="1" ht="12.75" customHeight="1" x14ac:dyDescent="0.25">
      <c r="A3344"/>
      <c r="B3344"/>
      <c r="C3344" s="8"/>
      <c r="D3344" s="8"/>
      <c r="E3344"/>
      <c r="F3344" s="276"/>
      <c r="G3344"/>
      <c r="H3344"/>
      <c r="I3344"/>
      <c r="J3344" s="267"/>
      <c r="K3344" s="267"/>
      <c r="L3344" s="372"/>
      <c r="O3344" s="373"/>
      <c r="P3344" s="373"/>
      <c r="Q3344" s="374"/>
      <c r="R3344" s="274"/>
      <c r="S3344"/>
      <c r="T3344"/>
      <c r="U3344"/>
      <c r="V3344"/>
      <c r="W3344"/>
      <c r="X3344"/>
      <c r="Y3344"/>
      <c r="Z3344"/>
      <c r="AA3344"/>
      <c r="AB3344"/>
      <c r="AC3344"/>
      <c r="AD3344"/>
      <c r="AE3344"/>
      <c r="AF3344"/>
      <c r="AG3344"/>
      <c r="AH3344"/>
    </row>
    <row r="3345" spans="1:34" s="282" customFormat="1" ht="12.75" customHeight="1" x14ac:dyDescent="0.25">
      <c r="A3345"/>
      <c r="B3345"/>
      <c r="C3345" s="8"/>
      <c r="D3345" s="8"/>
      <c r="E3345"/>
      <c r="F3345" s="276"/>
      <c r="G3345"/>
      <c r="H3345"/>
      <c r="I3345"/>
      <c r="J3345" s="267"/>
      <c r="K3345" s="267"/>
      <c r="L3345" s="372"/>
      <c r="O3345" s="373"/>
      <c r="P3345" s="373"/>
      <c r="Q3345" s="374"/>
      <c r="R3345" s="274"/>
      <c r="S3345"/>
      <c r="T3345"/>
      <c r="U3345"/>
      <c r="V3345"/>
      <c r="W3345"/>
      <c r="X3345"/>
      <c r="Y3345"/>
      <c r="Z3345"/>
      <c r="AA3345"/>
      <c r="AB3345"/>
      <c r="AC3345"/>
      <c r="AD3345"/>
      <c r="AE3345"/>
      <c r="AF3345"/>
      <c r="AG3345"/>
      <c r="AH3345"/>
    </row>
    <row r="3346" spans="1:34" s="282" customFormat="1" ht="12.75" customHeight="1" x14ac:dyDescent="0.25">
      <c r="A3346"/>
      <c r="B3346"/>
      <c r="C3346" s="8"/>
      <c r="D3346" s="8"/>
      <c r="E3346"/>
      <c r="F3346" s="276"/>
      <c r="G3346"/>
      <c r="H3346"/>
      <c r="I3346"/>
      <c r="J3346" s="267"/>
      <c r="K3346" s="267"/>
      <c r="L3346" s="372"/>
      <c r="O3346" s="373"/>
      <c r="P3346" s="373"/>
      <c r="Q3346" s="374"/>
      <c r="R3346" s="274"/>
      <c r="S3346"/>
      <c r="T3346"/>
      <c r="U3346"/>
      <c r="V3346"/>
      <c r="W3346"/>
      <c r="X3346"/>
      <c r="Y3346"/>
      <c r="Z3346"/>
      <c r="AA3346"/>
      <c r="AB3346"/>
      <c r="AC3346"/>
      <c r="AD3346"/>
      <c r="AE3346"/>
      <c r="AF3346"/>
      <c r="AG3346"/>
      <c r="AH3346"/>
    </row>
    <row r="3347" spans="1:34" s="282" customFormat="1" ht="12.75" customHeight="1" x14ac:dyDescent="0.25">
      <c r="A3347"/>
      <c r="B3347"/>
      <c r="C3347" s="8"/>
      <c r="D3347" s="8"/>
      <c r="E3347"/>
      <c r="F3347" s="276"/>
      <c r="G3347"/>
      <c r="H3347"/>
      <c r="I3347"/>
      <c r="J3347" s="267"/>
      <c r="K3347" s="267"/>
      <c r="L3347" s="372"/>
      <c r="O3347" s="373"/>
      <c r="P3347" s="373"/>
      <c r="Q3347" s="374"/>
      <c r="R3347" s="274"/>
      <c r="S3347"/>
      <c r="T3347"/>
      <c r="U3347"/>
      <c r="V3347"/>
      <c r="W3347"/>
      <c r="X3347"/>
      <c r="Y3347"/>
      <c r="Z3347"/>
      <c r="AA3347"/>
      <c r="AB3347"/>
      <c r="AC3347"/>
      <c r="AD3347"/>
      <c r="AE3347"/>
      <c r="AF3347"/>
      <c r="AG3347"/>
      <c r="AH3347"/>
    </row>
    <row r="3348" spans="1:34" s="282" customFormat="1" ht="12.75" customHeight="1" x14ac:dyDescent="0.25">
      <c r="A3348"/>
      <c r="B3348"/>
      <c r="C3348" s="8"/>
      <c r="D3348" s="8"/>
      <c r="E3348"/>
      <c r="F3348" s="276"/>
      <c r="G3348"/>
      <c r="H3348"/>
      <c r="I3348"/>
      <c r="J3348" s="267"/>
      <c r="K3348" s="267"/>
      <c r="L3348" s="372"/>
      <c r="O3348" s="373"/>
      <c r="P3348" s="373"/>
      <c r="Q3348" s="374"/>
      <c r="R3348" s="274"/>
      <c r="S3348"/>
      <c r="T3348"/>
      <c r="U3348"/>
      <c r="V3348"/>
      <c r="W3348"/>
      <c r="X3348"/>
      <c r="Y3348"/>
      <c r="Z3348"/>
      <c r="AA3348"/>
      <c r="AB3348"/>
      <c r="AC3348"/>
      <c r="AD3348"/>
      <c r="AE3348"/>
      <c r="AF3348"/>
      <c r="AG3348"/>
      <c r="AH3348"/>
    </row>
    <row r="3349" spans="1:34" s="282" customFormat="1" ht="12.75" customHeight="1" x14ac:dyDescent="0.25">
      <c r="A3349"/>
      <c r="B3349"/>
      <c r="C3349" s="8"/>
      <c r="D3349" s="8"/>
      <c r="E3349"/>
      <c r="F3349" s="276"/>
      <c r="G3349"/>
      <c r="H3349"/>
      <c r="I3349"/>
      <c r="J3349" s="267"/>
      <c r="K3349" s="267"/>
      <c r="L3349" s="372"/>
      <c r="O3349" s="373"/>
      <c r="P3349" s="373"/>
      <c r="Q3349" s="374"/>
      <c r="R3349" s="274"/>
      <c r="S3349"/>
      <c r="T3349"/>
      <c r="U3349"/>
      <c r="V3349"/>
      <c r="W3349"/>
      <c r="X3349"/>
      <c r="Y3349"/>
      <c r="Z3349"/>
      <c r="AA3349"/>
      <c r="AB3349"/>
      <c r="AC3349"/>
      <c r="AD3349"/>
      <c r="AE3349"/>
      <c r="AF3349"/>
      <c r="AG3349"/>
      <c r="AH3349"/>
    </row>
    <row r="3350" spans="1:34" s="282" customFormat="1" ht="12.75" customHeight="1" x14ac:dyDescent="0.25">
      <c r="A3350"/>
      <c r="B3350"/>
      <c r="C3350" s="8"/>
      <c r="D3350" s="8"/>
      <c r="E3350"/>
      <c r="F3350" s="276"/>
      <c r="G3350"/>
      <c r="H3350"/>
      <c r="I3350"/>
      <c r="J3350" s="267"/>
      <c r="K3350" s="267"/>
      <c r="L3350" s="372"/>
      <c r="O3350" s="373"/>
      <c r="P3350" s="373"/>
      <c r="Q3350" s="374"/>
      <c r="R3350" s="274"/>
      <c r="S3350"/>
      <c r="T3350"/>
      <c r="U3350"/>
      <c r="V3350"/>
      <c r="W3350"/>
      <c r="X3350"/>
      <c r="Y3350"/>
      <c r="Z3350"/>
      <c r="AA3350"/>
      <c r="AB3350"/>
      <c r="AC3350"/>
      <c r="AD3350"/>
      <c r="AE3350"/>
      <c r="AF3350"/>
      <c r="AG3350"/>
      <c r="AH3350"/>
    </row>
    <row r="3351" spans="1:34" s="282" customFormat="1" ht="12.75" customHeight="1" x14ac:dyDescent="0.25">
      <c r="A3351"/>
      <c r="B3351"/>
      <c r="C3351" s="8"/>
      <c r="D3351" s="8"/>
      <c r="E3351"/>
      <c r="F3351" s="276"/>
      <c r="G3351"/>
      <c r="H3351"/>
      <c r="I3351"/>
      <c r="J3351" s="267"/>
      <c r="K3351" s="267"/>
      <c r="L3351" s="372"/>
      <c r="O3351" s="373"/>
      <c r="P3351" s="373"/>
      <c r="Q3351" s="374"/>
      <c r="R3351" s="274"/>
      <c r="S3351"/>
      <c r="T3351"/>
      <c r="U3351"/>
      <c r="V3351"/>
      <c r="W3351"/>
      <c r="X3351"/>
      <c r="Y3351"/>
      <c r="Z3351"/>
      <c r="AA3351"/>
      <c r="AB3351"/>
      <c r="AC3351"/>
      <c r="AD3351"/>
      <c r="AE3351"/>
      <c r="AF3351"/>
      <c r="AG3351"/>
      <c r="AH3351"/>
    </row>
    <row r="3352" spans="1:34" s="282" customFormat="1" ht="12.75" customHeight="1" x14ac:dyDescent="0.25">
      <c r="A3352"/>
      <c r="B3352"/>
      <c r="C3352" s="8"/>
      <c r="D3352" s="8"/>
      <c r="E3352"/>
      <c r="F3352" s="276"/>
      <c r="G3352"/>
      <c r="H3352"/>
      <c r="I3352"/>
      <c r="J3352" s="267"/>
      <c r="K3352" s="267"/>
      <c r="L3352" s="372"/>
      <c r="O3352" s="373"/>
      <c r="P3352" s="373"/>
      <c r="Q3352" s="374"/>
      <c r="R3352" s="274"/>
      <c r="S3352"/>
      <c r="T3352"/>
      <c r="U3352"/>
      <c r="V3352"/>
      <c r="W3352"/>
      <c r="X3352"/>
      <c r="Y3352"/>
      <c r="Z3352"/>
      <c r="AA3352"/>
      <c r="AB3352"/>
      <c r="AC3352"/>
      <c r="AD3352"/>
      <c r="AE3352"/>
      <c r="AF3352"/>
      <c r="AG3352"/>
      <c r="AH3352"/>
    </row>
    <row r="3353" spans="1:34" s="282" customFormat="1" ht="12.75" customHeight="1" x14ac:dyDescent="0.25">
      <c r="A3353"/>
      <c r="B3353"/>
      <c r="C3353" s="8"/>
      <c r="D3353" s="8"/>
      <c r="E3353"/>
      <c r="F3353" s="276"/>
      <c r="G3353"/>
      <c r="H3353"/>
      <c r="I3353"/>
      <c r="J3353" s="267"/>
      <c r="K3353" s="267"/>
      <c r="L3353" s="372"/>
      <c r="O3353" s="373"/>
      <c r="P3353" s="373"/>
      <c r="Q3353" s="374"/>
      <c r="R3353" s="274"/>
      <c r="S3353"/>
      <c r="T3353"/>
      <c r="U3353"/>
      <c r="V3353"/>
      <c r="W3353"/>
      <c r="X3353"/>
      <c r="Y3353"/>
      <c r="Z3353"/>
      <c r="AA3353"/>
      <c r="AB3353"/>
      <c r="AC3353"/>
      <c r="AD3353"/>
      <c r="AE3353"/>
      <c r="AF3353"/>
      <c r="AG3353"/>
      <c r="AH3353"/>
    </row>
    <row r="3354" spans="1:34" s="282" customFormat="1" ht="12.75" customHeight="1" x14ac:dyDescent="0.25">
      <c r="A3354"/>
      <c r="B3354"/>
      <c r="C3354" s="8"/>
      <c r="D3354" s="8"/>
      <c r="E3354"/>
      <c r="F3354" s="276"/>
      <c r="G3354"/>
      <c r="H3354"/>
      <c r="I3354"/>
      <c r="J3354" s="267"/>
      <c r="K3354" s="267"/>
      <c r="L3354" s="372"/>
      <c r="O3354" s="373"/>
      <c r="P3354" s="373"/>
      <c r="Q3354" s="374"/>
      <c r="R3354" s="274"/>
      <c r="S3354"/>
      <c r="T3354"/>
      <c r="U3354"/>
      <c r="V3354"/>
      <c r="W3354"/>
      <c r="X3354"/>
      <c r="Y3354"/>
      <c r="Z3354"/>
      <c r="AA3354"/>
      <c r="AB3354"/>
      <c r="AC3354"/>
      <c r="AD3354"/>
      <c r="AE3354"/>
      <c r="AF3354"/>
      <c r="AG3354"/>
      <c r="AH3354"/>
    </row>
    <row r="3355" spans="1:34" s="282" customFormat="1" ht="12.75" customHeight="1" x14ac:dyDescent="0.25">
      <c r="A3355"/>
      <c r="B3355"/>
      <c r="C3355" s="8"/>
      <c r="D3355" s="8"/>
      <c r="E3355"/>
      <c r="F3355" s="276"/>
      <c r="G3355"/>
      <c r="H3355"/>
      <c r="I3355"/>
      <c r="J3355" s="267"/>
      <c r="K3355" s="267"/>
      <c r="L3355" s="372"/>
      <c r="O3355" s="373"/>
      <c r="P3355" s="373"/>
      <c r="Q3355" s="374"/>
      <c r="R3355" s="274"/>
      <c r="S3355"/>
      <c r="T3355"/>
      <c r="U3355"/>
      <c r="V3355"/>
      <c r="W3355"/>
      <c r="X3355"/>
      <c r="Y3355"/>
      <c r="Z3355"/>
      <c r="AA3355"/>
      <c r="AB3355"/>
      <c r="AC3355"/>
      <c r="AD3355"/>
      <c r="AE3355"/>
      <c r="AF3355"/>
      <c r="AG3355"/>
      <c r="AH3355"/>
    </row>
    <row r="3356" spans="1:34" s="282" customFormat="1" ht="12.75" customHeight="1" x14ac:dyDescent="0.25">
      <c r="A3356"/>
      <c r="B3356"/>
      <c r="C3356" s="8"/>
      <c r="D3356" s="8"/>
      <c r="E3356"/>
      <c r="F3356" s="276"/>
      <c r="G3356"/>
      <c r="H3356"/>
      <c r="I3356"/>
      <c r="J3356" s="267"/>
      <c r="K3356" s="267"/>
      <c r="L3356" s="372"/>
      <c r="O3356" s="373"/>
      <c r="P3356" s="373"/>
      <c r="Q3356" s="374"/>
      <c r="R3356" s="274"/>
      <c r="S3356"/>
      <c r="T3356"/>
      <c r="U3356"/>
      <c r="V3356"/>
      <c r="W3356"/>
      <c r="X3356"/>
      <c r="Y3356"/>
      <c r="Z3356"/>
      <c r="AA3356"/>
      <c r="AB3356"/>
      <c r="AC3356"/>
      <c r="AD3356"/>
      <c r="AE3356"/>
      <c r="AF3356"/>
      <c r="AG3356"/>
      <c r="AH3356"/>
    </row>
    <row r="3357" spans="1:34" s="282" customFormat="1" ht="12.75" customHeight="1" x14ac:dyDescent="0.25">
      <c r="A3357"/>
      <c r="B3357"/>
      <c r="C3357" s="8"/>
      <c r="D3357" s="8"/>
      <c r="E3357"/>
      <c r="F3357" s="276"/>
      <c r="G3357"/>
      <c r="H3357"/>
      <c r="I3357"/>
      <c r="J3357" s="267"/>
      <c r="K3357" s="267"/>
      <c r="L3357" s="372"/>
      <c r="O3357" s="373"/>
      <c r="P3357" s="373"/>
      <c r="Q3357" s="374"/>
      <c r="R3357" s="274"/>
      <c r="S3357"/>
      <c r="T3357"/>
      <c r="U3357"/>
      <c r="V3357"/>
      <c r="W3357"/>
      <c r="X3357"/>
      <c r="Y3357"/>
      <c r="Z3357"/>
      <c r="AA3357"/>
      <c r="AB3357"/>
      <c r="AC3357"/>
      <c r="AD3357"/>
      <c r="AE3357"/>
      <c r="AF3357"/>
      <c r="AG3357"/>
      <c r="AH3357"/>
    </row>
    <row r="3358" spans="1:34" s="282" customFormat="1" ht="12.75" customHeight="1" x14ac:dyDescent="0.25">
      <c r="A3358"/>
      <c r="B3358"/>
      <c r="C3358" s="8"/>
      <c r="D3358" s="8"/>
      <c r="E3358"/>
      <c r="F3358" s="276"/>
      <c r="G3358"/>
      <c r="H3358"/>
      <c r="I3358"/>
      <c r="J3358" s="267"/>
      <c r="K3358" s="267"/>
      <c r="L3358" s="372"/>
      <c r="O3358" s="373"/>
      <c r="P3358" s="373"/>
      <c r="Q3358" s="374"/>
      <c r="R3358" s="274"/>
      <c r="S3358"/>
      <c r="T3358"/>
      <c r="U3358"/>
      <c r="V3358"/>
      <c r="W3358"/>
      <c r="X3358"/>
      <c r="Y3358"/>
      <c r="Z3358"/>
      <c r="AA3358"/>
      <c r="AB3358"/>
      <c r="AC3358"/>
      <c r="AD3358"/>
      <c r="AE3358"/>
      <c r="AF3358"/>
      <c r="AG3358"/>
      <c r="AH3358"/>
    </row>
    <row r="3359" spans="1:34" s="282" customFormat="1" ht="12.75" customHeight="1" x14ac:dyDescent="0.25">
      <c r="A3359"/>
      <c r="B3359"/>
      <c r="C3359" s="8"/>
      <c r="D3359" s="8"/>
      <c r="E3359"/>
      <c r="F3359" s="276"/>
      <c r="G3359"/>
      <c r="H3359"/>
      <c r="I3359"/>
      <c r="J3359" s="267"/>
      <c r="K3359" s="267"/>
      <c r="L3359" s="372"/>
      <c r="O3359" s="373"/>
      <c r="P3359" s="373"/>
      <c r="Q3359" s="374"/>
      <c r="R3359" s="274"/>
      <c r="S3359"/>
      <c r="T3359"/>
      <c r="U3359"/>
      <c r="V3359"/>
      <c r="W3359"/>
      <c r="X3359"/>
      <c r="Y3359"/>
      <c r="Z3359"/>
      <c r="AA3359"/>
      <c r="AB3359"/>
      <c r="AC3359"/>
      <c r="AD3359"/>
      <c r="AE3359"/>
      <c r="AF3359"/>
      <c r="AG3359"/>
      <c r="AH3359"/>
    </row>
    <row r="3360" spans="1:34" s="282" customFormat="1" ht="12.75" customHeight="1" x14ac:dyDescent="0.25">
      <c r="A3360"/>
      <c r="B3360"/>
      <c r="C3360" s="8"/>
      <c r="D3360" s="8"/>
      <c r="E3360"/>
      <c r="F3360" s="276"/>
      <c r="G3360"/>
      <c r="H3360"/>
      <c r="I3360"/>
      <c r="J3360" s="267"/>
      <c r="K3360" s="267"/>
      <c r="L3360" s="372"/>
      <c r="O3360" s="373"/>
      <c r="P3360" s="373"/>
      <c r="Q3360" s="374"/>
      <c r="R3360" s="274"/>
      <c r="S3360"/>
      <c r="T3360"/>
      <c r="U3360"/>
      <c r="V3360"/>
      <c r="W3360"/>
      <c r="X3360"/>
      <c r="Y3360"/>
      <c r="Z3360"/>
      <c r="AA3360"/>
      <c r="AB3360"/>
      <c r="AC3360"/>
      <c r="AD3360"/>
      <c r="AE3360"/>
      <c r="AF3360"/>
      <c r="AG3360"/>
      <c r="AH3360"/>
    </row>
    <row r="3361" spans="1:34" s="282" customFormat="1" ht="12.75" customHeight="1" x14ac:dyDescent="0.25">
      <c r="A3361"/>
      <c r="B3361"/>
      <c r="C3361" s="8"/>
      <c r="D3361" s="8"/>
      <c r="E3361"/>
      <c r="F3361" s="276"/>
      <c r="G3361"/>
      <c r="H3361"/>
      <c r="I3361"/>
      <c r="J3361" s="267"/>
      <c r="K3361" s="267"/>
      <c r="L3361" s="372"/>
      <c r="O3361" s="373"/>
      <c r="P3361" s="373"/>
      <c r="Q3361" s="374"/>
      <c r="R3361" s="274"/>
      <c r="S3361"/>
      <c r="T3361"/>
      <c r="U3361"/>
      <c r="V3361"/>
      <c r="W3361"/>
      <c r="X3361"/>
      <c r="Y3361"/>
      <c r="Z3361"/>
      <c r="AA3361"/>
      <c r="AB3361"/>
      <c r="AC3361"/>
      <c r="AD3361"/>
      <c r="AE3361"/>
      <c r="AF3361"/>
      <c r="AG3361"/>
      <c r="AH3361"/>
    </row>
    <row r="3362" spans="1:34" s="282" customFormat="1" ht="12.75" customHeight="1" x14ac:dyDescent="0.25">
      <c r="A3362"/>
      <c r="B3362"/>
      <c r="C3362" s="8"/>
      <c r="D3362" s="8"/>
      <c r="E3362"/>
      <c r="F3362" s="276"/>
      <c r="G3362"/>
      <c r="H3362"/>
      <c r="I3362"/>
      <c r="J3362" s="267"/>
      <c r="K3362" s="267"/>
      <c r="L3362" s="372"/>
      <c r="O3362" s="373"/>
      <c r="P3362" s="373"/>
      <c r="Q3362" s="374"/>
      <c r="R3362" s="274"/>
      <c r="S3362"/>
      <c r="T3362"/>
      <c r="U3362"/>
      <c r="V3362"/>
      <c r="W3362"/>
      <c r="X3362"/>
      <c r="Y3362"/>
      <c r="Z3362"/>
      <c r="AA3362"/>
      <c r="AB3362"/>
      <c r="AC3362"/>
      <c r="AD3362"/>
      <c r="AE3362"/>
      <c r="AF3362"/>
      <c r="AG3362"/>
      <c r="AH3362"/>
    </row>
    <row r="3363" spans="1:34" s="282" customFormat="1" ht="12.75" customHeight="1" x14ac:dyDescent="0.25">
      <c r="A3363"/>
      <c r="B3363"/>
      <c r="C3363" s="8"/>
      <c r="D3363" s="8"/>
      <c r="E3363"/>
      <c r="F3363" s="276"/>
      <c r="G3363"/>
      <c r="H3363"/>
      <c r="I3363"/>
      <c r="J3363" s="267"/>
      <c r="K3363" s="267"/>
      <c r="L3363" s="372"/>
      <c r="O3363" s="373"/>
      <c r="P3363" s="373"/>
      <c r="Q3363" s="374"/>
      <c r="R3363" s="274"/>
      <c r="S3363"/>
      <c r="T3363"/>
      <c r="U3363"/>
      <c r="V3363"/>
      <c r="W3363"/>
      <c r="X3363"/>
      <c r="Y3363"/>
      <c r="Z3363"/>
      <c r="AA3363"/>
      <c r="AB3363"/>
      <c r="AC3363"/>
      <c r="AD3363"/>
      <c r="AE3363"/>
      <c r="AF3363"/>
      <c r="AG3363"/>
      <c r="AH3363"/>
    </row>
    <row r="3364" spans="1:34" s="282" customFormat="1" ht="12.75" customHeight="1" x14ac:dyDescent="0.25">
      <c r="A3364"/>
      <c r="B3364"/>
      <c r="C3364" s="8"/>
      <c r="D3364" s="8"/>
      <c r="E3364"/>
      <c r="F3364" s="276"/>
      <c r="G3364"/>
      <c r="H3364"/>
      <c r="I3364"/>
      <c r="J3364" s="267"/>
      <c r="K3364" s="267"/>
      <c r="L3364" s="372"/>
      <c r="O3364" s="373"/>
      <c r="P3364" s="373"/>
      <c r="Q3364" s="374"/>
      <c r="R3364" s="274"/>
      <c r="S3364"/>
      <c r="T3364"/>
      <c r="U3364"/>
      <c r="V3364"/>
      <c r="W3364"/>
      <c r="X3364"/>
      <c r="Y3364"/>
      <c r="Z3364"/>
      <c r="AA3364"/>
      <c r="AB3364"/>
      <c r="AC3364"/>
      <c r="AD3364"/>
      <c r="AE3364"/>
      <c r="AF3364"/>
      <c r="AG3364"/>
      <c r="AH3364"/>
    </row>
    <row r="3365" spans="1:34" s="282" customFormat="1" ht="12.75" customHeight="1" x14ac:dyDescent="0.25">
      <c r="A3365"/>
      <c r="B3365"/>
      <c r="C3365" s="8"/>
      <c r="D3365" s="8"/>
      <c r="E3365"/>
      <c r="F3365" s="276"/>
      <c r="G3365"/>
      <c r="H3365"/>
      <c r="I3365"/>
      <c r="J3365" s="267"/>
      <c r="K3365" s="267"/>
      <c r="L3365" s="372"/>
      <c r="O3365" s="373"/>
      <c r="P3365" s="373"/>
      <c r="Q3365" s="374"/>
      <c r="R3365" s="274"/>
      <c r="S3365"/>
      <c r="T3365"/>
      <c r="U3365"/>
      <c r="V3365"/>
      <c r="W3365"/>
      <c r="X3365"/>
      <c r="Y3365"/>
      <c r="Z3365"/>
      <c r="AA3365"/>
      <c r="AB3365"/>
      <c r="AC3365"/>
      <c r="AD3365"/>
      <c r="AE3365"/>
      <c r="AF3365"/>
      <c r="AG3365"/>
      <c r="AH3365"/>
    </row>
    <row r="3366" spans="1:34" s="282" customFormat="1" ht="12.75" customHeight="1" x14ac:dyDescent="0.25">
      <c r="A3366"/>
      <c r="B3366"/>
      <c r="C3366" s="8"/>
      <c r="D3366" s="8"/>
      <c r="E3366"/>
      <c r="F3366" s="276"/>
      <c r="G3366"/>
      <c r="H3366"/>
      <c r="I3366"/>
      <c r="J3366" s="267"/>
      <c r="K3366" s="267"/>
      <c r="L3366" s="372"/>
      <c r="O3366" s="373"/>
      <c r="P3366" s="373"/>
      <c r="Q3366" s="374"/>
      <c r="R3366" s="274"/>
      <c r="S3366"/>
      <c r="T3366"/>
      <c r="U3366"/>
      <c r="V3366"/>
      <c r="W3366"/>
      <c r="X3366"/>
      <c r="Y3366"/>
      <c r="Z3366"/>
      <c r="AA3366"/>
      <c r="AB3366"/>
      <c r="AC3366"/>
      <c r="AD3366"/>
      <c r="AE3366"/>
      <c r="AF3366"/>
      <c r="AG3366"/>
      <c r="AH3366"/>
    </row>
    <row r="3367" spans="1:34" s="282" customFormat="1" ht="12.75" customHeight="1" x14ac:dyDescent="0.25">
      <c r="A3367"/>
      <c r="B3367"/>
      <c r="C3367" s="8"/>
      <c r="D3367" s="8"/>
      <c r="E3367"/>
      <c r="F3367" s="276"/>
      <c r="G3367"/>
      <c r="H3367"/>
      <c r="I3367"/>
      <c r="J3367" s="267"/>
      <c r="K3367" s="267"/>
      <c r="L3367" s="372"/>
      <c r="O3367" s="373"/>
      <c r="P3367" s="373"/>
      <c r="Q3367" s="374"/>
      <c r="R3367" s="274"/>
      <c r="S3367"/>
      <c r="T3367"/>
      <c r="U3367"/>
      <c r="V3367"/>
      <c r="W3367"/>
      <c r="X3367"/>
      <c r="Y3367"/>
      <c r="Z3367"/>
      <c r="AA3367"/>
      <c r="AB3367"/>
      <c r="AC3367"/>
      <c r="AD3367"/>
      <c r="AE3367"/>
      <c r="AF3367"/>
      <c r="AG3367"/>
      <c r="AH3367"/>
    </row>
    <row r="3368" spans="1:34" s="282" customFormat="1" ht="12.75" customHeight="1" x14ac:dyDescent="0.25">
      <c r="A3368"/>
      <c r="B3368"/>
      <c r="C3368" s="8"/>
      <c r="D3368" s="8"/>
      <c r="E3368"/>
      <c r="F3368" s="276"/>
      <c r="G3368"/>
      <c r="H3368"/>
      <c r="I3368"/>
      <c r="J3368" s="267"/>
      <c r="K3368" s="267"/>
      <c r="L3368" s="372"/>
      <c r="O3368" s="373"/>
      <c r="P3368" s="373"/>
      <c r="Q3368" s="374"/>
      <c r="R3368" s="274"/>
      <c r="S3368"/>
      <c r="T3368"/>
      <c r="U3368"/>
      <c r="V3368"/>
      <c r="W3368"/>
      <c r="X3368"/>
      <c r="Y3368"/>
      <c r="Z3368"/>
      <c r="AA3368"/>
      <c r="AB3368"/>
      <c r="AC3368"/>
      <c r="AD3368"/>
      <c r="AE3368"/>
      <c r="AF3368"/>
      <c r="AG3368"/>
      <c r="AH3368"/>
    </row>
    <row r="3369" spans="1:34" s="282" customFormat="1" ht="12.75" customHeight="1" x14ac:dyDescent="0.25">
      <c r="A3369"/>
      <c r="B3369"/>
      <c r="C3369" s="8"/>
      <c r="D3369" s="8"/>
      <c r="E3369"/>
      <c r="F3369" s="276"/>
      <c r="G3369"/>
      <c r="H3369"/>
      <c r="I3369"/>
      <c r="J3369" s="267"/>
      <c r="K3369" s="267"/>
      <c r="L3369" s="372"/>
      <c r="O3369" s="373"/>
      <c r="P3369" s="373"/>
      <c r="Q3369" s="374"/>
      <c r="R3369" s="274"/>
      <c r="S3369"/>
      <c r="T3369"/>
      <c r="U3369"/>
      <c r="V3369"/>
      <c r="W3369"/>
      <c r="X3369"/>
      <c r="Y3369"/>
      <c r="Z3369"/>
      <c r="AA3369"/>
      <c r="AB3369"/>
      <c r="AC3369"/>
      <c r="AD3369"/>
      <c r="AE3369"/>
      <c r="AF3369"/>
      <c r="AG3369"/>
      <c r="AH3369"/>
    </row>
    <row r="3370" spans="1:34" s="282" customFormat="1" ht="12.75" customHeight="1" x14ac:dyDescent="0.25">
      <c r="A3370"/>
      <c r="B3370"/>
      <c r="C3370" s="8"/>
      <c r="D3370" s="8"/>
      <c r="E3370"/>
      <c r="F3370" s="276"/>
      <c r="G3370"/>
      <c r="H3370"/>
      <c r="I3370"/>
      <c r="J3370" s="267"/>
      <c r="K3370" s="267"/>
      <c r="L3370" s="372"/>
      <c r="O3370" s="373"/>
      <c r="P3370" s="373"/>
      <c r="Q3370" s="374"/>
      <c r="R3370" s="274"/>
      <c r="S3370"/>
      <c r="T3370"/>
      <c r="U3370"/>
      <c r="V3370"/>
      <c r="W3370"/>
      <c r="X3370"/>
      <c r="Y3370"/>
      <c r="Z3370"/>
      <c r="AA3370"/>
      <c r="AB3370"/>
      <c r="AC3370"/>
      <c r="AD3370"/>
      <c r="AE3370"/>
      <c r="AF3370"/>
      <c r="AG3370"/>
      <c r="AH3370"/>
    </row>
    <row r="3371" spans="1:34" s="282" customFormat="1" ht="12.75" customHeight="1" x14ac:dyDescent="0.25">
      <c r="A3371"/>
      <c r="B3371"/>
      <c r="C3371" s="8"/>
      <c r="D3371" s="8"/>
      <c r="E3371"/>
      <c r="F3371" s="276"/>
      <c r="G3371"/>
      <c r="H3371"/>
      <c r="I3371"/>
      <c r="J3371" s="267"/>
      <c r="K3371" s="267"/>
      <c r="L3371" s="372"/>
      <c r="O3371" s="373"/>
      <c r="P3371" s="373"/>
      <c r="Q3371" s="374"/>
      <c r="R3371" s="274"/>
      <c r="S3371"/>
      <c r="T3371"/>
      <c r="U3371"/>
      <c r="V3371"/>
      <c r="W3371"/>
      <c r="X3371"/>
      <c r="Y3371"/>
      <c r="Z3371"/>
      <c r="AA3371"/>
      <c r="AB3371"/>
      <c r="AC3371"/>
      <c r="AD3371"/>
      <c r="AE3371"/>
      <c r="AF3371"/>
      <c r="AG3371"/>
      <c r="AH3371"/>
    </row>
    <row r="3372" spans="1:34" s="282" customFormat="1" ht="12.75" customHeight="1" x14ac:dyDescent="0.25">
      <c r="A3372"/>
      <c r="B3372"/>
      <c r="C3372" s="8"/>
      <c r="D3372" s="8"/>
      <c r="E3372"/>
      <c r="F3372" s="276"/>
      <c r="G3372"/>
      <c r="H3372"/>
      <c r="I3372"/>
      <c r="J3372" s="267"/>
      <c r="K3372" s="267"/>
      <c r="L3372" s="372"/>
      <c r="O3372" s="373"/>
      <c r="P3372" s="373"/>
      <c r="Q3372" s="374"/>
      <c r="R3372" s="274"/>
      <c r="S3372"/>
      <c r="T3372"/>
      <c r="U3372"/>
      <c r="V3372"/>
      <c r="W3372"/>
      <c r="X3372"/>
      <c r="Y3372"/>
      <c r="Z3372"/>
      <c r="AA3372"/>
      <c r="AB3372"/>
      <c r="AC3372"/>
      <c r="AD3372"/>
      <c r="AE3372"/>
      <c r="AF3372"/>
      <c r="AG3372"/>
      <c r="AH3372"/>
    </row>
    <row r="3373" spans="1:34" s="282" customFormat="1" ht="12.75" customHeight="1" x14ac:dyDescent="0.25">
      <c r="A3373"/>
      <c r="B3373"/>
      <c r="C3373" s="8"/>
      <c r="D3373" s="8"/>
      <c r="E3373"/>
      <c r="F3373" s="276"/>
      <c r="G3373"/>
      <c r="H3373"/>
      <c r="I3373"/>
      <c r="J3373" s="267"/>
      <c r="K3373" s="267"/>
      <c r="L3373" s="372"/>
      <c r="O3373" s="373"/>
      <c r="P3373" s="373"/>
      <c r="Q3373" s="374"/>
      <c r="R3373" s="274"/>
      <c r="S3373"/>
      <c r="T3373"/>
      <c r="U3373"/>
      <c r="V3373"/>
      <c r="W3373"/>
      <c r="X3373"/>
      <c r="Y3373"/>
      <c r="Z3373"/>
      <c r="AA3373"/>
      <c r="AB3373"/>
      <c r="AC3373"/>
      <c r="AD3373"/>
      <c r="AE3373"/>
      <c r="AF3373"/>
      <c r="AG3373"/>
      <c r="AH3373"/>
    </row>
    <row r="3374" spans="1:34" s="282" customFormat="1" ht="12.75" customHeight="1" x14ac:dyDescent="0.25">
      <c r="A3374"/>
      <c r="B3374"/>
      <c r="C3374" s="8"/>
      <c r="D3374" s="8"/>
      <c r="E3374"/>
      <c r="F3374" s="276"/>
      <c r="G3374"/>
      <c r="H3374"/>
      <c r="I3374"/>
      <c r="J3374" s="267"/>
      <c r="K3374" s="267"/>
      <c r="L3374" s="372"/>
      <c r="O3374" s="373"/>
      <c r="P3374" s="373"/>
      <c r="Q3374" s="374"/>
      <c r="R3374" s="274"/>
      <c r="S3374"/>
      <c r="T3374"/>
      <c r="U3374"/>
      <c r="V3374"/>
      <c r="W3374"/>
      <c r="X3374"/>
      <c r="Y3374"/>
      <c r="Z3374"/>
      <c r="AA3374"/>
      <c r="AB3374"/>
      <c r="AC3374"/>
      <c r="AD3374"/>
      <c r="AE3374"/>
      <c r="AF3374"/>
      <c r="AG3374"/>
      <c r="AH3374"/>
    </row>
    <row r="3375" spans="1:34" s="282" customFormat="1" ht="12.75" customHeight="1" x14ac:dyDescent="0.25">
      <c r="A3375"/>
      <c r="B3375"/>
      <c r="C3375" s="8"/>
      <c r="D3375" s="8"/>
      <c r="E3375"/>
      <c r="F3375" s="276"/>
      <c r="G3375"/>
      <c r="H3375"/>
      <c r="I3375"/>
      <c r="J3375" s="267"/>
      <c r="K3375" s="267"/>
      <c r="L3375" s="372"/>
      <c r="O3375" s="373"/>
      <c r="P3375" s="373"/>
      <c r="Q3375" s="374"/>
      <c r="R3375" s="274"/>
      <c r="S3375"/>
      <c r="T3375"/>
      <c r="U3375"/>
      <c r="V3375"/>
      <c r="W3375"/>
      <c r="X3375"/>
      <c r="Y3375"/>
      <c r="Z3375"/>
      <c r="AA3375"/>
      <c r="AB3375"/>
      <c r="AC3375"/>
      <c r="AD3375"/>
      <c r="AE3375"/>
      <c r="AF3375"/>
      <c r="AG3375"/>
      <c r="AH3375"/>
    </row>
    <row r="3376" spans="1:34" s="282" customFormat="1" ht="12.75" customHeight="1" x14ac:dyDescent="0.25">
      <c r="A3376"/>
      <c r="B3376"/>
      <c r="C3376" s="8"/>
      <c r="D3376" s="8"/>
      <c r="E3376"/>
      <c r="F3376" s="276"/>
      <c r="G3376"/>
      <c r="H3376"/>
      <c r="I3376"/>
      <c r="J3376" s="267"/>
      <c r="K3376" s="267"/>
      <c r="L3376" s="372"/>
      <c r="O3376" s="373"/>
      <c r="P3376" s="373"/>
      <c r="Q3376" s="374"/>
      <c r="R3376" s="274"/>
      <c r="S3376"/>
      <c r="T3376"/>
      <c r="U3376"/>
      <c r="V3376"/>
      <c r="W3376"/>
      <c r="X3376"/>
      <c r="Y3376"/>
      <c r="Z3376"/>
      <c r="AA3376"/>
      <c r="AB3376"/>
      <c r="AC3376"/>
      <c r="AD3376"/>
      <c r="AE3376"/>
      <c r="AF3376"/>
      <c r="AG3376"/>
      <c r="AH3376"/>
    </row>
    <row r="3377" spans="1:34" s="282" customFormat="1" ht="12.75" customHeight="1" x14ac:dyDescent="0.25">
      <c r="A3377"/>
      <c r="B3377"/>
      <c r="C3377" s="8"/>
      <c r="D3377" s="8"/>
      <c r="E3377"/>
      <c r="F3377" s="276"/>
      <c r="G3377"/>
      <c r="H3377"/>
      <c r="I3377"/>
      <c r="J3377" s="267"/>
      <c r="K3377" s="267"/>
      <c r="L3377" s="372"/>
      <c r="O3377" s="373"/>
      <c r="P3377" s="373"/>
      <c r="Q3377" s="374"/>
      <c r="R3377" s="274"/>
      <c r="S3377"/>
      <c r="T3377"/>
      <c r="U3377"/>
      <c r="V3377"/>
      <c r="W3377"/>
      <c r="X3377"/>
      <c r="Y3377"/>
      <c r="Z3377"/>
      <c r="AA3377"/>
      <c r="AB3377"/>
      <c r="AC3377"/>
      <c r="AD3377"/>
      <c r="AE3377"/>
      <c r="AF3377"/>
      <c r="AG3377"/>
      <c r="AH3377"/>
    </row>
    <row r="3378" spans="1:34" s="282" customFormat="1" ht="12.75" customHeight="1" x14ac:dyDescent="0.25">
      <c r="A3378"/>
      <c r="B3378"/>
      <c r="C3378" s="8"/>
      <c r="D3378" s="8"/>
      <c r="E3378"/>
      <c r="F3378" s="276"/>
      <c r="G3378"/>
      <c r="H3378"/>
      <c r="I3378"/>
      <c r="J3378" s="267"/>
      <c r="K3378" s="267"/>
      <c r="L3378" s="372"/>
      <c r="O3378" s="373"/>
      <c r="P3378" s="373"/>
      <c r="Q3378" s="374"/>
      <c r="R3378" s="274"/>
      <c r="S3378"/>
      <c r="T3378"/>
      <c r="U3378"/>
      <c r="V3378"/>
      <c r="W3378"/>
      <c r="X3378"/>
      <c r="Y3378"/>
      <c r="Z3378"/>
      <c r="AA3378"/>
      <c r="AB3378"/>
      <c r="AC3378"/>
      <c r="AD3378"/>
      <c r="AE3378"/>
      <c r="AF3378"/>
      <c r="AG3378"/>
      <c r="AH3378"/>
    </row>
    <row r="3379" spans="1:34" s="282" customFormat="1" ht="12.75" customHeight="1" x14ac:dyDescent="0.25">
      <c r="A3379"/>
      <c r="B3379"/>
      <c r="C3379" s="8"/>
      <c r="D3379" s="8"/>
      <c r="E3379"/>
      <c r="F3379" s="276"/>
      <c r="G3379"/>
      <c r="H3379"/>
      <c r="I3379"/>
      <c r="J3379" s="267"/>
      <c r="K3379" s="267"/>
      <c r="L3379" s="372"/>
      <c r="O3379" s="373"/>
      <c r="P3379" s="373"/>
      <c r="Q3379" s="374"/>
      <c r="R3379" s="274"/>
      <c r="S3379"/>
      <c r="T3379"/>
      <c r="U3379"/>
      <c r="V3379"/>
      <c r="W3379"/>
      <c r="X3379"/>
      <c r="Y3379"/>
      <c r="Z3379"/>
      <c r="AA3379"/>
      <c r="AB3379"/>
      <c r="AC3379"/>
      <c r="AD3379"/>
      <c r="AE3379"/>
      <c r="AF3379"/>
      <c r="AG3379"/>
      <c r="AH3379"/>
    </row>
    <row r="3380" spans="1:34" s="282" customFormat="1" ht="12.75" customHeight="1" x14ac:dyDescent="0.25">
      <c r="A3380"/>
      <c r="B3380"/>
      <c r="C3380" s="8"/>
      <c r="D3380" s="8"/>
      <c r="E3380"/>
      <c r="F3380" s="276"/>
      <c r="G3380"/>
      <c r="H3380"/>
      <c r="I3380"/>
      <c r="J3380" s="267"/>
      <c r="K3380" s="267"/>
      <c r="L3380" s="372"/>
      <c r="O3380" s="373"/>
      <c r="P3380" s="373"/>
      <c r="Q3380" s="374"/>
      <c r="R3380" s="274"/>
      <c r="S3380"/>
      <c r="T3380"/>
      <c r="U3380"/>
      <c r="V3380"/>
      <c r="W3380"/>
      <c r="X3380"/>
      <c r="Y3380"/>
      <c r="Z3380"/>
      <c r="AA3380"/>
      <c r="AB3380"/>
      <c r="AC3380"/>
      <c r="AD3380"/>
      <c r="AE3380"/>
      <c r="AF3380"/>
      <c r="AG3380"/>
      <c r="AH3380"/>
    </row>
    <row r="3381" spans="1:34" s="282" customFormat="1" ht="12.75" customHeight="1" x14ac:dyDescent="0.25">
      <c r="A3381"/>
      <c r="B3381"/>
      <c r="C3381" s="8"/>
      <c r="D3381" s="8"/>
      <c r="E3381"/>
      <c r="F3381" s="276"/>
      <c r="G3381"/>
      <c r="H3381"/>
      <c r="I3381"/>
      <c r="J3381" s="267"/>
      <c r="K3381" s="267"/>
      <c r="L3381" s="372"/>
      <c r="O3381" s="373"/>
      <c r="P3381" s="373"/>
      <c r="Q3381" s="374"/>
      <c r="R3381" s="274"/>
      <c r="S3381"/>
      <c r="T3381"/>
      <c r="U3381"/>
      <c r="V3381"/>
      <c r="W3381"/>
      <c r="X3381"/>
      <c r="Y3381"/>
      <c r="Z3381"/>
      <c r="AA3381"/>
      <c r="AB3381"/>
      <c r="AC3381"/>
      <c r="AD3381"/>
      <c r="AE3381"/>
      <c r="AF3381"/>
      <c r="AG3381"/>
      <c r="AH3381"/>
    </row>
    <row r="3382" spans="1:34" s="282" customFormat="1" ht="12.75" customHeight="1" x14ac:dyDescent="0.25">
      <c r="A3382"/>
      <c r="B3382"/>
      <c r="C3382" s="8"/>
      <c r="D3382" s="8"/>
      <c r="E3382"/>
      <c r="F3382" s="276"/>
      <c r="G3382"/>
      <c r="H3382"/>
      <c r="I3382"/>
      <c r="J3382" s="267"/>
      <c r="K3382" s="267"/>
      <c r="L3382" s="372"/>
      <c r="O3382" s="373"/>
      <c r="P3382" s="373"/>
      <c r="Q3382" s="374"/>
      <c r="R3382" s="274"/>
      <c r="S3382"/>
      <c r="T3382"/>
      <c r="U3382"/>
      <c r="V3382"/>
      <c r="W3382"/>
      <c r="X3382"/>
      <c r="Y3382"/>
      <c r="Z3382"/>
      <c r="AA3382"/>
      <c r="AB3382"/>
      <c r="AC3382"/>
      <c r="AD3382"/>
      <c r="AE3382"/>
      <c r="AF3382"/>
      <c r="AG3382"/>
      <c r="AH3382"/>
    </row>
    <row r="3383" spans="1:34" s="282" customFormat="1" ht="12.75" customHeight="1" x14ac:dyDescent="0.25">
      <c r="A3383"/>
      <c r="B3383"/>
      <c r="C3383" s="8"/>
      <c r="D3383" s="8"/>
      <c r="E3383"/>
      <c r="F3383" s="276"/>
      <c r="G3383"/>
      <c r="H3383"/>
      <c r="I3383"/>
      <c r="J3383" s="267"/>
      <c r="K3383" s="267"/>
      <c r="L3383" s="372"/>
      <c r="O3383" s="373"/>
      <c r="P3383" s="373"/>
      <c r="Q3383" s="374"/>
      <c r="R3383" s="274"/>
      <c r="S3383"/>
      <c r="T3383"/>
      <c r="U3383"/>
      <c r="V3383"/>
      <c r="W3383"/>
      <c r="X3383"/>
      <c r="Y3383"/>
      <c r="Z3383"/>
      <c r="AA3383"/>
      <c r="AB3383"/>
      <c r="AC3383"/>
      <c r="AD3383"/>
      <c r="AE3383"/>
      <c r="AF3383"/>
      <c r="AG3383"/>
      <c r="AH3383"/>
    </row>
    <row r="3384" spans="1:34" s="282" customFormat="1" ht="12.75" customHeight="1" x14ac:dyDescent="0.25">
      <c r="A3384"/>
      <c r="B3384"/>
      <c r="C3384" s="8"/>
      <c r="D3384" s="8"/>
      <c r="E3384"/>
      <c r="F3384" s="276"/>
      <c r="G3384"/>
      <c r="H3384"/>
      <c r="I3384"/>
      <c r="J3384" s="267"/>
      <c r="K3384" s="267"/>
      <c r="L3384" s="372"/>
      <c r="O3384" s="373"/>
      <c r="P3384" s="373"/>
      <c r="Q3384" s="374"/>
      <c r="R3384" s="274"/>
      <c r="S3384"/>
      <c r="T3384"/>
      <c r="U3384"/>
      <c r="V3384"/>
      <c r="W3384"/>
      <c r="X3384"/>
      <c r="Y3384"/>
      <c r="Z3384"/>
      <c r="AA3384"/>
      <c r="AB3384"/>
      <c r="AC3384"/>
      <c r="AD3384"/>
      <c r="AE3384"/>
      <c r="AF3384"/>
      <c r="AG3384"/>
      <c r="AH3384"/>
    </row>
    <row r="3385" spans="1:34" s="282" customFormat="1" ht="12.75" customHeight="1" x14ac:dyDescent="0.25">
      <c r="A3385"/>
      <c r="B3385"/>
      <c r="C3385" s="8"/>
      <c r="D3385" s="8"/>
      <c r="E3385"/>
      <c r="F3385" s="276"/>
      <c r="G3385"/>
      <c r="H3385"/>
      <c r="I3385"/>
      <c r="J3385" s="267"/>
      <c r="K3385" s="267"/>
      <c r="L3385" s="372"/>
      <c r="O3385" s="373"/>
      <c r="P3385" s="373"/>
      <c r="Q3385" s="374"/>
      <c r="R3385" s="274"/>
      <c r="S3385"/>
      <c r="T3385"/>
      <c r="U3385"/>
      <c r="V3385"/>
      <c r="W3385"/>
      <c r="X3385"/>
      <c r="Y3385"/>
      <c r="Z3385"/>
      <c r="AA3385"/>
      <c r="AB3385"/>
      <c r="AC3385"/>
      <c r="AD3385"/>
      <c r="AE3385"/>
      <c r="AF3385"/>
      <c r="AG3385"/>
      <c r="AH3385"/>
    </row>
    <row r="3386" spans="1:34" s="282" customFormat="1" ht="12.75" customHeight="1" x14ac:dyDescent="0.25">
      <c r="A3386"/>
      <c r="B3386"/>
      <c r="C3386" s="8"/>
      <c r="D3386" s="8"/>
      <c r="E3386"/>
      <c r="F3386" s="276"/>
      <c r="G3386"/>
      <c r="H3386"/>
      <c r="I3386"/>
      <c r="J3386" s="267"/>
      <c r="K3386" s="267"/>
      <c r="L3386" s="372"/>
      <c r="O3386" s="373"/>
      <c r="P3386" s="373"/>
      <c r="Q3386" s="374"/>
      <c r="R3386" s="274"/>
      <c r="S3386"/>
      <c r="T3386"/>
      <c r="U3386"/>
      <c r="V3386"/>
      <c r="W3386"/>
      <c r="X3386"/>
      <c r="Y3386"/>
      <c r="Z3386"/>
      <c r="AA3386"/>
      <c r="AB3386"/>
      <c r="AC3386"/>
      <c r="AD3386"/>
      <c r="AE3386"/>
      <c r="AF3386"/>
      <c r="AG3386"/>
      <c r="AH3386"/>
    </row>
    <row r="3387" spans="1:34" s="282" customFormat="1" ht="12.75" customHeight="1" x14ac:dyDescent="0.25">
      <c r="A3387"/>
      <c r="B3387"/>
      <c r="C3387" s="8"/>
      <c r="D3387" s="8"/>
      <c r="E3387"/>
      <c r="F3387" s="276"/>
      <c r="G3387"/>
      <c r="H3387"/>
      <c r="I3387"/>
      <c r="J3387" s="267"/>
      <c r="K3387" s="267"/>
      <c r="L3387" s="372"/>
      <c r="O3387" s="373"/>
      <c r="P3387" s="373"/>
      <c r="Q3387" s="374"/>
      <c r="R3387" s="274"/>
      <c r="S3387"/>
      <c r="T3387"/>
      <c r="U3387"/>
      <c r="V3387"/>
      <c r="W3387"/>
      <c r="X3387"/>
      <c r="Y3387"/>
      <c r="Z3387"/>
      <c r="AA3387"/>
      <c r="AB3387"/>
      <c r="AC3387"/>
      <c r="AD3387"/>
      <c r="AE3387"/>
      <c r="AF3387"/>
      <c r="AG3387"/>
      <c r="AH3387"/>
    </row>
    <row r="3388" spans="1:34" s="282" customFormat="1" ht="12.75" customHeight="1" x14ac:dyDescent="0.25">
      <c r="A3388"/>
      <c r="B3388"/>
      <c r="C3388" s="8"/>
      <c r="D3388" s="8"/>
      <c r="E3388"/>
      <c r="F3388" s="276"/>
      <c r="G3388"/>
      <c r="H3388"/>
      <c r="I3388"/>
      <c r="J3388" s="267"/>
      <c r="K3388" s="267"/>
      <c r="L3388" s="372"/>
      <c r="O3388" s="373"/>
      <c r="P3388" s="373"/>
      <c r="Q3388" s="374"/>
      <c r="R3388" s="274"/>
      <c r="S3388"/>
      <c r="T3388"/>
      <c r="U3388"/>
      <c r="V3388"/>
      <c r="W3388"/>
      <c r="X3388"/>
      <c r="Y3388"/>
      <c r="Z3388"/>
      <c r="AA3388"/>
      <c r="AB3388"/>
      <c r="AC3388"/>
      <c r="AD3388"/>
      <c r="AE3388"/>
      <c r="AF3388"/>
      <c r="AG3388"/>
      <c r="AH3388"/>
    </row>
    <row r="3389" spans="1:34" s="282" customFormat="1" ht="12.75" customHeight="1" x14ac:dyDescent="0.25">
      <c r="A3389"/>
      <c r="B3389"/>
      <c r="C3389" s="8"/>
      <c r="D3389" s="8"/>
      <c r="E3389"/>
      <c r="F3389" s="276"/>
      <c r="G3389"/>
      <c r="H3389"/>
      <c r="I3389"/>
      <c r="J3389" s="267"/>
      <c r="K3389" s="267"/>
      <c r="L3389" s="372"/>
      <c r="O3389" s="373"/>
      <c r="P3389" s="373"/>
      <c r="Q3389" s="374"/>
      <c r="R3389" s="274"/>
      <c r="S3389"/>
      <c r="T3389"/>
      <c r="U3389"/>
      <c r="V3389"/>
      <c r="W3389"/>
      <c r="X3389"/>
      <c r="Y3389"/>
      <c r="Z3389"/>
      <c r="AA3389"/>
      <c r="AB3389"/>
      <c r="AC3389"/>
      <c r="AD3389"/>
      <c r="AE3389"/>
      <c r="AF3389"/>
      <c r="AG3389"/>
      <c r="AH3389"/>
    </row>
    <row r="3390" spans="1:34" s="282" customFormat="1" ht="12.75" customHeight="1" x14ac:dyDescent="0.25">
      <c r="A3390"/>
      <c r="B3390"/>
      <c r="C3390" s="8"/>
      <c r="D3390" s="8"/>
      <c r="E3390"/>
      <c r="F3390" s="276"/>
      <c r="G3390"/>
      <c r="H3390"/>
      <c r="I3390"/>
      <c r="J3390" s="267"/>
      <c r="K3390" s="267"/>
      <c r="L3390" s="372"/>
      <c r="O3390" s="373"/>
      <c r="P3390" s="373"/>
      <c r="Q3390" s="374"/>
      <c r="R3390" s="274"/>
      <c r="S3390"/>
      <c r="T3390"/>
      <c r="U3390"/>
      <c r="V3390"/>
      <c r="W3390"/>
      <c r="X3390"/>
      <c r="Y3390"/>
      <c r="Z3390"/>
      <c r="AA3390"/>
      <c r="AB3390"/>
      <c r="AC3390"/>
      <c r="AD3390"/>
      <c r="AE3390"/>
      <c r="AF3390"/>
      <c r="AG3390"/>
      <c r="AH3390"/>
    </row>
    <row r="3391" spans="1:34" s="282" customFormat="1" ht="12.75" customHeight="1" x14ac:dyDescent="0.25">
      <c r="A3391"/>
      <c r="B3391"/>
      <c r="C3391" s="8"/>
      <c r="D3391" s="8"/>
      <c r="E3391"/>
      <c r="F3391" s="276"/>
      <c r="G3391"/>
      <c r="H3391"/>
      <c r="I3391"/>
      <c r="J3391" s="267"/>
      <c r="K3391" s="267"/>
      <c r="L3391" s="372"/>
      <c r="O3391" s="373"/>
      <c r="P3391" s="373"/>
      <c r="Q3391" s="374"/>
      <c r="R3391" s="274"/>
      <c r="S3391"/>
      <c r="T3391"/>
      <c r="U3391"/>
      <c r="V3391"/>
      <c r="W3391"/>
      <c r="X3391"/>
      <c r="Y3391"/>
      <c r="Z3391"/>
      <c r="AA3391"/>
      <c r="AB3391"/>
      <c r="AC3391"/>
      <c r="AD3391"/>
      <c r="AE3391"/>
      <c r="AF3391"/>
      <c r="AG3391"/>
      <c r="AH3391"/>
    </row>
    <row r="3392" spans="1:34" s="282" customFormat="1" ht="12.75" customHeight="1" x14ac:dyDescent="0.25">
      <c r="A3392"/>
      <c r="B3392"/>
      <c r="C3392" s="8"/>
      <c r="D3392" s="8"/>
      <c r="E3392"/>
      <c r="F3392" s="276"/>
      <c r="G3392"/>
      <c r="H3392"/>
      <c r="I3392"/>
      <c r="J3392" s="267"/>
      <c r="K3392" s="267"/>
      <c r="L3392" s="372"/>
      <c r="O3392" s="373"/>
      <c r="P3392" s="373"/>
      <c r="Q3392" s="374"/>
      <c r="R3392" s="274"/>
      <c r="S3392"/>
      <c r="T3392"/>
      <c r="U3392"/>
      <c r="V3392"/>
      <c r="W3392"/>
      <c r="X3392"/>
      <c r="Y3392"/>
      <c r="Z3392"/>
      <c r="AA3392"/>
      <c r="AB3392"/>
      <c r="AC3392"/>
      <c r="AD3392"/>
      <c r="AE3392"/>
      <c r="AF3392"/>
      <c r="AG3392"/>
      <c r="AH3392"/>
    </row>
    <row r="3393" spans="1:34" s="282" customFormat="1" ht="12.75" customHeight="1" x14ac:dyDescent="0.25">
      <c r="A3393"/>
      <c r="B3393"/>
      <c r="C3393" s="8"/>
      <c r="D3393" s="8"/>
      <c r="E3393"/>
      <c r="F3393" s="276"/>
      <c r="G3393"/>
      <c r="H3393"/>
      <c r="I3393"/>
      <c r="J3393" s="267"/>
      <c r="K3393" s="267"/>
      <c r="L3393" s="372"/>
      <c r="O3393" s="373"/>
      <c r="P3393" s="373"/>
      <c r="Q3393" s="374"/>
      <c r="R3393" s="274"/>
      <c r="S3393"/>
      <c r="T3393"/>
      <c r="U3393"/>
      <c r="V3393"/>
      <c r="W3393"/>
      <c r="X3393"/>
      <c r="Y3393"/>
      <c r="Z3393"/>
      <c r="AA3393"/>
      <c r="AB3393"/>
      <c r="AC3393"/>
      <c r="AD3393"/>
      <c r="AE3393"/>
      <c r="AF3393"/>
      <c r="AG3393"/>
      <c r="AH3393"/>
    </row>
    <row r="3394" spans="1:34" s="282" customFormat="1" ht="12.75" customHeight="1" x14ac:dyDescent="0.25">
      <c r="A3394"/>
      <c r="B3394"/>
      <c r="C3394" s="8"/>
      <c r="D3394" s="8"/>
      <c r="E3394"/>
      <c r="F3394" s="276"/>
      <c r="G3394"/>
      <c r="H3394"/>
      <c r="I3394"/>
      <c r="J3394" s="267"/>
      <c r="K3394" s="267"/>
      <c r="L3394" s="372"/>
      <c r="O3394" s="373"/>
      <c r="P3394" s="373"/>
      <c r="Q3394" s="374"/>
      <c r="R3394" s="274"/>
      <c r="S3394"/>
      <c r="T3394"/>
      <c r="U3394"/>
      <c r="V3394"/>
      <c r="W3394"/>
      <c r="X3394"/>
      <c r="Y3394"/>
      <c r="Z3394"/>
      <c r="AA3394"/>
      <c r="AB3394"/>
      <c r="AC3394"/>
      <c r="AD3394"/>
      <c r="AE3394"/>
      <c r="AF3394"/>
      <c r="AG3394"/>
      <c r="AH3394"/>
    </row>
    <row r="3395" spans="1:34" s="282" customFormat="1" ht="12.75" customHeight="1" x14ac:dyDescent="0.25">
      <c r="A3395"/>
      <c r="B3395"/>
      <c r="C3395" s="8"/>
      <c r="D3395" s="8"/>
      <c r="E3395"/>
      <c r="F3395" s="276"/>
      <c r="G3395"/>
      <c r="H3395"/>
      <c r="I3395"/>
      <c r="J3395" s="267"/>
      <c r="K3395" s="267"/>
      <c r="L3395" s="372"/>
      <c r="O3395" s="373"/>
      <c r="P3395" s="373"/>
      <c r="Q3395" s="374"/>
      <c r="R3395" s="274"/>
      <c r="S3395"/>
      <c r="T3395"/>
      <c r="U3395"/>
      <c r="V3395"/>
      <c r="W3395"/>
      <c r="X3395"/>
      <c r="Y3395"/>
      <c r="Z3395"/>
      <c r="AA3395"/>
      <c r="AB3395"/>
      <c r="AC3395"/>
      <c r="AD3395"/>
      <c r="AE3395"/>
      <c r="AF3395"/>
      <c r="AG3395"/>
      <c r="AH3395"/>
    </row>
    <row r="3396" spans="1:34" s="282" customFormat="1" ht="12.75" customHeight="1" x14ac:dyDescent="0.25">
      <c r="A3396"/>
      <c r="B3396"/>
      <c r="C3396" s="8"/>
      <c r="D3396" s="8"/>
      <c r="E3396"/>
      <c r="F3396" s="276"/>
      <c r="G3396"/>
      <c r="H3396"/>
      <c r="I3396"/>
      <c r="J3396" s="267"/>
      <c r="K3396" s="267"/>
      <c r="L3396" s="372"/>
      <c r="O3396" s="373"/>
      <c r="P3396" s="373"/>
      <c r="Q3396" s="374"/>
      <c r="R3396" s="274"/>
      <c r="S3396"/>
      <c r="T3396"/>
      <c r="U3396"/>
      <c r="V3396"/>
      <c r="W3396"/>
      <c r="X3396"/>
      <c r="Y3396"/>
      <c r="Z3396"/>
      <c r="AA3396"/>
      <c r="AB3396"/>
      <c r="AC3396"/>
      <c r="AD3396"/>
      <c r="AE3396"/>
      <c r="AF3396"/>
      <c r="AG3396"/>
      <c r="AH3396"/>
    </row>
    <row r="3397" spans="1:34" s="282" customFormat="1" ht="12.75" customHeight="1" x14ac:dyDescent="0.25">
      <c r="A3397"/>
      <c r="B3397"/>
      <c r="C3397" s="8"/>
      <c r="D3397" s="8"/>
      <c r="E3397"/>
      <c r="F3397" s="276"/>
      <c r="G3397"/>
      <c r="H3397"/>
      <c r="I3397"/>
      <c r="J3397" s="267"/>
      <c r="K3397" s="267"/>
      <c r="L3397" s="372"/>
      <c r="O3397" s="373"/>
      <c r="P3397" s="373"/>
      <c r="Q3397" s="374"/>
      <c r="R3397" s="274"/>
      <c r="S3397"/>
      <c r="T3397"/>
      <c r="U3397"/>
      <c r="V3397"/>
      <c r="W3397"/>
      <c r="X3397"/>
      <c r="Y3397"/>
      <c r="Z3397"/>
      <c r="AA3397"/>
      <c r="AB3397"/>
      <c r="AC3397"/>
      <c r="AD3397"/>
      <c r="AE3397"/>
      <c r="AF3397"/>
      <c r="AG3397"/>
      <c r="AH3397"/>
    </row>
    <row r="3398" spans="1:34" s="282" customFormat="1" ht="12.75" customHeight="1" x14ac:dyDescent="0.25">
      <c r="A3398"/>
      <c r="B3398"/>
      <c r="C3398" s="8"/>
      <c r="D3398" s="8"/>
      <c r="E3398"/>
      <c r="F3398" s="276"/>
      <c r="G3398"/>
      <c r="H3398"/>
      <c r="I3398"/>
      <c r="J3398" s="267"/>
      <c r="K3398" s="267"/>
      <c r="L3398" s="372"/>
      <c r="O3398" s="373"/>
      <c r="P3398" s="373"/>
      <c r="Q3398" s="374"/>
      <c r="R3398" s="274"/>
      <c r="S3398"/>
      <c r="T3398"/>
      <c r="U3398"/>
      <c r="V3398"/>
      <c r="W3398"/>
      <c r="X3398"/>
      <c r="Y3398"/>
      <c r="Z3398"/>
      <c r="AA3398"/>
      <c r="AB3398"/>
      <c r="AC3398"/>
      <c r="AD3398"/>
      <c r="AE3398"/>
      <c r="AF3398"/>
      <c r="AG3398"/>
      <c r="AH3398"/>
    </row>
    <row r="3399" spans="1:34" s="282" customFormat="1" ht="12.75" customHeight="1" x14ac:dyDescent="0.25">
      <c r="A3399"/>
      <c r="B3399"/>
      <c r="C3399" s="8"/>
      <c r="D3399" s="8"/>
      <c r="E3399"/>
      <c r="F3399" s="276"/>
      <c r="G3399"/>
      <c r="H3399"/>
      <c r="I3399"/>
      <c r="J3399" s="267"/>
      <c r="K3399" s="267"/>
      <c r="L3399" s="372"/>
      <c r="O3399" s="373"/>
      <c r="P3399" s="373"/>
      <c r="Q3399" s="374"/>
      <c r="R3399" s="274"/>
      <c r="S3399"/>
      <c r="T3399"/>
      <c r="U3399"/>
      <c r="V3399"/>
      <c r="W3399"/>
      <c r="X3399"/>
      <c r="Y3399"/>
      <c r="Z3399"/>
      <c r="AA3399"/>
      <c r="AB3399"/>
      <c r="AC3399"/>
      <c r="AD3399"/>
      <c r="AE3399"/>
      <c r="AF3399"/>
      <c r="AG3399"/>
      <c r="AH3399"/>
    </row>
    <row r="3400" spans="1:34" s="282" customFormat="1" ht="12.75" customHeight="1" x14ac:dyDescent="0.25">
      <c r="A3400"/>
      <c r="B3400"/>
      <c r="C3400" s="8"/>
      <c r="D3400" s="8"/>
      <c r="E3400"/>
      <c r="F3400" s="276"/>
      <c r="G3400"/>
      <c r="H3400"/>
      <c r="I3400"/>
      <c r="J3400" s="267"/>
      <c r="K3400" s="267"/>
      <c r="L3400" s="372"/>
      <c r="O3400" s="373"/>
      <c r="P3400" s="373"/>
      <c r="Q3400" s="374"/>
      <c r="R3400" s="274"/>
      <c r="S3400"/>
      <c r="T3400"/>
      <c r="U3400"/>
      <c r="V3400"/>
      <c r="W3400"/>
      <c r="X3400"/>
      <c r="Y3400"/>
      <c r="Z3400"/>
      <c r="AA3400"/>
      <c r="AB3400"/>
      <c r="AC3400"/>
      <c r="AD3400"/>
      <c r="AE3400"/>
      <c r="AF3400"/>
      <c r="AG3400"/>
      <c r="AH3400"/>
    </row>
    <row r="3401" spans="1:34" s="282" customFormat="1" ht="12.75" customHeight="1" x14ac:dyDescent="0.25">
      <c r="A3401"/>
      <c r="B3401"/>
      <c r="C3401" s="8"/>
      <c r="D3401" s="8"/>
      <c r="E3401"/>
      <c r="F3401" s="276"/>
      <c r="G3401"/>
      <c r="H3401"/>
      <c r="I3401"/>
      <c r="J3401" s="267"/>
      <c r="K3401" s="267"/>
      <c r="L3401" s="372"/>
      <c r="O3401" s="373"/>
      <c r="P3401" s="373"/>
      <c r="Q3401" s="374"/>
      <c r="R3401" s="274"/>
      <c r="S3401"/>
      <c r="T3401"/>
      <c r="U3401"/>
      <c r="V3401"/>
      <c r="W3401"/>
      <c r="X3401"/>
      <c r="Y3401"/>
      <c r="Z3401"/>
      <c r="AA3401"/>
      <c r="AB3401"/>
      <c r="AC3401"/>
      <c r="AD3401"/>
      <c r="AE3401"/>
      <c r="AF3401"/>
      <c r="AG3401"/>
      <c r="AH3401"/>
    </row>
    <row r="3402" spans="1:34" s="282" customFormat="1" ht="12.75" customHeight="1" x14ac:dyDescent="0.25">
      <c r="A3402"/>
      <c r="B3402"/>
      <c r="C3402" s="8"/>
      <c r="D3402" s="8"/>
      <c r="E3402"/>
      <c r="F3402" s="276"/>
      <c r="G3402"/>
      <c r="H3402"/>
      <c r="I3402"/>
      <c r="J3402" s="267"/>
      <c r="K3402" s="267"/>
      <c r="L3402" s="372"/>
      <c r="O3402" s="373"/>
      <c r="P3402" s="373"/>
      <c r="Q3402" s="374"/>
      <c r="R3402" s="274"/>
      <c r="S3402"/>
      <c r="T3402"/>
      <c r="U3402"/>
      <c r="V3402"/>
      <c r="W3402"/>
      <c r="X3402"/>
      <c r="Y3402"/>
      <c r="Z3402"/>
      <c r="AA3402"/>
      <c r="AB3402"/>
      <c r="AC3402"/>
      <c r="AD3402"/>
      <c r="AE3402"/>
      <c r="AF3402"/>
      <c r="AG3402"/>
      <c r="AH3402"/>
    </row>
    <row r="3403" spans="1:34" s="282" customFormat="1" ht="12.75" customHeight="1" x14ac:dyDescent="0.25">
      <c r="A3403"/>
      <c r="B3403"/>
      <c r="C3403" s="8"/>
      <c r="D3403" s="8"/>
      <c r="E3403"/>
      <c r="F3403" s="276"/>
      <c r="G3403"/>
      <c r="H3403"/>
      <c r="I3403"/>
      <c r="J3403" s="267"/>
      <c r="K3403" s="267"/>
      <c r="L3403" s="372"/>
      <c r="O3403" s="373"/>
      <c r="P3403" s="373"/>
      <c r="Q3403" s="374"/>
      <c r="R3403" s="274"/>
      <c r="S3403"/>
      <c r="T3403"/>
      <c r="U3403"/>
      <c r="V3403"/>
      <c r="W3403"/>
      <c r="X3403"/>
      <c r="Y3403"/>
      <c r="Z3403"/>
      <c r="AA3403"/>
      <c r="AB3403"/>
      <c r="AC3403"/>
      <c r="AD3403"/>
      <c r="AE3403"/>
      <c r="AF3403"/>
      <c r="AG3403"/>
      <c r="AH3403"/>
    </row>
    <row r="3404" spans="1:34" s="282" customFormat="1" ht="12.75" customHeight="1" x14ac:dyDescent="0.25">
      <c r="A3404"/>
      <c r="B3404"/>
      <c r="C3404" s="8"/>
      <c r="D3404" s="8"/>
      <c r="E3404"/>
      <c r="F3404" s="276"/>
      <c r="G3404"/>
      <c r="H3404"/>
      <c r="I3404"/>
      <c r="J3404" s="267"/>
      <c r="K3404" s="267"/>
      <c r="L3404" s="372"/>
      <c r="O3404" s="373"/>
      <c r="P3404" s="373"/>
      <c r="Q3404" s="374"/>
      <c r="R3404" s="274"/>
      <c r="S3404"/>
      <c r="T3404"/>
      <c r="U3404"/>
      <c r="V3404"/>
      <c r="W3404"/>
      <c r="X3404"/>
      <c r="Y3404"/>
      <c r="Z3404"/>
      <c r="AA3404"/>
      <c r="AB3404"/>
      <c r="AC3404"/>
      <c r="AD3404"/>
      <c r="AE3404"/>
      <c r="AF3404"/>
      <c r="AG3404"/>
      <c r="AH3404"/>
    </row>
    <row r="3405" spans="1:34" s="282" customFormat="1" ht="12.75" customHeight="1" x14ac:dyDescent="0.25">
      <c r="A3405"/>
      <c r="B3405"/>
      <c r="C3405" s="8"/>
      <c r="D3405" s="8"/>
      <c r="E3405"/>
      <c r="F3405" s="276"/>
      <c r="G3405"/>
      <c r="H3405"/>
      <c r="I3405"/>
      <c r="J3405" s="267"/>
      <c r="K3405" s="267"/>
      <c r="L3405" s="372"/>
      <c r="O3405" s="373"/>
      <c r="P3405" s="373"/>
      <c r="Q3405" s="374"/>
      <c r="R3405" s="274"/>
      <c r="S3405"/>
      <c r="T3405"/>
      <c r="U3405"/>
      <c r="V3405"/>
      <c r="W3405"/>
      <c r="X3405"/>
      <c r="Y3405"/>
      <c r="Z3405"/>
      <c r="AA3405"/>
      <c r="AB3405"/>
      <c r="AC3405"/>
      <c r="AD3405"/>
      <c r="AE3405"/>
      <c r="AF3405"/>
      <c r="AG3405"/>
      <c r="AH3405"/>
    </row>
    <row r="3406" spans="1:34" s="282" customFormat="1" ht="12.75" customHeight="1" x14ac:dyDescent="0.25">
      <c r="A3406"/>
      <c r="B3406"/>
      <c r="C3406" s="8"/>
      <c r="D3406" s="8"/>
      <c r="E3406"/>
      <c r="F3406" s="276"/>
      <c r="G3406"/>
      <c r="H3406"/>
      <c r="I3406"/>
      <c r="J3406" s="267"/>
      <c r="K3406" s="267"/>
      <c r="L3406" s="372"/>
      <c r="O3406" s="373"/>
      <c r="P3406" s="373"/>
      <c r="Q3406" s="374"/>
      <c r="R3406" s="274"/>
      <c r="S3406"/>
      <c r="T3406"/>
      <c r="U3406"/>
      <c r="V3406"/>
      <c r="W3406"/>
      <c r="X3406"/>
      <c r="Y3406"/>
      <c r="Z3406"/>
      <c r="AA3406"/>
      <c r="AB3406"/>
      <c r="AC3406"/>
      <c r="AD3406"/>
      <c r="AE3406"/>
      <c r="AF3406"/>
      <c r="AG3406"/>
      <c r="AH3406"/>
    </row>
    <row r="3407" spans="1:34" s="282" customFormat="1" ht="12.75" customHeight="1" x14ac:dyDescent="0.25">
      <c r="A3407"/>
      <c r="B3407"/>
      <c r="C3407" s="8"/>
      <c r="D3407" s="8"/>
      <c r="E3407"/>
      <c r="F3407" s="276"/>
      <c r="G3407"/>
      <c r="H3407"/>
      <c r="I3407"/>
      <c r="J3407" s="267"/>
      <c r="K3407" s="267"/>
      <c r="L3407" s="372"/>
      <c r="O3407" s="373"/>
      <c r="P3407" s="373"/>
      <c r="Q3407" s="374"/>
      <c r="R3407" s="274"/>
      <c r="S3407"/>
      <c r="T3407"/>
      <c r="U3407"/>
      <c r="V3407"/>
      <c r="W3407"/>
      <c r="X3407"/>
      <c r="Y3407"/>
      <c r="Z3407"/>
      <c r="AA3407"/>
      <c r="AB3407"/>
      <c r="AC3407"/>
      <c r="AD3407"/>
      <c r="AE3407"/>
      <c r="AF3407"/>
      <c r="AG3407"/>
      <c r="AH3407"/>
    </row>
    <row r="3408" spans="1:34" s="282" customFormat="1" ht="12.75" customHeight="1" x14ac:dyDescent="0.25">
      <c r="A3408"/>
      <c r="B3408"/>
      <c r="C3408" s="8"/>
      <c r="D3408" s="8"/>
      <c r="E3408"/>
      <c r="F3408" s="276"/>
      <c r="G3408"/>
      <c r="H3408"/>
      <c r="I3408"/>
      <c r="J3408" s="267"/>
      <c r="K3408" s="267"/>
      <c r="L3408" s="372"/>
      <c r="O3408" s="373"/>
      <c r="P3408" s="373"/>
      <c r="Q3408" s="374"/>
      <c r="R3408" s="274"/>
      <c r="S3408"/>
      <c r="T3408"/>
      <c r="U3408"/>
      <c r="V3408"/>
      <c r="W3408"/>
      <c r="X3408"/>
      <c r="Y3408"/>
      <c r="Z3408"/>
      <c r="AA3408"/>
      <c r="AB3408"/>
      <c r="AC3408"/>
      <c r="AD3408"/>
      <c r="AE3408"/>
      <c r="AF3408"/>
      <c r="AG3408"/>
      <c r="AH3408"/>
    </row>
    <row r="3409" spans="1:34" s="282" customFormat="1" ht="12.75" customHeight="1" x14ac:dyDescent="0.25">
      <c r="A3409"/>
      <c r="B3409"/>
      <c r="C3409" s="8"/>
      <c r="D3409" s="8"/>
      <c r="E3409"/>
      <c r="F3409" s="276"/>
      <c r="G3409"/>
      <c r="H3409"/>
      <c r="I3409"/>
      <c r="J3409" s="267"/>
      <c r="K3409" s="267"/>
      <c r="L3409" s="372"/>
      <c r="O3409" s="373"/>
      <c r="P3409" s="373"/>
      <c r="Q3409" s="374"/>
      <c r="R3409" s="274"/>
      <c r="S3409"/>
      <c r="T3409"/>
      <c r="U3409"/>
      <c r="V3409"/>
      <c r="W3409"/>
      <c r="X3409"/>
      <c r="Y3409"/>
      <c r="Z3409"/>
      <c r="AA3409"/>
      <c r="AB3409"/>
      <c r="AC3409"/>
      <c r="AD3409"/>
      <c r="AE3409"/>
      <c r="AF3409"/>
      <c r="AG3409"/>
      <c r="AH3409"/>
    </row>
    <row r="3410" spans="1:34" s="282" customFormat="1" ht="12.75" customHeight="1" x14ac:dyDescent="0.25">
      <c r="A3410"/>
      <c r="B3410"/>
      <c r="C3410" s="8"/>
      <c r="D3410" s="8"/>
      <c r="E3410"/>
      <c r="F3410" s="276"/>
      <c r="G3410"/>
      <c r="H3410"/>
      <c r="I3410"/>
      <c r="J3410" s="267"/>
      <c r="K3410" s="267"/>
      <c r="L3410" s="372"/>
      <c r="O3410" s="373"/>
      <c r="P3410" s="373"/>
      <c r="Q3410" s="374"/>
      <c r="R3410" s="274"/>
      <c r="S3410"/>
      <c r="T3410"/>
      <c r="U3410"/>
      <c r="V3410"/>
      <c r="W3410"/>
      <c r="X3410"/>
      <c r="Y3410"/>
      <c r="Z3410"/>
      <c r="AA3410"/>
      <c r="AB3410"/>
      <c r="AC3410"/>
      <c r="AD3410"/>
      <c r="AE3410"/>
      <c r="AF3410"/>
      <c r="AG3410"/>
      <c r="AH3410"/>
    </row>
    <row r="3411" spans="1:34" s="282" customFormat="1" ht="12.75" customHeight="1" x14ac:dyDescent="0.25">
      <c r="A3411"/>
      <c r="B3411"/>
      <c r="C3411" s="8"/>
      <c r="D3411" s="8"/>
      <c r="E3411"/>
      <c r="F3411" s="276"/>
      <c r="G3411"/>
      <c r="H3411"/>
      <c r="I3411"/>
      <c r="J3411" s="267"/>
      <c r="K3411" s="267"/>
      <c r="L3411" s="372"/>
      <c r="O3411" s="373"/>
      <c r="P3411" s="373"/>
      <c r="Q3411" s="374"/>
      <c r="R3411" s="274"/>
      <c r="S3411"/>
      <c r="T3411"/>
      <c r="U3411"/>
      <c r="V3411"/>
      <c r="W3411"/>
      <c r="X3411"/>
      <c r="Y3411"/>
      <c r="Z3411"/>
      <c r="AA3411"/>
      <c r="AB3411"/>
      <c r="AC3411"/>
      <c r="AD3411"/>
      <c r="AE3411"/>
      <c r="AF3411"/>
      <c r="AG3411"/>
      <c r="AH3411"/>
    </row>
    <row r="3412" spans="1:34" s="282" customFormat="1" ht="12.75" customHeight="1" x14ac:dyDescent="0.25">
      <c r="A3412"/>
      <c r="B3412"/>
      <c r="C3412" s="8"/>
      <c r="D3412" s="8"/>
      <c r="E3412"/>
      <c r="F3412" s="276"/>
      <c r="G3412"/>
      <c r="H3412"/>
      <c r="I3412"/>
      <c r="J3412" s="267"/>
      <c r="K3412" s="267"/>
      <c r="L3412" s="372"/>
      <c r="O3412" s="373"/>
      <c r="P3412" s="373"/>
      <c r="Q3412" s="374"/>
      <c r="R3412" s="274"/>
      <c r="S3412"/>
      <c r="T3412"/>
      <c r="U3412"/>
      <c r="V3412"/>
      <c r="W3412"/>
      <c r="X3412"/>
      <c r="Y3412"/>
      <c r="Z3412"/>
      <c r="AA3412"/>
      <c r="AB3412"/>
      <c r="AC3412"/>
      <c r="AD3412"/>
      <c r="AE3412"/>
      <c r="AF3412"/>
      <c r="AG3412"/>
      <c r="AH3412"/>
    </row>
    <row r="3413" spans="1:34" s="282" customFormat="1" ht="12.75" customHeight="1" x14ac:dyDescent="0.25">
      <c r="A3413"/>
      <c r="B3413"/>
      <c r="C3413" s="8"/>
      <c r="D3413" s="8"/>
      <c r="E3413"/>
      <c r="F3413" s="276"/>
      <c r="G3413"/>
      <c r="H3413"/>
      <c r="I3413"/>
      <c r="J3413" s="267"/>
      <c r="K3413" s="267"/>
      <c r="L3413" s="372"/>
      <c r="O3413" s="373"/>
      <c r="P3413" s="373"/>
      <c r="Q3413" s="374"/>
      <c r="R3413" s="274"/>
      <c r="S3413"/>
      <c r="T3413"/>
      <c r="U3413"/>
      <c r="V3413"/>
      <c r="W3413"/>
      <c r="X3413"/>
      <c r="Y3413"/>
      <c r="Z3413"/>
      <c r="AA3413"/>
      <c r="AB3413"/>
      <c r="AC3413"/>
      <c r="AD3413"/>
      <c r="AE3413"/>
      <c r="AF3413"/>
      <c r="AG3413"/>
      <c r="AH3413"/>
    </row>
    <row r="3414" spans="1:34" s="282" customFormat="1" ht="12.75" customHeight="1" x14ac:dyDescent="0.25">
      <c r="A3414"/>
      <c r="B3414"/>
      <c r="C3414" s="8"/>
      <c r="D3414" s="8"/>
      <c r="E3414"/>
      <c r="F3414" s="276"/>
      <c r="G3414"/>
      <c r="H3414"/>
      <c r="I3414"/>
      <c r="J3414" s="267"/>
      <c r="K3414" s="267"/>
      <c r="L3414" s="372"/>
      <c r="O3414" s="373"/>
      <c r="P3414" s="373"/>
      <c r="Q3414" s="374"/>
      <c r="R3414" s="274"/>
      <c r="S3414"/>
      <c r="T3414"/>
      <c r="U3414"/>
      <c r="V3414"/>
      <c r="W3414"/>
      <c r="X3414"/>
      <c r="Y3414"/>
      <c r="Z3414"/>
      <c r="AA3414"/>
      <c r="AB3414"/>
      <c r="AC3414"/>
      <c r="AD3414"/>
      <c r="AE3414"/>
      <c r="AF3414"/>
      <c r="AG3414"/>
      <c r="AH3414"/>
    </row>
    <row r="3415" spans="1:34" s="282" customFormat="1" ht="12.75" customHeight="1" x14ac:dyDescent="0.25">
      <c r="A3415"/>
      <c r="B3415"/>
      <c r="C3415" s="8"/>
      <c r="D3415" s="8"/>
      <c r="E3415"/>
      <c r="F3415" s="276"/>
      <c r="G3415"/>
      <c r="H3415"/>
      <c r="I3415"/>
      <c r="J3415" s="267"/>
      <c r="K3415" s="267"/>
      <c r="L3415" s="372"/>
      <c r="O3415" s="373"/>
      <c r="P3415" s="373"/>
      <c r="Q3415" s="374"/>
      <c r="R3415" s="274"/>
      <c r="S3415"/>
      <c r="T3415"/>
      <c r="U3415"/>
      <c r="V3415"/>
      <c r="W3415"/>
      <c r="X3415"/>
      <c r="Y3415"/>
      <c r="Z3415"/>
      <c r="AA3415"/>
      <c r="AB3415"/>
      <c r="AC3415"/>
      <c r="AD3415"/>
      <c r="AE3415"/>
      <c r="AF3415"/>
      <c r="AG3415"/>
      <c r="AH3415"/>
    </row>
    <row r="3416" spans="1:34" s="282" customFormat="1" ht="12.75" customHeight="1" x14ac:dyDescent="0.25">
      <c r="A3416"/>
      <c r="B3416"/>
      <c r="C3416" s="8"/>
      <c r="D3416" s="8"/>
      <c r="E3416"/>
      <c r="F3416" s="276"/>
      <c r="G3416"/>
      <c r="H3416"/>
      <c r="I3416"/>
      <c r="J3416" s="267"/>
      <c r="K3416" s="267"/>
      <c r="L3416" s="372"/>
      <c r="O3416" s="373"/>
      <c r="P3416" s="373"/>
      <c r="Q3416" s="374"/>
      <c r="R3416" s="274"/>
      <c r="S3416"/>
      <c r="T3416"/>
      <c r="U3416"/>
      <c r="V3416"/>
      <c r="W3416"/>
      <c r="X3416"/>
      <c r="Y3416"/>
      <c r="Z3416"/>
      <c r="AA3416"/>
      <c r="AB3416"/>
      <c r="AC3416"/>
      <c r="AD3416"/>
      <c r="AE3416"/>
      <c r="AF3416"/>
      <c r="AG3416"/>
      <c r="AH3416"/>
    </row>
    <row r="3417" spans="1:34" s="282" customFormat="1" ht="12.75" customHeight="1" x14ac:dyDescent="0.25">
      <c r="A3417"/>
      <c r="B3417"/>
      <c r="C3417" s="8"/>
      <c r="D3417" s="8"/>
      <c r="E3417"/>
      <c r="F3417" s="276"/>
      <c r="G3417"/>
      <c r="H3417"/>
      <c r="I3417"/>
      <c r="J3417" s="267"/>
      <c r="K3417" s="267"/>
      <c r="L3417" s="372"/>
      <c r="O3417" s="373"/>
      <c r="P3417" s="373"/>
      <c r="Q3417" s="374"/>
      <c r="R3417" s="274"/>
      <c r="S3417"/>
      <c r="T3417"/>
      <c r="U3417"/>
      <c r="V3417"/>
      <c r="W3417"/>
      <c r="X3417"/>
      <c r="Y3417"/>
      <c r="Z3417"/>
      <c r="AA3417"/>
      <c r="AB3417"/>
      <c r="AC3417"/>
      <c r="AD3417"/>
      <c r="AE3417"/>
      <c r="AF3417"/>
      <c r="AG3417"/>
      <c r="AH3417"/>
    </row>
    <row r="3418" spans="1:34" s="282" customFormat="1" ht="12.75" customHeight="1" x14ac:dyDescent="0.25">
      <c r="A3418"/>
      <c r="B3418"/>
      <c r="C3418" s="8"/>
      <c r="D3418" s="8"/>
      <c r="E3418"/>
      <c r="F3418" s="276"/>
      <c r="G3418"/>
      <c r="H3418"/>
      <c r="I3418"/>
      <c r="J3418" s="267"/>
      <c r="K3418" s="267"/>
      <c r="L3418" s="372"/>
      <c r="O3418" s="373"/>
      <c r="P3418" s="373"/>
      <c r="Q3418" s="374"/>
      <c r="R3418" s="274"/>
      <c r="S3418"/>
      <c r="T3418"/>
      <c r="U3418"/>
      <c r="V3418"/>
      <c r="W3418"/>
      <c r="X3418"/>
      <c r="Y3418"/>
      <c r="Z3418"/>
      <c r="AA3418"/>
      <c r="AB3418"/>
      <c r="AC3418"/>
      <c r="AD3418"/>
      <c r="AE3418"/>
      <c r="AF3418"/>
      <c r="AG3418"/>
      <c r="AH3418"/>
    </row>
    <row r="3419" spans="1:34" s="282" customFormat="1" ht="12.75" customHeight="1" x14ac:dyDescent="0.25">
      <c r="A3419"/>
      <c r="B3419"/>
      <c r="C3419" s="8"/>
      <c r="D3419" s="8"/>
      <c r="E3419"/>
      <c r="F3419" s="276"/>
      <c r="G3419"/>
      <c r="H3419"/>
      <c r="I3419"/>
      <c r="J3419" s="267"/>
      <c r="K3419" s="267"/>
      <c r="L3419" s="372"/>
      <c r="O3419" s="373"/>
      <c r="P3419" s="373"/>
      <c r="Q3419" s="374"/>
      <c r="R3419" s="274"/>
      <c r="S3419"/>
      <c r="T3419"/>
      <c r="U3419"/>
      <c r="V3419"/>
      <c r="W3419"/>
      <c r="X3419"/>
      <c r="Y3419"/>
      <c r="Z3419"/>
      <c r="AA3419"/>
      <c r="AB3419"/>
      <c r="AC3419"/>
      <c r="AD3419"/>
      <c r="AE3419"/>
      <c r="AF3419"/>
      <c r="AG3419"/>
      <c r="AH3419"/>
    </row>
    <row r="3420" spans="1:34" s="282" customFormat="1" ht="12.75" customHeight="1" x14ac:dyDescent="0.25">
      <c r="A3420"/>
      <c r="B3420"/>
      <c r="C3420" s="8"/>
      <c r="D3420" s="8"/>
      <c r="E3420"/>
      <c r="F3420" s="276"/>
      <c r="G3420"/>
      <c r="H3420"/>
      <c r="I3420"/>
      <c r="J3420" s="267"/>
      <c r="K3420" s="267"/>
      <c r="L3420" s="372"/>
      <c r="O3420" s="373"/>
      <c r="P3420" s="373"/>
      <c r="Q3420" s="374"/>
      <c r="R3420" s="274"/>
      <c r="S3420"/>
      <c r="T3420"/>
      <c r="U3420"/>
      <c r="V3420"/>
      <c r="W3420"/>
      <c r="X3420"/>
      <c r="Y3420"/>
      <c r="Z3420"/>
      <c r="AA3420"/>
      <c r="AB3420"/>
      <c r="AC3420"/>
      <c r="AD3420"/>
      <c r="AE3420"/>
      <c r="AF3420"/>
      <c r="AG3420"/>
      <c r="AH3420"/>
    </row>
    <row r="3421" spans="1:34" s="282" customFormat="1" ht="12.75" customHeight="1" x14ac:dyDescent="0.25">
      <c r="A3421"/>
      <c r="B3421"/>
      <c r="C3421" s="8"/>
      <c r="D3421" s="8"/>
      <c r="E3421"/>
      <c r="F3421" s="276"/>
      <c r="G3421"/>
      <c r="H3421"/>
      <c r="I3421"/>
      <c r="J3421" s="267"/>
      <c r="K3421" s="267"/>
      <c r="L3421" s="372"/>
      <c r="O3421" s="373"/>
      <c r="P3421" s="373"/>
      <c r="Q3421" s="374"/>
      <c r="R3421" s="274"/>
      <c r="S3421"/>
      <c r="T3421"/>
      <c r="U3421"/>
      <c r="V3421"/>
      <c r="W3421"/>
      <c r="X3421"/>
      <c r="Y3421"/>
      <c r="Z3421"/>
      <c r="AA3421"/>
      <c r="AB3421"/>
      <c r="AC3421"/>
      <c r="AD3421"/>
      <c r="AE3421"/>
      <c r="AF3421"/>
      <c r="AG3421"/>
      <c r="AH3421"/>
    </row>
    <row r="3422" spans="1:34" s="282" customFormat="1" ht="12.75" customHeight="1" x14ac:dyDescent="0.25">
      <c r="A3422"/>
      <c r="B3422"/>
      <c r="C3422" s="8"/>
      <c r="D3422" s="8"/>
      <c r="E3422"/>
      <c r="F3422" s="276"/>
      <c r="G3422"/>
      <c r="H3422"/>
      <c r="I3422"/>
      <c r="J3422" s="267"/>
      <c r="K3422" s="267"/>
      <c r="L3422" s="372"/>
      <c r="O3422" s="373"/>
      <c r="P3422" s="373"/>
      <c r="Q3422" s="374"/>
      <c r="R3422" s="274"/>
      <c r="S3422"/>
      <c r="T3422"/>
      <c r="U3422"/>
      <c r="V3422"/>
      <c r="W3422"/>
      <c r="X3422"/>
      <c r="Y3422"/>
      <c r="Z3422"/>
      <c r="AA3422"/>
      <c r="AB3422"/>
      <c r="AC3422"/>
      <c r="AD3422"/>
      <c r="AE3422"/>
      <c r="AF3422"/>
      <c r="AG3422"/>
      <c r="AH3422"/>
    </row>
    <row r="3423" spans="1:34" s="282" customFormat="1" ht="12.75" customHeight="1" x14ac:dyDescent="0.25">
      <c r="A3423"/>
      <c r="B3423"/>
      <c r="C3423" s="8"/>
      <c r="D3423" s="8"/>
      <c r="E3423"/>
      <c r="F3423" s="276"/>
      <c r="G3423"/>
      <c r="H3423"/>
      <c r="I3423"/>
      <c r="J3423" s="267"/>
      <c r="K3423" s="267"/>
      <c r="L3423" s="372"/>
      <c r="O3423" s="373"/>
      <c r="P3423" s="373"/>
      <c r="Q3423" s="374"/>
      <c r="R3423" s="274"/>
      <c r="S3423"/>
      <c r="T3423"/>
      <c r="U3423"/>
      <c r="V3423"/>
      <c r="W3423"/>
      <c r="X3423"/>
      <c r="Y3423"/>
      <c r="Z3423"/>
      <c r="AA3423"/>
      <c r="AB3423"/>
      <c r="AC3423"/>
      <c r="AD3423"/>
      <c r="AE3423"/>
      <c r="AF3423"/>
      <c r="AG3423"/>
      <c r="AH3423"/>
    </row>
    <row r="3424" spans="1:34" s="282" customFormat="1" ht="12.75" customHeight="1" x14ac:dyDescent="0.25">
      <c r="A3424"/>
      <c r="B3424"/>
      <c r="C3424" s="8"/>
      <c r="D3424" s="8"/>
      <c r="E3424"/>
      <c r="F3424" s="276"/>
      <c r="G3424"/>
      <c r="H3424"/>
      <c r="I3424"/>
      <c r="J3424" s="267"/>
      <c r="K3424" s="267"/>
      <c r="L3424" s="372"/>
      <c r="O3424" s="373"/>
      <c r="P3424" s="373"/>
      <c r="Q3424" s="374"/>
      <c r="R3424" s="274"/>
      <c r="S3424"/>
      <c r="T3424"/>
      <c r="U3424"/>
      <c r="V3424"/>
      <c r="W3424"/>
      <c r="X3424"/>
      <c r="Y3424"/>
      <c r="Z3424"/>
      <c r="AA3424"/>
      <c r="AB3424"/>
      <c r="AC3424"/>
      <c r="AD3424"/>
      <c r="AE3424"/>
      <c r="AF3424"/>
      <c r="AG3424"/>
      <c r="AH3424"/>
    </row>
    <row r="3425" spans="1:34" s="282" customFormat="1" ht="12.75" customHeight="1" x14ac:dyDescent="0.25">
      <c r="A3425"/>
      <c r="B3425"/>
      <c r="C3425" s="8"/>
      <c r="D3425" s="8"/>
      <c r="E3425"/>
      <c r="F3425" s="276"/>
      <c r="G3425"/>
      <c r="H3425"/>
      <c r="I3425"/>
      <c r="J3425" s="267"/>
      <c r="K3425" s="267"/>
      <c r="L3425" s="372"/>
      <c r="O3425" s="373"/>
      <c r="P3425" s="373"/>
      <c r="Q3425" s="374"/>
      <c r="R3425" s="274"/>
      <c r="S3425"/>
      <c r="T3425"/>
      <c r="U3425"/>
      <c r="V3425"/>
      <c r="W3425"/>
      <c r="X3425"/>
      <c r="Y3425"/>
      <c r="Z3425"/>
      <c r="AA3425"/>
      <c r="AB3425"/>
      <c r="AC3425"/>
      <c r="AD3425"/>
      <c r="AE3425"/>
      <c r="AF3425"/>
      <c r="AG3425"/>
      <c r="AH3425"/>
    </row>
    <row r="3426" spans="1:34" s="282" customFormat="1" ht="12.75" customHeight="1" x14ac:dyDescent="0.25">
      <c r="A3426"/>
      <c r="B3426"/>
      <c r="C3426" s="8"/>
      <c r="D3426" s="8"/>
      <c r="E3426"/>
      <c r="F3426" s="276"/>
      <c r="G3426"/>
      <c r="H3426"/>
      <c r="I3426"/>
      <c r="J3426" s="267"/>
      <c r="K3426" s="267"/>
      <c r="L3426" s="372"/>
      <c r="O3426" s="373"/>
      <c r="P3426" s="373"/>
      <c r="Q3426" s="374"/>
      <c r="R3426" s="274"/>
      <c r="S3426"/>
      <c r="T3426"/>
      <c r="U3426"/>
      <c r="V3426"/>
      <c r="W3426"/>
      <c r="X3426"/>
      <c r="Y3426"/>
      <c r="Z3426"/>
      <c r="AA3426"/>
      <c r="AB3426"/>
      <c r="AC3426"/>
      <c r="AD3426"/>
      <c r="AE3426"/>
      <c r="AF3426"/>
      <c r="AG3426"/>
      <c r="AH3426"/>
    </row>
    <row r="3427" spans="1:34" s="282" customFormat="1" ht="12.75" customHeight="1" x14ac:dyDescent="0.25">
      <c r="A3427"/>
      <c r="B3427"/>
      <c r="C3427" s="8"/>
      <c r="D3427" s="8"/>
      <c r="E3427"/>
      <c r="F3427" s="276"/>
      <c r="G3427"/>
      <c r="H3427"/>
      <c r="I3427"/>
      <c r="J3427" s="267"/>
      <c r="K3427" s="267"/>
      <c r="L3427" s="372"/>
      <c r="O3427" s="373"/>
      <c r="P3427" s="373"/>
      <c r="Q3427" s="374"/>
      <c r="R3427" s="274"/>
      <c r="S3427"/>
      <c r="T3427"/>
      <c r="U3427"/>
      <c r="V3427"/>
      <c r="W3427"/>
      <c r="X3427"/>
      <c r="Y3427"/>
      <c r="Z3427"/>
      <c r="AA3427"/>
      <c r="AB3427"/>
      <c r="AC3427"/>
      <c r="AD3427"/>
      <c r="AE3427"/>
      <c r="AF3427"/>
      <c r="AG3427"/>
      <c r="AH3427"/>
    </row>
    <row r="3428" spans="1:34" s="282" customFormat="1" ht="12.75" customHeight="1" x14ac:dyDescent="0.25">
      <c r="A3428"/>
      <c r="B3428"/>
      <c r="C3428" s="8"/>
      <c r="D3428" s="8"/>
      <c r="E3428"/>
      <c r="F3428" s="276"/>
      <c r="G3428"/>
      <c r="H3428"/>
      <c r="I3428"/>
      <c r="J3428" s="267"/>
      <c r="K3428" s="267"/>
      <c r="L3428" s="372"/>
      <c r="O3428" s="373"/>
      <c r="P3428" s="373"/>
      <c r="Q3428" s="374"/>
      <c r="R3428" s="274"/>
      <c r="S3428"/>
      <c r="T3428"/>
      <c r="U3428"/>
      <c r="V3428"/>
      <c r="W3428"/>
      <c r="X3428"/>
      <c r="Y3428"/>
      <c r="Z3428"/>
      <c r="AA3428"/>
      <c r="AB3428"/>
      <c r="AC3428"/>
      <c r="AD3428"/>
      <c r="AE3428"/>
      <c r="AF3428"/>
      <c r="AG3428"/>
      <c r="AH3428"/>
    </row>
    <row r="3429" spans="1:34" s="282" customFormat="1" ht="12.75" customHeight="1" x14ac:dyDescent="0.25">
      <c r="A3429"/>
      <c r="B3429"/>
      <c r="C3429" s="8"/>
      <c r="D3429" s="8"/>
      <c r="E3429"/>
      <c r="F3429" s="276"/>
      <c r="G3429"/>
      <c r="H3429"/>
      <c r="I3429"/>
      <c r="J3429" s="267"/>
      <c r="K3429" s="267"/>
      <c r="L3429" s="372"/>
      <c r="O3429" s="373"/>
      <c r="P3429" s="373"/>
      <c r="Q3429" s="374"/>
      <c r="R3429" s="274"/>
      <c r="S3429"/>
      <c r="T3429"/>
      <c r="U3429"/>
      <c r="V3429"/>
      <c r="W3429"/>
      <c r="X3429"/>
      <c r="Y3429"/>
      <c r="Z3429"/>
      <c r="AA3429"/>
      <c r="AB3429"/>
      <c r="AC3429"/>
      <c r="AD3429"/>
      <c r="AE3429"/>
      <c r="AF3429"/>
      <c r="AG3429"/>
      <c r="AH3429"/>
    </row>
    <row r="3430" spans="1:34" s="282" customFormat="1" ht="12.75" customHeight="1" x14ac:dyDescent="0.25">
      <c r="A3430"/>
      <c r="B3430"/>
      <c r="C3430" s="8"/>
      <c r="D3430" s="8"/>
      <c r="E3430"/>
      <c r="F3430" s="276"/>
      <c r="G3430"/>
      <c r="H3430"/>
      <c r="I3430"/>
      <c r="J3430" s="267"/>
      <c r="K3430" s="267"/>
      <c r="L3430" s="372"/>
      <c r="O3430" s="373"/>
      <c r="P3430" s="373"/>
      <c r="Q3430" s="374"/>
      <c r="R3430" s="274"/>
      <c r="S3430"/>
      <c r="T3430"/>
      <c r="U3430"/>
      <c r="V3430"/>
      <c r="W3430"/>
      <c r="X3430"/>
      <c r="Y3430"/>
      <c r="Z3430"/>
      <c r="AA3430"/>
      <c r="AB3430"/>
      <c r="AC3430"/>
      <c r="AD3430"/>
      <c r="AE3430"/>
      <c r="AF3430"/>
      <c r="AG3430"/>
      <c r="AH3430"/>
    </row>
    <row r="3431" spans="1:34" s="282" customFormat="1" ht="12.75" customHeight="1" x14ac:dyDescent="0.25">
      <c r="A3431"/>
      <c r="B3431"/>
      <c r="C3431" s="8"/>
      <c r="D3431" s="8"/>
      <c r="E3431"/>
      <c r="F3431" s="276"/>
      <c r="G3431"/>
      <c r="H3431"/>
      <c r="I3431"/>
      <c r="J3431" s="267"/>
      <c r="K3431" s="267"/>
      <c r="L3431" s="372"/>
      <c r="O3431" s="373"/>
      <c r="P3431" s="373"/>
      <c r="Q3431" s="374"/>
      <c r="R3431" s="274"/>
      <c r="S3431"/>
      <c r="T3431"/>
      <c r="U3431"/>
      <c r="V3431"/>
      <c r="W3431"/>
      <c r="X3431"/>
      <c r="Y3431"/>
      <c r="Z3431"/>
      <c r="AA3431"/>
      <c r="AB3431"/>
      <c r="AC3431"/>
      <c r="AD3431"/>
      <c r="AE3431"/>
      <c r="AF3431"/>
      <c r="AG3431"/>
      <c r="AH3431"/>
    </row>
    <row r="3432" spans="1:34" s="282" customFormat="1" ht="12.75" customHeight="1" x14ac:dyDescent="0.25">
      <c r="A3432"/>
      <c r="B3432"/>
      <c r="C3432" s="8"/>
      <c r="D3432" s="8"/>
      <c r="E3432"/>
      <c r="F3432" s="276"/>
      <c r="G3432"/>
      <c r="H3432"/>
      <c r="I3432"/>
      <c r="J3432" s="267"/>
      <c r="K3432" s="267"/>
      <c r="L3432" s="372"/>
      <c r="O3432" s="373"/>
      <c r="P3432" s="373"/>
      <c r="Q3432" s="374"/>
      <c r="R3432" s="274"/>
      <c r="S3432"/>
      <c r="T3432"/>
      <c r="U3432"/>
      <c r="V3432"/>
      <c r="W3432"/>
      <c r="X3432"/>
      <c r="Y3432"/>
      <c r="Z3432"/>
      <c r="AA3432"/>
      <c r="AB3432"/>
      <c r="AC3432"/>
      <c r="AD3432"/>
      <c r="AE3432"/>
      <c r="AF3432"/>
      <c r="AG3432"/>
      <c r="AH3432"/>
    </row>
    <row r="3433" spans="1:34" s="282" customFormat="1" ht="12.75" customHeight="1" x14ac:dyDescent="0.25">
      <c r="A3433"/>
      <c r="B3433"/>
      <c r="C3433" s="8"/>
      <c r="D3433" s="8"/>
      <c r="E3433"/>
      <c r="F3433" s="276"/>
      <c r="G3433"/>
      <c r="H3433"/>
      <c r="I3433"/>
      <c r="J3433" s="267"/>
      <c r="K3433" s="267"/>
      <c r="L3433" s="372"/>
      <c r="O3433" s="373"/>
      <c r="P3433" s="373"/>
      <c r="Q3433" s="374"/>
      <c r="R3433" s="274"/>
      <c r="S3433"/>
      <c r="T3433"/>
      <c r="U3433"/>
      <c r="V3433"/>
      <c r="W3433"/>
      <c r="X3433"/>
      <c r="Y3433"/>
      <c r="Z3433"/>
      <c r="AA3433"/>
      <c r="AB3433"/>
      <c r="AC3433"/>
      <c r="AD3433"/>
      <c r="AE3433"/>
      <c r="AF3433"/>
      <c r="AG3433"/>
      <c r="AH3433"/>
    </row>
    <row r="3434" spans="1:34" s="282" customFormat="1" ht="12.75" customHeight="1" x14ac:dyDescent="0.25">
      <c r="A3434"/>
      <c r="B3434"/>
      <c r="C3434" s="8"/>
      <c r="D3434" s="8"/>
      <c r="E3434"/>
      <c r="F3434" s="276"/>
      <c r="G3434"/>
      <c r="H3434"/>
      <c r="I3434"/>
      <c r="J3434" s="267"/>
      <c r="K3434" s="267"/>
      <c r="L3434" s="372"/>
      <c r="O3434" s="373"/>
      <c r="P3434" s="373"/>
      <c r="Q3434" s="374"/>
      <c r="R3434" s="274"/>
      <c r="S3434"/>
      <c r="T3434"/>
      <c r="U3434"/>
      <c r="V3434"/>
      <c r="W3434"/>
      <c r="X3434"/>
      <c r="Y3434"/>
      <c r="Z3434"/>
      <c r="AA3434"/>
      <c r="AB3434"/>
      <c r="AC3434"/>
      <c r="AD3434"/>
      <c r="AE3434"/>
      <c r="AF3434"/>
      <c r="AG3434"/>
      <c r="AH3434"/>
    </row>
    <row r="3435" spans="1:34" s="282" customFormat="1" ht="12.75" customHeight="1" x14ac:dyDescent="0.25">
      <c r="A3435"/>
      <c r="B3435"/>
      <c r="C3435" s="8"/>
      <c r="D3435" s="8"/>
      <c r="E3435"/>
      <c r="F3435" s="276"/>
      <c r="G3435"/>
      <c r="H3435"/>
      <c r="I3435"/>
      <c r="J3435" s="267"/>
      <c r="K3435" s="267"/>
      <c r="L3435" s="372"/>
      <c r="O3435" s="373"/>
      <c r="P3435" s="373"/>
      <c r="Q3435" s="374"/>
      <c r="R3435" s="274"/>
      <c r="S3435"/>
      <c r="T3435"/>
      <c r="U3435"/>
      <c r="V3435"/>
      <c r="W3435"/>
      <c r="X3435"/>
      <c r="Y3435"/>
      <c r="Z3435"/>
      <c r="AA3435"/>
      <c r="AB3435"/>
      <c r="AC3435"/>
      <c r="AD3435"/>
      <c r="AE3435"/>
      <c r="AF3435"/>
      <c r="AG3435"/>
      <c r="AH3435"/>
    </row>
    <row r="3436" spans="1:34" s="282" customFormat="1" ht="12.75" customHeight="1" x14ac:dyDescent="0.25">
      <c r="A3436"/>
      <c r="B3436"/>
      <c r="C3436" s="8"/>
      <c r="D3436" s="8"/>
      <c r="E3436"/>
      <c r="F3436" s="276"/>
      <c r="G3436"/>
      <c r="H3436"/>
      <c r="I3436"/>
      <c r="J3436" s="267"/>
      <c r="K3436" s="267"/>
      <c r="L3436" s="372"/>
      <c r="O3436" s="373"/>
      <c r="P3436" s="373"/>
      <c r="Q3436" s="374"/>
      <c r="R3436" s="274"/>
      <c r="S3436"/>
      <c r="T3436"/>
      <c r="U3436"/>
      <c r="V3436"/>
      <c r="W3436"/>
      <c r="X3436"/>
      <c r="Y3436"/>
      <c r="Z3436"/>
      <c r="AA3436"/>
      <c r="AB3436"/>
      <c r="AC3436"/>
      <c r="AD3436"/>
      <c r="AE3436"/>
      <c r="AF3436"/>
      <c r="AG3436"/>
      <c r="AH3436"/>
    </row>
    <row r="3437" spans="1:34" s="282" customFormat="1" ht="12.75" customHeight="1" x14ac:dyDescent="0.25">
      <c r="A3437"/>
      <c r="B3437"/>
      <c r="C3437" s="8"/>
      <c r="D3437" s="8"/>
      <c r="E3437"/>
      <c r="F3437" s="276"/>
      <c r="G3437"/>
      <c r="H3437"/>
      <c r="I3437"/>
      <c r="J3437" s="267"/>
      <c r="K3437" s="267"/>
      <c r="L3437" s="372"/>
      <c r="O3437" s="373"/>
      <c r="P3437" s="373"/>
      <c r="Q3437" s="374"/>
      <c r="R3437" s="274"/>
      <c r="S3437"/>
      <c r="T3437"/>
      <c r="U3437"/>
      <c r="V3437"/>
      <c r="W3437"/>
      <c r="X3437"/>
      <c r="Y3437"/>
      <c r="Z3437"/>
      <c r="AA3437"/>
      <c r="AB3437"/>
      <c r="AC3437"/>
      <c r="AD3437"/>
      <c r="AE3437"/>
      <c r="AF3437"/>
      <c r="AG3437"/>
      <c r="AH3437"/>
    </row>
    <row r="3438" spans="1:34" s="282" customFormat="1" ht="12.75" customHeight="1" x14ac:dyDescent="0.25">
      <c r="A3438"/>
      <c r="B3438"/>
      <c r="C3438" s="8"/>
      <c r="D3438" s="8"/>
      <c r="E3438"/>
      <c r="F3438" s="276"/>
      <c r="G3438"/>
      <c r="H3438"/>
      <c r="I3438"/>
      <c r="J3438" s="267"/>
      <c r="K3438" s="267"/>
      <c r="L3438" s="372"/>
      <c r="O3438" s="373"/>
      <c r="P3438" s="373"/>
      <c r="Q3438" s="374"/>
      <c r="R3438" s="274"/>
      <c r="S3438"/>
      <c r="T3438"/>
      <c r="U3438"/>
      <c r="V3438"/>
      <c r="W3438"/>
      <c r="X3438"/>
      <c r="Y3438"/>
      <c r="Z3438"/>
      <c r="AA3438"/>
      <c r="AB3438"/>
      <c r="AC3438"/>
      <c r="AD3438"/>
      <c r="AE3438"/>
      <c r="AF3438"/>
      <c r="AG3438"/>
      <c r="AH3438"/>
    </row>
    <row r="3439" spans="1:34" s="282" customFormat="1" ht="12.75" customHeight="1" x14ac:dyDescent="0.25">
      <c r="A3439"/>
      <c r="B3439"/>
      <c r="C3439" s="8"/>
      <c r="D3439" s="8"/>
      <c r="E3439"/>
      <c r="F3439" s="276"/>
      <c r="G3439"/>
      <c r="H3439"/>
      <c r="I3439"/>
      <c r="J3439" s="267"/>
      <c r="K3439" s="267"/>
      <c r="L3439" s="372"/>
      <c r="O3439" s="373"/>
      <c r="P3439" s="373"/>
      <c r="Q3439" s="374"/>
      <c r="R3439" s="274"/>
      <c r="S3439"/>
      <c r="T3439"/>
      <c r="U3439"/>
      <c r="V3439"/>
      <c r="W3439"/>
      <c r="X3439"/>
      <c r="Y3439"/>
      <c r="Z3439"/>
      <c r="AA3439"/>
      <c r="AB3439"/>
      <c r="AC3439"/>
      <c r="AD3439"/>
      <c r="AE3439"/>
      <c r="AF3439"/>
      <c r="AG3439"/>
      <c r="AH3439"/>
    </row>
    <row r="3440" spans="1:34" s="282" customFormat="1" ht="12.75" customHeight="1" x14ac:dyDescent="0.25">
      <c r="A3440"/>
      <c r="B3440"/>
      <c r="C3440" s="8"/>
      <c r="D3440" s="8"/>
      <c r="E3440"/>
      <c r="F3440" s="276"/>
      <c r="G3440"/>
      <c r="H3440"/>
      <c r="I3440"/>
      <c r="J3440" s="267"/>
      <c r="K3440" s="267"/>
      <c r="L3440" s="372"/>
      <c r="O3440" s="373"/>
      <c r="P3440" s="373"/>
      <c r="Q3440" s="374"/>
      <c r="R3440" s="274"/>
      <c r="S3440"/>
      <c r="T3440"/>
      <c r="U3440"/>
      <c r="V3440"/>
      <c r="W3440"/>
      <c r="X3440"/>
      <c r="Y3440"/>
      <c r="Z3440"/>
      <c r="AA3440"/>
      <c r="AB3440"/>
      <c r="AC3440"/>
      <c r="AD3440"/>
      <c r="AE3440"/>
      <c r="AF3440"/>
      <c r="AG3440"/>
      <c r="AH3440"/>
    </row>
    <row r="3441" spans="1:34" s="282" customFormat="1" ht="12.75" customHeight="1" x14ac:dyDescent="0.25">
      <c r="A3441"/>
      <c r="B3441"/>
      <c r="C3441" s="8"/>
      <c r="D3441" s="8"/>
      <c r="E3441"/>
      <c r="F3441" s="276"/>
      <c r="G3441"/>
      <c r="H3441"/>
      <c r="I3441"/>
      <c r="J3441" s="267"/>
      <c r="K3441" s="267"/>
      <c r="L3441" s="372"/>
      <c r="O3441" s="373"/>
      <c r="P3441" s="373"/>
      <c r="Q3441" s="374"/>
      <c r="R3441" s="274"/>
      <c r="S3441"/>
      <c r="T3441"/>
      <c r="U3441"/>
      <c r="V3441"/>
      <c r="W3441"/>
      <c r="X3441"/>
      <c r="Y3441"/>
      <c r="Z3441"/>
      <c r="AA3441"/>
      <c r="AB3441"/>
      <c r="AC3441"/>
      <c r="AD3441"/>
      <c r="AE3441"/>
      <c r="AF3441"/>
      <c r="AG3441"/>
      <c r="AH3441"/>
    </row>
    <row r="3442" spans="1:34" s="282" customFormat="1" ht="12.75" customHeight="1" x14ac:dyDescent="0.25">
      <c r="A3442"/>
      <c r="B3442"/>
      <c r="C3442" s="8"/>
      <c r="D3442" s="8"/>
      <c r="E3442"/>
      <c r="F3442" s="276"/>
      <c r="G3442"/>
      <c r="H3442"/>
      <c r="I3442"/>
      <c r="J3442" s="267"/>
      <c r="K3442" s="267"/>
      <c r="L3442" s="372"/>
      <c r="O3442" s="373"/>
      <c r="P3442" s="373"/>
      <c r="Q3442" s="374"/>
      <c r="R3442" s="274"/>
      <c r="S3442"/>
      <c r="T3442"/>
      <c r="U3442"/>
      <c r="V3442"/>
      <c r="W3442"/>
      <c r="X3442"/>
      <c r="Y3442"/>
      <c r="Z3442"/>
      <c r="AA3442"/>
      <c r="AB3442"/>
      <c r="AC3442"/>
      <c r="AD3442"/>
      <c r="AE3442"/>
      <c r="AF3442"/>
      <c r="AG3442"/>
      <c r="AH3442"/>
    </row>
    <row r="3443" spans="1:34" s="282" customFormat="1" ht="12.75" customHeight="1" x14ac:dyDescent="0.25">
      <c r="A3443"/>
      <c r="B3443"/>
      <c r="C3443" s="8"/>
      <c r="D3443" s="8"/>
      <c r="E3443"/>
      <c r="F3443" s="276"/>
      <c r="G3443"/>
      <c r="H3443"/>
      <c r="I3443"/>
      <c r="J3443" s="267"/>
      <c r="K3443" s="267"/>
      <c r="L3443" s="372"/>
      <c r="O3443" s="373"/>
      <c r="P3443" s="373"/>
      <c r="Q3443" s="374"/>
      <c r="R3443" s="274"/>
      <c r="S3443"/>
      <c r="T3443"/>
      <c r="U3443"/>
      <c r="V3443"/>
      <c r="W3443"/>
      <c r="X3443"/>
      <c r="Y3443"/>
      <c r="Z3443"/>
      <c r="AA3443"/>
      <c r="AB3443"/>
      <c r="AC3443"/>
      <c r="AD3443"/>
      <c r="AE3443"/>
      <c r="AF3443"/>
      <c r="AG3443"/>
      <c r="AH3443"/>
    </row>
    <row r="3444" spans="1:34" s="282" customFormat="1" ht="12.75" customHeight="1" x14ac:dyDescent="0.25">
      <c r="A3444"/>
      <c r="B3444"/>
      <c r="C3444" s="8"/>
      <c r="D3444" s="8"/>
      <c r="E3444"/>
      <c r="F3444" s="276"/>
      <c r="G3444"/>
      <c r="H3444"/>
      <c r="I3444"/>
      <c r="J3444" s="267"/>
      <c r="K3444" s="267"/>
      <c r="L3444" s="372"/>
      <c r="O3444" s="373"/>
      <c r="P3444" s="373"/>
      <c r="Q3444" s="374"/>
      <c r="R3444" s="274"/>
      <c r="S3444"/>
      <c r="T3444"/>
      <c r="U3444"/>
      <c r="V3444"/>
      <c r="W3444"/>
      <c r="X3444"/>
      <c r="Y3444"/>
      <c r="Z3444"/>
      <c r="AA3444"/>
      <c r="AB3444"/>
      <c r="AC3444"/>
      <c r="AD3444"/>
      <c r="AE3444"/>
      <c r="AF3444"/>
      <c r="AG3444"/>
      <c r="AH3444"/>
    </row>
    <row r="3445" spans="1:34" s="282" customFormat="1" ht="12.75" customHeight="1" x14ac:dyDescent="0.25">
      <c r="A3445"/>
      <c r="B3445"/>
      <c r="C3445" s="8"/>
      <c r="D3445" s="8"/>
      <c r="E3445"/>
      <c r="F3445" s="276"/>
      <c r="G3445"/>
      <c r="H3445"/>
      <c r="I3445"/>
      <c r="J3445" s="267"/>
      <c r="K3445" s="267"/>
      <c r="L3445" s="372"/>
      <c r="O3445" s="373"/>
      <c r="P3445" s="373"/>
      <c r="Q3445" s="374"/>
      <c r="R3445" s="274"/>
      <c r="S3445"/>
      <c r="T3445"/>
      <c r="U3445"/>
      <c r="V3445"/>
      <c r="W3445"/>
      <c r="X3445"/>
      <c r="Y3445"/>
      <c r="Z3445"/>
      <c r="AA3445"/>
      <c r="AB3445"/>
      <c r="AC3445"/>
      <c r="AD3445"/>
      <c r="AE3445"/>
      <c r="AF3445"/>
      <c r="AG3445"/>
      <c r="AH3445"/>
    </row>
    <row r="3446" spans="1:34" s="282" customFormat="1" ht="12.75" customHeight="1" x14ac:dyDescent="0.25">
      <c r="A3446"/>
      <c r="B3446"/>
      <c r="C3446" s="8"/>
      <c r="D3446" s="8"/>
      <c r="E3446"/>
      <c r="F3446" s="276"/>
      <c r="G3446"/>
      <c r="H3446"/>
      <c r="I3446"/>
      <c r="J3446" s="267"/>
      <c r="K3446" s="267"/>
      <c r="L3446" s="372"/>
      <c r="O3446" s="373"/>
      <c r="P3446" s="373"/>
      <c r="Q3446" s="374"/>
      <c r="R3446" s="274"/>
      <c r="S3446"/>
      <c r="T3446"/>
      <c r="U3446"/>
      <c r="V3446"/>
      <c r="W3446"/>
      <c r="X3446"/>
      <c r="Y3446"/>
      <c r="Z3446"/>
      <c r="AA3446"/>
      <c r="AB3446"/>
      <c r="AC3446"/>
      <c r="AD3446"/>
      <c r="AE3446"/>
      <c r="AF3446"/>
      <c r="AG3446"/>
      <c r="AH3446"/>
    </row>
    <row r="3447" spans="1:34" s="282" customFormat="1" ht="12.75" customHeight="1" x14ac:dyDescent="0.25">
      <c r="A3447"/>
      <c r="B3447"/>
      <c r="C3447" s="8"/>
      <c r="D3447" s="8"/>
      <c r="E3447"/>
      <c r="F3447" s="276"/>
      <c r="G3447"/>
      <c r="H3447"/>
      <c r="I3447"/>
      <c r="J3447" s="267"/>
      <c r="K3447" s="267"/>
      <c r="L3447" s="372"/>
      <c r="O3447" s="373"/>
      <c r="P3447" s="373"/>
      <c r="Q3447" s="374"/>
      <c r="R3447" s="274"/>
      <c r="S3447"/>
      <c r="T3447"/>
      <c r="U3447"/>
      <c r="V3447"/>
      <c r="W3447"/>
      <c r="X3447"/>
      <c r="Y3447"/>
      <c r="Z3447"/>
      <c r="AA3447"/>
      <c r="AB3447"/>
      <c r="AC3447"/>
      <c r="AD3447"/>
      <c r="AE3447"/>
      <c r="AF3447"/>
      <c r="AG3447"/>
      <c r="AH3447"/>
    </row>
    <row r="3448" spans="1:34" s="282" customFormat="1" ht="12.75" customHeight="1" x14ac:dyDescent="0.25">
      <c r="A3448"/>
      <c r="B3448"/>
      <c r="C3448" s="8"/>
      <c r="D3448" s="8"/>
      <c r="E3448"/>
      <c r="F3448" s="276"/>
      <c r="G3448"/>
      <c r="H3448"/>
      <c r="I3448"/>
      <c r="J3448" s="267"/>
      <c r="K3448" s="267"/>
      <c r="L3448" s="372"/>
      <c r="O3448" s="373"/>
      <c r="P3448" s="373"/>
      <c r="Q3448" s="374"/>
      <c r="R3448" s="274"/>
      <c r="S3448"/>
      <c r="T3448"/>
      <c r="U3448"/>
      <c r="V3448"/>
      <c r="W3448"/>
      <c r="X3448"/>
      <c r="Y3448"/>
      <c r="Z3448"/>
      <c r="AA3448"/>
      <c r="AB3448"/>
      <c r="AC3448"/>
      <c r="AD3448"/>
      <c r="AE3448"/>
      <c r="AF3448"/>
      <c r="AG3448"/>
      <c r="AH3448"/>
    </row>
    <row r="3449" spans="1:34" s="282" customFormat="1" ht="12.75" customHeight="1" x14ac:dyDescent="0.25">
      <c r="A3449"/>
      <c r="B3449"/>
      <c r="C3449" s="8"/>
      <c r="D3449" s="8"/>
      <c r="E3449"/>
      <c r="F3449" s="276"/>
      <c r="G3449"/>
      <c r="H3449"/>
      <c r="I3449"/>
      <c r="J3449" s="267"/>
      <c r="K3449" s="267"/>
      <c r="L3449" s="372"/>
      <c r="O3449" s="373"/>
      <c r="P3449" s="373"/>
      <c r="Q3449" s="374"/>
      <c r="R3449" s="274"/>
      <c r="S3449"/>
      <c r="T3449"/>
      <c r="U3449"/>
      <c r="V3449"/>
      <c r="W3449"/>
      <c r="X3449"/>
      <c r="Y3449"/>
      <c r="Z3449"/>
      <c r="AA3449"/>
      <c r="AB3449"/>
      <c r="AC3449"/>
      <c r="AD3449"/>
      <c r="AE3449"/>
      <c r="AF3449"/>
      <c r="AG3449"/>
      <c r="AH3449"/>
    </row>
    <row r="3450" spans="1:34" s="282" customFormat="1" ht="12.75" customHeight="1" x14ac:dyDescent="0.25">
      <c r="A3450"/>
      <c r="B3450"/>
      <c r="C3450" s="8"/>
      <c r="D3450" s="8"/>
      <c r="E3450"/>
      <c r="F3450" s="276"/>
      <c r="G3450"/>
      <c r="H3450"/>
      <c r="I3450"/>
      <c r="J3450" s="267"/>
      <c r="K3450" s="267"/>
      <c r="L3450" s="372"/>
      <c r="O3450" s="373"/>
      <c r="P3450" s="373"/>
      <c r="Q3450" s="374"/>
      <c r="R3450" s="274"/>
      <c r="S3450"/>
      <c r="T3450"/>
      <c r="U3450"/>
      <c r="V3450"/>
      <c r="W3450"/>
      <c r="X3450"/>
      <c r="Y3450"/>
      <c r="Z3450"/>
      <c r="AA3450"/>
      <c r="AB3450"/>
      <c r="AC3450"/>
      <c r="AD3450"/>
      <c r="AE3450"/>
      <c r="AF3450"/>
      <c r="AG3450"/>
      <c r="AH3450"/>
    </row>
    <row r="3451" spans="1:34" s="282" customFormat="1" ht="12.75" customHeight="1" x14ac:dyDescent="0.25">
      <c r="A3451"/>
      <c r="B3451"/>
      <c r="C3451" s="8"/>
      <c r="D3451" s="8"/>
      <c r="E3451"/>
      <c r="F3451" s="276"/>
      <c r="G3451"/>
      <c r="H3451"/>
      <c r="I3451"/>
      <c r="J3451" s="267"/>
      <c r="K3451" s="267"/>
      <c r="L3451" s="372"/>
      <c r="O3451" s="373"/>
      <c r="P3451" s="373"/>
      <c r="Q3451" s="374"/>
      <c r="R3451" s="274"/>
      <c r="S3451"/>
      <c r="T3451"/>
      <c r="U3451"/>
      <c r="V3451"/>
      <c r="W3451"/>
      <c r="X3451"/>
      <c r="Y3451"/>
      <c r="Z3451"/>
      <c r="AA3451"/>
      <c r="AB3451"/>
      <c r="AC3451"/>
      <c r="AD3451"/>
      <c r="AE3451"/>
      <c r="AF3451"/>
      <c r="AG3451"/>
      <c r="AH3451"/>
    </row>
    <row r="3452" spans="1:34" s="282" customFormat="1" ht="12.75" customHeight="1" x14ac:dyDescent="0.25">
      <c r="A3452"/>
      <c r="B3452"/>
      <c r="C3452" s="8"/>
      <c r="D3452" s="8"/>
      <c r="E3452"/>
      <c r="F3452" s="276"/>
      <c r="G3452"/>
      <c r="H3452"/>
      <c r="I3452"/>
      <c r="J3452" s="267"/>
      <c r="K3452" s="267"/>
      <c r="L3452" s="372"/>
      <c r="O3452" s="373"/>
      <c r="P3452" s="373"/>
      <c r="Q3452" s="374"/>
      <c r="R3452" s="274"/>
      <c r="S3452"/>
      <c r="T3452"/>
      <c r="U3452"/>
      <c r="V3452"/>
      <c r="W3452"/>
      <c r="X3452"/>
      <c r="Y3452"/>
      <c r="Z3452"/>
      <c r="AA3452"/>
      <c r="AB3452"/>
      <c r="AC3452"/>
      <c r="AD3452"/>
      <c r="AE3452"/>
      <c r="AF3452"/>
      <c r="AG3452"/>
      <c r="AH3452"/>
    </row>
    <row r="3453" spans="1:34" s="282" customFormat="1" ht="12.75" customHeight="1" x14ac:dyDescent="0.25">
      <c r="A3453"/>
      <c r="B3453"/>
      <c r="C3453" s="8"/>
      <c r="D3453" s="8"/>
      <c r="E3453"/>
      <c r="F3453" s="276"/>
      <c r="G3453"/>
      <c r="H3453"/>
      <c r="I3453"/>
      <c r="J3453" s="267"/>
      <c r="K3453" s="267"/>
      <c r="L3453" s="372"/>
      <c r="O3453" s="373"/>
      <c r="P3453" s="373"/>
      <c r="Q3453" s="374"/>
      <c r="R3453" s="274"/>
      <c r="S3453"/>
      <c r="T3453"/>
      <c r="U3453"/>
      <c r="V3453"/>
      <c r="W3453"/>
      <c r="X3453"/>
      <c r="Y3453"/>
      <c r="Z3453"/>
      <c r="AA3453"/>
      <c r="AB3453"/>
      <c r="AC3453"/>
      <c r="AD3453"/>
      <c r="AE3453"/>
      <c r="AF3453"/>
      <c r="AG3453"/>
      <c r="AH3453"/>
    </row>
    <row r="3454" spans="1:34" s="282" customFormat="1" ht="12.75" customHeight="1" x14ac:dyDescent="0.25">
      <c r="A3454"/>
      <c r="B3454"/>
      <c r="C3454" s="8"/>
      <c r="D3454" s="8"/>
      <c r="E3454"/>
      <c r="F3454" s="276"/>
      <c r="G3454"/>
      <c r="H3454"/>
      <c r="I3454"/>
      <c r="J3454" s="267"/>
      <c r="K3454" s="267"/>
      <c r="L3454" s="372"/>
      <c r="O3454" s="373"/>
      <c r="P3454" s="373"/>
      <c r="Q3454" s="374"/>
      <c r="R3454" s="274"/>
      <c r="S3454"/>
      <c r="T3454"/>
      <c r="U3454"/>
      <c r="V3454"/>
      <c r="W3454"/>
      <c r="X3454"/>
      <c r="Y3454"/>
      <c r="Z3454"/>
      <c r="AA3454"/>
      <c r="AB3454"/>
      <c r="AC3454"/>
      <c r="AD3454"/>
      <c r="AE3454"/>
      <c r="AF3454"/>
      <c r="AG3454"/>
      <c r="AH3454"/>
    </row>
    <row r="3455" spans="1:34" s="282" customFormat="1" ht="12.75" customHeight="1" x14ac:dyDescent="0.25">
      <c r="A3455"/>
      <c r="B3455"/>
      <c r="C3455" s="8"/>
      <c r="D3455" s="8"/>
      <c r="E3455"/>
      <c r="F3455" s="276"/>
      <c r="G3455"/>
      <c r="H3455"/>
      <c r="I3455"/>
      <c r="J3455" s="267"/>
      <c r="K3455" s="267"/>
      <c r="L3455" s="372"/>
      <c r="O3455" s="373"/>
      <c r="P3455" s="373"/>
      <c r="Q3455" s="374"/>
      <c r="R3455" s="274"/>
      <c r="S3455"/>
      <c r="T3455"/>
      <c r="U3455"/>
      <c r="V3455"/>
      <c r="W3455"/>
      <c r="X3455"/>
      <c r="Y3455"/>
      <c r="Z3455"/>
      <c r="AA3455"/>
      <c r="AB3455"/>
      <c r="AC3455"/>
      <c r="AD3455"/>
      <c r="AE3455"/>
      <c r="AF3455"/>
      <c r="AG3455"/>
      <c r="AH3455"/>
    </row>
    <row r="3456" spans="1:34" s="282" customFormat="1" ht="12.75" customHeight="1" x14ac:dyDescent="0.25">
      <c r="A3456"/>
      <c r="B3456"/>
      <c r="C3456" s="8"/>
      <c r="D3456" s="8"/>
      <c r="E3456"/>
      <c r="F3456" s="276"/>
      <c r="G3456"/>
      <c r="H3456"/>
      <c r="I3456"/>
      <c r="J3456" s="267"/>
      <c r="K3456" s="267"/>
      <c r="L3456" s="372"/>
      <c r="O3456" s="373"/>
      <c r="P3456" s="373"/>
      <c r="Q3456" s="374"/>
      <c r="R3456" s="274"/>
      <c r="S3456"/>
      <c r="T3456"/>
      <c r="U3456"/>
      <c r="V3456"/>
      <c r="W3456"/>
      <c r="X3456"/>
      <c r="Y3456"/>
      <c r="Z3456"/>
      <c r="AA3456"/>
      <c r="AB3456"/>
      <c r="AC3456"/>
      <c r="AD3456"/>
      <c r="AE3456"/>
      <c r="AF3456"/>
      <c r="AG3456"/>
      <c r="AH3456"/>
    </row>
    <row r="3457" spans="1:34" s="282" customFormat="1" ht="12.75" customHeight="1" x14ac:dyDescent="0.25">
      <c r="A3457"/>
      <c r="B3457"/>
      <c r="C3457" s="8"/>
      <c r="D3457" s="8"/>
      <c r="E3457"/>
      <c r="F3457" s="276"/>
      <c r="G3457"/>
      <c r="H3457"/>
      <c r="I3457"/>
      <c r="J3457" s="267"/>
      <c r="K3457" s="267"/>
      <c r="L3457" s="372"/>
      <c r="O3457" s="373"/>
      <c r="P3457" s="373"/>
      <c r="Q3457" s="374"/>
      <c r="R3457" s="274"/>
      <c r="S3457"/>
      <c r="T3457"/>
      <c r="U3457"/>
      <c r="V3457"/>
      <c r="W3457"/>
      <c r="X3457"/>
      <c r="Y3457"/>
      <c r="Z3457"/>
      <c r="AA3457"/>
      <c r="AB3457"/>
      <c r="AC3457"/>
      <c r="AD3457"/>
      <c r="AE3457"/>
      <c r="AF3457"/>
      <c r="AG3457"/>
      <c r="AH3457"/>
    </row>
    <row r="3458" spans="1:34" s="282" customFormat="1" ht="12.75" customHeight="1" x14ac:dyDescent="0.25">
      <c r="A3458"/>
      <c r="B3458"/>
      <c r="C3458" s="8"/>
      <c r="D3458" s="8"/>
      <c r="E3458"/>
      <c r="F3458" s="276"/>
      <c r="G3458"/>
      <c r="H3458"/>
      <c r="I3458"/>
      <c r="J3458" s="267"/>
      <c r="K3458" s="267"/>
      <c r="L3458" s="372"/>
      <c r="O3458" s="373"/>
      <c r="P3458" s="373"/>
      <c r="Q3458" s="374"/>
      <c r="R3458" s="274"/>
      <c r="S3458"/>
      <c r="T3458"/>
      <c r="U3458"/>
      <c r="V3458"/>
      <c r="W3458"/>
      <c r="X3458"/>
      <c r="Y3458"/>
      <c r="Z3458"/>
      <c r="AA3458"/>
      <c r="AB3458"/>
      <c r="AC3458"/>
      <c r="AD3458"/>
      <c r="AE3458"/>
      <c r="AF3458"/>
      <c r="AG3458"/>
      <c r="AH3458"/>
    </row>
    <row r="3459" spans="1:34" s="282" customFormat="1" ht="12.75" customHeight="1" x14ac:dyDescent="0.25">
      <c r="A3459"/>
      <c r="B3459"/>
      <c r="C3459" s="8"/>
      <c r="D3459" s="8"/>
      <c r="E3459"/>
      <c r="F3459" s="276"/>
      <c r="G3459"/>
      <c r="H3459"/>
      <c r="I3459"/>
      <c r="J3459" s="267"/>
      <c r="K3459" s="267"/>
      <c r="L3459" s="372"/>
      <c r="O3459" s="373"/>
      <c r="P3459" s="373"/>
      <c r="Q3459" s="374"/>
      <c r="R3459" s="274"/>
      <c r="S3459"/>
      <c r="T3459"/>
      <c r="U3459"/>
      <c r="V3459"/>
      <c r="W3459"/>
      <c r="X3459"/>
      <c r="Y3459"/>
      <c r="Z3459"/>
      <c r="AA3459"/>
      <c r="AB3459"/>
      <c r="AC3459"/>
      <c r="AD3459"/>
      <c r="AE3459"/>
      <c r="AF3459"/>
      <c r="AG3459"/>
      <c r="AH3459"/>
    </row>
    <row r="3460" spans="1:34" s="282" customFormat="1" ht="12.75" customHeight="1" x14ac:dyDescent="0.25">
      <c r="A3460"/>
      <c r="B3460"/>
      <c r="C3460" s="8"/>
      <c r="D3460" s="8"/>
      <c r="E3460"/>
      <c r="F3460" s="276"/>
      <c r="G3460"/>
      <c r="H3460"/>
      <c r="I3460"/>
      <c r="J3460" s="267"/>
      <c r="K3460" s="267"/>
      <c r="L3460" s="372"/>
      <c r="O3460" s="373"/>
      <c r="P3460" s="373"/>
      <c r="Q3460" s="374"/>
      <c r="R3460" s="274"/>
      <c r="S3460"/>
      <c r="T3460"/>
      <c r="U3460"/>
      <c r="V3460"/>
      <c r="W3460"/>
      <c r="X3460"/>
      <c r="Y3460"/>
      <c r="Z3460"/>
      <c r="AA3460"/>
      <c r="AB3460"/>
      <c r="AC3460"/>
      <c r="AD3460"/>
      <c r="AE3460"/>
      <c r="AF3460"/>
      <c r="AG3460"/>
      <c r="AH3460"/>
    </row>
    <row r="3461" spans="1:34" s="282" customFormat="1" ht="12.75" customHeight="1" x14ac:dyDescent="0.25">
      <c r="A3461"/>
      <c r="B3461"/>
      <c r="C3461" s="8"/>
      <c r="D3461" s="8"/>
      <c r="E3461"/>
      <c r="F3461" s="276"/>
      <c r="G3461"/>
      <c r="H3461"/>
      <c r="I3461"/>
      <c r="J3461" s="267"/>
      <c r="K3461" s="267"/>
      <c r="L3461" s="372"/>
      <c r="O3461" s="373"/>
      <c r="P3461" s="373"/>
      <c r="Q3461" s="374"/>
      <c r="R3461" s="274"/>
      <c r="S3461"/>
      <c r="T3461"/>
      <c r="U3461"/>
      <c r="V3461"/>
      <c r="W3461"/>
      <c r="X3461"/>
      <c r="Y3461"/>
      <c r="Z3461"/>
      <c r="AA3461"/>
      <c r="AB3461"/>
      <c r="AC3461"/>
      <c r="AD3461"/>
      <c r="AE3461"/>
      <c r="AF3461"/>
      <c r="AG3461"/>
      <c r="AH3461"/>
    </row>
    <row r="3462" spans="1:34" s="282" customFormat="1" ht="12.75" customHeight="1" x14ac:dyDescent="0.25">
      <c r="A3462"/>
      <c r="B3462"/>
      <c r="C3462" s="8"/>
      <c r="D3462" s="8"/>
      <c r="E3462"/>
      <c r="F3462" s="276"/>
      <c r="G3462"/>
      <c r="H3462"/>
      <c r="I3462"/>
      <c r="J3462" s="267"/>
      <c r="K3462" s="267"/>
      <c r="L3462" s="372"/>
      <c r="O3462" s="373"/>
      <c r="P3462" s="373"/>
      <c r="Q3462" s="374"/>
      <c r="R3462" s="274"/>
      <c r="S3462"/>
      <c r="T3462"/>
      <c r="U3462"/>
      <c r="V3462"/>
      <c r="W3462"/>
      <c r="X3462"/>
      <c r="Y3462"/>
      <c r="Z3462"/>
      <c r="AA3462"/>
      <c r="AB3462"/>
      <c r="AC3462"/>
      <c r="AD3462"/>
      <c r="AE3462"/>
      <c r="AF3462"/>
      <c r="AG3462"/>
      <c r="AH3462"/>
    </row>
    <row r="3463" spans="1:34" s="282" customFormat="1" ht="12.75" customHeight="1" x14ac:dyDescent="0.25">
      <c r="A3463"/>
      <c r="B3463"/>
      <c r="C3463" s="8"/>
      <c r="D3463" s="8"/>
      <c r="E3463"/>
      <c r="F3463" s="276"/>
      <c r="G3463"/>
      <c r="H3463"/>
      <c r="I3463"/>
      <c r="J3463" s="267"/>
      <c r="K3463" s="267"/>
      <c r="L3463" s="372"/>
      <c r="O3463" s="373"/>
      <c r="P3463" s="373"/>
      <c r="Q3463" s="374"/>
      <c r="R3463" s="274"/>
      <c r="S3463"/>
      <c r="T3463"/>
      <c r="U3463"/>
      <c r="V3463"/>
      <c r="W3463"/>
      <c r="X3463"/>
      <c r="Y3463"/>
      <c r="Z3463"/>
      <c r="AA3463"/>
      <c r="AB3463"/>
      <c r="AC3463"/>
      <c r="AD3463"/>
      <c r="AE3463"/>
      <c r="AF3463"/>
      <c r="AG3463"/>
      <c r="AH3463"/>
    </row>
    <row r="3464" spans="1:34" s="282" customFormat="1" ht="12.75" customHeight="1" x14ac:dyDescent="0.25">
      <c r="A3464"/>
      <c r="B3464"/>
      <c r="C3464" s="8"/>
      <c r="D3464" s="8"/>
      <c r="E3464"/>
      <c r="F3464" s="276"/>
      <c r="G3464"/>
      <c r="H3464"/>
      <c r="I3464"/>
      <c r="J3464" s="267"/>
      <c r="K3464" s="267"/>
      <c r="L3464" s="372"/>
      <c r="O3464" s="373"/>
      <c r="P3464" s="373"/>
      <c r="Q3464" s="374"/>
      <c r="R3464" s="274"/>
      <c r="S3464"/>
      <c r="T3464"/>
      <c r="U3464"/>
      <c r="V3464"/>
      <c r="W3464"/>
      <c r="X3464"/>
      <c r="Y3464"/>
      <c r="Z3464"/>
      <c r="AA3464"/>
      <c r="AB3464"/>
      <c r="AC3464"/>
      <c r="AD3464"/>
      <c r="AE3464"/>
      <c r="AF3464"/>
      <c r="AG3464"/>
      <c r="AH3464"/>
    </row>
    <row r="3465" spans="1:34" s="282" customFormat="1" ht="12.75" customHeight="1" x14ac:dyDescent="0.25">
      <c r="A3465"/>
      <c r="B3465"/>
      <c r="C3465" s="8"/>
      <c r="D3465" s="8"/>
      <c r="E3465"/>
      <c r="F3465" s="276"/>
      <c r="G3465"/>
      <c r="H3465"/>
      <c r="I3465"/>
      <c r="J3465" s="267"/>
      <c r="K3465" s="267"/>
      <c r="L3465" s="372"/>
      <c r="O3465" s="373"/>
      <c r="P3465" s="373"/>
      <c r="Q3465" s="374"/>
      <c r="R3465" s="274"/>
      <c r="S3465"/>
      <c r="T3465"/>
      <c r="U3465"/>
      <c r="V3465"/>
      <c r="W3465"/>
      <c r="X3465"/>
      <c r="Y3465"/>
      <c r="Z3465"/>
      <c r="AA3465"/>
      <c r="AB3465"/>
      <c r="AC3465"/>
      <c r="AD3465"/>
      <c r="AE3465"/>
      <c r="AF3465"/>
      <c r="AG3465"/>
      <c r="AH3465"/>
    </row>
    <row r="3466" spans="1:34" s="282" customFormat="1" ht="12.75" customHeight="1" x14ac:dyDescent="0.25">
      <c r="A3466"/>
      <c r="B3466"/>
      <c r="C3466" s="8"/>
      <c r="D3466" s="8"/>
      <c r="E3466"/>
      <c r="F3466" s="276"/>
      <c r="G3466"/>
      <c r="H3466"/>
      <c r="I3466"/>
      <c r="J3466" s="267"/>
      <c r="K3466" s="267"/>
      <c r="L3466" s="372"/>
      <c r="O3466" s="373"/>
      <c r="P3466" s="373"/>
      <c r="Q3466" s="374"/>
      <c r="R3466" s="274"/>
      <c r="S3466"/>
      <c r="T3466"/>
      <c r="U3466"/>
      <c r="V3466"/>
      <c r="W3466"/>
      <c r="X3466"/>
      <c r="Y3466"/>
      <c r="Z3466"/>
      <c r="AA3466"/>
      <c r="AB3466"/>
      <c r="AC3466"/>
      <c r="AD3466"/>
      <c r="AE3466"/>
      <c r="AF3466"/>
      <c r="AG3466"/>
      <c r="AH3466"/>
    </row>
    <row r="3467" spans="1:34" s="282" customFormat="1" ht="12.75" customHeight="1" x14ac:dyDescent="0.25">
      <c r="A3467"/>
      <c r="B3467"/>
      <c r="C3467" s="8"/>
      <c r="D3467" s="8"/>
      <c r="E3467"/>
      <c r="F3467" s="276"/>
      <c r="G3467"/>
      <c r="H3467"/>
      <c r="I3467"/>
      <c r="J3467" s="267"/>
      <c r="K3467" s="267"/>
      <c r="L3467" s="372"/>
      <c r="O3467" s="373"/>
      <c r="P3467" s="373"/>
      <c r="Q3467" s="374"/>
      <c r="R3467" s="274"/>
      <c r="S3467"/>
      <c r="T3467"/>
      <c r="U3467"/>
      <c r="V3467"/>
      <c r="W3467"/>
      <c r="X3467"/>
      <c r="Y3467"/>
      <c r="Z3467"/>
      <c r="AA3467"/>
      <c r="AB3467"/>
      <c r="AC3467"/>
      <c r="AD3467"/>
      <c r="AE3467"/>
      <c r="AF3467"/>
      <c r="AG3467"/>
      <c r="AH3467"/>
    </row>
    <row r="3468" spans="1:34" s="282" customFormat="1" ht="12.75" customHeight="1" x14ac:dyDescent="0.25">
      <c r="A3468"/>
      <c r="B3468"/>
      <c r="C3468" s="8"/>
      <c r="D3468" s="8"/>
      <c r="E3468"/>
      <c r="F3468" s="276"/>
      <c r="G3468"/>
      <c r="H3468"/>
      <c r="I3468"/>
      <c r="J3468" s="267"/>
      <c r="K3468" s="267"/>
      <c r="L3468" s="372"/>
      <c r="O3468" s="373"/>
      <c r="P3468" s="373"/>
      <c r="Q3468" s="374"/>
      <c r="R3468" s="274"/>
      <c r="S3468"/>
      <c r="T3468"/>
      <c r="U3468"/>
      <c r="V3468"/>
      <c r="W3468"/>
      <c r="X3468"/>
      <c r="Y3468"/>
      <c r="Z3468"/>
      <c r="AA3468"/>
      <c r="AB3468"/>
      <c r="AC3468"/>
      <c r="AD3468"/>
      <c r="AE3468"/>
      <c r="AF3468"/>
      <c r="AG3468"/>
      <c r="AH3468"/>
    </row>
    <row r="3469" spans="1:34" s="282" customFormat="1" ht="12.75" customHeight="1" x14ac:dyDescent="0.25">
      <c r="A3469"/>
      <c r="B3469"/>
      <c r="C3469" s="8"/>
      <c r="D3469" s="8"/>
      <c r="E3469"/>
      <c r="F3469" s="276"/>
      <c r="G3469"/>
      <c r="H3469"/>
      <c r="I3469"/>
      <c r="J3469" s="267"/>
      <c r="K3469" s="267"/>
      <c r="L3469" s="372"/>
      <c r="O3469" s="373"/>
      <c r="P3469" s="373"/>
      <c r="Q3469" s="374"/>
      <c r="R3469" s="274"/>
      <c r="S3469"/>
      <c r="T3469"/>
      <c r="U3469"/>
      <c r="V3469"/>
      <c r="W3469"/>
      <c r="X3469"/>
      <c r="Y3469"/>
      <c r="Z3469"/>
      <c r="AA3469"/>
      <c r="AB3469"/>
      <c r="AC3469"/>
      <c r="AD3469"/>
      <c r="AE3469"/>
      <c r="AF3469"/>
      <c r="AG3469"/>
      <c r="AH3469"/>
    </row>
    <row r="3470" spans="1:34" s="282" customFormat="1" ht="12.75" customHeight="1" x14ac:dyDescent="0.25">
      <c r="A3470"/>
      <c r="B3470"/>
      <c r="C3470" s="8"/>
      <c r="D3470" s="8"/>
      <c r="E3470"/>
      <c r="F3470" s="276"/>
      <c r="G3470"/>
      <c r="H3470"/>
      <c r="I3470"/>
      <c r="J3470" s="267"/>
      <c r="K3470" s="267"/>
      <c r="L3470" s="372"/>
      <c r="O3470" s="373"/>
      <c r="P3470" s="373"/>
      <c r="Q3470" s="374"/>
      <c r="R3470" s="274"/>
      <c r="S3470"/>
      <c r="T3470"/>
      <c r="U3470"/>
      <c r="V3470"/>
      <c r="W3470"/>
      <c r="X3470"/>
      <c r="Y3470"/>
      <c r="Z3470"/>
      <c r="AA3470"/>
      <c r="AB3470"/>
      <c r="AC3470"/>
      <c r="AD3470"/>
      <c r="AE3470"/>
      <c r="AF3470"/>
      <c r="AG3470"/>
      <c r="AH3470"/>
    </row>
    <row r="3471" spans="1:34" s="282" customFormat="1" ht="12.75" customHeight="1" x14ac:dyDescent="0.25">
      <c r="A3471"/>
      <c r="B3471"/>
      <c r="C3471" s="8"/>
      <c r="D3471" s="8"/>
      <c r="E3471"/>
      <c r="F3471" s="276"/>
      <c r="G3471"/>
      <c r="H3471"/>
      <c r="I3471"/>
      <c r="J3471" s="267"/>
      <c r="K3471" s="267"/>
      <c r="L3471" s="372"/>
      <c r="O3471" s="373"/>
      <c r="P3471" s="373"/>
      <c r="Q3471" s="374"/>
      <c r="R3471" s="274"/>
      <c r="S3471"/>
      <c r="T3471"/>
      <c r="U3471"/>
      <c r="V3471"/>
      <c r="W3471"/>
      <c r="X3471"/>
      <c r="Y3471"/>
      <c r="Z3471"/>
      <c r="AA3471"/>
      <c r="AB3471"/>
      <c r="AC3471"/>
      <c r="AD3471"/>
      <c r="AE3471"/>
      <c r="AF3471"/>
      <c r="AG3471"/>
      <c r="AH3471"/>
    </row>
    <row r="3472" spans="1:34" s="282" customFormat="1" ht="12.75" customHeight="1" x14ac:dyDescent="0.25">
      <c r="A3472"/>
      <c r="B3472"/>
      <c r="C3472" s="8"/>
      <c r="D3472" s="8"/>
      <c r="E3472"/>
      <c r="F3472" s="276"/>
      <c r="G3472"/>
      <c r="H3472"/>
      <c r="I3472"/>
      <c r="J3472" s="267"/>
      <c r="K3472" s="267"/>
      <c r="L3472" s="372"/>
      <c r="O3472" s="373"/>
      <c r="P3472" s="373"/>
      <c r="Q3472" s="374"/>
      <c r="R3472" s="274"/>
      <c r="S3472"/>
      <c r="T3472"/>
      <c r="U3472"/>
      <c r="V3472"/>
      <c r="W3472"/>
      <c r="X3472"/>
      <c r="Y3472"/>
      <c r="Z3472"/>
      <c r="AA3472"/>
      <c r="AB3472"/>
      <c r="AC3472"/>
      <c r="AD3472"/>
      <c r="AE3472"/>
      <c r="AF3472"/>
      <c r="AG3472"/>
      <c r="AH3472"/>
    </row>
    <row r="3473" spans="1:34" s="282" customFormat="1" ht="12.75" customHeight="1" x14ac:dyDescent="0.25">
      <c r="A3473"/>
      <c r="B3473"/>
      <c r="C3473" s="8"/>
      <c r="D3473" s="8"/>
      <c r="E3473"/>
      <c r="F3473" s="276"/>
      <c r="G3473"/>
      <c r="H3473"/>
      <c r="I3473"/>
      <c r="J3473" s="267"/>
      <c r="K3473" s="267"/>
      <c r="L3473" s="372"/>
      <c r="O3473" s="373"/>
      <c r="P3473" s="373"/>
      <c r="Q3473" s="374"/>
      <c r="R3473" s="274"/>
      <c r="S3473"/>
      <c r="T3473"/>
      <c r="U3473"/>
      <c r="V3473"/>
      <c r="W3473"/>
      <c r="X3473"/>
      <c r="Y3473"/>
      <c r="Z3473"/>
      <c r="AA3473"/>
      <c r="AB3473"/>
      <c r="AC3473"/>
      <c r="AD3473"/>
      <c r="AE3473"/>
      <c r="AF3473"/>
      <c r="AG3473"/>
      <c r="AH3473"/>
    </row>
    <row r="3474" spans="1:34" s="282" customFormat="1" ht="12.75" customHeight="1" x14ac:dyDescent="0.25">
      <c r="A3474"/>
      <c r="B3474"/>
      <c r="C3474" s="8"/>
      <c r="D3474" s="8"/>
      <c r="E3474"/>
      <c r="F3474" s="276"/>
      <c r="G3474"/>
      <c r="H3474"/>
      <c r="I3474"/>
      <c r="J3474" s="267"/>
      <c r="K3474" s="267"/>
      <c r="L3474" s="372"/>
      <c r="O3474" s="373"/>
      <c r="P3474" s="373"/>
      <c r="Q3474" s="374"/>
      <c r="R3474" s="274"/>
      <c r="S3474"/>
      <c r="T3474"/>
      <c r="U3474"/>
      <c r="V3474"/>
      <c r="W3474"/>
      <c r="X3474"/>
      <c r="Y3474"/>
      <c r="Z3474"/>
      <c r="AA3474"/>
      <c r="AB3474"/>
      <c r="AC3474"/>
      <c r="AD3474"/>
      <c r="AE3474"/>
      <c r="AF3474"/>
      <c r="AG3474"/>
      <c r="AH3474"/>
    </row>
    <row r="3475" spans="1:34" s="282" customFormat="1" ht="12.75" customHeight="1" x14ac:dyDescent="0.25">
      <c r="A3475"/>
      <c r="B3475"/>
      <c r="C3475" s="8"/>
      <c r="D3475" s="8"/>
      <c r="E3475"/>
      <c r="F3475" s="276"/>
      <c r="G3475"/>
      <c r="H3475"/>
      <c r="I3475"/>
      <c r="J3475" s="267"/>
      <c r="K3475" s="267"/>
      <c r="L3475" s="372"/>
      <c r="O3475" s="373"/>
      <c r="P3475" s="373"/>
      <c r="Q3475" s="374"/>
      <c r="R3475" s="274"/>
      <c r="S3475"/>
      <c r="T3475"/>
      <c r="U3475"/>
      <c r="V3475"/>
      <c r="W3475"/>
      <c r="X3475"/>
      <c r="Y3475"/>
      <c r="Z3475"/>
      <c r="AA3475"/>
      <c r="AB3475"/>
      <c r="AC3475"/>
      <c r="AD3475"/>
      <c r="AE3475"/>
      <c r="AF3475"/>
      <c r="AG3475"/>
      <c r="AH3475"/>
    </row>
    <row r="3476" spans="1:34" s="282" customFormat="1" ht="12.75" customHeight="1" x14ac:dyDescent="0.25">
      <c r="A3476"/>
      <c r="B3476"/>
      <c r="C3476" s="8"/>
      <c r="D3476" s="8"/>
      <c r="E3476"/>
      <c r="F3476" s="276"/>
      <c r="G3476"/>
      <c r="H3476"/>
      <c r="I3476"/>
      <c r="J3476" s="267"/>
      <c r="K3476" s="267"/>
      <c r="L3476" s="372"/>
      <c r="O3476" s="373"/>
      <c r="P3476" s="373"/>
      <c r="Q3476" s="374"/>
      <c r="R3476" s="274"/>
      <c r="S3476"/>
      <c r="T3476"/>
      <c r="U3476"/>
      <c r="V3476"/>
      <c r="W3476"/>
      <c r="X3476"/>
      <c r="Y3476"/>
      <c r="Z3476"/>
      <c r="AA3476"/>
      <c r="AB3476"/>
      <c r="AC3476"/>
      <c r="AD3476"/>
      <c r="AE3476"/>
      <c r="AF3476"/>
      <c r="AG3476"/>
      <c r="AH3476"/>
    </row>
    <row r="3477" spans="1:34" s="282" customFormat="1" ht="12.75" customHeight="1" x14ac:dyDescent="0.25">
      <c r="A3477"/>
      <c r="B3477"/>
      <c r="C3477" s="8"/>
      <c r="D3477" s="8"/>
      <c r="E3477"/>
      <c r="F3477" s="276"/>
      <c r="G3477"/>
      <c r="H3477"/>
      <c r="I3477"/>
      <c r="J3477" s="267"/>
      <c r="K3477" s="267"/>
      <c r="L3477" s="372"/>
      <c r="O3477" s="373"/>
      <c r="P3477" s="373"/>
      <c r="Q3477" s="374"/>
      <c r="R3477" s="274"/>
      <c r="S3477"/>
      <c r="T3477"/>
      <c r="U3477"/>
      <c r="V3477"/>
      <c r="W3477"/>
      <c r="X3477"/>
      <c r="Y3477"/>
      <c r="Z3477"/>
      <c r="AA3477"/>
      <c r="AB3477"/>
      <c r="AC3477"/>
      <c r="AD3477"/>
      <c r="AE3477"/>
      <c r="AF3477"/>
      <c r="AG3477"/>
      <c r="AH3477"/>
    </row>
    <row r="3478" spans="1:34" s="282" customFormat="1" ht="12.75" customHeight="1" x14ac:dyDescent="0.25">
      <c r="A3478"/>
      <c r="B3478"/>
      <c r="C3478" s="8"/>
      <c r="D3478" s="8"/>
      <c r="E3478"/>
      <c r="F3478" s="276"/>
      <c r="G3478"/>
      <c r="H3478"/>
      <c r="I3478"/>
      <c r="J3478" s="267"/>
      <c r="K3478" s="267"/>
      <c r="L3478" s="372"/>
      <c r="O3478" s="373"/>
      <c r="P3478" s="373"/>
      <c r="Q3478" s="374"/>
      <c r="R3478" s="274"/>
      <c r="S3478"/>
      <c r="T3478"/>
      <c r="U3478"/>
      <c r="V3478"/>
      <c r="W3478"/>
      <c r="X3478"/>
      <c r="Y3478"/>
      <c r="Z3478"/>
      <c r="AA3478"/>
      <c r="AB3478"/>
      <c r="AC3478"/>
      <c r="AD3478"/>
      <c r="AE3478"/>
      <c r="AF3478"/>
      <c r="AG3478"/>
      <c r="AH3478"/>
    </row>
    <row r="3479" spans="1:34" s="282" customFormat="1" ht="12.75" customHeight="1" x14ac:dyDescent="0.25">
      <c r="A3479"/>
      <c r="B3479"/>
      <c r="C3479" s="8"/>
      <c r="D3479" s="8"/>
      <c r="E3479"/>
      <c r="F3479" s="276"/>
      <c r="G3479"/>
      <c r="H3479"/>
      <c r="I3479"/>
      <c r="J3479" s="267"/>
      <c r="K3479" s="267"/>
      <c r="L3479" s="372"/>
      <c r="O3479" s="373"/>
      <c r="P3479" s="373"/>
      <c r="Q3479" s="374"/>
      <c r="R3479" s="274"/>
      <c r="S3479"/>
      <c r="T3479"/>
      <c r="U3479"/>
      <c r="V3479"/>
      <c r="W3479"/>
      <c r="X3479"/>
      <c r="Y3479"/>
      <c r="Z3479"/>
      <c r="AA3479"/>
      <c r="AB3479"/>
      <c r="AC3479"/>
      <c r="AD3479"/>
      <c r="AE3479"/>
      <c r="AF3479"/>
      <c r="AG3479"/>
      <c r="AH3479"/>
    </row>
    <row r="3480" spans="1:34" s="282" customFormat="1" ht="12.75" customHeight="1" x14ac:dyDescent="0.25">
      <c r="A3480"/>
      <c r="B3480"/>
      <c r="C3480" s="8"/>
      <c r="D3480" s="8"/>
      <c r="E3480"/>
      <c r="F3480" s="276"/>
      <c r="G3480"/>
      <c r="H3480"/>
      <c r="I3480"/>
      <c r="J3480" s="267"/>
      <c r="K3480" s="267"/>
      <c r="L3480" s="372"/>
      <c r="O3480" s="373"/>
      <c r="P3480" s="373"/>
      <c r="Q3480" s="374"/>
      <c r="R3480" s="274"/>
      <c r="S3480"/>
      <c r="T3480"/>
      <c r="U3480"/>
      <c r="V3480"/>
      <c r="W3480"/>
      <c r="X3480"/>
      <c r="Y3480"/>
      <c r="Z3480"/>
      <c r="AA3480"/>
      <c r="AB3480"/>
      <c r="AC3480"/>
      <c r="AD3480"/>
      <c r="AE3480"/>
      <c r="AF3480"/>
      <c r="AG3480"/>
      <c r="AH3480"/>
    </row>
    <row r="3481" spans="1:34" s="282" customFormat="1" ht="12.75" customHeight="1" x14ac:dyDescent="0.25">
      <c r="A3481"/>
      <c r="B3481"/>
      <c r="C3481" s="8"/>
      <c r="D3481" s="8"/>
      <c r="E3481"/>
      <c r="F3481" s="276"/>
      <c r="G3481"/>
      <c r="H3481"/>
      <c r="I3481"/>
      <c r="J3481" s="267"/>
      <c r="K3481" s="267"/>
      <c r="L3481" s="372"/>
      <c r="O3481" s="373"/>
      <c r="P3481" s="373"/>
      <c r="Q3481" s="374"/>
      <c r="R3481" s="274"/>
      <c r="S3481"/>
      <c r="T3481"/>
      <c r="U3481"/>
      <c r="V3481"/>
      <c r="W3481"/>
      <c r="X3481"/>
      <c r="Y3481"/>
      <c r="Z3481"/>
      <c r="AA3481"/>
      <c r="AB3481"/>
      <c r="AC3481"/>
      <c r="AD3481"/>
      <c r="AE3481"/>
      <c r="AF3481"/>
      <c r="AG3481"/>
      <c r="AH3481"/>
    </row>
    <row r="3482" spans="1:34" s="282" customFormat="1" ht="12.75" customHeight="1" x14ac:dyDescent="0.25">
      <c r="A3482"/>
      <c r="B3482"/>
      <c r="C3482" s="8"/>
      <c r="D3482" s="8"/>
      <c r="E3482"/>
      <c r="F3482" s="276"/>
      <c r="G3482"/>
      <c r="H3482"/>
      <c r="I3482"/>
      <c r="J3482" s="267"/>
      <c r="K3482" s="267"/>
      <c r="L3482" s="372"/>
      <c r="O3482" s="373"/>
      <c r="P3482" s="373"/>
      <c r="Q3482" s="374"/>
      <c r="R3482" s="274"/>
      <c r="S3482"/>
      <c r="T3482"/>
      <c r="U3482"/>
      <c r="V3482"/>
      <c r="W3482"/>
      <c r="X3482"/>
      <c r="Y3482"/>
      <c r="Z3482"/>
      <c r="AA3482"/>
      <c r="AB3482"/>
      <c r="AC3482"/>
      <c r="AD3482"/>
      <c r="AE3482"/>
      <c r="AF3482"/>
      <c r="AG3482"/>
      <c r="AH3482"/>
    </row>
    <row r="3483" spans="1:34" s="282" customFormat="1" ht="12.75" customHeight="1" x14ac:dyDescent="0.25">
      <c r="A3483"/>
      <c r="B3483"/>
      <c r="C3483" s="8"/>
      <c r="D3483" s="8"/>
      <c r="E3483"/>
      <c r="F3483" s="276"/>
      <c r="G3483"/>
      <c r="H3483"/>
      <c r="I3483"/>
      <c r="J3483" s="267"/>
      <c r="K3483" s="267"/>
      <c r="L3483" s="372"/>
      <c r="O3483" s="373"/>
      <c r="P3483" s="373"/>
      <c r="Q3483" s="374"/>
      <c r="R3483" s="274"/>
      <c r="S3483"/>
      <c r="T3483"/>
      <c r="U3483"/>
      <c r="V3483"/>
      <c r="W3483"/>
      <c r="X3483"/>
      <c r="Y3483"/>
      <c r="Z3483"/>
      <c r="AA3483"/>
      <c r="AB3483"/>
      <c r="AC3483"/>
      <c r="AD3483"/>
      <c r="AE3483"/>
      <c r="AF3483"/>
      <c r="AG3483"/>
      <c r="AH3483"/>
    </row>
    <row r="3484" spans="1:34" s="282" customFormat="1" ht="12.75" customHeight="1" x14ac:dyDescent="0.25">
      <c r="A3484"/>
      <c r="B3484"/>
      <c r="C3484" s="8"/>
      <c r="D3484" s="8"/>
      <c r="E3484"/>
      <c r="F3484" s="276"/>
      <c r="G3484"/>
      <c r="H3484"/>
      <c r="I3484"/>
      <c r="J3484" s="267"/>
      <c r="K3484" s="267"/>
      <c r="L3484" s="372"/>
      <c r="O3484" s="373"/>
      <c r="P3484" s="373"/>
      <c r="Q3484" s="374"/>
      <c r="R3484" s="274"/>
      <c r="S3484"/>
      <c r="T3484"/>
      <c r="U3484"/>
      <c r="V3484"/>
      <c r="W3484"/>
      <c r="X3484"/>
      <c r="Y3484"/>
      <c r="Z3484"/>
      <c r="AA3484"/>
      <c r="AB3484"/>
      <c r="AC3484"/>
      <c r="AD3484"/>
      <c r="AE3484"/>
      <c r="AF3484"/>
      <c r="AG3484"/>
      <c r="AH3484"/>
    </row>
    <row r="3485" spans="1:34" s="282" customFormat="1" ht="12.75" customHeight="1" x14ac:dyDescent="0.25">
      <c r="A3485"/>
      <c r="B3485"/>
      <c r="C3485" s="8"/>
      <c r="D3485" s="8"/>
      <c r="E3485"/>
      <c r="F3485" s="276"/>
      <c r="G3485"/>
      <c r="H3485"/>
      <c r="I3485"/>
      <c r="J3485" s="267"/>
      <c r="K3485" s="267"/>
      <c r="L3485" s="372"/>
      <c r="O3485" s="373"/>
      <c r="P3485" s="373"/>
      <c r="Q3485" s="374"/>
      <c r="R3485" s="274"/>
      <c r="S3485"/>
      <c r="T3485"/>
      <c r="U3485"/>
      <c r="V3485"/>
      <c r="W3485"/>
      <c r="X3485"/>
      <c r="Y3485"/>
      <c r="Z3485"/>
      <c r="AA3485"/>
      <c r="AB3485"/>
      <c r="AC3485"/>
      <c r="AD3485"/>
      <c r="AE3485"/>
      <c r="AF3485"/>
      <c r="AG3485"/>
      <c r="AH3485"/>
    </row>
    <row r="3486" spans="1:34" s="282" customFormat="1" ht="12.75" customHeight="1" x14ac:dyDescent="0.25">
      <c r="A3486"/>
      <c r="B3486"/>
      <c r="C3486" s="8"/>
      <c r="D3486" s="8"/>
      <c r="E3486"/>
      <c r="F3486" s="276"/>
      <c r="G3486"/>
      <c r="H3486"/>
      <c r="I3486"/>
      <c r="J3486" s="267"/>
      <c r="K3486" s="267"/>
      <c r="L3486" s="372"/>
      <c r="O3486" s="373"/>
      <c r="P3486" s="373"/>
      <c r="Q3486" s="374"/>
      <c r="R3486" s="274"/>
      <c r="S3486"/>
      <c r="T3486"/>
      <c r="U3486"/>
      <c r="V3486"/>
      <c r="W3486"/>
      <c r="X3486"/>
      <c r="Y3486"/>
      <c r="Z3486"/>
      <c r="AA3486"/>
      <c r="AB3486"/>
      <c r="AC3486"/>
      <c r="AD3486"/>
      <c r="AE3486"/>
      <c r="AF3486"/>
      <c r="AG3486"/>
      <c r="AH3486"/>
    </row>
    <row r="3487" spans="1:34" s="282" customFormat="1" ht="12.75" customHeight="1" x14ac:dyDescent="0.25">
      <c r="A3487"/>
      <c r="B3487"/>
      <c r="C3487" s="8"/>
      <c r="D3487" s="8"/>
      <c r="E3487"/>
      <c r="F3487" s="276"/>
      <c r="G3487"/>
      <c r="H3487"/>
      <c r="I3487"/>
      <c r="J3487" s="267"/>
      <c r="K3487" s="267"/>
      <c r="L3487" s="372"/>
      <c r="O3487" s="373"/>
      <c r="P3487" s="373"/>
      <c r="Q3487" s="374"/>
      <c r="R3487" s="274"/>
      <c r="S3487"/>
      <c r="T3487"/>
      <c r="U3487"/>
      <c r="V3487"/>
      <c r="W3487"/>
      <c r="X3487"/>
      <c r="Y3487"/>
      <c r="Z3487"/>
      <c r="AA3487"/>
      <c r="AB3487"/>
      <c r="AC3487"/>
      <c r="AD3487"/>
      <c r="AE3487"/>
      <c r="AF3487"/>
      <c r="AG3487"/>
      <c r="AH3487"/>
    </row>
    <row r="3488" spans="1:34" s="282" customFormat="1" ht="12.75" customHeight="1" x14ac:dyDescent="0.25">
      <c r="A3488"/>
      <c r="B3488"/>
      <c r="C3488" s="8"/>
      <c r="D3488" s="8"/>
      <c r="E3488"/>
      <c r="F3488" s="276"/>
      <c r="G3488"/>
      <c r="H3488"/>
      <c r="I3488"/>
      <c r="J3488" s="267"/>
      <c r="K3488" s="267"/>
      <c r="L3488" s="372"/>
      <c r="O3488" s="373"/>
      <c r="P3488" s="373"/>
      <c r="Q3488" s="374"/>
      <c r="R3488" s="274"/>
      <c r="S3488"/>
      <c r="T3488"/>
      <c r="U3488"/>
      <c r="V3488"/>
      <c r="W3488"/>
      <c r="X3488"/>
      <c r="Y3488"/>
      <c r="Z3488"/>
      <c r="AA3488"/>
      <c r="AB3488"/>
      <c r="AC3488"/>
      <c r="AD3488"/>
      <c r="AE3488"/>
      <c r="AF3488"/>
      <c r="AG3488"/>
      <c r="AH3488"/>
    </row>
    <row r="3489" spans="1:34" s="282" customFormat="1" ht="12.75" customHeight="1" x14ac:dyDescent="0.25">
      <c r="A3489"/>
      <c r="B3489"/>
      <c r="C3489" s="8"/>
      <c r="D3489" s="8"/>
      <c r="E3489"/>
      <c r="F3489" s="276"/>
      <c r="G3489"/>
      <c r="H3489"/>
      <c r="I3489"/>
      <c r="J3489" s="267"/>
      <c r="K3489" s="267"/>
      <c r="L3489" s="372"/>
      <c r="O3489" s="373"/>
      <c r="P3489" s="373"/>
      <c r="Q3489" s="374"/>
      <c r="R3489" s="274"/>
      <c r="S3489"/>
      <c r="T3489"/>
      <c r="U3489"/>
      <c r="V3489"/>
      <c r="W3489"/>
      <c r="X3489"/>
      <c r="Y3489"/>
      <c r="Z3489"/>
      <c r="AA3489"/>
      <c r="AB3489"/>
      <c r="AC3489"/>
      <c r="AD3489"/>
      <c r="AE3489"/>
      <c r="AF3489"/>
      <c r="AG3489"/>
      <c r="AH3489"/>
    </row>
    <row r="3490" spans="1:34" s="282" customFormat="1" ht="12.75" customHeight="1" x14ac:dyDescent="0.25">
      <c r="A3490"/>
      <c r="B3490"/>
      <c r="C3490" s="8"/>
      <c r="D3490" s="8"/>
      <c r="E3490"/>
      <c r="F3490" s="276"/>
      <c r="G3490"/>
      <c r="H3490"/>
      <c r="I3490"/>
      <c r="J3490" s="267"/>
      <c r="K3490" s="267"/>
      <c r="L3490" s="372"/>
      <c r="O3490" s="373"/>
      <c r="P3490" s="373"/>
      <c r="Q3490" s="374"/>
      <c r="R3490" s="274"/>
      <c r="S3490"/>
      <c r="T3490"/>
      <c r="U3490"/>
      <c r="V3490"/>
      <c r="W3490"/>
      <c r="X3490"/>
      <c r="Y3490"/>
      <c r="Z3490"/>
      <c r="AA3490"/>
      <c r="AB3490"/>
      <c r="AC3490"/>
      <c r="AD3490"/>
      <c r="AE3490"/>
      <c r="AF3490"/>
      <c r="AG3490"/>
      <c r="AH3490"/>
    </row>
    <row r="3491" spans="1:34" s="282" customFormat="1" ht="12.75" customHeight="1" x14ac:dyDescent="0.25">
      <c r="A3491"/>
      <c r="B3491"/>
      <c r="C3491" s="8"/>
      <c r="D3491" s="8"/>
      <c r="E3491"/>
      <c r="F3491" s="276"/>
      <c r="G3491"/>
      <c r="H3491"/>
      <c r="I3491"/>
      <c r="J3491" s="267"/>
      <c r="K3491" s="267"/>
      <c r="L3491" s="372"/>
      <c r="O3491" s="373"/>
      <c r="P3491" s="373"/>
      <c r="Q3491" s="374"/>
      <c r="R3491" s="274"/>
      <c r="S3491"/>
      <c r="T3491"/>
      <c r="U3491"/>
      <c r="V3491"/>
      <c r="W3491"/>
      <c r="X3491"/>
      <c r="Y3491"/>
      <c r="Z3491"/>
      <c r="AA3491"/>
      <c r="AB3491"/>
      <c r="AC3491"/>
      <c r="AD3491"/>
      <c r="AE3491"/>
      <c r="AF3491"/>
      <c r="AG3491"/>
      <c r="AH3491"/>
    </row>
    <row r="3492" spans="1:34" s="282" customFormat="1" ht="12.75" customHeight="1" x14ac:dyDescent="0.25">
      <c r="A3492"/>
      <c r="B3492"/>
      <c r="C3492" s="8"/>
      <c r="D3492" s="8"/>
      <c r="E3492"/>
      <c r="F3492" s="276"/>
      <c r="G3492"/>
      <c r="H3492"/>
      <c r="I3492"/>
      <c r="J3492" s="267"/>
      <c r="K3492" s="267"/>
      <c r="L3492" s="372"/>
      <c r="O3492" s="373"/>
      <c r="P3492" s="373"/>
      <c r="Q3492" s="374"/>
      <c r="R3492" s="274"/>
      <c r="S3492"/>
      <c r="T3492"/>
      <c r="U3492"/>
      <c r="V3492"/>
      <c r="W3492"/>
      <c r="X3492"/>
      <c r="Y3492"/>
      <c r="Z3492"/>
      <c r="AA3492"/>
      <c r="AB3492"/>
      <c r="AC3492"/>
      <c r="AD3492"/>
      <c r="AE3492"/>
      <c r="AF3492"/>
      <c r="AG3492"/>
      <c r="AH3492"/>
    </row>
    <row r="3493" spans="1:34" s="282" customFormat="1" ht="12.75" customHeight="1" x14ac:dyDescent="0.25">
      <c r="A3493"/>
      <c r="B3493"/>
      <c r="C3493" s="8"/>
      <c r="D3493" s="8"/>
      <c r="E3493"/>
      <c r="F3493" s="276"/>
      <c r="G3493"/>
      <c r="H3493"/>
      <c r="I3493"/>
      <c r="J3493" s="267"/>
      <c r="K3493" s="267"/>
      <c r="L3493" s="372"/>
      <c r="O3493" s="373"/>
      <c r="P3493" s="373"/>
      <c r="Q3493" s="374"/>
      <c r="R3493" s="274"/>
      <c r="S3493"/>
      <c r="T3493"/>
      <c r="U3493"/>
      <c r="V3493"/>
      <c r="W3493"/>
      <c r="X3493"/>
      <c r="Y3493"/>
      <c r="Z3493"/>
      <c r="AA3493"/>
      <c r="AB3493"/>
      <c r="AC3493"/>
      <c r="AD3493"/>
      <c r="AE3493"/>
      <c r="AF3493"/>
      <c r="AG3493"/>
      <c r="AH3493"/>
    </row>
    <row r="3494" spans="1:34" s="282" customFormat="1" ht="12.75" customHeight="1" x14ac:dyDescent="0.25">
      <c r="A3494"/>
      <c r="B3494"/>
      <c r="C3494" s="8"/>
      <c r="D3494" s="8"/>
      <c r="E3494"/>
      <c r="F3494" s="276"/>
      <c r="G3494"/>
      <c r="H3494"/>
      <c r="I3494"/>
      <c r="J3494" s="267"/>
      <c r="K3494" s="267"/>
      <c r="L3494" s="372"/>
      <c r="O3494" s="373"/>
      <c r="P3494" s="373"/>
      <c r="Q3494" s="374"/>
      <c r="R3494" s="274"/>
      <c r="S3494"/>
      <c r="T3494"/>
      <c r="U3494"/>
      <c r="V3494"/>
      <c r="W3494"/>
      <c r="X3494"/>
      <c r="Y3494"/>
      <c r="Z3494"/>
      <c r="AA3494"/>
      <c r="AB3494"/>
      <c r="AC3494"/>
      <c r="AD3494"/>
      <c r="AE3494"/>
      <c r="AF3494"/>
      <c r="AG3494"/>
      <c r="AH3494"/>
    </row>
    <row r="3495" spans="1:34" s="282" customFormat="1" ht="12.75" customHeight="1" x14ac:dyDescent="0.25">
      <c r="A3495"/>
      <c r="B3495"/>
      <c r="C3495" s="8"/>
      <c r="D3495" s="8"/>
      <c r="E3495"/>
      <c r="F3495" s="276"/>
      <c r="G3495"/>
      <c r="H3495"/>
      <c r="I3495"/>
      <c r="J3495" s="267"/>
      <c r="K3495" s="267"/>
      <c r="L3495" s="372"/>
      <c r="O3495" s="373"/>
      <c r="P3495" s="373"/>
      <c r="Q3495" s="374"/>
      <c r="R3495" s="274"/>
      <c r="S3495"/>
      <c r="T3495"/>
      <c r="U3495"/>
      <c r="V3495"/>
      <c r="W3495"/>
      <c r="X3495"/>
      <c r="Y3495"/>
      <c r="Z3495"/>
      <c r="AA3495"/>
      <c r="AB3495"/>
      <c r="AC3495"/>
      <c r="AD3495"/>
      <c r="AE3495"/>
      <c r="AF3495"/>
      <c r="AG3495"/>
      <c r="AH3495"/>
    </row>
    <row r="3496" spans="1:34" s="282" customFormat="1" ht="12.75" customHeight="1" x14ac:dyDescent="0.25">
      <c r="A3496"/>
      <c r="B3496"/>
      <c r="C3496" s="8"/>
      <c r="D3496" s="8"/>
      <c r="E3496"/>
      <c r="F3496" s="276"/>
      <c r="G3496"/>
      <c r="H3496"/>
      <c r="I3496"/>
      <c r="J3496" s="267"/>
      <c r="K3496" s="267"/>
      <c r="L3496" s="372"/>
      <c r="O3496" s="373"/>
      <c r="P3496" s="373"/>
      <c r="Q3496" s="374"/>
      <c r="R3496" s="274"/>
      <c r="S3496"/>
      <c r="T3496"/>
      <c r="U3496"/>
      <c r="V3496"/>
      <c r="W3496"/>
      <c r="X3496"/>
      <c r="Y3496"/>
      <c r="Z3496"/>
      <c r="AA3496"/>
      <c r="AB3496"/>
      <c r="AC3496"/>
      <c r="AD3496"/>
      <c r="AE3496"/>
      <c r="AF3496"/>
      <c r="AG3496"/>
      <c r="AH3496"/>
    </row>
    <row r="3497" spans="1:34" s="282" customFormat="1" ht="12.75" customHeight="1" x14ac:dyDescent="0.25">
      <c r="A3497"/>
      <c r="B3497"/>
      <c r="C3497" s="8"/>
      <c r="D3497" s="8"/>
      <c r="E3497"/>
      <c r="F3497" s="276"/>
      <c r="G3497"/>
      <c r="H3497"/>
      <c r="I3497"/>
      <c r="J3497" s="267"/>
      <c r="K3497" s="267"/>
      <c r="L3497" s="372"/>
      <c r="O3497" s="373"/>
      <c r="P3497" s="373"/>
      <c r="Q3497" s="374"/>
      <c r="R3497" s="274"/>
      <c r="S3497"/>
      <c r="T3497"/>
      <c r="U3497"/>
      <c r="V3497"/>
      <c r="W3497"/>
      <c r="X3497"/>
      <c r="Y3497"/>
      <c r="Z3497"/>
      <c r="AA3497"/>
      <c r="AB3497"/>
      <c r="AC3497"/>
      <c r="AD3497"/>
      <c r="AE3497"/>
      <c r="AF3497"/>
      <c r="AG3497"/>
      <c r="AH3497"/>
    </row>
    <row r="3498" spans="1:34" s="282" customFormat="1" ht="12.75" customHeight="1" x14ac:dyDescent="0.25">
      <c r="A3498"/>
      <c r="B3498"/>
      <c r="C3498" s="8"/>
      <c r="D3498" s="8"/>
      <c r="E3498"/>
      <c r="F3498" s="276"/>
      <c r="G3498"/>
      <c r="H3498"/>
      <c r="I3498"/>
      <c r="J3498" s="267"/>
      <c r="K3498" s="267"/>
      <c r="L3498" s="372"/>
      <c r="O3498" s="373"/>
      <c r="P3498" s="373"/>
      <c r="Q3498" s="374"/>
      <c r="R3498" s="274"/>
      <c r="S3498"/>
      <c r="T3498"/>
      <c r="U3498"/>
      <c r="V3498"/>
      <c r="W3498"/>
      <c r="X3498"/>
      <c r="Y3498"/>
      <c r="Z3498"/>
      <c r="AA3498"/>
      <c r="AB3498"/>
      <c r="AC3498"/>
      <c r="AD3498"/>
      <c r="AE3498"/>
      <c r="AF3498"/>
      <c r="AG3498"/>
      <c r="AH3498"/>
    </row>
    <row r="3499" spans="1:34" s="282" customFormat="1" ht="12.75" customHeight="1" x14ac:dyDescent="0.25">
      <c r="A3499"/>
      <c r="B3499"/>
      <c r="C3499" s="8"/>
      <c r="D3499" s="8"/>
      <c r="E3499"/>
      <c r="F3499" s="276"/>
      <c r="G3499"/>
      <c r="H3499"/>
      <c r="I3499"/>
      <c r="J3499" s="267"/>
      <c r="K3499" s="267"/>
      <c r="L3499" s="372"/>
      <c r="O3499" s="373"/>
      <c r="P3499" s="373"/>
      <c r="Q3499" s="374"/>
      <c r="R3499" s="274"/>
      <c r="S3499"/>
      <c r="T3499"/>
      <c r="U3499"/>
      <c r="V3499"/>
      <c r="W3499"/>
      <c r="X3499"/>
      <c r="Y3499"/>
      <c r="Z3499"/>
      <c r="AA3499"/>
      <c r="AB3499"/>
      <c r="AC3499"/>
      <c r="AD3499"/>
      <c r="AE3499"/>
      <c r="AF3499"/>
      <c r="AG3499"/>
      <c r="AH3499"/>
    </row>
    <row r="3500" spans="1:34" s="282" customFormat="1" ht="12.75" customHeight="1" x14ac:dyDescent="0.25">
      <c r="A3500"/>
      <c r="B3500"/>
      <c r="C3500" s="8"/>
      <c r="D3500" s="8"/>
      <c r="E3500"/>
      <c r="F3500" s="276"/>
      <c r="G3500"/>
      <c r="H3500"/>
      <c r="I3500"/>
      <c r="J3500" s="267"/>
      <c r="K3500" s="267"/>
      <c r="L3500" s="372"/>
      <c r="O3500" s="373"/>
      <c r="P3500" s="373"/>
      <c r="Q3500" s="374"/>
      <c r="R3500" s="274"/>
      <c r="S3500"/>
      <c r="T3500"/>
      <c r="U3500"/>
      <c r="V3500"/>
      <c r="W3500"/>
      <c r="X3500"/>
      <c r="Y3500"/>
      <c r="Z3500"/>
      <c r="AA3500"/>
      <c r="AB3500"/>
      <c r="AC3500"/>
      <c r="AD3500"/>
      <c r="AE3500"/>
      <c r="AF3500"/>
      <c r="AG3500"/>
      <c r="AH3500"/>
    </row>
    <row r="3501" spans="1:34" s="282" customFormat="1" ht="12.75" customHeight="1" x14ac:dyDescent="0.25">
      <c r="A3501"/>
      <c r="B3501"/>
      <c r="C3501" s="8"/>
      <c r="D3501" s="8"/>
      <c r="E3501"/>
      <c r="F3501" s="276"/>
      <c r="G3501"/>
      <c r="H3501"/>
      <c r="I3501"/>
      <c r="J3501" s="267"/>
      <c r="K3501" s="267"/>
      <c r="L3501" s="372"/>
      <c r="O3501" s="373"/>
      <c r="P3501" s="373"/>
      <c r="Q3501" s="374"/>
      <c r="R3501" s="274"/>
      <c r="S3501"/>
      <c r="T3501"/>
      <c r="U3501"/>
      <c r="V3501"/>
      <c r="W3501"/>
      <c r="X3501"/>
      <c r="Y3501"/>
      <c r="Z3501"/>
      <c r="AA3501"/>
      <c r="AB3501"/>
      <c r="AC3501"/>
      <c r="AD3501"/>
      <c r="AE3501"/>
      <c r="AF3501"/>
      <c r="AG3501"/>
      <c r="AH3501"/>
    </row>
    <row r="3502" spans="1:34" s="282" customFormat="1" ht="12.75" customHeight="1" x14ac:dyDescent="0.25">
      <c r="A3502"/>
      <c r="B3502"/>
      <c r="C3502" s="8"/>
      <c r="D3502" s="8"/>
      <c r="E3502"/>
      <c r="F3502" s="276"/>
      <c r="G3502"/>
      <c r="H3502"/>
      <c r="I3502"/>
      <c r="J3502" s="267"/>
      <c r="K3502" s="267"/>
      <c r="L3502" s="372"/>
      <c r="O3502" s="373"/>
      <c r="P3502" s="373"/>
      <c r="Q3502" s="374"/>
      <c r="R3502" s="274"/>
      <c r="S3502"/>
      <c r="T3502"/>
      <c r="U3502"/>
      <c r="V3502"/>
      <c r="W3502"/>
      <c r="X3502"/>
      <c r="Y3502"/>
      <c r="Z3502"/>
      <c r="AA3502"/>
      <c r="AB3502"/>
      <c r="AC3502"/>
      <c r="AD3502"/>
      <c r="AE3502"/>
      <c r="AF3502"/>
      <c r="AG3502"/>
      <c r="AH3502"/>
    </row>
    <row r="3503" spans="1:34" s="282" customFormat="1" ht="12.75" customHeight="1" x14ac:dyDescent="0.25">
      <c r="A3503"/>
      <c r="B3503"/>
      <c r="C3503" s="8"/>
      <c r="D3503" s="8"/>
      <c r="E3503"/>
      <c r="F3503" s="276"/>
      <c r="G3503"/>
      <c r="H3503"/>
      <c r="I3503"/>
      <c r="J3503" s="267"/>
      <c r="K3503" s="267"/>
      <c r="L3503" s="372"/>
      <c r="O3503" s="373"/>
      <c r="P3503" s="373"/>
      <c r="Q3503" s="374"/>
      <c r="R3503" s="274"/>
      <c r="S3503"/>
      <c r="T3503"/>
      <c r="U3503"/>
      <c r="V3503"/>
      <c r="W3503"/>
      <c r="X3503"/>
      <c r="Y3503"/>
      <c r="Z3503"/>
      <c r="AA3503"/>
      <c r="AB3503"/>
      <c r="AC3503"/>
      <c r="AD3503"/>
      <c r="AE3503"/>
      <c r="AF3503"/>
      <c r="AG3503"/>
      <c r="AH3503"/>
    </row>
    <row r="3504" spans="1:34" s="282" customFormat="1" ht="12.75" customHeight="1" x14ac:dyDescent="0.25">
      <c r="A3504"/>
      <c r="B3504"/>
      <c r="C3504" s="8"/>
      <c r="D3504" s="8"/>
      <c r="E3504"/>
      <c r="F3504" s="276"/>
      <c r="G3504"/>
      <c r="H3504"/>
      <c r="I3504"/>
      <c r="J3504" s="267"/>
      <c r="K3504" s="267"/>
      <c r="L3504" s="372"/>
      <c r="O3504" s="373"/>
      <c r="P3504" s="373"/>
      <c r="Q3504" s="374"/>
      <c r="R3504" s="274"/>
      <c r="S3504"/>
      <c r="T3504"/>
      <c r="U3504"/>
      <c r="V3504"/>
      <c r="W3504"/>
      <c r="X3504"/>
      <c r="Y3504"/>
      <c r="Z3504"/>
      <c r="AA3504"/>
      <c r="AB3504"/>
      <c r="AC3504"/>
      <c r="AD3504"/>
      <c r="AE3504"/>
      <c r="AF3504"/>
      <c r="AG3504"/>
      <c r="AH3504"/>
    </row>
    <row r="3505" spans="1:34" s="282" customFormat="1" ht="12.75" customHeight="1" x14ac:dyDescent="0.25">
      <c r="A3505"/>
      <c r="B3505"/>
      <c r="C3505" s="8"/>
      <c r="D3505" s="8"/>
      <c r="E3505"/>
      <c r="F3505" s="276"/>
      <c r="G3505"/>
      <c r="H3505"/>
      <c r="I3505"/>
      <c r="J3505" s="267"/>
      <c r="K3505" s="267"/>
      <c r="L3505" s="372"/>
      <c r="O3505" s="373"/>
      <c r="P3505" s="373"/>
      <c r="Q3505" s="374"/>
      <c r="R3505" s="274"/>
      <c r="S3505"/>
      <c r="T3505"/>
      <c r="U3505"/>
      <c r="V3505"/>
      <c r="W3505"/>
      <c r="X3505"/>
      <c r="Y3505"/>
      <c r="Z3505"/>
      <c r="AA3505"/>
      <c r="AB3505"/>
      <c r="AC3505"/>
      <c r="AD3505"/>
      <c r="AE3505"/>
      <c r="AF3505"/>
      <c r="AG3505"/>
      <c r="AH3505"/>
    </row>
    <row r="3506" spans="1:34" s="282" customFormat="1" ht="12.75" customHeight="1" x14ac:dyDescent="0.25">
      <c r="A3506"/>
      <c r="B3506"/>
      <c r="C3506" s="8"/>
      <c r="D3506" s="8"/>
      <c r="E3506"/>
      <c r="F3506" s="276"/>
      <c r="G3506"/>
      <c r="H3506"/>
      <c r="I3506"/>
      <c r="J3506" s="267"/>
      <c r="K3506" s="267"/>
      <c r="L3506" s="372"/>
      <c r="O3506" s="373"/>
      <c r="P3506" s="373"/>
      <c r="Q3506" s="374"/>
      <c r="R3506" s="274"/>
      <c r="S3506"/>
      <c r="T3506"/>
      <c r="U3506"/>
      <c r="V3506"/>
      <c r="W3506"/>
      <c r="X3506"/>
      <c r="Y3506"/>
      <c r="Z3506"/>
      <c r="AA3506"/>
      <c r="AB3506"/>
      <c r="AC3506"/>
      <c r="AD3506"/>
      <c r="AE3506"/>
      <c r="AF3506"/>
      <c r="AG3506"/>
      <c r="AH3506"/>
    </row>
    <row r="3507" spans="1:34" s="282" customFormat="1" ht="12.75" customHeight="1" x14ac:dyDescent="0.25">
      <c r="A3507"/>
      <c r="B3507"/>
      <c r="C3507" s="8"/>
      <c r="D3507" s="8"/>
      <c r="E3507"/>
      <c r="F3507" s="276"/>
      <c r="G3507"/>
      <c r="H3507"/>
      <c r="I3507"/>
      <c r="J3507" s="267"/>
      <c r="K3507" s="267"/>
      <c r="L3507" s="372"/>
      <c r="O3507" s="373"/>
      <c r="P3507" s="373"/>
      <c r="Q3507" s="374"/>
      <c r="R3507" s="274"/>
      <c r="S3507"/>
      <c r="T3507"/>
      <c r="U3507"/>
      <c r="V3507"/>
      <c r="W3507"/>
      <c r="X3507"/>
      <c r="Y3507"/>
      <c r="Z3507"/>
      <c r="AA3507"/>
      <c r="AB3507"/>
      <c r="AC3507"/>
      <c r="AD3507"/>
      <c r="AE3507"/>
      <c r="AF3507"/>
      <c r="AG3507"/>
      <c r="AH3507"/>
    </row>
    <row r="3508" spans="1:34" s="282" customFormat="1" ht="12.75" customHeight="1" x14ac:dyDescent="0.25">
      <c r="A3508"/>
      <c r="B3508"/>
      <c r="C3508" s="8"/>
      <c r="D3508" s="8"/>
      <c r="E3508"/>
      <c r="F3508" s="276"/>
      <c r="G3508"/>
      <c r="H3508"/>
      <c r="I3508"/>
      <c r="J3508" s="267"/>
      <c r="K3508" s="267"/>
      <c r="L3508" s="372"/>
      <c r="O3508" s="373"/>
      <c r="P3508" s="373"/>
      <c r="Q3508" s="374"/>
      <c r="R3508" s="274"/>
      <c r="S3508"/>
      <c r="T3508"/>
      <c r="U3508"/>
      <c r="V3508"/>
      <c r="W3508"/>
      <c r="X3508"/>
      <c r="Y3508"/>
      <c r="Z3508"/>
      <c r="AA3508"/>
      <c r="AB3508"/>
      <c r="AC3508"/>
      <c r="AD3508"/>
      <c r="AE3508"/>
      <c r="AF3508"/>
      <c r="AG3508"/>
      <c r="AH3508"/>
    </row>
    <row r="3509" spans="1:34" s="282" customFormat="1" ht="12.75" customHeight="1" x14ac:dyDescent="0.25">
      <c r="A3509"/>
      <c r="B3509"/>
      <c r="C3509" s="8"/>
      <c r="D3509" s="8"/>
      <c r="E3509"/>
      <c r="F3509" s="276"/>
      <c r="G3509"/>
      <c r="H3509"/>
      <c r="I3509"/>
      <c r="J3509" s="267"/>
      <c r="K3509" s="267"/>
      <c r="L3509" s="372"/>
      <c r="O3509" s="373"/>
      <c r="P3509" s="373"/>
      <c r="Q3509" s="374"/>
      <c r="R3509" s="274"/>
      <c r="S3509"/>
      <c r="T3509"/>
      <c r="U3509"/>
      <c r="V3509"/>
      <c r="W3509"/>
      <c r="X3509"/>
      <c r="Y3509"/>
      <c r="Z3509"/>
      <c r="AA3509"/>
      <c r="AB3509"/>
      <c r="AC3509"/>
      <c r="AD3509"/>
      <c r="AE3509"/>
      <c r="AF3509"/>
      <c r="AG3509"/>
      <c r="AH3509"/>
    </row>
    <row r="3510" spans="1:34" s="282" customFormat="1" ht="12.75" customHeight="1" x14ac:dyDescent="0.25">
      <c r="A3510"/>
      <c r="B3510"/>
      <c r="C3510" s="8"/>
      <c r="D3510" s="8"/>
      <c r="E3510"/>
      <c r="F3510" s="276"/>
      <c r="G3510"/>
      <c r="H3510"/>
      <c r="I3510"/>
      <c r="J3510" s="267"/>
      <c r="K3510" s="267"/>
      <c r="L3510" s="372"/>
      <c r="O3510" s="373"/>
      <c r="P3510" s="373"/>
      <c r="Q3510" s="374"/>
      <c r="R3510" s="274"/>
      <c r="S3510"/>
      <c r="T3510"/>
      <c r="U3510"/>
      <c r="V3510"/>
      <c r="W3510"/>
      <c r="X3510"/>
      <c r="Y3510"/>
      <c r="Z3510"/>
      <c r="AA3510"/>
      <c r="AB3510"/>
      <c r="AC3510"/>
      <c r="AD3510"/>
      <c r="AE3510"/>
      <c r="AF3510"/>
      <c r="AG3510"/>
      <c r="AH3510"/>
    </row>
    <row r="3511" spans="1:34" s="282" customFormat="1" ht="12.75" customHeight="1" x14ac:dyDescent="0.25">
      <c r="A3511"/>
      <c r="B3511"/>
      <c r="C3511" s="8"/>
      <c r="D3511" s="8"/>
      <c r="E3511"/>
      <c r="F3511" s="276"/>
      <c r="G3511"/>
      <c r="H3511"/>
      <c r="I3511"/>
      <c r="J3511" s="267"/>
      <c r="K3511" s="267"/>
      <c r="L3511" s="372"/>
      <c r="O3511" s="373"/>
      <c r="P3511" s="373"/>
      <c r="Q3511" s="374"/>
      <c r="R3511" s="274"/>
      <c r="S3511"/>
      <c r="T3511"/>
      <c r="U3511"/>
      <c r="V3511"/>
      <c r="W3511"/>
      <c r="X3511"/>
      <c r="Y3511"/>
      <c r="Z3511"/>
      <c r="AA3511"/>
      <c r="AB3511"/>
      <c r="AC3511"/>
      <c r="AD3511"/>
      <c r="AE3511"/>
      <c r="AF3511"/>
      <c r="AG3511"/>
      <c r="AH3511"/>
    </row>
    <row r="3512" spans="1:34" s="282" customFormat="1" ht="12.75" customHeight="1" x14ac:dyDescent="0.25">
      <c r="A3512"/>
      <c r="B3512"/>
      <c r="C3512" s="8"/>
      <c r="D3512" s="8"/>
      <c r="E3512"/>
      <c r="F3512" s="276"/>
      <c r="G3512"/>
      <c r="H3512"/>
      <c r="I3512"/>
      <c r="J3512" s="267"/>
      <c r="K3512" s="267"/>
      <c r="L3512" s="372"/>
      <c r="O3512" s="373"/>
      <c r="P3512" s="373"/>
      <c r="Q3512" s="374"/>
      <c r="R3512" s="274"/>
      <c r="S3512"/>
      <c r="T3512"/>
      <c r="U3512"/>
      <c r="V3512"/>
      <c r="W3512"/>
      <c r="X3512"/>
      <c r="Y3512"/>
      <c r="Z3512"/>
      <c r="AA3512"/>
      <c r="AB3512"/>
      <c r="AC3512"/>
      <c r="AD3512"/>
      <c r="AE3512"/>
      <c r="AF3512"/>
      <c r="AG3512"/>
      <c r="AH3512"/>
    </row>
    <row r="3513" spans="1:34" s="282" customFormat="1" ht="12.75" customHeight="1" x14ac:dyDescent="0.25">
      <c r="A3513"/>
      <c r="B3513"/>
      <c r="C3513" s="8"/>
      <c r="D3513" s="8"/>
      <c r="E3513"/>
      <c r="F3513" s="276"/>
      <c r="G3513"/>
      <c r="H3513"/>
      <c r="I3513"/>
      <c r="J3513" s="267"/>
      <c r="K3513" s="267"/>
      <c r="L3513" s="372"/>
      <c r="O3513" s="373"/>
      <c r="P3513" s="373"/>
      <c r="Q3513" s="374"/>
      <c r="R3513" s="274"/>
      <c r="S3513"/>
      <c r="T3513"/>
      <c r="U3513"/>
      <c r="V3513"/>
      <c r="W3513"/>
      <c r="X3513"/>
      <c r="Y3513"/>
      <c r="Z3513"/>
      <c r="AA3513"/>
      <c r="AB3513"/>
      <c r="AC3513"/>
      <c r="AD3513"/>
      <c r="AE3513"/>
      <c r="AF3513"/>
      <c r="AG3513"/>
      <c r="AH3513"/>
    </row>
    <row r="3514" spans="1:34" s="282" customFormat="1" ht="12.75" customHeight="1" x14ac:dyDescent="0.25">
      <c r="A3514"/>
      <c r="B3514"/>
      <c r="C3514" s="8"/>
      <c r="D3514" s="8"/>
      <c r="E3514"/>
      <c r="F3514" s="276"/>
      <c r="G3514"/>
      <c r="H3514"/>
      <c r="I3514"/>
      <c r="J3514" s="267"/>
      <c r="K3514" s="267"/>
      <c r="L3514" s="372"/>
      <c r="O3514" s="373"/>
      <c r="P3514" s="373"/>
      <c r="Q3514" s="374"/>
      <c r="R3514" s="274"/>
      <c r="S3514"/>
      <c r="T3514"/>
      <c r="U3514"/>
      <c r="V3514"/>
      <c r="W3514"/>
      <c r="X3514"/>
      <c r="Y3514"/>
      <c r="Z3514"/>
      <c r="AA3514"/>
      <c r="AB3514"/>
      <c r="AC3514"/>
      <c r="AD3514"/>
      <c r="AE3514"/>
      <c r="AF3514"/>
      <c r="AG3514"/>
      <c r="AH3514"/>
    </row>
    <row r="3515" spans="1:34" s="282" customFormat="1" ht="12.75" customHeight="1" x14ac:dyDescent="0.25">
      <c r="A3515"/>
      <c r="B3515"/>
      <c r="C3515" s="8"/>
      <c r="D3515" s="8"/>
      <c r="E3515"/>
      <c r="F3515" s="276"/>
      <c r="G3515"/>
      <c r="H3515"/>
      <c r="I3515"/>
      <c r="J3515" s="267"/>
      <c r="K3515" s="267"/>
      <c r="L3515" s="372"/>
      <c r="O3515" s="373"/>
      <c r="P3515" s="373"/>
      <c r="Q3515" s="374"/>
      <c r="R3515" s="274"/>
      <c r="S3515"/>
      <c r="T3515"/>
      <c r="U3515"/>
      <c r="V3515"/>
      <c r="W3515"/>
      <c r="X3515"/>
      <c r="Y3515"/>
      <c r="Z3515"/>
      <c r="AA3515"/>
      <c r="AB3515"/>
      <c r="AC3515"/>
      <c r="AD3515"/>
      <c r="AE3515"/>
      <c r="AF3515"/>
      <c r="AG3515"/>
      <c r="AH3515"/>
    </row>
    <row r="3516" spans="1:34" s="282" customFormat="1" ht="12.75" customHeight="1" x14ac:dyDescent="0.25">
      <c r="A3516"/>
      <c r="B3516"/>
      <c r="C3516" s="8"/>
      <c r="D3516" s="8"/>
      <c r="E3516"/>
      <c r="F3516" s="276"/>
      <c r="G3516"/>
      <c r="H3516"/>
      <c r="I3516"/>
      <c r="J3516" s="267"/>
      <c r="K3516" s="267"/>
      <c r="L3516" s="372"/>
      <c r="O3516" s="373"/>
      <c r="P3516" s="373"/>
      <c r="Q3516" s="374"/>
      <c r="R3516" s="274"/>
      <c r="S3516"/>
      <c r="T3516"/>
      <c r="U3516"/>
      <c r="V3516"/>
      <c r="W3516"/>
      <c r="X3516"/>
      <c r="Y3516"/>
      <c r="Z3516"/>
      <c r="AA3516"/>
      <c r="AB3516"/>
      <c r="AC3516"/>
      <c r="AD3516"/>
      <c r="AE3516"/>
      <c r="AF3516"/>
      <c r="AG3516"/>
      <c r="AH3516"/>
    </row>
    <row r="3517" spans="1:34" s="282" customFormat="1" ht="12.75" customHeight="1" x14ac:dyDescent="0.25">
      <c r="A3517"/>
      <c r="B3517"/>
      <c r="C3517" s="8"/>
      <c r="D3517" s="8"/>
      <c r="E3517"/>
      <c r="F3517" s="276"/>
      <c r="G3517"/>
      <c r="H3517"/>
      <c r="I3517"/>
      <c r="J3517" s="267"/>
      <c r="K3517" s="267"/>
      <c r="L3517" s="372"/>
      <c r="O3517" s="373"/>
      <c r="P3517" s="373"/>
      <c r="Q3517" s="374"/>
      <c r="R3517" s="274"/>
      <c r="S3517"/>
      <c r="T3517"/>
      <c r="U3517"/>
      <c r="V3517"/>
      <c r="W3517"/>
      <c r="X3517"/>
      <c r="Y3517"/>
      <c r="Z3517"/>
      <c r="AA3517"/>
      <c r="AB3517"/>
      <c r="AC3517"/>
      <c r="AD3517"/>
      <c r="AE3517"/>
      <c r="AF3517"/>
      <c r="AG3517"/>
      <c r="AH3517"/>
    </row>
    <row r="3518" spans="1:34" s="282" customFormat="1" ht="12.75" customHeight="1" x14ac:dyDescent="0.25">
      <c r="A3518"/>
      <c r="B3518"/>
      <c r="C3518" s="8"/>
      <c r="D3518" s="8"/>
      <c r="E3518"/>
      <c r="F3518" s="276"/>
      <c r="G3518"/>
      <c r="H3518"/>
      <c r="I3518"/>
      <c r="J3518" s="267"/>
      <c r="K3518" s="267"/>
      <c r="L3518" s="372"/>
      <c r="O3518" s="373"/>
      <c r="P3518" s="373"/>
      <c r="Q3518" s="374"/>
      <c r="R3518" s="274"/>
      <c r="S3518"/>
      <c r="T3518"/>
      <c r="U3518"/>
      <c r="V3518"/>
      <c r="W3518"/>
      <c r="X3518"/>
      <c r="Y3518"/>
      <c r="Z3518"/>
      <c r="AA3518"/>
      <c r="AB3518"/>
      <c r="AC3518"/>
      <c r="AD3518"/>
      <c r="AE3518"/>
      <c r="AF3518"/>
      <c r="AG3518"/>
      <c r="AH3518"/>
    </row>
    <row r="3519" spans="1:34" s="282" customFormat="1" ht="12.75" customHeight="1" x14ac:dyDescent="0.25">
      <c r="A3519"/>
      <c r="B3519"/>
      <c r="C3519" s="8"/>
      <c r="D3519" s="8"/>
      <c r="E3519"/>
      <c r="F3519" s="276"/>
      <c r="G3519"/>
      <c r="H3519"/>
      <c r="I3519"/>
      <c r="J3519" s="267"/>
      <c r="K3519" s="267"/>
      <c r="L3519" s="372"/>
      <c r="O3519" s="373"/>
      <c r="P3519" s="373"/>
      <c r="Q3519" s="374"/>
      <c r="R3519" s="274"/>
      <c r="S3519"/>
      <c r="T3519"/>
      <c r="U3519"/>
      <c r="V3519"/>
      <c r="W3519"/>
      <c r="X3519"/>
      <c r="Y3519"/>
      <c r="Z3519"/>
      <c r="AA3519"/>
      <c r="AB3519"/>
      <c r="AC3519"/>
      <c r="AD3519"/>
      <c r="AE3519"/>
      <c r="AF3519"/>
      <c r="AG3519"/>
      <c r="AH3519"/>
    </row>
    <row r="3520" spans="1:34" s="282" customFormat="1" ht="12.75" customHeight="1" x14ac:dyDescent="0.25">
      <c r="A3520"/>
      <c r="B3520"/>
      <c r="C3520" s="8"/>
      <c r="D3520" s="8"/>
      <c r="E3520"/>
      <c r="F3520" s="276"/>
      <c r="G3520"/>
      <c r="H3520"/>
      <c r="I3520"/>
      <c r="J3520" s="267"/>
      <c r="K3520" s="267"/>
      <c r="L3520" s="372"/>
      <c r="O3520" s="373"/>
      <c r="P3520" s="373"/>
      <c r="Q3520" s="374"/>
      <c r="R3520" s="274"/>
      <c r="S3520"/>
      <c r="T3520"/>
      <c r="U3520"/>
      <c r="V3520"/>
      <c r="W3520"/>
      <c r="X3520"/>
      <c r="Y3520"/>
      <c r="Z3520"/>
      <c r="AA3520"/>
      <c r="AB3520"/>
      <c r="AC3520"/>
      <c r="AD3520"/>
      <c r="AE3520"/>
      <c r="AF3520"/>
      <c r="AG3520"/>
      <c r="AH3520"/>
    </row>
    <row r="3521" spans="1:34" s="282" customFormat="1" ht="12.75" customHeight="1" x14ac:dyDescent="0.25">
      <c r="A3521"/>
      <c r="B3521"/>
      <c r="C3521" s="8"/>
      <c r="D3521" s="8"/>
      <c r="E3521"/>
      <c r="F3521" s="276"/>
      <c r="G3521"/>
      <c r="H3521"/>
      <c r="I3521"/>
      <c r="J3521" s="267"/>
      <c r="K3521" s="267"/>
      <c r="L3521" s="372"/>
      <c r="O3521" s="373"/>
      <c r="P3521" s="373"/>
      <c r="Q3521" s="374"/>
      <c r="R3521" s="274"/>
      <c r="S3521"/>
      <c r="T3521"/>
      <c r="U3521"/>
      <c r="V3521"/>
      <c r="W3521"/>
      <c r="X3521"/>
      <c r="Y3521"/>
      <c r="Z3521"/>
      <c r="AA3521"/>
      <c r="AB3521"/>
      <c r="AC3521"/>
      <c r="AD3521"/>
      <c r="AE3521"/>
      <c r="AF3521"/>
      <c r="AG3521"/>
      <c r="AH3521"/>
    </row>
    <row r="3522" spans="1:34" s="282" customFormat="1" ht="12.75" customHeight="1" x14ac:dyDescent="0.25">
      <c r="A3522"/>
      <c r="B3522"/>
      <c r="C3522" s="8"/>
      <c r="D3522" s="8"/>
      <c r="E3522"/>
      <c r="F3522" s="276"/>
      <c r="G3522"/>
      <c r="H3522"/>
      <c r="I3522"/>
      <c r="J3522" s="267"/>
      <c r="K3522" s="267"/>
      <c r="L3522" s="372"/>
      <c r="O3522" s="373"/>
      <c r="P3522" s="373"/>
      <c r="Q3522" s="374"/>
      <c r="R3522" s="274"/>
      <c r="S3522"/>
      <c r="T3522"/>
      <c r="U3522"/>
      <c r="V3522"/>
      <c r="W3522"/>
      <c r="X3522"/>
      <c r="Y3522"/>
      <c r="Z3522"/>
      <c r="AA3522"/>
      <c r="AB3522"/>
      <c r="AC3522"/>
      <c r="AD3522"/>
      <c r="AE3522"/>
      <c r="AF3522"/>
      <c r="AG3522"/>
      <c r="AH3522"/>
    </row>
    <row r="3523" spans="1:34" s="282" customFormat="1" ht="12.75" customHeight="1" x14ac:dyDescent="0.25">
      <c r="A3523"/>
      <c r="B3523"/>
      <c r="C3523" s="8"/>
      <c r="D3523" s="8"/>
      <c r="E3523"/>
      <c r="F3523" s="276"/>
      <c r="G3523"/>
      <c r="H3523"/>
      <c r="I3523"/>
      <c r="J3523" s="267"/>
      <c r="K3523" s="267"/>
      <c r="L3523" s="372"/>
      <c r="O3523" s="373"/>
      <c r="P3523" s="373"/>
      <c r="Q3523" s="374"/>
      <c r="R3523" s="274"/>
      <c r="S3523"/>
      <c r="T3523"/>
      <c r="U3523"/>
      <c r="V3523"/>
      <c r="W3523"/>
      <c r="X3523"/>
      <c r="Y3523"/>
      <c r="Z3523"/>
      <c r="AA3523"/>
      <c r="AB3523"/>
      <c r="AC3523"/>
      <c r="AD3523"/>
      <c r="AE3523"/>
      <c r="AF3523"/>
      <c r="AG3523"/>
      <c r="AH3523"/>
    </row>
    <row r="3524" spans="1:34" s="282" customFormat="1" ht="12.75" customHeight="1" x14ac:dyDescent="0.25">
      <c r="A3524"/>
      <c r="B3524"/>
      <c r="C3524" s="8"/>
      <c r="D3524" s="8"/>
      <c r="E3524"/>
      <c r="F3524" s="276"/>
      <c r="G3524"/>
      <c r="H3524"/>
      <c r="I3524"/>
      <c r="J3524" s="267"/>
      <c r="K3524" s="267"/>
      <c r="L3524" s="372"/>
      <c r="O3524" s="373"/>
      <c r="P3524" s="373"/>
      <c r="Q3524" s="374"/>
      <c r="R3524" s="274"/>
      <c r="S3524"/>
      <c r="T3524"/>
      <c r="U3524"/>
      <c r="V3524"/>
      <c r="W3524"/>
      <c r="X3524"/>
      <c r="Y3524"/>
      <c r="Z3524"/>
      <c r="AA3524"/>
      <c r="AB3524"/>
      <c r="AC3524"/>
      <c r="AD3524"/>
      <c r="AE3524"/>
      <c r="AF3524"/>
      <c r="AG3524"/>
      <c r="AH3524"/>
    </row>
    <row r="3525" spans="1:34" s="282" customFormat="1" ht="12.75" customHeight="1" x14ac:dyDescent="0.25">
      <c r="A3525"/>
      <c r="B3525"/>
      <c r="C3525" s="8"/>
      <c r="D3525" s="8"/>
      <c r="E3525"/>
      <c r="F3525" s="276"/>
      <c r="G3525"/>
      <c r="H3525"/>
      <c r="I3525"/>
      <c r="J3525" s="267"/>
      <c r="K3525" s="267"/>
      <c r="L3525" s="372"/>
      <c r="O3525" s="373"/>
      <c r="P3525" s="373"/>
      <c r="Q3525" s="374"/>
      <c r="R3525" s="274"/>
      <c r="S3525"/>
      <c r="T3525"/>
      <c r="U3525"/>
      <c r="V3525"/>
      <c r="W3525"/>
      <c r="X3525"/>
      <c r="Y3525"/>
      <c r="Z3525"/>
      <c r="AA3525"/>
      <c r="AB3525"/>
      <c r="AC3525"/>
      <c r="AD3525"/>
      <c r="AE3525"/>
      <c r="AF3525"/>
      <c r="AG3525"/>
      <c r="AH3525"/>
    </row>
    <row r="3526" spans="1:34" s="282" customFormat="1" ht="12.75" customHeight="1" x14ac:dyDescent="0.25">
      <c r="A3526"/>
      <c r="B3526"/>
      <c r="C3526" s="8"/>
      <c r="D3526" s="8"/>
      <c r="E3526"/>
      <c r="F3526" s="276"/>
      <c r="G3526"/>
      <c r="H3526"/>
      <c r="I3526"/>
      <c r="J3526" s="267"/>
      <c r="K3526" s="267"/>
      <c r="L3526" s="372"/>
      <c r="O3526" s="373"/>
      <c r="P3526" s="373"/>
      <c r="Q3526" s="374"/>
      <c r="R3526" s="274"/>
      <c r="S3526"/>
      <c r="T3526"/>
      <c r="U3526"/>
      <c r="V3526"/>
      <c r="W3526"/>
      <c r="X3526"/>
      <c r="Y3526"/>
      <c r="Z3526"/>
      <c r="AA3526"/>
      <c r="AB3526"/>
      <c r="AC3526"/>
      <c r="AD3526"/>
      <c r="AE3526"/>
      <c r="AF3526"/>
      <c r="AG3526"/>
      <c r="AH3526"/>
    </row>
    <row r="3527" spans="1:34" s="282" customFormat="1" ht="12.75" customHeight="1" x14ac:dyDescent="0.25">
      <c r="A3527"/>
      <c r="B3527"/>
      <c r="C3527" s="8"/>
      <c r="D3527" s="8"/>
      <c r="E3527"/>
      <c r="F3527" s="276"/>
      <c r="G3527"/>
      <c r="H3527"/>
      <c r="I3527"/>
      <c r="J3527" s="267"/>
      <c r="K3527" s="267"/>
      <c r="L3527" s="372"/>
      <c r="O3527" s="373"/>
      <c r="P3527" s="373"/>
      <c r="Q3527" s="374"/>
      <c r="R3527" s="274"/>
      <c r="S3527"/>
      <c r="T3527"/>
      <c r="U3527"/>
      <c r="V3527"/>
      <c r="W3527"/>
      <c r="X3527"/>
      <c r="Y3527"/>
      <c r="Z3527"/>
      <c r="AA3527"/>
      <c r="AB3527"/>
      <c r="AC3527"/>
      <c r="AD3527"/>
      <c r="AE3527"/>
      <c r="AF3527"/>
      <c r="AG3527"/>
      <c r="AH3527"/>
    </row>
    <row r="3528" spans="1:34" s="282" customFormat="1" ht="12.75" customHeight="1" x14ac:dyDescent="0.25">
      <c r="A3528"/>
      <c r="B3528"/>
      <c r="C3528" s="8"/>
      <c r="D3528" s="8"/>
      <c r="E3528"/>
      <c r="F3528" s="276"/>
      <c r="G3528"/>
      <c r="H3528"/>
      <c r="I3528"/>
      <c r="J3528" s="267"/>
      <c r="K3528" s="267"/>
      <c r="L3528" s="372"/>
      <c r="O3528" s="373"/>
      <c r="P3528" s="373"/>
      <c r="Q3528" s="374"/>
      <c r="R3528" s="274"/>
      <c r="S3528"/>
      <c r="T3528"/>
      <c r="U3528"/>
      <c r="V3528"/>
      <c r="W3528"/>
      <c r="X3528"/>
      <c r="Y3528"/>
      <c r="Z3528"/>
      <c r="AA3528"/>
      <c r="AB3528"/>
      <c r="AC3528"/>
      <c r="AD3528"/>
      <c r="AE3528"/>
      <c r="AF3528"/>
      <c r="AG3528"/>
      <c r="AH3528"/>
    </row>
    <row r="3529" spans="1:34" s="282" customFormat="1" ht="12.75" customHeight="1" x14ac:dyDescent="0.25">
      <c r="A3529"/>
      <c r="B3529"/>
      <c r="C3529" s="8"/>
      <c r="D3529" s="8"/>
      <c r="E3529"/>
      <c r="F3529" s="276"/>
      <c r="G3529"/>
      <c r="H3529"/>
      <c r="I3529"/>
      <c r="J3529" s="267"/>
      <c r="K3529" s="267"/>
      <c r="L3529" s="372"/>
      <c r="O3529" s="373"/>
      <c r="P3529" s="373"/>
      <c r="Q3529" s="374"/>
      <c r="R3529" s="274"/>
      <c r="S3529"/>
      <c r="T3529"/>
      <c r="U3529"/>
      <c r="V3529"/>
      <c r="W3529"/>
      <c r="X3529"/>
      <c r="Y3529"/>
      <c r="Z3529"/>
      <c r="AA3529"/>
      <c r="AB3529"/>
      <c r="AC3529"/>
      <c r="AD3529"/>
      <c r="AE3529"/>
      <c r="AF3529"/>
      <c r="AG3529"/>
      <c r="AH3529"/>
    </row>
    <row r="3530" spans="1:34" s="282" customFormat="1" ht="12.75" customHeight="1" x14ac:dyDescent="0.25">
      <c r="A3530"/>
      <c r="B3530"/>
      <c r="C3530" s="8"/>
      <c r="D3530" s="8"/>
      <c r="E3530"/>
      <c r="F3530" s="276"/>
      <c r="G3530"/>
      <c r="H3530"/>
      <c r="I3530"/>
      <c r="J3530" s="267"/>
      <c r="K3530" s="267"/>
      <c r="L3530" s="372"/>
      <c r="O3530" s="373"/>
      <c r="P3530" s="373"/>
      <c r="Q3530" s="374"/>
      <c r="R3530" s="274"/>
      <c r="S3530"/>
      <c r="T3530"/>
      <c r="U3530"/>
      <c r="V3530"/>
      <c r="W3530"/>
      <c r="X3530"/>
      <c r="Y3530"/>
      <c r="Z3530"/>
      <c r="AA3530"/>
      <c r="AB3530"/>
      <c r="AC3530"/>
      <c r="AD3530"/>
      <c r="AE3530"/>
      <c r="AF3530"/>
      <c r="AG3530"/>
      <c r="AH3530"/>
    </row>
    <row r="3531" spans="1:34" s="282" customFormat="1" ht="12.75" customHeight="1" x14ac:dyDescent="0.25">
      <c r="A3531"/>
      <c r="B3531"/>
      <c r="C3531" s="8"/>
      <c r="D3531" s="8"/>
      <c r="E3531"/>
      <c r="F3531" s="276"/>
      <c r="G3531"/>
      <c r="H3531"/>
      <c r="I3531"/>
      <c r="J3531" s="267"/>
      <c r="K3531" s="267"/>
      <c r="L3531" s="372"/>
      <c r="O3531" s="373"/>
      <c r="P3531" s="373"/>
      <c r="Q3531" s="374"/>
      <c r="R3531" s="274"/>
      <c r="S3531"/>
      <c r="T3531"/>
      <c r="U3531"/>
      <c r="V3531"/>
      <c r="W3531"/>
      <c r="X3531"/>
      <c r="Y3531"/>
      <c r="Z3531"/>
      <c r="AA3531"/>
      <c r="AB3531"/>
      <c r="AC3531"/>
      <c r="AD3531"/>
      <c r="AE3531"/>
      <c r="AF3531"/>
      <c r="AG3531"/>
      <c r="AH3531"/>
    </row>
    <row r="3532" spans="1:34" s="282" customFormat="1" ht="12.75" customHeight="1" x14ac:dyDescent="0.25">
      <c r="A3532"/>
      <c r="B3532"/>
      <c r="C3532" s="8"/>
      <c r="D3532" s="8"/>
      <c r="E3532"/>
      <c r="F3532" s="276"/>
      <c r="G3532"/>
      <c r="H3532"/>
      <c r="I3532"/>
      <c r="J3532" s="267"/>
      <c r="K3532" s="267"/>
      <c r="L3532" s="372"/>
      <c r="O3532" s="373"/>
      <c r="P3532" s="373"/>
      <c r="Q3532" s="374"/>
      <c r="R3532" s="274"/>
      <c r="S3532"/>
      <c r="T3532"/>
      <c r="U3532"/>
      <c r="V3532"/>
      <c r="W3532"/>
      <c r="X3532"/>
      <c r="Y3532"/>
      <c r="Z3532"/>
      <c r="AA3532"/>
      <c r="AB3532"/>
      <c r="AC3532"/>
      <c r="AD3532"/>
      <c r="AE3532"/>
      <c r="AF3532"/>
      <c r="AG3532"/>
      <c r="AH3532"/>
    </row>
    <row r="3533" spans="1:34" s="282" customFormat="1" ht="12.75" customHeight="1" x14ac:dyDescent="0.25">
      <c r="A3533"/>
      <c r="B3533"/>
      <c r="C3533" s="8"/>
      <c r="D3533" s="8"/>
      <c r="E3533"/>
      <c r="F3533" s="276"/>
      <c r="G3533"/>
      <c r="H3533"/>
      <c r="I3533"/>
      <c r="J3533" s="267"/>
      <c r="K3533" s="267"/>
      <c r="L3533" s="372"/>
      <c r="O3533" s="373"/>
      <c r="P3533" s="373"/>
      <c r="Q3533" s="374"/>
      <c r="R3533" s="274"/>
      <c r="S3533"/>
      <c r="T3533"/>
      <c r="U3533"/>
      <c r="V3533"/>
      <c r="W3533"/>
      <c r="X3533"/>
      <c r="Y3533"/>
      <c r="Z3533"/>
      <c r="AA3533"/>
      <c r="AB3533"/>
      <c r="AC3533"/>
      <c r="AD3533"/>
      <c r="AE3533"/>
      <c r="AF3533"/>
      <c r="AG3533"/>
      <c r="AH3533"/>
    </row>
    <row r="3534" spans="1:34" s="282" customFormat="1" ht="12.75" customHeight="1" x14ac:dyDescent="0.25">
      <c r="A3534"/>
      <c r="B3534"/>
      <c r="C3534" s="8"/>
      <c r="D3534" s="8"/>
      <c r="E3534"/>
      <c r="F3534" s="276"/>
      <c r="G3534"/>
      <c r="H3534"/>
      <c r="I3534"/>
      <c r="J3534" s="267"/>
      <c r="K3534" s="267"/>
      <c r="L3534" s="372"/>
      <c r="O3534" s="373"/>
      <c r="P3534" s="373"/>
      <c r="Q3534" s="374"/>
      <c r="R3534" s="274"/>
      <c r="S3534"/>
      <c r="T3534"/>
      <c r="U3534"/>
      <c r="V3534"/>
      <c r="W3534"/>
      <c r="X3534"/>
      <c r="Y3534"/>
      <c r="Z3534"/>
      <c r="AA3534"/>
      <c r="AB3534"/>
      <c r="AC3534"/>
      <c r="AD3534"/>
      <c r="AE3534"/>
      <c r="AF3534"/>
      <c r="AG3534"/>
      <c r="AH3534"/>
    </row>
    <row r="3535" spans="1:34" s="282" customFormat="1" ht="12.75" customHeight="1" x14ac:dyDescent="0.25">
      <c r="A3535"/>
      <c r="B3535"/>
      <c r="C3535" s="8"/>
      <c r="D3535" s="8"/>
      <c r="E3535"/>
      <c r="F3535" s="276"/>
      <c r="G3535"/>
      <c r="H3535"/>
      <c r="I3535"/>
      <c r="J3535" s="267"/>
      <c r="K3535" s="267"/>
      <c r="L3535" s="372"/>
      <c r="O3535" s="373"/>
      <c r="P3535" s="373"/>
      <c r="Q3535" s="374"/>
      <c r="R3535" s="274"/>
      <c r="S3535"/>
      <c r="T3535"/>
      <c r="U3535"/>
      <c r="V3535"/>
      <c r="W3535"/>
      <c r="X3535"/>
      <c r="Y3535"/>
      <c r="Z3535"/>
      <c r="AA3535"/>
      <c r="AB3535"/>
      <c r="AC3535"/>
      <c r="AD3535"/>
      <c r="AE3535"/>
      <c r="AF3535"/>
      <c r="AG3535"/>
      <c r="AH3535"/>
    </row>
    <row r="3536" spans="1:34" s="282" customFormat="1" ht="12.75" customHeight="1" x14ac:dyDescent="0.25">
      <c r="A3536"/>
      <c r="B3536"/>
      <c r="C3536" s="8"/>
      <c r="D3536" s="8"/>
      <c r="E3536"/>
      <c r="F3536" s="276"/>
      <c r="G3536"/>
      <c r="H3536"/>
      <c r="I3536"/>
      <c r="J3536" s="267"/>
      <c r="K3536" s="267"/>
      <c r="L3536" s="372"/>
      <c r="O3536" s="373"/>
      <c r="P3536" s="373"/>
      <c r="Q3536" s="374"/>
      <c r="R3536" s="274"/>
      <c r="S3536"/>
      <c r="T3536"/>
      <c r="U3536"/>
      <c r="V3536"/>
      <c r="W3536"/>
      <c r="X3536"/>
      <c r="Y3536"/>
      <c r="Z3536"/>
      <c r="AA3536"/>
      <c r="AB3536"/>
      <c r="AC3536"/>
      <c r="AD3536"/>
      <c r="AE3536"/>
      <c r="AF3536"/>
      <c r="AG3536"/>
      <c r="AH3536"/>
    </row>
    <row r="3537" spans="1:34" s="282" customFormat="1" ht="12.75" customHeight="1" x14ac:dyDescent="0.25">
      <c r="A3537"/>
      <c r="B3537"/>
      <c r="C3537" s="8"/>
      <c r="D3537" s="8"/>
      <c r="E3537"/>
      <c r="F3537" s="276"/>
      <c r="G3537"/>
      <c r="H3537"/>
      <c r="I3537"/>
      <c r="J3537" s="267"/>
      <c r="K3537" s="267"/>
      <c r="L3537" s="372"/>
      <c r="O3537" s="373"/>
      <c r="P3537" s="373"/>
      <c r="Q3537" s="374"/>
      <c r="R3537" s="274"/>
      <c r="S3537"/>
      <c r="T3537"/>
      <c r="U3537"/>
      <c r="V3537"/>
      <c r="W3537"/>
      <c r="X3537"/>
      <c r="Y3537"/>
      <c r="Z3537"/>
      <c r="AA3537"/>
      <c r="AB3537"/>
      <c r="AC3537"/>
      <c r="AD3537"/>
      <c r="AE3537"/>
      <c r="AF3537"/>
      <c r="AG3537"/>
      <c r="AH3537"/>
    </row>
    <row r="3538" spans="1:34" s="282" customFormat="1" ht="12.75" customHeight="1" x14ac:dyDescent="0.25">
      <c r="A3538"/>
      <c r="B3538"/>
      <c r="C3538" s="8"/>
      <c r="D3538" s="8"/>
      <c r="E3538"/>
      <c r="F3538" s="276"/>
      <c r="G3538"/>
      <c r="H3538"/>
      <c r="I3538"/>
      <c r="J3538" s="267"/>
      <c r="K3538" s="267"/>
      <c r="L3538" s="372"/>
      <c r="O3538" s="373"/>
      <c r="P3538" s="373"/>
      <c r="Q3538" s="374"/>
      <c r="R3538" s="274"/>
      <c r="S3538"/>
      <c r="T3538"/>
      <c r="U3538"/>
      <c r="V3538"/>
      <c r="W3538"/>
      <c r="X3538"/>
      <c r="Y3538"/>
      <c r="Z3538"/>
      <c r="AA3538"/>
      <c r="AB3538"/>
      <c r="AC3538"/>
      <c r="AD3538"/>
      <c r="AE3538"/>
      <c r="AF3538"/>
      <c r="AG3538"/>
      <c r="AH3538"/>
    </row>
    <row r="3539" spans="1:34" s="282" customFormat="1" ht="12.75" customHeight="1" x14ac:dyDescent="0.25">
      <c r="A3539"/>
      <c r="B3539"/>
      <c r="C3539" s="8"/>
      <c r="D3539" s="8"/>
      <c r="E3539"/>
      <c r="F3539" s="276"/>
      <c r="G3539"/>
      <c r="H3539"/>
      <c r="I3539"/>
      <c r="J3539" s="267"/>
      <c r="K3539" s="267"/>
      <c r="L3539" s="372"/>
      <c r="O3539" s="373"/>
      <c r="P3539" s="373"/>
      <c r="Q3539" s="374"/>
      <c r="R3539" s="274"/>
      <c r="S3539"/>
      <c r="T3539"/>
      <c r="U3539"/>
      <c r="V3539"/>
      <c r="W3539"/>
      <c r="X3539"/>
      <c r="Y3539"/>
      <c r="Z3539"/>
      <c r="AA3539"/>
      <c r="AB3539"/>
      <c r="AC3539"/>
      <c r="AD3539"/>
      <c r="AE3539"/>
      <c r="AF3539"/>
      <c r="AG3539"/>
      <c r="AH3539"/>
    </row>
    <row r="3540" spans="1:34" s="282" customFormat="1" ht="12.75" customHeight="1" x14ac:dyDescent="0.25">
      <c r="A3540"/>
      <c r="B3540"/>
      <c r="C3540" s="8"/>
      <c r="D3540" s="8"/>
      <c r="E3540"/>
      <c r="F3540" s="276"/>
      <c r="G3540"/>
      <c r="H3540"/>
      <c r="I3540"/>
      <c r="J3540" s="267"/>
      <c r="K3540" s="267"/>
      <c r="L3540" s="372"/>
      <c r="O3540" s="373"/>
      <c r="P3540" s="373"/>
      <c r="Q3540" s="374"/>
      <c r="R3540" s="274"/>
      <c r="S3540"/>
      <c r="T3540"/>
      <c r="U3540"/>
      <c r="V3540"/>
      <c r="W3540"/>
      <c r="X3540"/>
      <c r="Y3540"/>
      <c r="Z3540"/>
      <c r="AA3540"/>
      <c r="AB3540"/>
      <c r="AC3540"/>
      <c r="AD3540"/>
      <c r="AE3540"/>
      <c r="AF3540"/>
      <c r="AG3540"/>
      <c r="AH3540"/>
    </row>
    <row r="3541" spans="1:34" s="282" customFormat="1" ht="12.75" customHeight="1" x14ac:dyDescent="0.25">
      <c r="A3541"/>
      <c r="B3541"/>
      <c r="C3541" s="8"/>
      <c r="D3541" s="8"/>
      <c r="E3541"/>
      <c r="F3541" s="276"/>
      <c r="G3541"/>
      <c r="H3541"/>
      <c r="I3541"/>
      <c r="J3541" s="267"/>
      <c r="K3541" s="267"/>
      <c r="L3541" s="372"/>
      <c r="O3541" s="373"/>
      <c r="P3541" s="373"/>
      <c r="Q3541" s="374"/>
      <c r="R3541" s="274"/>
      <c r="S3541"/>
      <c r="T3541"/>
      <c r="U3541"/>
      <c r="V3541"/>
      <c r="W3541"/>
      <c r="X3541"/>
      <c r="Y3541"/>
      <c r="Z3541"/>
      <c r="AA3541"/>
      <c r="AB3541"/>
      <c r="AC3541"/>
      <c r="AD3541"/>
      <c r="AE3541"/>
      <c r="AF3541"/>
      <c r="AG3541"/>
      <c r="AH3541"/>
    </row>
    <row r="3542" spans="1:34" s="282" customFormat="1" ht="12.75" customHeight="1" x14ac:dyDescent="0.25">
      <c r="A3542"/>
      <c r="B3542"/>
      <c r="C3542" s="8"/>
      <c r="D3542" s="8"/>
      <c r="E3542"/>
      <c r="F3542" s="276"/>
      <c r="G3542"/>
      <c r="H3542"/>
      <c r="I3542"/>
      <c r="J3542" s="267"/>
      <c r="K3542" s="267"/>
      <c r="L3542" s="372"/>
      <c r="O3542" s="373"/>
      <c r="P3542" s="373"/>
      <c r="Q3542" s="374"/>
      <c r="R3542" s="274"/>
      <c r="S3542"/>
      <c r="T3542"/>
      <c r="U3542"/>
      <c r="V3542"/>
      <c r="W3542"/>
      <c r="X3542"/>
      <c r="Y3542"/>
      <c r="Z3542"/>
      <c r="AA3542"/>
      <c r="AB3542"/>
      <c r="AC3542"/>
      <c r="AD3542"/>
      <c r="AE3542"/>
      <c r="AF3542"/>
      <c r="AG3542"/>
      <c r="AH3542"/>
    </row>
    <row r="3543" spans="1:34" s="282" customFormat="1" ht="12.75" customHeight="1" x14ac:dyDescent="0.25">
      <c r="A3543"/>
      <c r="B3543"/>
      <c r="C3543" s="8"/>
      <c r="D3543" s="8"/>
      <c r="E3543"/>
      <c r="F3543" s="276"/>
      <c r="G3543"/>
      <c r="H3543"/>
      <c r="I3543"/>
      <c r="J3543" s="267"/>
      <c r="K3543" s="267"/>
      <c r="L3543" s="372"/>
      <c r="O3543" s="373"/>
      <c r="P3543" s="373"/>
      <c r="Q3543" s="374"/>
      <c r="R3543" s="274"/>
      <c r="S3543"/>
      <c r="T3543"/>
      <c r="U3543"/>
      <c r="V3543"/>
      <c r="W3543"/>
      <c r="X3543"/>
      <c r="Y3543"/>
      <c r="Z3543"/>
      <c r="AA3543"/>
      <c r="AB3543"/>
      <c r="AC3543"/>
      <c r="AD3543"/>
      <c r="AE3543"/>
      <c r="AF3543"/>
      <c r="AG3543"/>
      <c r="AH3543"/>
    </row>
    <row r="3544" spans="1:34" s="282" customFormat="1" ht="12.75" customHeight="1" x14ac:dyDescent="0.25">
      <c r="A3544"/>
      <c r="B3544"/>
      <c r="C3544" s="8"/>
      <c r="D3544" s="8"/>
      <c r="E3544"/>
      <c r="F3544" s="276"/>
      <c r="G3544"/>
      <c r="H3544"/>
      <c r="I3544"/>
      <c r="J3544" s="267"/>
      <c r="K3544" s="267"/>
      <c r="L3544" s="372"/>
      <c r="O3544" s="373"/>
      <c r="P3544" s="373"/>
      <c r="Q3544" s="374"/>
      <c r="R3544" s="274"/>
      <c r="S3544"/>
      <c r="T3544"/>
      <c r="U3544"/>
      <c r="V3544"/>
      <c r="W3544"/>
      <c r="X3544"/>
      <c r="Y3544"/>
      <c r="Z3544"/>
      <c r="AA3544"/>
      <c r="AB3544"/>
      <c r="AC3544"/>
      <c r="AD3544"/>
      <c r="AE3544"/>
      <c r="AF3544"/>
      <c r="AG3544"/>
      <c r="AH3544"/>
    </row>
    <row r="3545" spans="1:34" s="282" customFormat="1" ht="12.75" customHeight="1" x14ac:dyDescent="0.25">
      <c r="A3545"/>
      <c r="B3545"/>
      <c r="C3545" s="8"/>
      <c r="D3545" s="8"/>
      <c r="E3545"/>
      <c r="F3545" s="276"/>
      <c r="G3545"/>
      <c r="H3545"/>
      <c r="I3545"/>
      <c r="J3545" s="267"/>
      <c r="K3545" s="267"/>
      <c r="L3545" s="372"/>
      <c r="O3545" s="373"/>
      <c r="P3545" s="373"/>
      <c r="Q3545" s="374"/>
      <c r="R3545" s="274"/>
      <c r="S3545"/>
      <c r="T3545"/>
      <c r="U3545"/>
      <c r="V3545"/>
      <c r="W3545"/>
      <c r="X3545"/>
      <c r="Y3545"/>
      <c r="Z3545"/>
      <c r="AA3545"/>
      <c r="AB3545"/>
      <c r="AC3545"/>
      <c r="AD3545"/>
      <c r="AE3545"/>
      <c r="AF3545"/>
      <c r="AG3545"/>
      <c r="AH3545"/>
    </row>
    <row r="3546" spans="1:34" s="282" customFormat="1" ht="12.75" customHeight="1" x14ac:dyDescent="0.25">
      <c r="A3546"/>
      <c r="B3546"/>
      <c r="C3546" s="8"/>
      <c r="D3546" s="8"/>
      <c r="E3546"/>
      <c r="F3546" s="276"/>
      <c r="G3546"/>
      <c r="H3546"/>
      <c r="I3546"/>
      <c r="J3546" s="267"/>
      <c r="K3546" s="267"/>
      <c r="L3546" s="372"/>
      <c r="O3546" s="373"/>
      <c r="P3546" s="373"/>
      <c r="Q3546" s="374"/>
      <c r="R3546" s="274"/>
      <c r="S3546"/>
      <c r="T3546"/>
      <c r="U3546"/>
      <c r="V3546"/>
      <c r="W3546"/>
      <c r="X3546"/>
      <c r="Y3546"/>
      <c r="Z3546"/>
      <c r="AA3546"/>
      <c r="AB3546"/>
      <c r="AC3546"/>
      <c r="AD3546"/>
      <c r="AE3546"/>
      <c r="AF3546"/>
      <c r="AG3546"/>
      <c r="AH3546"/>
    </row>
    <row r="3547" spans="1:34" s="282" customFormat="1" ht="12.75" customHeight="1" x14ac:dyDescent="0.25">
      <c r="A3547"/>
      <c r="B3547"/>
      <c r="C3547" s="8"/>
      <c r="D3547" s="8"/>
      <c r="E3547"/>
      <c r="F3547" s="276"/>
      <c r="G3547"/>
      <c r="H3547"/>
      <c r="I3547"/>
      <c r="J3547" s="267"/>
      <c r="K3547" s="267"/>
      <c r="L3547" s="372"/>
      <c r="O3547" s="373"/>
      <c r="P3547" s="373"/>
      <c r="Q3547" s="374"/>
      <c r="R3547" s="274"/>
      <c r="S3547"/>
      <c r="T3547"/>
      <c r="U3547"/>
      <c r="V3547"/>
      <c r="W3547"/>
      <c r="X3547"/>
      <c r="Y3547"/>
      <c r="Z3547"/>
      <c r="AA3547"/>
      <c r="AB3547"/>
      <c r="AC3547"/>
      <c r="AD3547"/>
      <c r="AE3547"/>
      <c r="AF3547"/>
      <c r="AG3547"/>
      <c r="AH3547"/>
    </row>
    <row r="3548" spans="1:34" s="282" customFormat="1" ht="12.75" customHeight="1" x14ac:dyDescent="0.25">
      <c r="A3548"/>
      <c r="B3548"/>
      <c r="C3548" s="8"/>
      <c r="D3548" s="8"/>
      <c r="E3548"/>
      <c r="F3548" s="276"/>
      <c r="G3548"/>
      <c r="H3548"/>
      <c r="I3548"/>
      <c r="J3548" s="267"/>
      <c r="K3548" s="267"/>
      <c r="L3548" s="372"/>
      <c r="O3548" s="373"/>
      <c r="P3548" s="373"/>
      <c r="Q3548" s="374"/>
      <c r="R3548" s="274"/>
      <c r="S3548"/>
      <c r="T3548"/>
      <c r="U3548"/>
      <c r="V3548"/>
      <c r="W3548"/>
      <c r="X3548"/>
      <c r="Y3548"/>
      <c r="Z3548"/>
      <c r="AA3548"/>
      <c r="AB3548"/>
      <c r="AC3548"/>
      <c r="AD3548"/>
      <c r="AE3548"/>
      <c r="AF3548"/>
      <c r="AG3548"/>
      <c r="AH3548"/>
    </row>
    <row r="3549" spans="1:34" s="282" customFormat="1" ht="12.75" customHeight="1" x14ac:dyDescent="0.25">
      <c r="A3549"/>
      <c r="B3549"/>
      <c r="C3549" s="8"/>
      <c r="D3549" s="8"/>
      <c r="E3549"/>
      <c r="F3549" s="276"/>
      <c r="G3549"/>
      <c r="H3549"/>
      <c r="I3549"/>
      <c r="J3549" s="267"/>
      <c r="K3549" s="267"/>
      <c r="L3549" s="372"/>
      <c r="O3549" s="373"/>
      <c r="P3549" s="373"/>
      <c r="Q3549" s="374"/>
      <c r="R3549" s="274"/>
      <c r="S3549"/>
      <c r="T3549"/>
      <c r="U3549"/>
      <c r="V3549"/>
      <c r="W3549"/>
      <c r="X3549"/>
      <c r="Y3549"/>
      <c r="Z3549"/>
      <c r="AA3549"/>
      <c r="AB3549"/>
      <c r="AC3549"/>
      <c r="AD3549"/>
      <c r="AE3549"/>
      <c r="AF3549"/>
      <c r="AG3549"/>
      <c r="AH3549"/>
    </row>
    <row r="3550" spans="1:34" s="282" customFormat="1" ht="12.75" customHeight="1" x14ac:dyDescent="0.25">
      <c r="A3550"/>
      <c r="B3550"/>
      <c r="C3550" s="8"/>
      <c r="D3550" s="8"/>
      <c r="E3550"/>
      <c r="F3550" s="276"/>
      <c r="G3550"/>
      <c r="H3550"/>
      <c r="I3550"/>
      <c r="J3550" s="267"/>
      <c r="K3550" s="267"/>
      <c r="L3550" s="372"/>
      <c r="O3550" s="373"/>
      <c r="P3550" s="373"/>
      <c r="Q3550" s="374"/>
      <c r="R3550" s="274"/>
      <c r="S3550"/>
      <c r="T3550"/>
      <c r="U3550"/>
      <c r="V3550"/>
      <c r="W3550"/>
      <c r="X3550"/>
      <c r="Y3550"/>
      <c r="Z3550"/>
      <c r="AA3550"/>
      <c r="AB3550"/>
      <c r="AC3550"/>
      <c r="AD3550"/>
      <c r="AE3550"/>
      <c r="AF3550"/>
      <c r="AG3550"/>
      <c r="AH3550"/>
    </row>
    <row r="3551" spans="1:34" s="282" customFormat="1" ht="12.75" customHeight="1" x14ac:dyDescent="0.25">
      <c r="A3551"/>
      <c r="B3551"/>
      <c r="C3551" s="8"/>
      <c r="D3551" s="8"/>
      <c r="E3551"/>
      <c r="F3551" s="276"/>
      <c r="G3551"/>
      <c r="H3551"/>
      <c r="I3551"/>
      <c r="J3551" s="267"/>
      <c r="K3551" s="267"/>
      <c r="L3551" s="372"/>
      <c r="O3551" s="373"/>
      <c r="P3551" s="373"/>
      <c r="Q3551" s="374"/>
      <c r="R3551" s="274"/>
      <c r="S3551"/>
      <c r="T3551"/>
      <c r="U3551"/>
      <c r="V3551"/>
      <c r="W3551"/>
      <c r="X3551"/>
      <c r="Y3551"/>
      <c r="Z3551"/>
      <c r="AA3551"/>
      <c r="AB3551"/>
      <c r="AC3551"/>
      <c r="AD3551"/>
      <c r="AE3551"/>
      <c r="AF3551"/>
      <c r="AG3551"/>
      <c r="AH3551"/>
    </row>
    <row r="3552" spans="1:34" s="282" customFormat="1" ht="12.75" customHeight="1" x14ac:dyDescent="0.25">
      <c r="A3552"/>
      <c r="B3552"/>
      <c r="C3552" s="8"/>
      <c r="D3552" s="8"/>
      <c r="E3552"/>
      <c r="F3552" s="276"/>
      <c r="G3552"/>
      <c r="H3552"/>
      <c r="I3552"/>
      <c r="J3552" s="267"/>
      <c r="K3552" s="267"/>
      <c r="L3552" s="372"/>
      <c r="O3552" s="373"/>
      <c r="P3552" s="373"/>
      <c r="Q3552" s="374"/>
      <c r="R3552" s="274"/>
      <c r="S3552"/>
      <c r="T3552"/>
      <c r="U3552"/>
      <c r="V3552"/>
      <c r="W3552"/>
      <c r="X3552"/>
      <c r="Y3552"/>
      <c r="Z3552"/>
      <c r="AA3552"/>
      <c r="AB3552"/>
      <c r="AC3552"/>
      <c r="AD3552"/>
      <c r="AE3552"/>
      <c r="AF3552"/>
      <c r="AG3552"/>
      <c r="AH3552"/>
    </row>
    <row r="3553" spans="1:34" s="282" customFormat="1" ht="12.75" customHeight="1" x14ac:dyDescent="0.25">
      <c r="A3553"/>
      <c r="B3553"/>
      <c r="C3553" s="8"/>
      <c r="D3553" s="8"/>
      <c r="E3553"/>
      <c r="F3553" s="276"/>
      <c r="G3553"/>
      <c r="H3553"/>
      <c r="I3553"/>
      <c r="J3553" s="267"/>
      <c r="K3553" s="267"/>
      <c r="L3553" s="372"/>
      <c r="O3553" s="373"/>
      <c r="P3553" s="373"/>
      <c r="Q3553" s="374"/>
      <c r="R3553" s="274"/>
      <c r="S3553"/>
      <c r="T3553"/>
      <c r="U3553"/>
      <c r="V3553"/>
      <c r="W3553"/>
      <c r="X3553"/>
      <c r="Y3553"/>
      <c r="Z3553"/>
      <c r="AA3553"/>
      <c r="AB3553"/>
      <c r="AC3553"/>
      <c r="AD3553"/>
      <c r="AE3553"/>
      <c r="AF3553"/>
      <c r="AG3553"/>
      <c r="AH3553"/>
    </row>
    <row r="3554" spans="1:34" s="282" customFormat="1" ht="12.75" customHeight="1" x14ac:dyDescent="0.25">
      <c r="A3554"/>
      <c r="B3554"/>
      <c r="C3554" s="8"/>
      <c r="D3554" s="8"/>
      <c r="E3554"/>
      <c r="F3554" s="276"/>
      <c r="G3554"/>
      <c r="H3554"/>
      <c r="I3554"/>
      <c r="J3554" s="267"/>
      <c r="K3554" s="267"/>
      <c r="L3554" s="372"/>
      <c r="O3554" s="373"/>
      <c r="P3554" s="373"/>
      <c r="Q3554" s="374"/>
      <c r="R3554" s="274"/>
      <c r="S3554"/>
      <c r="T3554"/>
      <c r="U3554"/>
      <c r="V3554"/>
      <c r="W3554"/>
      <c r="X3554"/>
      <c r="Y3554"/>
      <c r="Z3554"/>
      <c r="AA3554"/>
      <c r="AB3554"/>
      <c r="AC3554"/>
      <c r="AD3554"/>
      <c r="AE3554"/>
      <c r="AF3554"/>
      <c r="AG3554"/>
      <c r="AH3554"/>
    </row>
    <row r="3555" spans="1:34" s="282" customFormat="1" ht="12.75" customHeight="1" x14ac:dyDescent="0.25">
      <c r="A3555"/>
      <c r="B3555"/>
      <c r="C3555" s="8"/>
      <c r="D3555" s="8"/>
      <c r="E3555"/>
      <c r="F3555" s="276"/>
      <c r="G3555"/>
      <c r="H3555"/>
      <c r="I3555"/>
      <c r="J3555" s="267"/>
      <c r="K3555" s="267"/>
      <c r="L3555" s="372"/>
      <c r="O3555" s="373"/>
      <c r="P3555" s="373"/>
      <c r="Q3555" s="374"/>
      <c r="R3555" s="274"/>
      <c r="S3555"/>
      <c r="T3555"/>
      <c r="U3555"/>
      <c r="V3555"/>
      <c r="W3555"/>
      <c r="X3555"/>
      <c r="Y3555"/>
      <c r="Z3555"/>
      <c r="AA3555"/>
      <c r="AB3555"/>
      <c r="AC3555"/>
      <c r="AD3555"/>
      <c r="AE3555"/>
      <c r="AF3555"/>
      <c r="AG3555"/>
      <c r="AH3555"/>
    </row>
    <row r="3556" spans="1:34" s="282" customFormat="1" ht="12.75" customHeight="1" x14ac:dyDescent="0.25">
      <c r="A3556"/>
      <c r="B3556"/>
      <c r="C3556" s="8"/>
      <c r="D3556" s="8"/>
      <c r="E3556"/>
      <c r="F3556" s="276"/>
      <c r="G3556"/>
      <c r="H3556"/>
      <c r="I3556"/>
      <c r="J3556" s="267"/>
      <c r="K3556" s="267"/>
      <c r="L3556" s="372"/>
      <c r="O3556" s="373"/>
      <c r="P3556" s="373"/>
      <c r="Q3556" s="374"/>
      <c r="R3556" s="274"/>
      <c r="S3556"/>
      <c r="T3556"/>
      <c r="U3556"/>
      <c r="V3556"/>
      <c r="W3556"/>
      <c r="X3556"/>
      <c r="Y3556"/>
      <c r="Z3556"/>
      <c r="AA3556"/>
      <c r="AB3556"/>
      <c r="AC3556"/>
      <c r="AD3556"/>
      <c r="AE3556"/>
      <c r="AF3556"/>
      <c r="AG3556"/>
      <c r="AH3556"/>
    </row>
    <row r="3557" spans="1:34" s="282" customFormat="1" ht="12.75" customHeight="1" x14ac:dyDescent="0.25">
      <c r="A3557"/>
      <c r="B3557"/>
      <c r="C3557" s="8"/>
      <c r="D3557" s="8"/>
      <c r="E3557"/>
      <c r="F3557" s="276"/>
      <c r="G3557"/>
      <c r="H3557"/>
      <c r="I3557"/>
      <c r="J3557" s="267"/>
      <c r="K3557" s="267"/>
      <c r="L3557" s="372"/>
      <c r="O3557" s="373"/>
      <c r="P3557" s="373"/>
      <c r="Q3557" s="374"/>
      <c r="R3557" s="274"/>
      <c r="S3557"/>
      <c r="T3557"/>
      <c r="U3557"/>
      <c r="V3557"/>
      <c r="W3557"/>
      <c r="X3557"/>
      <c r="Y3557"/>
      <c r="Z3557"/>
      <c r="AA3557"/>
      <c r="AB3557"/>
      <c r="AC3557"/>
      <c r="AD3557"/>
      <c r="AE3557"/>
      <c r="AF3557"/>
      <c r="AG3557"/>
      <c r="AH3557"/>
    </row>
    <row r="3558" spans="1:34" s="282" customFormat="1" ht="12.75" customHeight="1" x14ac:dyDescent="0.25">
      <c r="A3558"/>
      <c r="B3558"/>
      <c r="C3558" s="8"/>
      <c r="D3558" s="8"/>
      <c r="E3558"/>
      <c r="F3558" s="276"/>
      <c r="G3558"/>
      <c r="H3558"/>
      <c r="I3558"/>
      <c r="J3558" s="267"/>
      <c r="K3558" s="267"/>
      <c r="L3558" s="372"/>
      <c r="O3558" s="373"/>
      <c r="P3558" s="373"/>
      <c r="Q3558" s="374"/>
      <c r="R3558" s="274"/>
      <c r="S3558"/>
      <c r="T3558"/>
      <c r="U3558"/>
      <c r="V3558"/>
      <c r="W3558"/>
      <c r="X3558"/>
      <c r="Y3558"/>
      <c r="Z3558"/>
      <c r="AA3558"/>
      <c r="AB3558"/>
      <c r="AC3558"/>
      <c r="AD3558"/>
      <c r="AE3558"/>
      <c r="AF3558"/>
      <c r="AG3558"/>
      <c r="AH3558"/>
    </row>
    <row r="3559" spans="1:34" s="282" customFormat="1" ht="12.75" customHeight="1" x14ac:dyDescent="0.25">
      <c r="A3559"/>
      <c r="B3559"/>
      <c r="C3559" s="8"/>
      <c r="D3559" s="8"/>
      <c r="E3559"/>
      <c r="F3559" s="276"/>
      <c r="G3559"/>
      <c r="H3559"/>
      <c r="I3559"/>
      <c r="J3559" s="267"/>
      <c r="K3559" s="267"/>
      <c r="L3559" s="372"/>
      <c r="O3559" s="373"/>
      <c r="P3559" s="373"/>
      <c r="Q3559" s="374"/>
      <c r="R3559" s="274"/>
      <c r="S3559"/>
      <c r="T3559"/>
      <c r="U3559"/>
      <c r="V3559"/>
      <c r="W3559"/>
      <c r="X3559"/>
      <c r="Y3559"/>
      <c r="Z3559"/>
      <c r="AA3559"/>
      <c r="AB3559"/>
      <c r="AC3559"/>
      <c r="AD3559"/>
      <c r="AE3559"/>
      <c r="AF3559"/>
      <c r="AG3559"/>
      <c r="AH3559"/>
    </row>
    <row r="3560" spans="1:34" s="282" customFormat="1" ht="12.75" customHeight="1" x14ac:dyDescent="0.25">
      <c r="A3560"/>
      <c r="B3560"/>
      <c r="C3560" s="8"/>
      <c r="D3560" s="8"/>
      <c r="E3560"/>
      <c r="F3560" s="276"/>
      <c r="G3560"/>
      <c r="H3560"/>
      <c r="I3560"/>
      <c r="J3560" s="267"/>
      <c r="K3560" s="267"/>
      <c r="L3560" s="372"/>
      <c r="O3560" s="373"/>
      <c r="P3560" s="373"/>
      <c r="Q3560" s="374"/>
      <c r="R3560" s="274"/>
      <c r="S3560"/>
      <c r="T3560"/>
      <c r="U3560"/>
      <c r="V3560"/>
      <c r="W3560"/>
      <c r="X3560"/>
      <c r="Y3560"/>
      <c r="Z3560"/>
      <c r="AA3560"/>
      <c r="AB3560"/>
      <c r="AC3560"/>
      <c r="AD3560"/>
      <c r="AE3560"/>
      <c r="AF3560"/>
      <c r="AG3560"/>
      <c r="AH3560"/>
    </row>
    <row r="3561" spans="1:34" s="282" customFormat="1" ht="12.75" customHeight="1" x14ac:dyDescent="0.25">
      <c r="A3561"/>
      <c r="B3561"/>
      <c r="C3561" s="8"/>
      <c r="D3561" s="8"/>
      <c r="E3561"/>
      <c r="F3561" s="276"/>
      <c r="G3561"/>
      <c r="H3561"/>
      <c r="I3561"/>
      <c r="J3561" s="267"/>
      <c r="K3561" s="267"/>
      <c r="L3561" s="372"/>
      <c r="O3561" s="373"/>
      <c r="P3561" s="373"/>
      <c r="Q3561" s="374"/>
      <c r="R3561" s="274"/>
      <c r="S3561"/>
      <c r="T3561"/>
      <c r="U3561"/>
      <c r="V3561"/>
      <c r="W3561"/>
      <c r="X3561"/>
      <c r="Y3561"/>
      <c r="Z3561"/>
      <c r="AA3561"/>
      <c r="AB3561"/>
      <c r="AC3561"/>
      <c r="AD3561"/>
      <c r="AE3561"/>
      <c r="AF3561"/>
      <c r="AG3561"/>
      <c r="AH3561"/>
    </row>
    <row r="3562" spans="1:34" s="282" customFormat="1" ht="12.75" customHeight="1" x14ac:dyDescent="0.25">
      <c r="A3562"/>
      <c r="B3562"/>
      <c r="C3562" s="8"/>
      <c r="D3562" s="8"/>
      <c r="E3562"/>
      <c r="F3562" s="276"/>
      <c r="G3562"/>
      <c r="H3562"/>
      <c r="I3562"/>
      <c r="J3562" s="267"/>
      <c r="K3562" s="267"/>
      <c r="L3562" s="372"/>
      <c r="O3562" s="373"/>
      <c r="P3562" s="373"/>
      <c r="Q3562" s="374"/>
      <c r="R3562" s="274"/>
      <c r="S3562"/>
      <c r="T3562"/>
      <c r="U3562"/>
      <c r="V3562"/>
      <c r="W3562"/>
      <c r="X3562"/>
      <c r="Y3562"/>
      <c r="Z3562"/>
      <c r="AA3562"/>
      <c r="AB3562"/>
      <c r="AC3562"/>
      <c r="AD3562"/>
      <c r="AE3562"/>
      <c r="AF3562"/>
      <c r="AG3562"/>
      <c r="AH3562"/>
    </row>
    <row r="3563" spans="1:34" s="282" customFormat="1" ht="12.75" customHeight="1" x14ac:dyDescent="0.25">
      <c r="A3563"/>
      <c r="B3563"/>
      <c r="C3563" s="8"/>
      <c r="D3563" s="8"/>
      <c r="E3563"/>
      <c r="F3563" s="276"/>
      <c r="G3563"/>
      <c r="H3563"/>
      <c r="I3563"/>
      <c r="J3563" s="267"/>
      <c r="K3563" s="267"/>
      <c r="L3563" s="372"/>
      <c r="O3563" s="373"/>
      <c r="P3563" s="373"/>
      <c r="Q3563" s="374"/>
      <c r="R3563" s="274"/>
      <c r="S3563"/>
      <c r="T3563"/>
      <c r="U3563"/>
      <c r="V3563"/>
      <c r="W3563"/>
      <c r="X3563"/>
      <c r="Y3563"/>
      <c r="Z3563"/>
      <c r="AA3563"/>
      <c r="AB3563"/>
      <c r="AC3563"/>
      <c r="AD3563"/>
      <c r="AE3563"/>
      <c r="AF3563"/>
      <c r="AG3563"/>
      <c r="AH3563"/>
    </row>
    <row r="3564" spans="1:34" s="282" customFormat="1" ht="12.75" customHeight="1" x14ac:dyDescent="0.25">
      <c r="A3564"/>
      <c r="B3564"/>
      <c r="C3564" s="8"/>
      <c r="D3564" s="8"/>
      <c r="E3564"/>
      <c r="F3564" s="276"/>
      <c r="G3564"/>
      <c r="H3564"/>
      <c r="I3564"/>
      <c r="J3564" s="267"/>
      <c r="K3564" s="267"/>
      <c r="L3564" s="372"/>
      <c r="O3564" s="373"/>
      <c r="P3564" s="373"/>
      <c r="Q3564" s="374"/>
      <c r="R3564" s="274"/>
      <c r="S3564"/>
      <c r="T3564"/>
      <c r="U3564"/>
      <c r="V3564"/>
      <c r="W3564"/>
      <c r="X3564"/>
      <c r="Y3564"/>
      <c r="Z3564"/>
      <c r="AA3564"/>
      <c r="AB3564"/>
      <c r="AC3564"/>
      <c r="AD3564"/>
      <c r="AE3564"/>
      <c r="AF3564"/>
      <c r="AG3564"/>
      <c r="AH3564"/>
    </row>
    <row r="3565" spans="1:34" s="282" customFormat="1" ht="12.75" customHeight="1" x14ac:dyDescent="0.25">
      <c r="A3565"/>
      <c r="B3565"/>
      <c r="C3565" s="8"/>
      <c r="D3565" s="8"/>
      <c r="E3565"/>
      <c r="F3565" s="276"/>
      <c r="G3565"/>
      <c r="H3565"/>
      <c r="I3565"/>
      <c r="J3565" s="267"/>
      <c r="K3565" s="267"/>
      <c r="L3565" s="372"/>
      <c r="O3565" s="373"/>
      <c r="P3565" s="373"/>
      <c r="Q3565" s="374"/>
      <c r="R3565" s="274"/>
      <c r="S3565"/>
      <c r="T3565"/>
      <c r="U3565"/>
      <c r="V3565"/>
      <c r="W3565"/>
      <c r="X3565"/>
      <c r="Y3565"/>
      <c r="Z3565"/>
      <c r="AA3565"/>
      <c r="AB3565"/>
      <c r="AC3565"/>
      <c r="AD3565"/>
      <c r="AE3565"/>
      <c r="AF3565"/>
      <c r="AG3565"/>
      <c r="AH3565"/>
    </row>
    <row r="3566" spans="1:34" s="282" customFormat="1" ht="12.75" customHeight="1" x14ac:dyDescent="0.25">
      <c r="A3566"/>
      <c r="B3566"/>
      <c r="C3566" s="8"/>
      <c r="D3566" s="8"/>
      <c r="E3566"/>
      <c r="F3566" s="276"/>
      <c r="G3566"/>
      <c r="H3566"/>
      <c r="I3566"/>
      <c r="J3566" s="267"/>
      <c r="K3566" s="267"/>
      <c r="L3566" s="372"/>
      <c r="O3566" s="373"/>
      <c r="P3566" s="373"/>
      <c r="Q3566" s="374"/>
      <c r="R3566" s="274"/>
      <c r="S3566"/>
      <c r="T3566"/>
      <c r="U3566"/>
      <c r="V3566"/>
      <c r="W3566"/>
      <c r="X3566"/>
      <c r="Y3566"/>
      <c r="Z3566"/>
      <c r="AA3566"/>
      <c r="AB3566"/>
      <c r="AC3566"/>
      <c r="AD3566"/>
      <c r="AE3566"/>
      <c r="AF3566"/>
      <c r="AG3566"/>
      <c r="AH3566"/>
    </row>
    <row r="3567" spans="1:34" s="282" customFormat="1" ht="12.75" customHeight="1" x14ac:dyDescent="0.25">
      <c r="A3567"/>
      <c r="B3567"/>
      <c r="C3567" s="8"/>
      <c r="D3567" s="8"/>
      <c r="E3567"/>
      <c r="F3567" s="276"/>
      <c r="G3567"/>
      <c r="H3567"/>
      <c r="I3567"/>
      <c r="J3567" s="267"/>
      <c r="K3567" s="267"/>
      <c r="L3567" s="372"/>
      <c r="O3567" s="373"/>
      <c r="P3567" s="373"/>
      <c r="Q3567" s="374"/>
      <c r="R3567" s="274"/>
      <c r="S3567"/>
      <c r="T3567"/>
      <c r="U3567"/>
      <c r="V3567"/>
      <c r="W3567"/>
      <c r="X3567"/>
      <c r="Y3567"/>
      <c r="Z3567"/>
      <c r="AA3567"/>
      <c r="AB3567"/>
      <c r="AC3567"/>
      <c r="AD3567"/>
      <c r="AE3567"/>
      <c r="AF3567"/>
      <c r="AG3567"/>
      <c r="AH3567"/>
    </row>
    <row r="3568" spans="1:34" s="282" customFormat="1" ht="12.75" customHeight="1" x14ac:dyDescent="0.25">
      <c r="A3568"/>
      <c r="B3568"/>
      <c r="C3568" s="8"/>
      <c r="D3568" s="8"/>
      <c r="E3568"/>
      <c r="F3568" s="276"/>
      <c r="G3568"/>
      <c r="H3568"/>
      <c r="I3568"/>
      <c r="J3568" s="267"/>
      <c r="K3568" s="267"/>
      <c r="L3568" s="372"/>
      <c r="O3568" s="373"/>
      <c r="P3568" s="373"/>
      <c r="Q3568" s="374"/>
      <c r="R3568" s="274"/>
      <c r="S3568"/>
      <c r="T3568"/>
      <c r="U3568"/>
      <c r="V3568"/>
      <c r="W3568"/>
      <c r="X3568"/>
      <c r="Y3568"/>
      <c r="Z3568"/>
      <c r="AA3568"/>
      <c r="AB3568"/>
      <c r="AC3568"/>
      <c r="AD3568"/>
      <c r="AE3568"/>
      <c r="AF3568"/>
      <c r="AG3568"/>
      <c r="AH3568"/>
    </row>
    <row r="3569" spans="1:34" s="282" customFormat="1" ht="12.75" customHeight="1" x14ac:dyDescent="0.25">
      <c r="A3569"/>
      <c r="B3569"/>
      <c r="C3569" s="8"/>
      <c r="D3569" s="8"/>
      <c r="E3569"/>
      <c r="F3569" s="276"/>
      <c r="G3569"/>
      <c r="H3569"/>
      <c r="I3569"/>
      <c r="J3569" s="267"/>
      <c r="K3569" s="267"/>
      <c r="L3569" s="372"/>
      <c r="O3569" s="373"/>
      <c r="P3569" s="373"/>
      <c r="Q3569" s="374"/>
      <c r="R3569" s="274"/>
      <c r="S3569"/>
      <c r="T3569"/>
      <c r="U3569"/>
      <c r="V3569"/>
      <c r="W3569"/>
      <c r="X3569"/>
      <c r="Y3569"/>
      <c r="Z3569"/>
      <c r="AA3569"/>
      <c r="AB3569"/>
      <c r="AC3569"/>
      <c r="AD3569"/>
      <c r="AE3569"/>
      <c r="AF3569"/>
      <c r="AG3569"/>
      <c r="AH3569"/>
    </row>
    <row r="3570" spans="1:34" s="282" customFormat="1" ht="12.75" customHeight="1" x14ac:dyDescent="0.25">
      <c r="A3570"/>
      <c r="B3570"/>
      <c r="C3570" s="8"/>
      <c r="D3570" s="8"/>
      <c r="E3570"/>
      <c r="F3570" s="276"/>
      <c r="G3570"/>
      <c r="H3570"/>
      <c r="I3570"/>
      <c r="J3570" s="267"/>
      <c r="K3570" s="267"/>
      <c r="L3570" s="372"/>
      <c r="O3570" s="373"/>
      <c r="P3570" s="373"/>
      <c r="Q3570" s="374"/>
      <c r="R3570" s="274"/>
      <c r="S3570"/>
      <c r="T3570"/>
      <c r="U3570"/>
      <c r="V3570"/>
      <c r="W3570"/>
      <c r="X3570"/>
      <c r="Y3570"/>
      <c r="Z3570"/>
      <c r="AA3570"/>
      <c r="AB3570"/>
      <c r="AC3570"/>
      <c r="AD3570"/>
      <c r="AE3570"/>
      <c r="AF3570"/>
      <c r="AG3570"/>
      <c r="AH3570"/>
    </row>
    <row r="3571" spans="1:34" s="282" customFormat="1" ht="12.75" customHeight="1" x14ac:dyDescent="0.25">
      <c r="A3571"/>
      <c r="B3571"/>
      <c r="C3571" s="8"/>
      <c r="D3571" s="8"/>
      <c r="E3571"/>
      <c r="F3571" s="276"/>
      <c r="G3571"/>
      <c r="H3571"/>
      <c r="I3571"/>
      <c r="J3571" s="267"/>
      <c r="K3571" s="267"/>
      <c r="L3571" s="372"/>
      <c r="O3571" s="373"/>
      <c r="P3571" s="373"/>
      <c r="Q3571" s="374"/>
      <c r="R3571" s="274"/>
      <c r="S3571"/>
      <c r="T3571"/>
      <c r="U3571"/>
      <c r="V3571"/>
      <c r="W3571"/>
      <c r="X3571"/>
      <c r="Y3571"/>
      <c r="Z3571"/>
      <c r="AA3571"/>
      <c r="AB3571"/>
      <c r="AC3571"/>
      <c r="AD3571"/>
      <c r="AE3571"/>
      <c r="AF3571"/>
      <c r="AG3571"/>
      <c r="AH3571"/>
    </row>
    <row r="3572" spans="1:34" s="282" customFormat="1" ht="12.75" customHeight="1" x14ac:dyDescent="0.25">
      <c r="A3572"/>
      <c r="B3572"/>
      <c r="C3572" s="8"/>
      <c r="D3572" s="8"/>
      <c r="E3572"/>
      <c r="F3572" s="276"/>
      <c r="G3572"/>
      <c r="H3572"/>
      <c r="I3572"/>
      <c r="J3572" s="267"/>
      <c r="K3572" s="267"/>
      <c r="L3572" s="372"/>
      <c r="O3572" s="373"/>
      <c r="P3572" s="373"/>
      <c r="Q3572" s="374"/>
      <c r="R3572" s="274"/>
      <c r="S3572"/>
      <c r="T3572"/>
      <c r="U3572"/>
      <c r="V3572"/>
      <c r="W3572"/>
      <c r="X3572"/>
      <c r="Y3572"/>
      <c r="Z3572"/>
      <c r="AA3572"/>
      <c r="AB3572"/>
      <c r="AC3572"/>
      <c r="AD3572"/>
      <c r="AE3572"/>
      <c r="AF3572"/>
      <c r="AG3572"/>
      <c r="AH3572"/>
    </row>
    <row r="3573" spans="1:34" s="282" customFormat="1" ht="12.75" customHeight="1" x14ac:dyDescent="0.25">
      <c r="A3573"/>
      <c r="B3573"/>
      <c r="C3573" s="8"/>
      <c r="D3573" s="8"/>
      <c r="E3573"/>
      <c r="F3573" s="276"/>
      <c r="G3573"/>
      <c r="H3573"/>
      <c r="I3573"/>
      <c r="J3573" s="267"/>
      <c r="K3573" s="267"/>
      <c r="L3573" s="372"/>
      <c r="O3573" s="373"/>
      <c r="P3573" s="373"/>
      <c r="Q3573" s="374"/>
      <c r="R3573" s="274"/>
      <c r="S3573"/>
      <c r="T3573"/>
      <c r="U3573"/>
      <c r="V3573"/>
      <c r="W3573"/>
      <c r="X3573"/>
      <c r="Y3573"/>
      <c r="Z3573"/>
      <c r="AA3573"/>
      <c r="AB3573"/>
      <c r="AC3573"/>
      <c r="AD3573"/>
      <c r="AE3573"/>
      <c r="AF3573"/>
      <c r="AG3573"/>
      <c r="AH3573"/>
    </row>
    <row r="3574" spans="1:34" s="282" customFormat="1" ht="12.75" customHeight="1" x14ac:dyDescent="0.25">
      <c r="A3574"/>
      <c r="B3574"/>
      <c r="C3574" s="8"/>
      <c r="D3574" s="8"/>
      <c r="E3574"/>
      <c r="F3574" s="276"/>
      <c r="G3574"/>
      <c r="H3574"/>
      <c r="I3574"/>
      <c r="J3574" s="267"/>
      <c r="K3574" s="267"/>
      <c r="L3574" s="372"/>
      <c r="O3574" s="373"/>
      <c r="P3574" s="373"/>
      <c r="Q3574" s="374"/>
      <c r="R3574" s="274"/>
      <c r="S3574"/>
      <c r="T3574"/>
      <c r="U3574"/>
      <c r="V3574"/>
      <c r="W3574"/>
      <c r="X3574"/>
      <c r="Y3574"/>
      <c r="Z3574"/>
      <c r="AA3574"/>
      <c r="AB3574"/>
      <c r="AC3574"/>
      <c r="AD3574"/>
      <c r="AE3574"/>
      <c r="AF3574"/>
      <c r="AG3574"/>
      <c r="AH3574"/>
    </row>
    <row r="3575" spans="1:34" s="282" customFormat="1" ht="12.75" customHeight="1" x14ac:dyDescent="0.25">
      <c r="A3575"/>
      <c r="B3575"/>
      <c r="C3575" s="8"/>
      <c r="D3575" s="8"/>
      <c r="E3575"/>
      <c r="F3575" s="276"/>
      <c r="G3575"/>
      <c r="H3575"/>
      <c r="I3575"/>
      <c r="J3575" s="267"/>
      <c r="K3575" s="267"/>
      <c r="L3575" s="372"/>
      <c r="O3575" s="373"/>
      <c r="P3575" s="373"/>
      <c r="Q3575" s="374"/>
      <c r="R3575" s="274"/>
      <c r="S3575"/>
      <c r="T3575"/>
      <c r="U3575"/>
      <c r="V3575"/>
      <c r="W3575"/>
      <c r="X3575"/>
      <c r="Y3575"/>
      <c r="Z3575"/>
      <c r="AA3575"/>
      <c r="AB3575"/>
      <c r="AC3575"/>
      <c r="AD3575"/>
      <c r="AE3575"/>
      <c r="AF3575"/>
      <c r="AG3575"/>
      <c r="AH3575"/>
    </row>
    <row r="3576" spans="1:34" s="282" customFormat="1" ht="12.75" customHeight="1" x14ac:dyDescent="0.25">
      <c r="A3576"/>
      <c r="B3576"/>
      <c r="C3576" s="8"/>
      <c r="D3576" s="8"/>
      <c r="E3576"/>
      <c r="F3576" s="276"/>
      <c r="G3576"/>
      <c r="H3576"/>
      <c r="I3576"/>
      <c r="J3576" s="267"/>
      <c r="K3576" s="267"/>
      <c r="L3576" s="372"/>
      <c r="O3576" s="373"/>
      <c r="P3576" s="373"/>
      <c r="Q3576" s="374"/>
      <c r="R3576" s="274"/>
      <c r="S3576"/>
      <c r="T3576"/>
      <c r="U3576"/>
      <c r="V3576"/>
      <c r="W3576"/>
      <c r="X3576"/>
      <c r="Y3576"/>
      <c r="Z3576"/>
      <c r="AA3576"/>
      <c r="AB3576"/>
      <c r="AC3576"/>
      <c r="AD3576"/>
      <c r="AE3576"/>
      <c r="AF3576"/>
      <c r="AG3576"/>
      <c r="AH3576"/>
    </row>
    <row r="3577" spans="1:34" s="282" customFormat="1" ht="12.75" customHeight="1" x14ac:dyDescent="0.25">
      <c r="A3577"/>
      <c r="B3577"/>
      <c r="C3577" s="8"/>
      <c r="D3577" s="8"/>
      <c r="E3577"/>
      <c r="F3577" s="276"/>
      <c r="G3577"/>
      <c r="H3577"/>
      <c r="I3577"/>
      <c r="J3577" s="267"/>
      <c r="K3577" s="267"/>
      <c r="L3577" s="372"/>
      <c r="O3577" s="373"/>
      <c r="P3577" s="373"/>
      <c r="Q3577" s="374"/>
      <c r="R3577" s="274"/>
      <c r="S3577"/>
      <c r="T3577"/>
      <c r="U3577"/>
      <c r="V3577"/>
      <c r="W3577"/>
      <c r="X3577"/>
      <c r="Y3577"/>
      <c r="Z3577"/>
      <c r="AA3577"/>
      <c r="AB3577"/>
      <c r="AC3577"/>
      <c r="AD3577"/>
      <c r="AE3577"/>
      <c r="AF3577"/>
      <c r="AG3577"/>
      <c r="AH3577"/>
    </row>
    <row r="3578" spans="1:34" s="282" customFormat="1" ht="12.75" customHeight="1" x14ac:dyDescent="0.25">
      <c r="A3578"/>
      <c r="B3578"/>
      <c r="C3578" s="8"/>
      <c r="D3578" s="8"/>
      <c r="E3578"/>
      <c r="F3578" s="276"/>
      <c r="G3578"/>
      <c r="H3578"/>
      <c r="I3578"/>
      <c r="J3578" s="267"/>
      <c r="K3578" s="267"/>
      <c r="L3578" s="372"/>
      <c r="O3578" s="373"/>
      <c r="P3578" s="373"/>
      <c r="Q3578" s="374"/>
      <c r="R3578" s="274"/>
      <c r="S3578"/>
      <c r="T3578"/>
      <c r="U3578"/>
      <c r="V3578"/>
      <c r="W3578"/>
      <c r="X3578"/>
      <c r="Y3578"/>
      <c r="Z3578"/>
      <c r="AA3578"/>
      <c r="AB3578"/>
      <c r="AC3578"/>
      <c r="AD3578"/>
      <c r="AE3578"/>
      <c r="AF3578"/>
      <c r="AG3578"/>
      <c r="AH3578"/>
    </row>
    <row r="3579" spans="1:34" s="282" customFormat="1" ht="12.75" customHeight="1" x14ac:dyDescent="0.25">
      <c r="A3579"/>
      <c r="B3579"/>
      <c r="C3579" s="8"/>
      <c r="D3579" s="8"/>
      <c r="E3579"/>
      <c r="F3579" s="276"/>
      <c r="G3579"/>
      <c r="H3579"/>
      <c r="I3579"/>
      <c r="J3579" s="267"/>
      <c r="K3579" s="267"/>
      <c r="L3579" s="372"/>
      <c r="O3579" s="373"/>
      <c r="P3579" s="373"/>
      <c r="Q3579" s="374"/>
      <c r="R3579" s="274"/>
      <c r="S3579"/>
      <c r="T3579"/>
      <c r="U3579"/>
      <c r="V3579"/>
      <c r="W3579"/>
      <c r="X3579"/>
      <c r="Y3579"/>
      <c r="Z3579"/>
      <c r="AA3579"/>
      <c r="AB3579"/>
      <c r="AC3579"/>
      <c r="AD3579"/>
      <c r="AE3579"/>
      <c r="AF3579"/>
      <c r="AG3579"/>
      <c r="AH3579"/>
    </row>
    <row r="3580" spans="1:34" s="282" customFormat="1" ht="12.75" customHeight="1" x14ac:dyDescent="0.25">
      <c r="A3580"/>
      <c r="B3580"/>
      <c r="C3580" s="8"/>
      <c r="D3580" s="8"/>
      <c r="E3580"/>
      <c r="F3580" s="276"/>
      <c r="G3580"/>
      <c r="H3580"/>
      <c r="I3580"/>
      <c r="J3580" s="267"/>
      <c r="K3580" s="267"/>
      <c r="L3580" s="372"/>
      <c r="O3580" s="373"/>
      <c r="P3580" s="373"/>
      <c r="Q3580" s="374"/>
      <c r="R3580" s="274"/>
      <c r="S3580"/>
      <c r="T3580"/>
      <c r="U3580"/>
      <c r="V3580"/>
      <c r="W3580"/>
      <c r="X3580"/>
      <c r="Y3580"/>
      <c r="Z3580"/>
      <c r="AA3580"/>
      <c r="AB3580"/>
      <c r="AC3580"/>
      <c r="AD3580"/>
      <c r="AE3580"/>
      <c r="AF3580"/>
      <c r="AG3580"/>
      <c r="AH3580"/>
    </row>
    <row r="3581" spans="1:34" s="282" customFormat="1" ht="12.75" customHeight="1" x14ac:dyDescent="0.25">
      <c r="A3581"/>
      <c r="B3581"/>
      <c r="C3581" s="8"/>
      <c r="D3581" s="8"/>
      <c r="E3581"/>
      <c r="F3581" s="276"/>
      <c r="G3581"/>
      <c r="H3581"/>
      <c r="I3581"/>
      <c r="J3581" s="267"/>
      <c r="K3581" s="267"/>
      <c r="L3581" s="372"/>
      <c r="O3581" s="373"/>
      <c r="P3581" s="373"/>
      <c r="Q3581" s="374"/>
      <c r="R3581" s="274"/>
      <c r="S3581"/>
      <c r="T3581"/>
      <c r="U3581"/>
      <c r="V3581"/>
      <c r="W3581"/>
      <c r="X3581"/>
      <c r="Y3581"/>
      <c r="Z3581"/>
      <c r="AA3581"/>
      <c r="AB3581"/>
      <c r="AC3581"/>
      <c r="AD3581"/>
      <c r="AE3581"/>
      <c r="AF3581"/>
      <c r="AG3581"/>
      <c r="AH3581"/>
    </row>
    <row r="3582" spans="1:34" s="282" customFormat="1" ht="12.75" customHeight="1" x14ac:dyDescent="0.25">
      <c r="A3582"/>
      <c r="B3582"/>
      <c r="C3582" s="8"/>
      <c r="D3582" s="8"/>
      <c r="E3582"/>
      <c r="F3582" s="276"/>
      <c r="G3582"/>
      <c r="H3582"/>
      <c r="I3582"/>
      <c r="J3582" s="267"/>
      <c r="K3582" s="267"/>
      <c r="L3582" s="372"/>
      <c r="O3582" s="373"/>
      <c r="P3582" s="373"/>
      <c r="Q3582" s="374"/>
      <c r="R3582" s="274"/>
      <c r="S3582"/>
      <c r="T3582"/>
      <c r="U3582"/>
      <c r="V3582"/>
      <c r="W3582"/>
      <c r="X3582"/>
      <c r="Y3582"/>
      <c r="Z3582"/>
      <c r="AA3582"/>
      <c r="AB3582"/>
      <c r="AC3582"/>
      <c r="AD3582"/>
      <c r="AE3582"/>
      <c r="AF3582"/>
      <c r="AG3582"/>
      <c r="AH3582"/>
    </row>
    <row r="3583" spans="1:34" s="282" customFormat="1" ht="12.75" customHeight="1" x14ac:dyDescent="0.25">
      <c r="A3583"/>
      <c r="B3583"/>
      <c r="C3583" s="8"/>
      <c r="D3583" s="8"/>
      <c r="E3583"/>
      <c r="F3583" s="276"/>
      <c r="G3583"/>
      <c r="H3583"/>
      <c r="I3583"/>
      <c r="J3583" s="267"/>
      <c r="K3583" s="267"/>
      <c r="L3583" s="372"/>
      <c r="O3583" s="373"/>
      <c r="P3583" s="373"/>
      <c r="Q3583" s="374"/>
      <c r="R3583" s="274"/>
      <c r="S3583"/>
      <c r="T3583"/>
      <c r="U3583"/>
      <c r="V3583"/>
      <c r="W3583"/>
      <c r="X3583"/>
      <c r="Y3583"/>
      <c r="Z3583"/>
      <c r="AA3583"/>
      <c r="AB3583"/>
      <c r="AC3583"/>
      <c r="AD3583"/>
      <c r="AE3583"/>
      <c r="AF3583"/>
      <c r="AG3583"/>
      <c r="AH3583"/>
    </row>
    <row r="3584" spans="1:34" s="282" customFormat="1" ht="12.75" customHeight="1" x14ac:dyDescent="0.25">
      <c r="A3584"/>
      <c r="B3584"/>
      <c r="C3584" s="8"/>
      <c r="D3584" s="8"/>
      <c r="E3584"/>
      <c r="F3584" s="276"/>
      <c r="G3584"/>
      <c r="H3584"/>
      <c r="I3584"/>
      <c r="J3584" s="267"/>
      <c r="K3584" s="267"/>
      <c r="L3584" s="372"/>
      <c r="O3584" s="373"/>
      <c r="P3584" s="373"/>
      <c r="Q3584" s="374"/>
      <c r="R3584" s="274"/>
      <c r="S3584"/>
      <c r="T3584"/>
      <c r="U3584"/>
      <c r="V3584"/>
      <c r="W3584"/>
      <c r="X3584"/>
      <c r="Y3584"/>
      <c r="Z3584"/>
      <c r="AA3584"/>
      <c r="AB3584"/>
      <c r="AC3584"/>
      <c r="AD3584"/>
      <c r="AE3584"/>
      <c r="AF3584"/>
      <c r="AG3584"/>
      <c r="AH3584"/>
    </row>
    <row r="3585" spans="1:34" s="282" customFormat="1" ht="12.75" customHeight="1" x14ac:dyDescent="0.25">
      <c r="A3585"/>
      <c r="B3585"/>
      <c r="C3585" s="8"/>
      <c r="D3585" s="8"/>
      <c r="E3585"/>
      <c r="F3585" s="276"/>
      <c r="G3585"/>
      <c r="H3585"/>
      <c r="I3585"/>
      <c r="J3585" s="267"/>
      <c r="K3585" s="267"/>
      <c r="L3585" s="372"/>
      <c r="O3585" s="373"/>
      <c r="P3585" s="373"/>
      <c r="Q3585" s="374"/>
      <c r="R3585" s="274"/>
      <c r="S3585"/>
      <c r="T3585"/>
      <c r="U3585"/>
      <c r="V3585"/>
      <c r="W3585"/>
      <c r="X3585"/>
      <c r="Y3585"/>
      <c r="Z3585"/>
      <c r="AA3585"/>
      <c r="AB3585"/>
      <c r="AC3585"/>
      <c r="AD3585"/>
      <c r="AE3585"/>
      <c r="AF3585"/>
      <c r="AG3585"/>
      <c r="AH3585"/>
    </row>
    <row r="3586" spans="1:34" s="282" customFormat="1" ht="12.75" customHeight="1" x14ac:dyDescent="0.25">
      <c r="A3586"/>
      <c r="B3586"/>
      <c r="C3586" s="8"/>
      <c r="D3586" s="8"/>
      <c r="E3586"/>
      <c r="F3586" s="276"/>
      <c r="G3586"/>
      <c r="H3586"/>
      <c r="I3586"/>
      <c r="J3586" s="267"/>
      <c r="K3586" s="267"/>
      <c r="L3586" s="372"/>
      <c r="O3586" s="373"/>
      <c r="P3586" s="373"/>
      <c r="Q3586" s="374"/>
      <c r="R3586" s="274"/>
      <c r="S3586"/>
      <c r="T3586"/>
      <c r="U3586"/>
      <c r="V3586"/>
      <c r="W3586"/>
      <c r="X3586"/>
      <c r="Y3586"/>
      <c r="Z3586"/>
      <c r="AA3586"/>
      <c r="AB3586"/>
      <c r="AC3586"/>
      <c r="AD3586"/>
      <c r="AE3586"/>
      <c r="AF3586"/>
      <c r="AG3586"/>
      <c r="AH3586"/>
    </row>
    <row r="3587" spans="1:34" s="282" customFormat="1" ht="12.75" customHeight="1" x14ac:dyDescent="0.25">
      <c r="A3587"/>
      <c r="B3587"/>
      <c r="C3587" s="8"/>
      <c r="D3587" s="8"/>
      <c r="E3587"/>
      <c r="F3587" s="276"/>
      <c r="G3587"/>
      <c r="H3587"/>
      <c r="I3587"/>
      <c r="J3587" s="267"/>
      <c r="K3587" s="267"/>
      <c r="L3587" s="372"/>
      <c r="O3587" s="373"/>
      <c r="P3587" s="373"/>
      <c r="Q3587" s="374"/>
      <c r="R3587" s="274"/>
      <c r="S3587"/>
      <c r="T3587"/>
      <c r="U3587"/>
      <c r="V3587"/>
      <c r="W3587"/>
      <c r="X3587"/>
      <c r="Y3587"/>
      <c r="Z3587"/>
      <c r="AA3587"/>
      <c r="AB3587"/>
      <c r="AC3587"/>
      <c r="AD3587"/>
      <c r="AE3587"/>
      <c r="AF3587"/>
      <c r="AG3587"/>
      <c r="AH3587"/>
    </row>
    <row r="3588" spans="1:34" s="282" customFormat="1" ht="12.75" customHeight="1" x14ac:dyDescent="0.25">
      <c r="A3588"/>
      <c r="B3588"/>
      <c r="C3588" s="8"/>
      <c r="D3588" s="8"/>
      <c r="E3588"/>
      <c r="F3588" s="276"/>
      <c r="G3588"/>
      <c r="H3588"/>
      <c r="I3588"/>
      <c r="J3588" s="267"/>
      <c r="K3588" s="267"/>
      <c r="L3588" s="372"/>
      <c r="O3588" s="373"/>
      <c r="P3588" s="373"/>
      <c r="Q3588" s="374"/>
      <c r="R3588" s="274"/>
      <c r="S3588"/>
      <c r="T3588"/>
      <c r="U3588"/>
      <c r="V3588"/>
      <c r="W3588"/>
      <c r="X3588"/>
      <c r="Y3588"/>
      <c r="Z3588"/>
      <c r="AA3588"/>
      <c r="AB3588"/>
      <c r="AC3588"/>
      <c r="AD3588"/>
      <c r="AE3588"/>
      <c r="AF3588"/>
      <c r="AG3588"/>
      <c r="AH3588"/>
    </row>
    <row r="3589" spans="1:34" s="282" customFormat="1" ht="12.75" customHeight="1" x14ac:dyDescent="0.25">
      <c r="A3589"/>
      <c r="B3589"/>
      <c r="C3589" s="8"/>
      <c r="D3589" s="8"/>
      <c r="E3589"/>
      <c r="F3589" s="276"/>
      <c r="G3589"/>
      <c r="H3589"/>
      <c r="I3589"/>
      <c r="J3589" s="267"/>
      <c r="K3589" s="267"/>
      <c r="L3589" s="372"/>
      <c r="O3589" s="373"/>
      <c r="P3589" s="373"/>
      <c r="Q3589" s="374"/>
      <c r="R3589" s="274"/>
      <c r="S3589"/>
      <c r="T3589"/>
      <c r="U3589"/>
      <c r="V3589"/>
      <c r="W3589"/>
      <c r="X3589"/>
      <c r="Y3589"/>
      <c r="Z3589"/>
      <c r="AA3589"/>
      <c r="AB3589"/>
      <c r="AC3589"/>
      <c r="AD3589"/>
      <c r="AE3589"/>
      <c r="AF3589"/>
      <c r="AG3589"/>
      <c r="AH3589"/>
    </row>
    <row r="3590" spans="1:34" s="282" customFormat="1" ht="12.75" customHeight="1" x14ac:dyDescent="0.25">
      <c r="A3590"/>
      <c r="B3590"/>
      <c r="C3590" s="8"/>
      <c r="D3590" s="8"/>
      <c r="E3590"/>
      <c r="F3590" s="276"/>
      <c r="G3590"/>
      <c r="H3590"/>
      <c r="I3590"/>
      <c r="J3590" s="267"/>
      <c r="K3590" s="267"/>
      <c r="L3590" s="372"/>
      <c r="O3590" s="373"/>
      <c r="P3590" s="373"/>
      <c r="Q3590" s="374"/>
      <c r="R3590" s="274"/>
      <c r="S3590"/>
      <c r="T3590"/>
      <c r="U3590"/>
      <c r="V3590"/>
      <c r="W3590"/>
      <c r="X3590"/>
      <c r="Y3590"/>
      <c r="Z3590"/>
      <c r="AA3590"/>
      <c r="AB3590"/>
      <c r="AC3590"/>
      <c r="AD3590"/>
      <c r="AE3590"/>
      <c r="AF3590"/>
      <c r="AG3590"/>
      <c r="AH3590"/>
    </row>
    <row r="3591" spans="1:34" s="282" customFormat="1" ht="12.75" customHeight="1" x14ac:dyDescent="0.25">
      <c r="A3591"/>
      <c r="B3591"/>
      <c r="C3591" s="8"/>
      <c r="D3591" s="8"/>
      <c r="E3591"/>
      <c r="F3591" s="276"/>
      <c r="G3591"/>
      <c r="H3591"/>
      <c r="I3591"/>
      <c r="J3591" s="267"/>
      <c r="K3591" s="267"/>
      <c r="L3591" s="372"/>
      <c r="O3591" s="373"/>
      <c r="P3591" s="373"/>
      <c r="Q3591" s="374"/>
      <c r="R3591" s="274"/>
      <c r="S3591"/>
      <c r="T3591"/>
      <c r="U3591"/>
      <c r="V3591"/>
      <c r="W3591"/>
      <c r="X3591"/>
      <c r="Y3591"/>
      <c r="Z3591"/>
      <c r="AA3591"/>
      <c r="AB3591"/>
      <c r="AC3591"/>
      <c r="AD3591"/>
      <c r="AE3591"/>
      <c r="AF3591"/>
      <c r="AG3591"/>
      <c r="AH3591"/>
    </row>
    <row r="3592" spans="1:34" s="282" customFormat="1" ht="12.75" customHeight="1" x14ac:dyDescent="0.25">
      <c r="A3592"/>
      <c r="B3592"/>
      <c r="C3592" s="8"/>
      <c r="D3592" s="8"/>
      <c r="E3592"/>
      <c r="F3592" s="276"/>
      <c r="G3592"/>
      <c r="H3592"/>
      <c r="I3592"/>
      <c r="J3592" s="267"/>
      <c r="K3592" s="267"/>
      <c r="L3592" s="372"/>
      <c r="O3592" s="373"/>
      <c r="P3592" s="373"/>
      <c r="Q3592" s="374"/>
      <c r="R3592" s="274"/>
      <c r="S3592"/>
      <c r="T3592"/>
      <c r="U3592"/>
      <c r="V3592"/>
      <c r="W3592"/>
      <c r="X3592"/>
      <c r="Y3592"/>
      <c r="Z3592"/>
      <c r="AA3592"/>
      <c r="AB3592"/>
      <c r="AC3592"/>
      <c r="AD3592"/>
      <c r="AE3592"/>
      <c r="AF3592"/>
      <c r="AG3592"/>
      <c r="AH3592"/>
    </row>
    <row r="3593" spans="1:34" s="282" customFormat="1" ht="12.75" customHeight="1" x14ac:dyDescent="0.25">
      <c r="A3593"/>
      <c r="B3593"/>
      <c r="C3593" s="8"/>
      <c r="D3593" s="8"/>
      <c r="E3593"/>
      <c r="F3593" s="276"/>
      <c r="G3593"/>
      <c r="H3593"/>
      <c r="I3593"/>
      <c r="J3593" s="267"/>
      <c r="K3593" s="267"/>
      <c r="L3593" s="372"/>
      <c r="O3593" s="373"/>
      <c r="P3593" s="373"/>
      <c r="Q3593" s="374"/>
      <c r="R3593" s="274"/>
      <c r="S3593"/>
      <c r="T3593"/>
      <c r="U3593"/>
      <c r="V3593"/>
      <c r="W3593"/>
      <c r="X3593"/>
      <c r="Y3593"/>
      <c r="Z3593"/>
      <c r="AA3593"/>
      <c r="AB3593"/>
      <c r="AC3593"/>
      <c r="AD3593"/>
      <c r="AE3593"/>
      <c r="AF3593"/>
      <c r="AG3593"/>
      <c r="AH3593"/>
    </row>
    <row r="3594" spans="1:34" s="282" customFormat="1" ht="12.75" customHeight="1" x14ac:dyDescent="0.25">
      <c r="A3594"/>
      <c r="B3594"/>
      <c r="C3594" s="8"/>
      <c r="D3594" s="8"/>
      <c r="E3594"/>
      <c r="F3594" s="276"/>
      <c r="G3594"/>
      <c r="H3594"/>
      <c r="I3594"/>
      <c r="J3594" s="267"/>
      <c r="K3594" s="267"/>
      <c r="L3594" s="372"/>
      <c r="O3594" s="373"/>
      <c r="P3594" s="373"/>
      <c r="Q3594" s="374"/>
      <c r="R3594" s="274"/>
      <c r="S3594"/>
      <c r="T3594"/>
      <c r="U3594"/>
      <c r="V3594"/>
      <c r="W3594"/>
      <c r="X3594"/>
      <c r="Y3594"/>
      <c r="Z3594"/>
      <c r="AA3594"/>
      <c r="AB3594"/>
      <c r="AC3594"/>
      <c r="AD3594"/>
      <c r="AE3594"/>
      <c r="AF3594"/>
      <c r="AG3594"/>
      <c r="AH3594"/>
    </row>
    <row r="3595" spans="1:34" s="282" customFormat="1" ht="12.75" customHeight="1" x14ac:dyDescent="0.25">
      <c r="A3595"/>
      <c r="B3595"/>
      <c r="C3595" s="8"/>
      <c r="D3595" s="8"/>
      <c r="E3595"/>
      <c r="F3595" s="276"/>
      <c r="G3595"/>
      <c r="H3595"/>
      <c r="I3595"/>
      <c r="J3595" s="267"/>
      <c r="K3595" s="267"/>
      <c r="L3595" s="372"/>
      <c r="O3595" s="373"/>
      <c r="P3595" s="373"/>
      <c r="Q3595" s="374"/>
      <c r="R3595" s="274"/>
      <c r="S3595"/>
      <c r="T3595"/>
      <c r="U3595"/>
      <c r="V3595"/>
      <c r="W3595"/>
      <c r="X3595"/>
      <c r="Y3595"/>
      <c r="Z3595"/>
      <c r="AA3595"/>
      <c r="AB3595"/>
      <c r="AC3595"/>
      <c r="AD3595"/>
      <c r="AE3595"/>
      <c r="AF3595"/>
      <c r="AG3595"/>
      <c r="AH3595"/>
    </row>
    <row r="3596" spans="1:34" s="282" customFormat="1" ht="12.75" customHeight="1" x14ac:dyDescent="0.25">
      <c r="A3596"/>
      <c r="B3596"/>
      <c r="C3596" s="8"/>
      <c r="D3596" s="8"/>
      <c r="E3596"/>
      <c r="F3596" s="276"/>
      <c r="G3596"/>
      <c r="H3596"/>
      <c r="I3596"/>
      <c r="J3596" s="267"/>
      <c r="K3596" s="267"/>
      <c r="L3596" s="372"/>
      <c r="O3596" s="373"/>
      <c r="P3596" s="373"/>
      <c r="Q3596" s="374"/>
      <c r="R3596" s="274"/>
      <c r="S3596"/>
      <c r="T3596"/>
      <c r="U3596"/>
      <c r="V3596"/>
      <c r="W3596"/>
      <c r="X3596"/>
      <c r="Y3596"/>
      <c r="Z3596"/>
      <c r="AA3596"/>
      <c r="AB3596"/>
      <c r="AC3596"/>
      <c r="AD3596"/>
      <c r="AE3596"/>
      <c r="AF3596"/>
      <c r="AG3596"/>
      <c r="AH3596"/>
    </row>
    <row r="3597" spans="1:34" s="282" customFormat="1" ht="12.75" customHeight="1" x14ac:dyDescent="0.25">
      <c r="A3597"/>
      <c r="B3597"/>
      <c r="C3597" s="8"/>
      <c r="D3597" s="8"/>
      <c r="E3597"/>
      <c r="F3597" s="276"/>
      <c r="G3597"/>
      <c r="H3597"/>
      <c r="I3597"/>
      <c r="J3597" s="267"/>
      <c r="K3597" s="267"/>
      <c r="L3597" s="372"/>
      <c r="O3597" s="373"/>
      <c r="P3597" s="373"/>
      <c r="Q3597" s="374"/>
      <c r="R3597" s="274"/>
      <c r="S3597"/>
      <c r="T3597"/>
      <c r="U3597"/>
      <c r="V3597"/>
      <c r="W3597"/>
      <c r="X3597"/>
      <c r="Y3597"/>
      <c r="Z3597"/>
      <c r="AA3597"/>
      <c r="AB3597"/>
      <c r="AC3597"/>
      <c r="AD3597"/>
      <c r="AE3597"/>
      <c r="AF3597"/>
      <c r="AG3597"/>
      <c r="AH3597"/>
    </row>
    <row r="3598" spans="1:34" s="282" customFormat="1" ht="12.75" customHeight="1" x14ac:dyDescent="0.25">
      <c r="A3598"/>
      <c r="B3598"/>
      <c r="C3598" s="8"/>
      <c r="D3598" s="8"/>
      <c r="E3598"/>
      <c r="F3598" s="276"/>
      <c r="G3598"/>
      <c r="H3598"/>
      <c r="I3598"/>
      <c r="J3598" s="267"/>
      <c r="K3598" s="267"/>
      <c r="L3598" s="372"/>
      <c r="O3598" s="373"/>
      <c r="P3598" s="373"/>
      <c r="Q3598" s="374"/>
      <c r="R3598" s="274"/>
      <c r="S3598"/>
      <c r="T3598"/>
      <c r="U3598"/>
      <c r="V3598"/>
      <c r="W3598"/>
      <c r="X3598"/>
      <c r="Y3598"/>
      <c r="Z3598"/>
      <c r="AA3598"/>
      <c r="AB3598"/>
      <c r="AC3598"/>
      <c r="AD3598"/>
      <c r="AE3598"/>
      <c r="AF3598"/>
      <c r="AG3598"/>
      <c r="AH3598"/>
    </row>
    <row r="3599" spans="1:34" s="282" customFormat="1" ht="12.75" customHeight="1" x14ac:dyDescent="0.25">
      <c r="A3599"/>
      <c r="B3599"/>
      <c r="C3599" s="8"/>
      <c r="D3599" s="8"/>
      <c r="E3599"/>
      <c r="F3599" s="276"/>
      <c r="G3599"/>
      <c r="H3599"/>
      <c r="I3599"/>
      <c r="J3599" s="267"/>
      <c r="K3599" s="267"/>
      <c r="L3599" s="372"/>
      <c r="O3599" s="373"/>
      <c r="P3599" s="373"/>
      <c r="Q3599" s="374"/>
      <c r="R3599" s="274"/>
      <c r="S3599"/>
      <c r="T3599"/>
      <c r="U3599"/>
      <c r="V3599"/>
      <c r="W3599"/>
      <c r="X3599"/>
      <c r="Y3599"/>
      <c r="Z3599"/>
      <c r="AA3599"/>
      <c r="AB3599"/>
      <c r="AC3599"/>
      <c r="AD3599"/>
      <c r="AE3599"/>
      <c r="AF3599"/>
      <c r="AG3599"/>
      <c r="AH3599"/>
    </row>
    <row r="3600" spans="1:34" s="282" customFormat="1" ht="12.75" customHeight="1" x14ac:dyDescent="0.25">
      <c r="A3600"/>
      <c r="B3600"/>
      <c r="C3600" s="8"/>
      <c r="D3600" s="8"/>
      <c r="E3600"/>
      <c r="F3600" s="276"/>
      <c r="G3600"/>
      <c r="H3600"/>
      <c r="I3600"/>
      <c r="J3600" s="267"/>
      <c r="K3600" s="267"/>
      <c r="L3600" s="372"/>
      <c r="O3600" s="373"/>
      <c r="P3600" s="373"/>
      <c r="Q3600" s="374"/>
      <c r="R3600" s="274"/>
      <c r="S3600"/>
      <c r="T3600"/>
      <c r="U3600"/>
      <c r="V3600"/>
      <c r="W3600"/>
      <c r="X3600"/>
      <c r="Y3600"/>
      <c r="Z3600"/>
      <c r="AA3600"/>
      <c r="AB3600"/>
      <c r="AC3600"/>
      <c r="AD3600"/>
      <c r="AE3600"/>
      <c r="AF3600"/>
      <c r="AG3600"/>
      <c r="AH3600"/>
    </row>
    <row r="3601" spans="1:34" s="282" customFormat="1" ht="12.75" customHeight="1" x14ac:dyDescent="0.25">
      <c r="A3601"/>
      <c r="B3601"/>
      <c r="C3601" s="8"/>
      <c r="D3601" s="8"/>
      <c r="E3601"/>
      <c r="F3601" s="276"/>
      <c r="G3601"/>
      <c r="H3601"/>
      <c r="I3601"/>
      <c r="J3601" s="267"/>
      <c r="K3601" s="267"/>
      <c r="L3601" s="372"/>
      <c r="O3601" s="373"/>
      <c r="P3601" s="373"/>
      <c r="Q3601" s="374"/>
      <c r="R3601" s="274"/>
      <c r="S3601"/>
      <c r="T3601"/>
      <c r="U3601"/>
      <c r="V3601"/>
      <c r="W3601"/>
      <c r="X3601"/>
      <c r="Y3601"/>
      <c r="Z3601"/>
      <c r="AA3601"/>
      <c r="AB3601"/>
      <c r="AC3601"/>
      <c r="AD3601"/>
      <c r="AE3601"/>
      <c r="AF3601"/>
      <c r="AG3601"/>
      <c r="AH3601"/>
    </row>
    <row r="3602" spans="1:34" s="282" customFormat="1" ht="12.75" customHeight="1" x14ac:dyDescent="0.25">
      <c r="A3602"/>
      <c r="B3602"/>
      <c r="C3602" s="8"/>
      <c r="D3602" s="8"/>
      <c r="E3602"/>
      <c r="F3602" s="276"/>
      <c r="G3602"/>
      <c r="H3602"/>
      <c r="I3602"/>
      <c r="J3602" s="267"/>
      <c r="K3602" s="267"/>
      <c r="L3602" s="372"/>
      <c r="O3602" s="373"/>
      <c r="P3602" s="373"/>
      <c r="Q3602" s="374"/>
      <c r="R3602" s="274"/>
      <c r="S3602"/>
      <c r="T3602"/>
      <c r="U3602"/>
      <c r="V3602"/>
      <c r="W3602"/>
      <c r="X3602"/>
      <c r="Y3602"/>
      <c r="Z3602"/>
      <c r="AA3602"/>
      <c r="AB3602"/>
      <c r="AC3602"/>
      <c r="AD3602"/>
      <c r="AE3602"/>
      <c r="AF3602"/>
      <c r="AG3602"/>
      <c r="AH3602"/>
    </row>
    <row r="3603" spans="1:34" s="282" customFormat="1" ht="12.75" customHeight="1" x14ac:dyDescent="0.25">
      <c r="A3603"/>
      <c r="B3603"/>
      <c r="C3603" s="8"/>
      <c r="D3603" s="8"/>
      <c r="E3603"/>
      <c r="F3603" s="276"/>
      <c r="G3603"/>
      <c r="H3603"/>
      <c r="I3603"/>
      <c r="J3603" s="267"/>
      <c r="K3603" s="267"/>
      <c r="L3603" s="372"/>
      <c r="O3603" s="373"/>
      <c r="P3603" s="373"/>
      <c r="Q3603" s="374"/>
      <c r="R3603" s="274"/>
      <c r="S3603"/>
      <c r="T3603"/>
      <c r="U3603"/>
      <c r="V3603"/>
      <c r="W3603"/>
      <c r="X3603"/>
      <c r="Y3603"/>
      <c r="Z3603"/>
      <c r="AA3603"/>
      <c r="AB3603"/>
      <c r="AC3603"/>
      <c r="AD3603"/>
      <c r="AE3603"/>
      <c r="AF3603"/>
      <c r="AG3603"/>
      <c r="AH3603"/>
    </row>
    <row r="3604" spans="1:34" s="282" customFormat="1" ht="12.75" customHeight="1" x14ac:dyDescent="0.25">
      <c r="A3604"/>
      <c r="B3604"/>
      <c r="C3604" s="8"/>
      <c r="D3604" s="8"/>
      <c r="E3604"/>
      <c r="F3604" s="276"/>
      <c r="G3604"/>
      <c r="H3604"/>
      <c r="I3604"/>
      <c r="J3604" s="267"/>
      <c r="K3604" s="267"/>
      <c r="L3604" s="372"/>
      <c r="O3604" s="373"/>
      <c r="P3604" s="373"/>
      <c r="Q3604" s="374"/>
      <c r="R3604" s="274"/>
      <c r="S3604"/>
      <c r="T3604"/>
      <c r="U3604"/>
      <c r="V3604"/>
      <c r="W3604"/>
      <c r="X3604"/>
      <c r="Y3604"/>
      <c r="Z3604"/>
      <c r="AA3604"/>
      <c r="AB3604"/>
      <c r="AC3604"/>
      <c r="AD3604"/>
      <c r="AE3604"/>
      <c r="AF3604"/>
      <c r="AG3604"/>
      <c r="AH3604"/>
    </row>
    <row r="3605" spans="1:34" s="282" customFormat="1" ht="12.75" customHeight="1" x14ac:dyDescent="0.25">
      <c r="A3605"/>
      <c r="B3605"/>
      <c r="C3605" s="8"/>
      <c r="D3605" s="8"/>
      <c r="E3605"/>
      <c r="F3605" s="276"/>
      <c r="G3605"/>
      <c r="H3605"/>
      <c r="I3605"/>
      <c r="J3605" s="267"/>
      <c r="K3605" s="267"/>
      <c r="L3605" s="372"/>
      <c r="O3605" s="373"/>
      <c r="P3605" s="373"/>
      <c r="Q3605" s="374"/>
      <c r="R3605" s="274"/>
      <c r="S3605"/>
      <c r="T3605"/>
      <c r="U3605"/>
      <c r="V3605"/>
      <c r="W3605"/>
      <c r="X3605"/>
      <c r="Y3605"/>
      <c r="Z3605"/>
      <c r="AA3605"/>
      <c r="AB3605"/>
      <c r="AC3605"/>
      <c r="AD3605"/>
      <c r="AE3605"/>
      <c r="AF3605"/>
      <c r="AG3605"/>
      <c r="AH3605"/>
    </row>
    <row r="3606" spans="1:34" s="282" customFormat="1" ht="12.75" customHeight="1" x14ac:dyDescent="0.25">
      <c r="A3606"/>
      <c r="B3606"/>
      <c r="C3606" s="8"/>
      <c r="D3606" s="8"/>
      <c r="E3606"/>
      <c r="F3606" s="276"/>
      <c r="G3606"/>
      <c r="H3606"/>
      <c r="I3606"/>
      <c r="J3606" s="267"/>
      <c r="K3606" s="267"/>
      <c r="L3606" s="372"/>
      <c r="O3606" s="373"/>
      <c r="P3606" s="373"/>
      <c r="Q3606" s="374"/>
      <c r="R3606" s="274"/>
      <c r="S3606"/>
      <c r="T3606"/>
      <c r="U3606"/>
      <c r="V3606"/>
      <c r="W3606"/>
      <c r="X3606"/>
      <c r="Y3606"/>
      <c r="Z3606"/>
      <c r="AA3606"/>
      <c r="AB3606"/>
      <c r="AC3606"/>
      <c r="AD3606"/>
      <c r="AE3606"/>
      <c r="AF3606"/>
      <c r="AG3606"/>
      <c r="AH3606"/>
    </row>
    <row r="3607" spans="1:34" s="282" customFormat="1" ht="12.75" customHeight="1" x14ac:dyDescent="0.25">
      <c r="A3607"/>
      <c r="B3607"/>
      <c r="C3607" s="8"/>
      <c r="D3607" s="8"/>
      <c r="E3607"/>
      <c r="F3607" s="276"/>
      <c r="G3607"/>
      <c r="H3607"/>
      <c r="I3607"/>
      <c r="J3607" s="267"/>
      <c r="K3607" s="267"/>
      <c r="L3607" s="372"/>
      <c r="O3607" s="373"/>
      <c r="P3607" s="373"/>
      <c r="Q3607" s="374"/>
      <c r="R3607" s="274"/>
      <c r="S3607"/>
      <c r="T3607"/>
      <c r="U3607"/>
      <c r="V3607"/>
      <c r="W3607"/>
      <c r="X3607"/>
      <c r="Y3607"/>
      <c r="Z3607"/>
      <c r="AA3607"/>
      <c r="AB3607"/>
      <c r="AC3607"/>
      <c r="AD3607"/>
      <c r="AE3607"/>
      <c r="AF3607"/>
      <c r="AG3607"/>
      <c r="AH3607"/>
    </row>
    <row r="3608" spans="1:34" s="282" customFormat="1" ht="12.75" customHeight="1" x14ac:dyDescent="0.25">
      <c r="A3608"/>
      <c r="B3608"/>
      <c r="C3608" s="8"/>
      <c r="D3608" s="8"/>
      <c r="E3608"/>
      <c r="F3608" s="276"/>
      <c r="G3608"/>
      <c r="H3608"/>
      <c r="I3608"/>
      <c r="J3608" s="267"/>
      <c r="K3608" s="267"/>
      <c r="L3608" s="372"/>
      <c r="O3608" s="373"/>
      <c r="P3608" s="373"/>
      <c r="Q3608" s="374"/>
      <c r="R3608" s="274"/>
      <c r="S3608"/>
      <c r="T3608"/>
      <c r="U3608"/>
      <c r="V3608"/>
      <c r="W3608"/>
      <c r="X3608"/>
      <c r="Y3608"/>
      <c r="Z3608"/>
      <c r="AA3608"/>
      <c r="AB3608"/>
      <c r="AC3608"/>
      <c r="AD3608"/>
      <c r="AE3608"/>
      <c r="AF3608"/>
      <c r="AG3608"/>
      <c r="AH3608"/>
    </row>
    <row r="3609" spans="1:34" s="282" customFormat="1" ht="12.75" customHeight="1" x14ac:dyDescent="0.25">
      <c r="A3609"/>
      <c r="B3609"/>
      <c r="C3609" s="8"/>
      <c r="D3609" s="8"/>
      <c r="E3609"/>
      <c r="F3609" s="276"/>
      <c r="G3609"/>
      <c r="H3609"/>
      <c r="I3609"/>
      <c r="J3609" s="267"/>
      <c r="K3609" s="267"/>
      <c r="L3609" s="372"/>
      <c r="O3609" s="373"/>
      <c r="P3609" s="373"/>
      <c r="Q3609" s="374"/>
      <c r="R3609" s="274"/>
      <c r="S3609"/>
      <c r="T3609"/>
      <c r="U3609"/>
      <c r="V3609"/>
      <c r="W3609"/>
      <c r="X3609"/>
      <c r="Y3609"/>
      <c r="Z3609"/>
      <c r="AA3609"/>
      <c r="AB3609"/>
      <c r="AC3609"/>
      <c r="AD3609"/>
      <c r="AE3609"/>
      <c r="AF3609"/>
      <c r="AG3609"/>
      <c r="AH3609"/>
    </row>
    <row r="3610" spans="1:34" s="282" customFormat="1" ht="12.75" customHeight="1" x14ac:dyDescent="0.25">
      <c r="A3610"/>
      <c r="B3610"/>
      <c r="C3610" s="8"/>
      <c r="D3610" s="8"/>
      <c r="E3610"/>
      <c r="F3610" s="276"/>
      <c r="G3610"/>
      <c r="H3610"/>
      <c r="I3610"/>
      <c r="J3610" s="267"/>
      <c r="K3610" s="267"/>
      <c r="L3610" s="372"/>
      <c r="O3610" s="373"/>
      <c r="P3610" s="373"/>
      <c r="Q3610" s="374"/>
      <c r="R3610" s="274"/>
      <c r="S3610"/>
      <c r="T3610"/>
      <c r="U3610"/>
      <c r="V3610"/>
      <c r="W3610"/>
      <c r="X3610"/>
      <c r="Y3610"/>
      <c r="Z3610"/>
      <c r="AA3610"/>
      <c r="AB3610"/>
      <c r="AC3610"/>
      <c r="AD3610"/>
      <c r="AE3610"/>
      <c r="AF3610"/>
      <c r="AG3610"/>
      <c r="AH3610"/>
    </row>
    <row r="3611" spans="1:34" s="282" customFormat="1" ht="12.75" customHeight="1" x14ac:dyDescent="0.25">
      <c r="A3611"/>
      <c r="B3611"/>
      <c r="C3611" s="8"/>
      <c r="D3611" s="8"/>
      <c r="E3611"/>
      <c r="F3611" s="276"/>
      <c r="G3611"/>
      <c r="H3611"/>
      <c r="I3611"/>
      <c r="J3611" s="267"/>
      <c r="K3611" s="267"/>
      <c r="L3611" s="372"/>
      <c r="O3611" s="373"/>
      <c r="P3611" s="373"/>
      <c r="Q3611" s="374"/>
      <c r="R3611" s="274"/>
      <c r="S3611"/>
      <c r="T3611"/>
      <c r="U3611"/>
      <c r="V3611"/>
      <c r="W3611"/>
      <c r="X3611"/>
      <c r="Y3611"/>
      <c r="Z3611"/>
      <c r="AA3611"/>
      <c r="AB3611"/>
      <c r="AC3611"/>
      <c r="AD3611"/>
      <c r="AE3611"/>
      <c r="AF3611"/>
      <c r="AG3611"/>
      <c r="AH3611"/>
    </row>
    <row r="3612" spans="1:34" s="282" customFormat="1" ht="12.75" customHeight="1" x14ac:dyDescent="0.25">
      <c r="A3612"/>
      <c r="B3612"/>
      <c r="C3612" s="8"/>
      <c r="D3612" s="8"/>
      <c r="E3612"/>
      <c r="F3612" s="276"/>
      <c r="G3612"/>
      <c r="H3612"/>
      <c r="I3612"/>
      <c r="J3612" s="267"/>
      <c r="K3612" s="267"/>
      <c r="L3612" s="372"/>
      <c r="O3612" s="373"/>
      <c r="P3612" s="373"/>
      <c r="Q3612" s="374"/>
      <c r="R3612" s="274"/>
      <c r="S3612"/>
      <c r="T3612"/>
      <c r="U3612"/>
      <c r="V3612"/>
      <c r="W3612"/>
      <c r="X3612"/>
      <c r="Y3612"/>
      <c r="Z3612"/>
      <c r="AA3612"/>
      <c r="AB3612"/>
      <c r="AC3612"/>
      <c r="AD3612"/>
      <c r="AE3612"/>
      <c r="AF3612"/>
      <c r="AG3612"/>
      <c r="AH3612"/>
    </row>
    <row r="3613" spans="1:34" s="282" customFormat="1" ht="12.75" customHeight="1" x14ac:dyDescent="0.25">
      <c r="A3613"/>
      <c r="B3613"/>
      <c r="C3613" s="8"/>
      <c r="D3613" s="8"/>
      <c r="E3613"/>
      <c r="F3613" s="276"/>
      <c r="G3613"/>
      <c r="H3613"/>
      <c r="I3613"/>
      <c r="J3613" s="267"/>
      <c r="K3613" s="267"/>
      <c r="L3613" s="372"/>
      <c r="O3613" s="373"/>
      <c r="P3613" s="373"/>
      <c r="Q3613" s="374"/>
      <c r="R3613" s="274"/>
      <c r="S3613"/>
      <c r="T3613"/>
      <c r="U3613"/>
      <c r="V3613"/>
      <c r="W3613"/>
      <c r="X3613"/>
      <c r="Y3613"/>
      <c r="Z3613"/>
      <c r="AA3613"/>
      <c r="AB3613"/>
      <c r="AC3613"/>
      <c r="AD3613"/>
      <c r="AE3613"/>
      <c r="AF3613"/>
      <c r="AG3613"/>
      <c r="AH3613"/>
    </row>
    <row r="3614" spans="1:34" s="282" customFormat="1" ht="12.75" customHeight="1" x14ac:dyDescent="0.25">
      <c r="A3614"/>
      <c r="B3614"/>
      <c r="C3614" s="8"/>
      <c r="D3614" s="8"/>
      <c r="E3614"/>
      <c r="F3614" s="276"/>
      <c r="G3614"/>
      <c r="H3614"/>
      <c r="I3614"/>
      <c r="J3614" s="267"/>
      <c r="K3614" s="267"/>
      <c r="L3614" s="372"/>
      <c r="O3614" s="373"/>
      <c r="P3614" s="373"/>
      <c r="Q3614" s="374"/>
      <c r="R3614" s="274"/>
      <c r="S3614"/>
      <c r="T3614"/>
      <c r="U3614"/>
      <c r="V3614"/>
      <c r="W3614"/>
      <c r="X3614"/>
      <c r="Y3614"/>
      <c r="Z3614"/>
      <c r="AA3614"/>
      <c r="AB3614"/>
      <c r="AC3614"/>
      <c r="AD3614"/>
      <c r="AE3614"/>
      <c r="AF3614"/>
      <c r="AG3614"/>
      <c r="AH3614"/>
    </row>
    <row r="3615" spans="1:34" s="282" customFormat="1" ht="12.75" customHeight="1" x14ac:dyDescent="0.25">
      <c r="A3615"/>
      <c r="B3615"/>
      <c r="C3615" s="8"/>
      <c r="D3615" s="8"/>
      <c r="E3615"/>
      <c r="F3615" s="276"/>
      <c r="G3615"/>
      <c r="H3615"/>
      <c r="I3615"/>
      <c r="J3615" s="267"/>
      <c r="K3615" s="267"/>
      <c r="L3615" s="372"/>
      <c r="O3615" s="373"/>
      <c r="P3615" s="373"/>
      <c r="Q3615" s="374"/>
      <c r="R3615" s="274"/>
      <c r="S3615"/>
      <c r="T3615"/>
      <c r="U3615"/>
      <c r="V3615"/>
      <c r="W3615"/>
      <c r="X3615"/>
      <c r="Y3615"/>
      <c r="Z3615"/>
      <c r="AA3615"/>
      <c r="AB3615"/>
      <c r="AC3615"/>
      <c r="AD3615"/>
      <c r="AE3615"/>
      <c r="AF3615"/>
      <c r="AG3615"/>
      <c r="AH3615"/>
    </row>
    <row r="3616" spans="1:34" s="282" customFormat="1" ht="12.75" customHeight="1" x14ac:dyDescent="0.25">
      <c r="A3616"/>
      <c r="B3616"/>
      <c r="C3616" s="8"/>
      <c r="D3616" s="8"/>
      <c r="E3616"/>
      <c r="F3616" s="276"/>
      <c r="G3616"/>
      <c r="H3616"/>
      <c r="I3616"/>
      <c r="J3616" s="267"/>
      <c r="K3616" s="267"/>
      <c r="L3616" s="372"/>
      <c r="O3616" s="373"/>
      <c r="P3616" s="373"/>
      <c r="Q3616" s="374"/>
      <c r="R3616" s="274"/>
      <c r="S3616"/>
      <c r="T3616"/>
      <c r="U3616"/>
      <c r="V3616"/>
      <c r="W3616"/>
      <c r="X3616"/>
      <c r="Y3616"/>
      <c r="Z3616"/>
      <c r="AA3616"/>
      <c r="AB3616"/>
      <c r="AC3616"/>
      <c r="AD3616"/>
      <c r="AE3616"/>
      <c r="AF3616"/>
      <c r="AG3616"/>
      <c r="AH3616"/>
    </row>
    <row r="3617" spans="1:34" s="282" customFormat="1" ht="12.75" customHeight="1" x14ac:dyDescent="0.25">
      <c r="A3617"/>
      <c r="B3617"/>
      <c r="C3617" s="8"/>
      <c r="D3617" s="8"/>
      <c r="E3617"/>
      <c r="F3617" s="276"/>
      <c r="G3617"/>
      <c r="H3617"/>
      <c r="I3617"/>
      <c r="J3617" s="267"/>
      <c r="K3617" s="267"/>
      <c r="L3617" s="372"/>
      <c r="O3617" s="373"/>
      <c r="P3617" s="373"/>
      <c r="Q3617" s="374"/>
      <c r="R3617" s="274"/>
      <c r="S3617"/>
      <c r="T3617"/>
      <c r="U3617"/>
      <c r="V3617"/>
      <c r="W3617"/>
      <c r="X3617"/>
      <c r="Y3617"/>
      <c r="Z3617"/>
      <c r="AA3617"/>
      <c r="AB3617"/>
      <c r="AC3617"/>
      <c r="AD3617"/>
      <c r="AE3617"/>
      <c r="AF3617"/>
      <c r="AG3617"/>
      <c r="AH3617"/>
    </row>
    <row r="3618" spans="1:34" s="282" customFormat="1" ht="12.75" customHeight="1" x14ac:dyDescent="0.25">
      <c r="A3618"/>
      <c r="B3618"/>
      <c r="C3618" s="8"/>
      <c r="D3618" s="8"/>
      <c r="E3618"/>
      <c r="F3618" s="276"/>
      <c r="G3618"/>
      <c r="H3618"/>
      <c r="I3618"/>
      <c r="J3618" s="267"/>
      <c r="K3618" s="267"/>
      <c r="L3618" s="372"/>
      <c r="O3618" s="373"/>
      <c r="P3618" s="373"/>
      <c r="Q3618" s="374"/>
      <c r="R3618" s="274"/>
      <c r="S3618"/>
      <c r="T3618"/>
      <c r="U3618"/>
      <c r="V3618"/>
      <c r="W3618"/>
      <c r="X3618"/>
      <c r="Y3618"/>
      <c r="Z3618"/>
      <c r="AA3618"/>
      <c r="AB3618"/>
      <c r="AC3618"/>
      <c r="AD3618"/>
      <c r="AE3618"/>
      <c r="AF3618"/>
      <c r="AG3618"/>
      <c r="AH3618"/>
    </row>
    <row r="3619" spans="1:34" s="282" customFormat="1" ht="12.75" customHeight="1" x14ac:dyDescent="0.25">
      <c r="A3619"/>
      <c r="B3619"/>
      <c r="C3619" s="8"/>
      <c r="D3619" s="8"/>
      <c r="E3619"/>
      <c r="F3619" s="276"/>
      <c r="G3619"/>
      <c r="H3619"/>
      <c r="I3619"/>
      <c r="J3619" s="267"/>
      <c r="K3619" s="267"/>
      <c r="L3619" s="372"/>
      <c r="O3619" s="373"/>
      <c r="P3619" s="373"/>
      <c r="Q3619" s="374"/>
      <c r="R3619" s="274"/>
      <c r="S3619"/>
      <c r="T3619"/>
      <c r="U3619"/>
      <c r="V3619"/>
      <c r="W3619"/>
      <c r="X3619"/>
      <c r="Y3619"/>
      <c r="Z3619"/>
      <c r="AA3619"/>
      <c r="AB3619"/>
      <c r="AC3619"/>
      <c r="AD3619"/>
      <c r="AE3619"/>
      <c r="AF3619"/>
      <c r="AG3619"/>
      <c r="AH3619"/>
    </row>
    <row r="3620" spans="1:34" s="282" customFormat="1" ht="12.75" customHeight="1" x14ac:dyDescent="0.25">
      <c r="A3620"/>
      <c r="B3620"/>
      <c r="C3620" s="8"/>
      <c r="D3620" s="8"/>
      <c r="E3620"/>
      <c r="F3620" s="276"/>
      <c r="G3620"/>
      <c r="H3620"/>
      <c r="I3620"/>
      <c r="J3620" s="267"/>
      <c r="K3620" s="267"/>
      <c r="L3620" s="372"/>
      <c r="O3620" s="373"/>
      <c r="P3620" s="373"/>
      <c r="Q3620" s="374"/>
      <c r="R3620" s="274"/>
      <c r="S3620"/>
      <c r="T3620"/>
      <c r="U3620"/>
      <c r="V3620"/>
      <c r="W3620"/>
      <c r="X3620"/>
      <c r="Y3620"/>
      <c r="Z3620"/>
      <c r="AA3620"/>
      <c r="AB3620"/>
      <c r="AC3620"/>
      <c r="AD3620"/>
      <c r="AE3620"/>
      <c r="AF3620"/>
      <c r="AG3620"/>
      <c r="AH3620"/>
    </row>
    <row r="3621" spans="1:34" s="282" customFormat="1" ht="12.75" customHeight="1" x14ac:dyDescent="0.25">
      <c r="A3621"/>
      <c r="B3621"/>
      <c r="C3621" s="8"/>
      <c r="D3621" s="8"/>
      <c r="E3621"/>
      <c r="F3621" s="276"/>
      <c r="G3621"/>
      <c r="H3621"/>
      <c r="I3621"/>
      <c r="J3621" s="267"/>
      <c r="K3621" s="267"/>
      <c r="L3621" s="372"/>
      <c r="O3621" s="373"/>
      <c r="P3621" s="373"/>
      <c r="Q3621" s="374"/>
      <c r="R3621" s="274"/>
      <c r="S3621"/>
      <c r="T3621"/>
      <c r="U3621"/>
      <c r="V3621"/>
      <c r="W3621"/>
      <c r="X3621"/>
      <c r="Y3621"/>
      <c r="Z3621"/>
      <c r="AA3621"/>
      <c r="AB3621"/>
      <c r="AC3621"/>
      <c r="AD3621"/>
      <c r="AE3621"/>
      <c r="AF3621"/>
      <c r="AG3621"/>
      <c r="AH3621"/>
    </row>
    <row r="3622" spans="1:34" s="282" customFormat="1" ht="12.75" customHeight="1" x14ac:dyDescent="0.25">
      <c r="A3622"/>
      <c r="B3622"/>
      <c r="C3622" s="8"/>
      <c r="D3622" s="8"/>
      <c r="E3622"/>
      <c r="F3622" s="276"/>
      <c r="G3622"/>
      <c r="H3622"/>
      <c r="I3622"/>
      <c r="J3622" s="267"/>
      <c r="K3622" s="267"/>
      <c r="L3622" s="372"/>
      <c r="O3622" s="373"/>
      <c r="P3622" s="373"/>
      <c r="Q3622" s="374"/>
      <c r="R3622" s="274"/>
      <c r="S3622"/>
      <c r="T3622"/>
      <c r="U3622"/>
      <c r="V3622"/>
      <c r="W3622"/>
      <c r="X3622"/>
      <c r="Y3622"/>
      <c r="Z3622"/>
      <c r="AA3622"/>
      <c r="AB3622"/>
      <c r="AC3622"/>
      <c r="AD3622"/>
      <c r="AE3622"/>
      <c r="AF3622"/>
      <c r="AG3622"/>
      <c r="AH3622"/>
    </row>
    <row r="3623" spans="1:34" s="282" customFormat="1" ht="12.75" customHeight="1" x14ac:dyDescent="0.25">
      <c r="A3623"/>
      <c r="B3623"/>
      <c r="C3623" s="8"/>
      <c r="D3623" s="8"/>
      <c r="E3623"/>
      <c r="F3623" s="276"/>
      <c r="G3623"/>
      <c r="H3623"/>
      <c r="I3623"/>
      <c r="J3623" s="267"/>
      <c r="K3623" s="267"/>
      <c r="L3623" s="372"/>
      <c r="O3623" s="373"/>
      <c r="P3623" s="373"/>
      <c r="Q3623" s="374"/>
      <c r="R3623" s="274"/>
      <c r="S3623"/>
      <c r="T3623"/>
      <c r="U3623"/>
      <c r="V3623"/>
      <c r="W3623"/>
      <c r="X3623"/>
      <c r="Y3623"/>
      <c r="Z3623"/>
      <c r="AA3623"/>
      <c r="AB3623"/>
      <c r="AC3623"/>
      <c r="AD3623"/>
      <c r="AE3623"/>
      <c r="AF3623"/>
      <c r="AG3623"/>
      <c r="AH3623"/>
    </row>
    <row r="3624" spans="1:34" s="282" customFormat="1" ht="12.75" customHeight="1" x14ac:dyDescent="0.25">
      <c r="A3624"/>
      <c r="B3624"/>
      <c r="C3624" s="8"/>
      <c r="D3624" s="8"/>
      <c r="E3624"/>
      <c r="F3624" s="276"/>
      <c r="G3624"/>
      <c r="H3624"/>
      <c r="I3624"/>
      <c r="J3624" s="267"/>
      <c r="K3624" s="267"/>
      <c r="L3624" s="372"/>
      <c r="O3624" s="373"/>
      <c r="P3624" s="373"/>
      <c r="Q3624" s="374"/>
      <c r="R3624" s="274"/>
      <c r="S3624"/>
      <c r="T3624"/>
      <c r="U3624"/>
      <c r="V3624"/>
      <c r="W3624"/>
      <c r="X3624"/>
      <c r="Y3624"/>
      <c r="Z3624"/>
      <c r="AA3624"/>
      <c r="AB3624"/>
      <c r="AC3624"/>
      <c r="AD3624"/>
      <c r="AE3624"/>
      <c r="AF3624"/>
      <c r="AG3624"/>
      <c r="AH3624"/>
    </row>
    <row r="3625" spans="1:34" s="282" customFormat="1" ht="12.75" customHeight="1" x14ac:dyDescent="0.25">
      <c r="A3625"/>
      <c r="B3625"/>
      <c r="C3625" s="8"/>
      <c r="D3625" s="8"/>
      <c r="E3625"/>
      <c r="F3625" s="276"/>
      <c r="G3625"/>
      <c r="H3625"/>
      <c r="I3625"/>
      <c r="J3625" s="267"/>
      <c r="K3625" s="267"/>
      <c r="L3625" s="372"/>
      <c r="O3625" s="373"/>
      <c r="P3625" s="373"/>
      <c r="Q3625" s="374"/>
      <c r="R3625" s="274"/>
      <c r="S3625"/>
      <c r="T3625"/>
      <c r="U3625"/>
      <c r="V3625"/>
      <c r="W3625"/>
      <c r="X3625"/>
      <c r="Y3625"/>
      <c r="Z3625"/>
      <c r="AA3625"/>
      <c r="AB3625"/>
      <c r="AC3625"/>
      <c r="AD3625"/>
      <c r="AE3625"/>
      <c r="AF3625"/>
      <c r="AG3625"/>
      <c r="AH3625"/>
    </row>
    <row r="3626" spans="1:34" s="282" customFormat="1" ht="12.75" customHeight="1" x14ac:dyDescent="0.25">
      <c r="A3626"/>
      <c r="B3626"/>
      <c r="C3626" s="8"/>
      <c r="D3626" s="8"/>
      <c r="E3626"/>
      <c r="F3626" s="276"/>
      <c r="G3626"/>
      <c r="H3626"/>
      <c r="I3626"/>
      <c r="J3626" s="267"/>
      <c r="K3626" s="267"/>
      <c r="L3626" s="372"/>
      <c r="O3626" s="373"/>
      <c r="P3626" s="373"/>
      <c r="Q3626" s="374"/>
      <c r="R3626" s="274"/>
      <c r="S3626"/>
      <c r="T3626"/>
      <c r="U3626"/>
      <c r="V3626"/>
      <c r="W3626"/>
      <c r="X3626"/>
      <c r="Y3626"/>
      <c r="Z3626"/>
      <c r="AA3626"/>
      <c r="AB3626"/>
      <c r="AC3626"/>
      <c r="AD3626"/>
      <c r="AE3626"/>
      <c r="AF3626"/>
      <c r="AG3626"/>
      <c r="AH3626"/>
    </row>
    <row r="3627" spans="1:34" s="282" customFormat="1" ht="12.75" customHeight="1" x14ac:dyDescent="0.25">
      <c r="A3627"/>
      <c r="B3627"/>
      <c r="C3627" s="8"/>
      <c r="D3627" s="8"/>
      <c r="E3627"/>
      <c r="F3627" s="276"/>
      <c r="G3627"/>
      <c r="H3627"/>
      <c r="I3627"/>
      <c r="J3627" s="267"/>
      <c r="K3627" s="267"/>
      <c r="L3627" s="372"/>
      <c r="O3627" s="373"/>
      <c r="P3627" s="373"/>
      <c r="Q3627" s="374"/>
      <c r="R3627" s="274"/>
      <c r="S3627"/>
      <c r="T3627"/>
      <c r="U3627"/>
      <c r="V3627"/>
      <c r="W3627"/>
      <c r="X3627"/>
      <c r="Y3627"/>
      <c r="Z3627"/>
      <c r="AA3627"/>
      <c r="AB3627"/>
      <c r="AC3627"/>
      <c r="AD3627"/>
      <c r="AE3627"/>
      <c r="AF3627"/>
      <c r="AG3627"/>
      <c r="AH3627"/>
    </row>
    <row r="3628" spans="1:34" s="282" customFormat="1" ht="12.75" customHeight="1" x14ac:dyDescent="0.25">
      <c r="A3628"/>
      <c r="B3628"/>
      <c r="C3628" s="8"/>
      <c r="D3628" s="8"/>
      <c r="E3628"/>
      <c r="F3628" s="276"/>
      <c r="G3628"/>
      <c r="H3628"/>
      <c r="I3628"/>
      <c r="J3628" s="267"/>
      <c r="K3628" s="267"/>
      <c r="L3628" s="372"/>
      <c r="O3628" s="373"/>
      <c r="P3628" s="373"/>
      <c r="Q3628" s="374"/>
      <c r="R3628" s="274"/>
      <c r="S3628"/>
      <c r="T3628"/>
      <c r="U3628"/>
      <c r="V3628"/>
      <c r="W3628"/>
      <c r="X3628"/>
      <c r="Y3628"/>
      <c r="Z3628"/>
      <c r="AA3628"/>
      <c r="AB3628"/>
      <c r="AC3628"/>
      <c r="AD3628"/>
      <c r="AE3628"/>
      <c r="AF3628"/>
      <c r="AG3628"/>
      <c r="AH3628"/>
    </row>
    <row r="3629" spans="1:34" s="282" customFormat="1" ht="12.75" customHeight="1" x14ac:dyDescent="0.25">
      <c r="A3629"/>
      <c r="B3629"/>
      <c r="C3629" s="8"/>
      <c r="D3629" s="8"/>
      <c r="E3629"/>
      <c r="F3629" s="276"/>
      <c r="G3629"/>
      <c r="H3629"/>
      <c r="I3629"/>
      <c r="J3629" s="267"/>
      <c r="K3629" s="267"/>
      <c r="L3629" s="372"/>
      <c r="O3629" s="373"/>
      <c r="P3629" s="373"/>
      <c r="Q3629" s="374"/>
      <c r="R3629" s="274"/>
      <c r="S3629"/>
      <c r="T3629"/>
      <c r="U3629"/>
      <c r="V3629"/>
      <c r="W3629"/>
      <c r="X3629"/>
      <c r="Y3629"/>
      <c r="Z3629"/>
      <c r="AA3629"/>
      <c r="AB3629"/>
      <c r="AC3629"/>
      <c r="AD3629"/>
      <c r="AE3629"/>
      <c r="AF3629"/>
      <c r="AG3629"/>
      <c r="AH3629"/>
    </row>
    <row r="3630" spans="1:34" s="282" customFormat="1" ht="12.75" customHeight="1" x14ac:dyDescent="0.25">
      <c r="A3630"/>
      <c r="B3630"/>
      <c r="C3630" s="8"/>
      <c r="D3630" s="8"/>
      <c r="E3630"/>
      <c r="F3630" s="276"/>
      <c r="G3630"/>
      <c r="H3630"/>
      <c r="I3630"/>
      <c r="J3630" s="267"/>
      <c r="K3630" s="267"/>
      <c r="L3630" s="372"/>
      <c r="O3630" s="373"/>
      <c r="P3630" s="373"/>
      <c r="Q3630" s="374"/>
      <c r="R3630" s="274"/>
      <c r="S3630"/>
      <c r="T3630"/>
      <c r="U3630"/>
      <c r="V3630"/>
      <c r="W3630"/>
      <c r="X3630"/>
      <c r="Y3630"/>
      <c r="Z3630"/>
      <c r="AA3630"/>
      <c r="AB3630"/>
      <c r="AC3630"/>
      <c r="AD3630"/>
      <c r="AE3630"/>
      <c r="AF3630"/>
      <c r="AG3630"/>
      <c r="AH3630"/>
    </row>
    <row r="3631" spans="1:34" s="282" customFormat="1" ht="12.75" customHeight="1" x14ac:dyDescent="0.25">
      <c r="A3631"/>
      <c r="B3631"/>
      <c r="C3631" s="8"/>
      <c r="D3631" s="8"/>
      <c r="E3631"/>
      <c r="F3631" s="276"/>
      <c r="G3631"/>
      <c r="H3631"/>
      <c r="I3631"/>
      <c r="J3631" s="267"/>
      <c r="K3631" s="267"/>
      <c r="L3631" s="372"/>
      <c r="O3631" s="373"/>
      <c r="P3631" s="373"/>
      <c r="Q3631" s="374"/>
      <c r="R3631" s="274"/>
      <c r="S3631"/>
      <c r="T3631"/>
      <c r="U3631"/>
      <c r="V3631"/>
      <c r="W3631"/>
      <c r="X3631"/>
      <c r="Y3631"/>
      <c r="Z3631"/>
      <c r="AA3631"/>
      <c r="AB3631"/>
      <c r="AC3631"/>
      <c r="AD3631"/>
      <c r="AE3631"/>
      <c r="AF3631"/>
      <c r="AG3631"/>
      <c r="AH3631"/>
    </row>
    <row r="3632" spans="1:34" s="282" customFormat="1" ht="12.75" customHeight="1" x14ac:dyDescent="0.25">
      <c r="A3632"/>
      <c r="B3632"/>
      <c r="C3632" s="8"/>
      <c r="D3632" s="8"/>
      <c r="E3632"/>
      <c r="F3632" s="276"/>
      <c r="G3632"/>
      <c r="H3632"/>
      <c r="I3632"/>
      <c r="J3632" s="267"/>
      <c r="K3632" s="267"/>
      <c r="L3632" s="372"/>
      <c r="O3632" s="373"/>
      <c r="P3632" s="373"/>
      <c r="Q3632" s="374"/>
      <c r="R3632" s="274"/>
      <c r="S3632"/>
      <c r="T3632"/>
      <c r="U3632"/>
      <c r="V3632"/>
      <c r="W3632"/>
      <c r="X3632"/>
      <c r="Y3632"/>
      <c r="Z3632"/>
      <c r="AA3632"/>
      <c r="AB3632"/>
      <c r="AC3632"/>
      <c r="AD3632"/>
      <c r="AE3632"/>
      <c r="AF3632"/>
      <c r="AG3632"/>
      <c r="AH3632"/>
    </row>
    <row r="3633" spans="1:34" s="282" customFormat="1" ht="12.75" customHeight="1" x14ac:dyDescent="0.25">
      <c r="A3633"/>
      <c r="B3633"/>
      <c r="C3633" s="8"/>
      <c r="D3633" s="8"/>
      <c r="E3633"/>
      <c r="F3633" s="276"/>
      <c r="G3633"/>
      <c r="H3633"/>
      <c r="I3633"/>
      <c r="J3633" s="267"/>
      <c r="K3633" s="267"/>
      <c r="L3633" s="372"/>
      <c r="O3633" s="373"/>
      <c r="P3633" s="373"/>
      <c r="Q3633" s="374"/>
      <c r="R3633" s="274"/>
      <c r="S3633"/>
      <c r="T3633"/>
      <c r="U3633"/>
      <c r="V3633"/>
      <c r="W3633"/>
      <c r="X3633"/>
      <c r="Y3633"/>
      <c r="Z3633"/>
      <c r="AA3633"/>
      <c r="AB3633"/>
      <c r="AC3633"/>
      <c r="AD3633"/>
      <c r="AE3633"/>
      <c r="AF3633"/>
      <c r="AG3633"/>
      <c r="AH3633"/>
    </row>
    <row r="3634" spans="1:34" s="282" customFormat="1" ht="12.75" customHeight="1" x14ac:dyDescent="0.25">
      <c r="A3634"/>
      <c r="B3634"/>
      <c r="C3634" s="8"/>
      <c r="D3634" s="8"/>
      <c r="E3634"/>
      <c r="F3634" s="276"/>
      <c r="G3634"/>
      <c r="H3634"/>
      <c r="I3634"/>
      <c r="J3634" s="267"/>
      <c r="K3634" s="267"/>
      <c r="L3634" s="372"/>
      <c r="O3634" s="373"/>
      <c r="P3634" s="373"/>
      <c r="Q3634" s="374"/>
      <c r="R3634" s="274"/>
      <c r="S3634"/>
      <c r="T3634"/>
      <c r="U3634"/>
      <c r="V3634"/>
      <c r="W3634"/>
      <c r="X3634"/>
      <c r="Y3634"/>
      <c r="Z3634"/>
      <c r="AA3634"/>
      <c r="AB3634"/>
      <c r="AC3634"/>
      <c r="AD3634"/>
      <c r="AE3634"/>
      <c r="AF3634"/>
      <c r="AG3634"/>
      <c r="AH3634"/>
    </row>
    <row r="3635" spans="1:34" s="282" customFormat="1" ht="12.75" customHeight="1" x14ac:dyDescent="0.25">
      <c r="A3635"/>
      <c r="B3635"/>
      <c r="C3635" s="8"/>
      <c r="D3635" s="8"/>
      <c r="E3635"/>
      <c r="F3635" s="276"/>
      <c r="G3635"/>
      <c r="H3635"/>
      <c r="I3635"/>
      <c r="J3635" s="267"/>
      <c r="K3635" s="267"/>
      <c r="L3635" s="372"/>
      <c r="O3635" s="373"/>
      <c r="P3635" s="373"/>
      <c r="Q3635" s="374"/>
      <c r="R3635" s="274"/>
      <c r="S3635"/>
      <c r="T3635"/>
      <c r="U3635"/>
      <c r="V3635"/>
      <c r="W3635"/>
      <c r="X3635"/>
      <c r="Y3635"/>
      <c r="Z3635"/>
      <c r="AA3635"/>
      <c r="AB3635"/>
      <c r="AC3635"/>
      <c r="AD3635"/>
      <c r="AE3635"/>
      <c r="AF3635"/>
      <c r="AG3635"/>
      <c r="AH3635"/>
    </row>
    <row r="3636" spans="1:34" s="282" customFormat="1" ht="12.75" customHeight="1" x14ac:dyDescent="0.25">
      <c r="A3636"/>
      <c r="B3636"/>
      <c r="C3636" s="8"/>
      <c r="D3636" s="8"/>
      <c r="E3636"/>
      <c r="F3636" s="276"/>
      <c r="G3636"/>
      <c r="H3636"/>
      <c r="I3636"/>
      <c r="J3636" s="267"/>
      <c r="K3636" s="267"/>
      <c r="L3636" s="372"/>
      <c r="O3636" s="373"/>
      <c r="P3636" s="373"/>
      <c r="Q3636" s="374"/>
      <c r="R3636" s="274"/>
      <c r="S3636"/>
      <c r="T3636"/>
      <c r="U3636"/>
      <c r="V3636"/>
      <c r="W3636"/>
      <c r="X3636"/>
      <c r="Y3636"/>
      <c r="Z3636"/>
      <c r="AA3636"/>
      <c r="AB3636"/>
      <c r="AC3636"/>
      <c r="AD3636"/>
      <c r="AE3636"/>
      <c r="AF3636"/>
      <c r="AG3636"/>
      <c r="AH3636"/>
    </row>
    <row r="3637" spans="1:34" s="282" customFormat="1" ht="12.75" customHeight="1" x14ac:dyDescent="0.25">
      <c r="A3637"/>
      <c r="B3637"/>
      <c r="C3637" s="8"/>
      <c r="D3637" s="8"/>
      <c r="E3637"/>
      <c r="F3637" s="276"/>
      <c r="G3637"/>
      <c r="H3637"/>
      <c r="I3637"/>
      <c r="J3637" s="267"/>
      <c r="K3637" s="267"/>
      <c r="L3637" s="372"/>
      <c r="O3637" s="373"/>
      <c r="P3637" s="373"/>
      <c r="Q3637" s="374"/>
      <c r="R3637" s="274"/>
      <c r="S3637"/>
      <c r="T3637"/>
      <c r="U3637"/>
      <c r="V3637"/>
      <c r="W3637"/>
      <c r="X3637"/>
      <c r="Y3637"/>
      <c r="Z3637"/>
      <c r="AA3637"/>
      <c r="AB3637"/>
      <c r="AC3637"/>
      <c r="AD3637"/>
      <c r="AE3637"/>
      <c r="AF3637"/>
      <c r="AG3637"/>
      <c r="AH3637"/>
    </row>
    <row r="3638" spans="1:34" s="282" customFormat="1" ht="12.75" customHeight="1" x14ac:dyDescent="0.25">
      <c r="A3638"/>
      <c r="B3638"/>
      <c r="C3638" s="8"/>
      <c r="D3638" s="8"/>
      <c r="E3638"/>
      <c r="F3638" s="276"/>
      <c r="G3638"/>
      <c r="H3638"/>
      <c r="I3638"/>
      <c r="J3638" s="267"/>
      <c r="K3638" s="267"/>
      <c r="L3638" s="372"/>
      <c r="O3638" s="373"/>
      <c r="P3638" s="373"/>
      <c r="Q3638" s="374"/>
      <c r="R3638" s="274"/>
      <c r="S3638"/>
      <c r="T3638"/>
      <c r="U3638"/>
      <c r="V3638"/>
      <c r="W3638"/>
      <c r="X3638"/>
      <c r="Y3638"/>
      <c r="Z3638"/>
      <c r="AA3638"/>
      <c r="AB3638"/>
      <c r="AC3638"/>
      <c r="AD3638"/>
      <c r="AE3638"/>
      <c r="AF3638"/>
      <c r="AG3638"/>
      <c r="AH3638"/>
    </row>
    <row r="3639" spans="1:34" s="282" customFormat="1" ht="12.75" customHeight="1" x14ac:dyDescent="0.25">
      <c r="A3639"/>
      <c r="B3639"/>
      <c r="C3639" s="8"/>
      <c r="D3639" s="8"/>
      <c r="E3639"/>
      <c r="F3639" s="276"/>
      <c r="G3639"/>
      <c r="H3639"/>
      <c r="I3639"/>
      <c r="J3639" s="267"/>
      <c r="K3639" s="267"/>
      <c r="L3639" s="372"/>
      <c r="O3639" s="373"/>
      <c r="P3639" s="373"/>
      <c r="Q3639" s="374"/>
      <c r="R3639" s="274"/>
      <c r="S3639"/>
      <c r="T3639"/>
      <c r="U3639"/>
      <c r="V3639"/>
      <c r="W3639"/>
      <c r="X3639"/>
      <c r="Y3639"/>
      <c r="Z3639"/>
      <c r="AA3639"/>
      <c r="AB3639"/>
      <c r="AC3639"/>
      <c r="AD3639"/>
      <c r="AE3639"/>
      <c r="AF3639"/>
      <c r="AG3639"/>
      <c r="AH3639"/>
    </row>
    <row r="3640" spans="1:34" s="282" customFormat="1" ht="12.75" customHeight="1" x14ac:dyDescent="0.25">
      <c r="A3640"/>
      <c r="B3640"/>
      <c r="C3640" s="8"/>
      <c r="D3640" s="8"/>
      <c r="E3640"/>
      <c r="F3640" s="276"/>
      <c r="G3640"/>
      <c r="H3640"/>
      <c r="I3640"/>
      <c r="J3640" s="267"/>
      <c r="K3640" s="267"/>
      <c r="L3640" s="372"/>
      <c r="O3640" s="373"/>
      <c r="P3640" s="373"/>
      <c r="Q3640" s="374"/>
      <c r="R3640" s="274"/>
      <c r="S3640"/>
      <c r="T3640"/>
      <c r="U3640"/>
      <c r="V3640"/>
      <c r="W3640"/>
      <c r="X3640"/>
      <c r="Y3640"/>
      <c r="Z3640"/>
      <c r="AA3640"/>
      <c r="AB3640"/>
      <c r="AC3640"/>
      <c r="AD3640"/>
      <c r="AE3640"/>
      <c r="AF3640"/>
      <c r="AG3640"/>
      <c r="AH3640"/>
    </row>
    <row r="3641" spans="1:34" s="282" customFormat="1" ht="12.75" customHeight="1" x14ac:dyDescent="0.25">
      <c r="A3641"/>
      <c r="B3641"/>
      <c r="C3641" s="8"/>
      <c r="D3641" s="8"/>
      <c r="E3641"/>
      <c r="F3641" s="276"/>
      <c r="G3641"/>
      <c r="H3641"/>
      <c r="I3641"/>
      <c r="J3641" s="267"/>
      <c r="K3641" s="267"/>
      <c r="L3641" s="372"/>
      <c r="O3641" s="373"/>
      <c r="P3641" s="373"/>
      <c r="Q3641" s="374"/>
      <c r="R3641" s="274"/>
      <c r="S3641"/>
      <c r="T3641"/>
      <c r="U3641"/>
      <c r="V3641"/>
      <c r="W3641"/>
      <c r="X3641"/>
      <c r="Y3641"/>
      <c r="Z3641"/>
      <c r="AA3641"/>
      <c r="AB3641"/>
      <c r="AC3641"/>
      <c r="AD3641"/>
      <c r="AE3641"/>
      <c r="AF3641"/>
      <c r="AG3641"/>
      <c r="AH3641"/>
    </row>
    <row r="3642" spans="1:34" s="282" customFormat="1" ht="12.75" customHeight="1" x14ac:dyDescent="0.25">
      <c r="A3642"/>
      <c r="B3642"/>
      <c r="C3642" s="8"/>
      <c r="D3642" s="8"/>
      <c r="E3642"/>
      <c r="F3642" s="276"/>
      <c r="G3642"/>
      <c r="H3642"/>
      <c r="I3642"/>
      <c r="J3642" s="267"/>
      <c r="K3642" s="267"/>
      <c r="L3642" s="372"/>
      <c r="O3642" s="373"/>
      <c r="P3642" s="373"/>
      <c r="Q3642" s="374"/>
      <c r="R3642" s="274"/>
      <c r="S3642"/>
      <c r="T3642"/>
      <c r="U3642"/>
      <c r="V3642"/>
      <c r="W3642"/>
      <c r="X3642"/>
      <c r="Y3642"/>
      <c r="Z3642"/>
      <c r="AA3642"/>
      <c r="AB3642"/>
      <c r="AC3642"/>
      <c r="AD3642"/>
      <c r="AE3642"/>
      <c r="AF3642"/>
      <c r="AG3642"/>
      <c r="AH3642"/>
    </row>
    <row r="3643" spans="1:34" s="282" customFormat="1" ht="12.75" customHeight="1" x14ac:dyDescent="0.25">
      <c r="A3643"/>
      <c r="B3643"/>
      <c r="C3643" s="8"/>
      <c r="D3643" s="8"/>
      <c r="E3643"/>
      <c r="F3643" s="276"/>
      <c r="G3643"/>
      <c r="H3643"/>
      <c r="I3643"/>
      <c r="J3643" s="267"/>
      <c r="K3643" s="267"/>
      <c r="L3643" s="372"/>
      <c r="O3643" s="373"/>
      <c r="P3643" s="373"/>
      <c r="Q3643" s="374"/>
      <c r="R3643" s="274"/>
      <c r="S3643"/>
      <c r="T3643"/>
      <c r="U3643"/>
      <c r="V3643"/>
      <c r="W3643"/>
      <c r="X3643"/>
      <c r="Y3643"/>
      <c r="Z3643"/>
      <c r="AA3643"/>
      <c r="AB3643"/>
      <c r="AC3643"/>
      <c r="AD3643"/>
      <c r="AE3643"/>
      <c r="AF3643"/>
      <c r="AG3643"/>
      <c r="AH3643"/>
    </row>
    <row r="3644" spans="1:34" s="282" customFormat="1" ht="12.75" customHeight="1" x14ac:dyDescent="0.25">
      <c r="A3644"/>
      <c r="B3644"/>
      <c r="C3644" s="8"/>
      <c r="D3644" s="8"/>
      <c r="E3644"/>
      <c r="F3644" s="276"/>
      <c r="G3644"/>
      <c r="H3644"/>
      <c r="I3644"/>
      <c r="J3644" s="267"/>
      <c r="K3644" s="267"/>
      <c r="L3644" s="372"/>
      <c r="O3644" s="373"/>
      <c r="P3644" s="373"/>
      <c r="Q3644" s="374"/>
      <c r="R3644" s="274"/>
      <c r="S3644"/>
      <c r="T3644"/>
      <c r="U3644"/>
      <c r="V3644"/>
      <c r="W3644"/>
      <c r="X3644"/>
      <c r="Y3644"/>
      <c r="Z3644"/>
      <c r="AA3644"/>
      <c r="AB3644"/>
      <c r="AC3644"/>
      <c r="AD3644"/>
      <c r="AE3644"/>
      <c r="AF3644"/>
      <c r="AG3644"/>
      <c r="AH3644"/>
    </row>
    <row r="3645" spans="1:34" s="282" customFormat="1" ht="12.75" customHeight="1" x14ac:dyDescent="0.25">
      <c r="A3645"/>
      <c r="B3645"/>
      <c r="C3645" s="8"/>
      <c r="D3645" s="8"/>
      <c r="E3645"/>
      <c r="F3645" s="276"/>
      <c r="G3645"/>
      <c r="H3645"/>
      <c r="I3645"/>
      <c r="J3645" s="267"/>
      <c r="K3645" s="267"/>
      <c r="L3645" s="372"/>
      <c r="O3645" s="373"/>
      <c r="P3645" s="373"/>
      <c r="Q3645" s="374"/>
      <c r="R3645" s="274"/>
      <c r="S3645"/>
      <c r="T3645"/>
      <c r="U3645"/>
      <c r="V3645"/>
      <c r="W3645"/>
      <c r="X3645"/>
      <c r="Y3645"/>
      <c r="Z3645"/>
      <c r="AA3645"/>
      <c r="AB3645"/>
      <c r="AC3645"/>
      <c r="AD3645"/>
      <c r="AE3645"/>
      <c r="AF3645"/>
      <c r="AG3645"/>
      <c r="AH3645"/>
    </row>
    <row r="3646" spans="1:34" s="282" customFormat="1" ht="12.75" customHeight="1" x14ac:dyDescent="0.25">
      <c r="A3646"/>
      <c r="B3646"/>
      <c r="C3646" s="8"/>
      <c r="D3646" s="8"/>
      <c r="E3646"/>
      <c r="F3646" s="276"/>
      <c r="G3646"/>
      <c r="H3646"/>
      <c r="I3646"/>
      <c r="J3646" s="267"/>
      <c r="K3646" s="267"/>
      <c r="L3646" s="372"/>
      <c r="O3646" s="373"/>
      <c r="P3646" s="373"/>
      <c r="Q3646" s="374"/>
      <c r="R3646" s="274"/>
      <c r="S3646"/>
      <c r="T3646"/>
      <c r="U3646"/>
      <c r="V3646"/>
      <c r="W3646"/>
      <c r="X3646"/>
      <c r="Y3646"/>
      <c r="Z3646"/>
      <c r="AA3646"/>
      <c r="AB3646"/>
      <c r="AC3646"/>
      <c r="AD3646"/>
      <c r="AE3646"/>
      <c r="AF3646"/>
      <c r="AG3646"/>
      <c r="AH3646"/>
    </row>
    <row r="3647" spans="1:34" s="282" customFormat="1" ht="12.75" customHeight="1" x14ac:dyDescent="0.25">
      <c r="A3647"/>
      <c r="B3647"/>
      <c r="C3647" s="8"/>
      <c r="D3647" s="8"/>
      <c r="E3647"/>
      <c r="F3647" s="276"/>
      <c r="G3647"/>
      <c r="H3647"/>
      <c r="I3647"/>
      <c r="J3647" s="267"/>
      <c r="K3647" s="267"/>
      <c r="L3647" s="372"/>
      <c r="O3647" s="373"/>
      <c r="P3647" s="373"/>
      <c r="Q3647" s="374"/>
      <c r="R3647" s="274"/>
      <c r="S3647"/>
      <c r="T3647"/>
      <c r="U3647"/>
      <c r="V3647"/>
      <c r="W3647"/>
      <c r="X3647"/>
      <c r="Y3647"/>
      <c r="Z3647"/>
      <c r="AA3647"/>
      <c r="AB3647"/>
      <c r="AC3647"/>
      <c r="AD3647"/>
      <c r="AE3647"/>
      <c r="AF3647"/>
      <c r="AG3647"/>
      <c r="AH3647"/>
    </row>
    <row r="3648" spans="1:34" s="282" customFormat="1" ht="12.75" customHeight="1" x14ac:dyDescent="0.25">
      <c r="A3648"/>
      <c r="B3648"/>
      <c r="C3648" s="8"/>
      <c r="D3648" s="8"/>
      <c r="E3648"/>
      <c r="F3648" s="276"/>
      <c r="G3648"/>
      <c r="H3648"/>
      <c r="I3648"/>
      <c r="J3648" s="267"/>
      <c r="K3648" s="267"/>
      <c r="L3648" s="372"/>
      <c r="O3648" s="373"/>
      <c r="P3648" s="373"/>
      <c r="Q3648" s="374"/>
      <c r="R3648" s="274"/>
      <c r="S3648"/>
      <c r="T3648"/>
      <c r="U3648"/>
      <c r="V3648"/>
      <c r="W3648"/>
      <c r="X3648"/>
      <c r="Y3648"/>
      <c r="Z3648"/>
      <c r="AA3648"/>
      <c r="AB3648"/>
      <c r="AC3648"/>
      <c r="AD3648"/>
      <c r="AE3648"/>
      <c r="AF3648"/>
      <c r="AG3648"/>
      <c r="AH3648"/>
    </row>
    <row r="3649" spans="1:34" s="282" customFormat="1" ht="12.75" customHeight="1" x14ac:dyDescent="0.25">
      <c r="A3649"/>
      <c r="B3649"/>
      <c r="C3649" s="8"/>
      <c r="D3649" s="8"/>
      <c r="E3649"/>
      <c r="F3649" s="276"/>
      <c r="G3649"/>
      <c r="H3649"/>
      <c r="I3649"/>
      <c r="J3649" s="267"/>
      <c r="K3649" s="267"/>
      <c r="L3649" s="372"/>
      <c r="O3649" s="373"/>
      <c r="P3649" s="373"/>
      <c r="Q3649" s="374"/>
      <c r="R3649" s="274"/>
      <c r="S3649"/>
      <c r="T3649"/>
      <c r="U3649"/>
      <c r="V3649"/>
      <c r="W3649"/>
      <c r="X3649"/>
      <c r="Y3649"/>
      <c r="Z3649"/>
      <c r="AA3649"/>
      <c r="AB3649"/>
      <c r="AC3649"/>
      <c r="AD3649"/>
      <c r="AE3649"/>
      <c r="AF3649"/>
      <c r="AG3649"/>
      <c r="AH3649"/>
    </row>
    <row r="3650" spans="1:34" s="282" customFormat="1" ht="12.75" customHeight="1" x14ac:dyDescent="0.25">
      <c r="A3650"/>
      <c r="B3650"/>
      <c r="C3650" s="8"/>
      <c r="D3650" s="8"/>
      <c r="E3650"/>
      <c r="F3650" s="276"/>
      <c r="G3650"/>
      <c r="H3650"/>
      <c r="I3650"/>
      <c r="J3650" s="267"/>
      <c r="K3650" s="267"/>
      <c r="L3650" s="372"/>
      <c r="O3650" s="373"/>
      <c r="P3650" s="373"/>
      <c r="Q3650" s="374"/>
      <c r="R3650" s="274"/>
      <c r="S3650"/>
      <c r="T3650"/>
      <c r="U3650"/>
      <c r="V3650"/>
      <c r="W3650"/>
      <c r="X3650"/>
      <c r="Y3650"/>
      <c r="Z3650"/>
      <c r="AA3650"/>
      <c r="AB3650"/>
      <c r="AC3650"/>
      <c r="AD3650"/>
      <c r="AE3650"/>
      <c r="AF3650"/>
      <c r="AG3650"/>
      <c r="AH3650"/>
    </row>
    <row r="3651" spans="1:34" s="282" customFormat="1" ht="12.75" customHeight="1" x14ac:dyDescent="0.25">
      <c r="A3651"/>
      <c r="B3651"/>
      <c r="C3651" s="8"/>
      <c r="D3651" s="8"/>
      <c r="E3651"/>
      <c r="F3651" s="276"/>
      <c r="G3651"/>
      <c r="H3651"/>
      <c r="I3651"/>
      <c r="J3651" s="267"/>
      <c r="K3651" s="267"/>
      <c r="L3651" s="372"/>
      <c r="O3651" s="373"/>
      <c r="P3651" s="373"/>
      <c r="Q3651" s="374"/>
      <c r="R3651" s="274"/>
      <c r="S3651"/>
      <c r="T3651"/>
      <c r="U3651"/>
      <c r="V3651"/>
      <c r="W3651"/>
      <c r="X3651"/>
      <c r="Y3651"/>
      <c r="Z3651"/>
      <c r="AA3651"/>
      <c r="AB3651"/>
      <c r="AC3651"/>
      <c r="AD3651"/>
      <c r="AE3651"/>
      <c r="AF3651"/>
      <c r="AG3651"/>
      <c r="AH3651"/>
    </row>
    <row r="3652" spans="1:34" s="282" customFormat="1" ht="12.75" customHeight="1" x14ac:dyDescent="0.25">
      <c r="A3652"/>
      <c r="B3652"/>
      <c r="C3652" s="8"/>
      <c r="D3652" s="8"/>
      <c r="E3652"/>
      <c r="F3652" s="276"/>
      <c r="G3652"/>
      <c r="H3652"/>
      <c r="I3652"/>
      <c r="J3652" s="267"/>
      <c r="K3652" s="267"/>
      <c r="L3652" s="372"/>
      <c r="O3652" s="373"/>
      <c r="P3652" s="373"/>
      <c r="Q3652" s="374"/>
      <c r="R3652" s="274"/>
      <c r="S3652"/>
      <c r="T3652"/>
      <c r="U3652"/>
      <c r="V3652"/>
      <c r="W3652"/>
      <c r="X3652"/>
      <c r="Y3652"/>
      <c r="Z3652"/>
      <c r="AA3652"/>
      <c r="AB3652"/>
      <c r="AC3652"/>
      <c r="AD3652"/>
      <c r="AE3652"/>
      <c r="AF3652"/>
      <c r="AG3652"/>
      <c r="AH3652"/>
    </row>
    <row r="3653" spans="1:34" s="282" customFormat="1" ht="12.75" customHeight="1" x14ac:dyDescent="0.25">
      <c r="A3653"/>
      <c r="B3653"/>
      <c r="C3653" s="8"/>
      <c r="D3653" s="8"/>
      <c r="E3653"/>
      <c r="F3653" s="276"/>
      <c r="G3653"/>
      <c r="H3653"/>
      <c r="I3653"/>
      <c r="J3653" s="267"/>
      <c r="K3653" s="267"/>
      <c r="L3653" s="372"/>
      <c r="O3653" s="373"/>
      <c r="P3653" s="373"/>
      <c r="Q3653" s="374"/>
      <c r="R3653" s="274"/>
      <c r="S3653"/>
      <c r="T3653"/>
      <c r="U3653"/>
      <c r="V3653"/>
      <c r="W3653"/>
      <c r="X3653"/>
      <c r="Y3653"/>
      <c r="Z3653"/>
      <c r="AA3653"/>
      <c r="AB3653"/>
      <c r="AC3653"/>
      <c r="AD3653"/>
      <c r="AE3653"/>
      <c r="AF3653"/>
      <c r="AG3653"/>
      <c r="AH3653"/>
    </row>
    <row r="3654" spans="1:34" s="282" customFormat="1" ht="12.75" customHeight="1" x14ac:dyDescent="0.25">
      <c r="A3654"/>
      <c r="B3654"/>
      <c r="C3654" s="8"/>
      <c r="D3654" s="8"/>
      <c r="E3654"/>
      <c r="F3654" s="276"/>
      <c r="G3654"/>
      <c r="H3654"/>
      <c r="I3654"/>
      <c r="J3654" s="267"/>
      <c r="K3654" s="267"/>
      <c r="L3654" s="372"/>
      <c r="O3654" s="373"/>
      <c r="P3654" s="373"/>
      <c r="Q3654" s="374"/>
      <c r="R3654" s="274"/>
      <c r="S3654"/>
      <c r="T3654"/>
      <c r="U3654"/>
      <c r="V3654"/>
      <c r="W3654"/>
      <c r="X3654"/>
      <c r="Y3654"/>
      <c r="Z3654"/>
      <c r="AA3654"/>
      <c r="AB3654"/>
      <c r="AC3654"/>
      <c r="AD3654"/>
      <c r="AE3654"/>
      <c r="AF3654"/>
      <c r="AG3654"/>
      <c r="AH3654"/>
    </row>
    <row r="3655" spans="1:34" s="282" customFormat="1" ht="12.75" customHeight="1" x14ac:dyDescent="0.25">
      <c r="A3655"/>
      <c r="B3655"/>
      <c r="C3655" s="8"/>
      <c r="D3655" s="8"/>
      <c r="E3655"/>
      <c r="F3655" s="276"/>
      <c r="G3655"/>
      <c r="H3655"/>
      <c r="I3655"/>
      <c r="J3655" s="267"/>
      <c r="K3655" s="267"/>
      <c r="L3655" s="372"/>
      <c r="O3655" s="373"/>
      <c r="P3655" s="373"/>
      <c r="Q3655" s="374"/>
      <c r="R3655" s="274"/>
      <c r="S3655"/>
      <c r="T3655"/>
      <c r="U3655"/>
      <c r="V3655"/>
      <c r="W3655"/>
      <c r="X3655"/>
      <c r="Y3655"/>
      <c r="Z3655"/>
      <c r="AA3655"/>
      <c r="AB3655"/>
      <c r="AC3655"/>
      <c r="AD3655"/>
      <c r="AE3655"/>
      <c r="AF3655"/>
      <c r="AG3655"/>
      <c r="AH3655"/>
    </row>
    <row r="3656" spans="1:34" s="282" customFormat="1" ht="12.75" customHeight="1" x14ac:dyDescent="0.25">
      <c r="A3656"/>
      <c r="B3656"/>
      <c r="C3656" s="8"/>
      <c r="D3656" s="8"/>
      <c r="E3656"/>
      <c r="F3656" s="276"/>
      <c r="G3656"/>
      <c r="H3656"/>
      <c r="I3656"/>
      <c r="J3656" s="267"/>
      <c r="K3656" s="267"/>
      <c r="L3656" s="372"/>
      <c r="O3656" s="373"/>
      <c r="P3656" s="373"/>
      <c r="Q3656" s="374"/>
      <c r="R3656" s="274"/>
      <c r="S3656"/>
      <c r="T3656"/>
      <c r="U3656"/>
      <c r="V3656"/>
      <c r="W3656"/>
      <c r="X3656"/>
      <c r="Y3656"/>
      <c r="Z3656"/>
      <c r="AA3656"/>
      <c r="AB3656"/>
      <c r="AC3656"/>
      <c r="AD3656"/>
      <c r="AE3656"/>
      <c r="AF3656"/>
      <c r="AG3656"/>
      <c r="AH3656"/>
    </row>
    <row r="3657" spans="1:34" s="282" customFormat="1" ht="12.75" customHeight="1" x14ac:dyDescent="0.25">
      <c r="A3657"/>
      <c r="B3657"/>
      <c r="C3657" s="8"/>
      <c r="D3657" s="8"/>
      <c r="E3657"/>
      <c r="F3657" s="276"/>
      <c r="G3657"/>
      <c r="H3657"/>
      <c r="I3657"/>
      <c r="J3657" s="267"/>
      <c r="K3657" s="267"/>
      <c r="L3657" s="372"/>
      <c r="O3657" s="373"/>
      <c r="P3657" s="373"/>
      <c r="Q3657" s="374"/>
      <c r="R3657" s="274"/>
      <c r="S3657"/>
      <c r="T3657"/>
      <c r="U3657"/>
      <c r="V3657"/>
      <c r="W3657"/>
      <c r="X3657"/>
      <c r="Y3657"/>
      <c r="Z3657"/>
      <c r="AA3657"/>
      <c r="AB3657"/>
      <c r="AC3657"/>
      <c r="AD3657"/>
      <c r="AE3657"/>
      <c r="AF3657"/>
      <c r="AG3657"/>
      <c r="AH3657"/>
    </row>
    <row r="3658" spans="1:34" s="282" customFormat="1" ht="12.75" customHeight="1" x14ac:dyDescent="0.25">
      <c r="A3658"/>
      <c r="B3658"/>
      <c r="C3658" s="8"/>
      <c r="D3658" s="8"/>
      <c r="E3658"/>
      <c r="F3658" s="276"/>
      <c r="G3658"/>
      <c r="H3658"/>
      <c r="I3658"/>
      <c r="J3658" s="267"/>
      <c r="K3658" s="267"/>
      <c r="L3658" s="372"/>
      <c r="O3658" s="373"/>
      <c r="P3658" s="373"/>
      <c r="Q3658" s="374"/>
      <c r="R3658" s="274"/>
      <c r="S3658"/>
      <c r="T3658"/>
      <c r="U3658"/>
      <c r="V3658"/>
      <c r="W3658"/>
      <c r="X3658"/>
      <c r="Y3658"/>
      <c r="Z3658"/>
      <c r="AA3658"/>
      <c r="AB3658"/>
      <c r="AC3658"/>
      <c r="AD3658"/>
      <c r="AE3658"/>
      <c r="AF3658"/>
      <c r="AG3658"/>
      <c r="AH3658"/>
    </row>
    <row r="3659" spans="1:34" s="282" customFormat="1" ht="12.75" customHeight="1" x14ac:dyDescent="0.25">
      <c r="A3659"/>
      <c r="B3659"/>
      <c r="C3659" s="8"/>
      <c r="D3659" s="8"/>
      <c r="E3659"/>
      <c r="F3659" s="276"/>
      <c r="G3659"/>
      <c r="H3659"/>
      <c r="I3659"/>
      <c r="J3659" s="267"/>
      <c r="K3659" s="267"/>
      <c r="L3659" s="372"/>
      <c r="O3659" s="373"/>
      <c r="P3659" s="373"/>
      <c r="Q3659" s="374"/>
      <c r="R3659" s="274"/>
      <c r="S3659"/>
      <c r="T3659"/>
      <c r="U3659"/>
      <c r="V3659"/>
      <c r="W3659"/>
      <c r="X3659"/>
      <c r="Y3659"/>
      <c r="Z3659"/>
      <c r="AA3659"/>
      <c r="AB3659"/>
      <c r="AC3659"/>
      <c r="AD3659"/>
      <c r="AE3659"/>
      <c r="AF3659"/>
      <c r="AG3659"/>
      <c r="AH3659"/>
    </row>
    <row r="3660" spans="1:34" s="282" customFormat="1" ht="12.75" customHeight="1" x14ac:dyDescent="0.25">
      <c r="A3660"/>
      <c r="B3660"/>
      <c r="C3660" s="8"/>
      <c r="D3660" s="8"/>
      <c r="E3660"/>
      <c r="F3660" s="276"/>
      <c r="G3660"/>
      <c r="H3660"/>
      <c r="I3660"/>
      <c r="J3660" s="267"/>
      <c r="K3660" s="267"/>
      <c r="L3660" s="372"/>
      <c r="O3660" s="373"/>
      <c r="P3660" s="373"/>
      <c r="Q3660" s="374"/>
      <c r="R3660" s="274"/>
      <c r="S3660"/>
      <c r="T3660"/>
      <c r="U3660"/>
      <c r="V3660"/>
      <c r="W3660"/>
      <c r="X3660"/>
      <c r="Y3660"/>
      <c r="Z3660"/>
      <c r="AA3660"/>
      <c r="AB3660"/>
      <c r="AC3660"/>
      <c r="AD3660"/>
      <c r="AE3660"/>
      <c r="AF3660"/>
      <c r="AG3660"/>
      <c r="AH3660"/>
    </row>
    <row r="3661" spans="1:34" s="282" customFormat="1" ht="12.75" customHeight="1" x14ac:dyDescent="0.25">
      <c r="A3661"/>
      <c r="B3661"/>
      <c r="C3661" s="8"/>
      <c r="D3661" s="8"/>
      <c r="E3661"/>
      <c r="F3661" s="276"/>
      <c r="G3661"/>
      <c r="H3661"/>
      <c r="I3661"/>
      <c r="J3661" s="267"/>
      <c r="K3661" s="267"/>
      <c r="L3661" s="372"/>
      <c r="O3661" s="373"/>
      <c r="P3661" s="373"/>
      <c r="Q3661" s="374"/>
      <c r="R3661" s="274"/>
      <c r="S3661"/>
      <c r="T3661"/>
      <c r="U3661"/>
      <c r="V3661"/>
      <c r="W3661"/>
      <c r="X3661"/>
      <c r="Y3661"/>
      <c r="Z3661"/>
      <c r="AA3661"/>
      <c r="AB3661"/>
      <c r="AC3661"/>
      <c r="AD3661"/>
      <c r="AE3661"/>
      <c r="AF3661"/>
      <c r="AG3661"/>
      <c r="AH3661"/>
    </row>
    <row r="3662" spans="1:34" s="282" customFormat="1" ht="12.75" customHeight="1" x14ac:dyDescent="0.25">
      <c r="A3662"/>
      <c r="B3662"/>
      <c r="C3662" s="8"/>
      <c r="D3662" s="8"/>
      <c r="E3662"/>
      <c r="F3662" s="276"/>
      <c r="G3662"/>
      <c r="H3662"/>
      <c r="I3662"/>
      <c r="J3662" s="267"/>
      <c r="K3662" s="267"/>
      <c r="L3662" s="372"/>
      <c r="O3662" s="373"/>
      <c r="P3662" s="373"/>
      <c r="Q3662" s="374"/>
      <c r="R3662" s="274"/>
      <c r="S3662"/>
      <c r="T3662"/>
      <c r="U3662"/>
      <c r="V3662"/>
      <c r="W3662"/>
      <c r="X3662"/>
      <c r="Y3662"/>
      <c r="Z3662"/>
      <c r="AA3662"/>
      <c r="AB3662"/>
      <c r="AC3662"/>
      <c r="AD3662"/>
      <c r="AE3662"/>
      <c r="AF3662"/>
      <c r="AG3662"/>
      <c r="AH3662"/>
    </row>
    <row r="3663" spans="1:34" s="282" customFormat="1" ht="12.75" customHeight="1" x14ac:dyDescent="0.25">
      <c r="A3663"/>
      <c r="B3663"/>
      <c r="C3663" s="8"/>
      <c r="D3663" s="8"/>
      <c r="E3663"/>
      <c r="F3663" s="276"/>
      <c r="G3663"/>
      <c r="H3663"/>
      <c r="I3663"/>
      <c r="J3663" s="267"/>
      <c r="K3663" s="267"/>
      <c r="L3663" s="372"/>
      <c r="O3663" s="373"/>
      <c r="P3663" s="373"/>
      <c r="Q3663" s="374"/>
      <c r="R3663" s="274"/>
      <c r="S3663"/>
      <c r="T3663"/>
      <c r="U3663"/>
      <c r="V3663"/>
      <c r="W3663"/>
      <c r="X3663"/>
      <c r="Y3663"/>
      <c r="Z3663"/>
      <c r="AA3663"/>
      <c r="AB3663"/>
      <c r="AC3663"/>
      <c r="AD3663"/>
      <c r="AE3663"/>
      <c r="AF3663"/>
      <c r="AG3663"/>
      <c r="AH3663"/>
    </row>
    <row r="3664" spans="1:34" s="282" customFormat="1" ht="12.75" customHeight="1" x14ac:dyDescent="0.25">
      <c r="A3664"/>
      <c r="B3664"/>
      <c r="C3664" s="8"/>
      <c r="D3664" s="8"/>
      <c r="E3664"/>
      <c r="F3664" s="276"/>
      <c r="G3664"/>
      <c r="H3664"/>
      <c r="I3664"/>
      <c r="J3664" s="267"/>
      <c r="K3664" s="267"/>
      <c r="L3664" s="372"/>
      <c r="O3664" s="373"/>
      <c r="P3664" s="373"/>
      <c r="Q3664" s="374"/>
      <c r="R3664" s="274"/>
      <c r="S3664"/>
      <c r="T3664"/>
      <c r="U3664"/>
      <c r="V3664"/>
      <c r="W3664"/>
      <c r="X3664"/>
      <c r="Y3664"/>
      <c r="Z3664"/>
      <c r="AA3664"/>
      <c r="AB3664"/>
      <c r="AC3664"/>
      <c r="AD3664"/>
      <c r="AE3664"/>
      <c r="AF3664"/>
      <c r="AG3664"/>
      <c r="AH3664"/>
    </row>
    <row r="3665" spans="1:34" s="282" customFormat="1" ht="12.75" customHeight="1" x14ac:dyDescent="0.25">
      <c r="A3665"/>
      <c r="B3665"/>
      <c r="C3665" s="8"/>
      <c r="D3665" s="8"/>
      <c r="E3665"/>
      <c r="F3665" s="276"/>
      <c r="G3665"/>
      <c r="H3665"/>
      <c r="I3665"/>
      <c r="J3665" s="267"/>
      <c r="K3665" s="267"/>
      <c r="L3665" s="372"/>
      <c r="O3665" s="373"/>
      <c r="P3665" s="373"/>
      <c r="Q3665" s="374"/>
      <c r="R3665" s="274"/>
      <c r="S3665"/>
      <c r="T3665"/>
      <c r="U3665"/>
      <c r="V3665"/>
      <c r="W3665"/>
      <c r="X3665"/>
      <c r="Y3665"/>
      <c r="Z3665"/>
      <c r="AA3665"/>
      <c r="AB3665"/>
      <c r="AC3665"/>
      <c r="AD3665"/>
      <c r="AE3665"/>
      <c r="AF3665"/>
      <c r="AG3665"/>
      <c r="AH3665"/>
    </row>
    <row r="3666" spans="1:34" s="282" customFormat="1" ht="12.75" customHeight="1" x14ac:dyDescent="0.25">
      <c r="A3666"/>
      <c r="B3666"/>
      <c r="C3666" s="8"/>
      <c r="D3666" s="8"/>
      <c r="E3666"/>
      <c r="F3666" s="276"/>
      <c r="G3666"/>
      <c r="H3666"/>
      <c r="I3666"/>
      <c r="J3666" s="267"/>
      <c r="K3666" s="267"/>
      <c r="L3666" s="372"/>
      <c r="O3666" s="373"/>
      <c r="P3666" s="373"/>
      <c r="Q3666" s="374"/>
      <c r="R3666" s="274"/>
      <c r="S3666"/>
      <c r="T3666"/>
      <c r="U3666"/>
      <c r="V3666"/>
      <c r="W3666"/>
      <c r="X3666"/>
      <c r="Y3666"/>
      <c r="Z3666"/>
      <c r="AA3666"/>
      <c r="AB3666"/>
      <c r="AC3666"/>
      <c r="AD3666"/>
      <c r="AE3666"/>
      <c r="AF3666"/>
      <c r="AG3666"/>
      <c r="AH3666"/>
    </row>
    <row r="3667" spans="1:34" s="282" customFormat="1" ht="12.75" customHeight="1" x14ac:dyDescent="0.25">
      <c r="A3667"/>
      <c r="B3667"/>
      <c r="C3667" s="8"/>
      <c r="D3667" s="8"/>
      <c r="E3667"/>
      <c r="F3667" s="276"/>
      <c r="G3667"/>
      <c r="H3667"/>
      <c r="I3667"/>
      <c r="J3667" s="267"/>
      <c r="K3667" s="267"/>
      <c r="L3667" s="372"/>
      <c r="O3667" s="373"/>
      <c r="P3667" s="373"/>
      <c r="Q3667" s="374"/>
      <c r="R3667" s="274"/>
      <c r="S3667"/>
      <c r="T3667"/>
      <c r="U3667"/>
      <c r="V3667"/>
      <c r="W3667"/>
      <c r="X3667"/>
      <c r="Y3667"/>
      <c r="Z3667"/>
      <c r="AA3667"/>
      <c r="AB3667"/>
      <c r="AC3667"/>
      <c r="AD3667"/>
      <c r="AE3667"/>
      <c r="AF3667"/>
      <c r="AG3667"/>
      <c r="AH3667"/>
    </row>
    <row r="3668" spans="1:34" s="282" customFormat="1" ht="12.75" customHeight="1" x14ac:dyDescent="0.25">
      <c r="A3668"/>
      <c r="B3668"/>
      <c r="C3668" s="8"/>
      <c r="D3668" s="8"/>
      <c r="E3668"/>
      <c r="F3668" s="276"/>
      <c r="G3668"/>
      <c r="H3668"/>
      <c r="I3668"/>
      <c r="J3668" s="267"/>
      <c r="K3668" s="267"/>
      <c r="L3668" s="372"/>
      <c r="O3668" s="373"/>
      <c r="P3668" s="373"/>
      <c r="Q3668" s="374"/>
      <c r="R3668" s="274"/>
      <c r="S3668"/>
      <c r="T3668"/>
      <c r="U3668"/>
      <c r="V3668"/>
      <c r="W3668"/>
      <c r="X3668"/>
      <c r="Y3668"/>
      <c r="Z3668"/>
      <c r="AA3668"/>
      <c r="AB3668"/>
      <c r="AC3668"/>
      <c r="AD3668"/>
      <c r="AE3668"/>
      <c r="AF3668"/>
      <c r="AG3668"/>
      <c r="AH3668"/>
    </row>
    <row r="3669" spans="1:34" s="282" customFormat="1" ht="12.75" customHeight="1" x14ac:dyDescent="0.25">
      <c r="A3669"/>
      <c r="B3669"/>
      <c r="C3669" s="8"/>
      <c r="D3669" s="8"/>
      <c r="E3669"/>
      <c r="F3669" s="276"/>
      <c r="G3669"/>
      <c r="H3669"/>
      <c r="I3669"/>
      <c r="J3669" s="267"/>
      <c r="K3669" s="267"/>
      <c r="L3669" s="372"/>
      <c r="O3669" s="373"/>
      <c r="P3669" s="373"/>
      <c r="Q3669" s="374"/>
      <c r="R3669" s="274"/>
      <c r="S3669"/>
      <c r="T3669"/>
      <c r="U3669"/>
      <c r="V3669"/>
      <c r="W3669"/>
      <c r="X3669"/>
      <c r="Y3669"/>
      <c r="Z3669"/>
      <c r="AA3669"/>
      <c r="AB3669"/>
      <c r="AC3669"/>
      <c r="AD3669"/>
      <c r="AE3669"/>
      <c r="AF3669"/>
      <c r="AG3669"/>
      <c r="AH3669"/>
    </row>
    <row r="3670" spans="1:34" s="282" customFormat="1" ht="12.75" customHeight="1" x14ac:dyDescent="0.25">
      <c r="A3670"/>
      <c r="B3670"/>
      <c r="C3670" s="8"/>
      <c r="D3670" s="8"/>
      <c r="E3670"/>
      <c r="F3670" s="276"/>
      <c r="G3670"/>
      <c r="H3670"/>
      <c r="I3670"/>
      <c r="J3670" s="267"/>
      <c r="K3670" s="267"/>
      <c r="L3670" s="372"/>
      <c r="O3670" s="373"/>
      <c r="P3670" s="373"/>
      <c r="Q3670" s="374"/>
      <c r="R3670" s="274"/>
      <c r="S3670"/>
      <c r="T3670"/>
      <c r="U3670"/>
      <c r="V3670"/>
      <c r="W3670"/>
      <c r="X3670"/>
      <c r="Y3670"/>
      <c r="Z3670"/>
      <c r="AA3670"/>
      <c r="AB3670"/>
      <c r="AC3670"/>
      <c r="AD3670"/>
      <c r="AE3670"/>
      <c r="AF3670"/>
      <c r="AG3670"/>
      <c r="AH3670"/>
    </row>
    <row r="3671" spans="1:34" s="282" customFormat="1" ht="12.75" customHeight="1" x14ac:dyDescent="0.25">
      <c r="A3671"/>
      <c r="B3671"/>
      <c r="C3671" s="8"/>
      <c r="D3671" s="8"/>
      <c r="E3671"/>
      <c r="F3671" s="276"/>
      <c r="G3671"/>
      <c r="H3671"/>
      <c r="I3671"/>
      <c r="J3671" s="267"/>
      <c r="K3671" s="267"/>
      <c r="L3671" s="372"/>
      <c r="O3671" s="373"/>
      <c r="P3671" s="373"/>
      <c r="Q3671" s="374"/>
      <c r="R3671" s="274"/>
      <c r="S3671"/>
      <c r="T3671"/>
      <c r="U3671"/>
      <c r="V3671"/>
      <c r="W3671"/>
      <c r="X3671"/>
      <c r="Y3671"/>
      <c r="Z3671"/>
      <c r="AA3671"/>
      <c r="AB3671"/>
      <c r="AC3671"/>
      <c r="AD3671"/>
      <c r="AE3671"/>
      <c r="AF3671"/>
      <c r="AG3671"/>
      <c r="AH3671"/>
    </row>
    <row r="3672" spans="1:34" s="282" customFormat="1" ht="12.75" customHeight="1" x14ac:dyDescent="0.25">
      <c r="A3672"/>
      <c r="B3672"/>
      <c r="C3672" s="8"/>
      <c r="D3672" s="8"/>
      <c r="E3672"/>
      <c r="F3672" s="276"/>
      <c r="G3672"/>
      <c r="H3672"/>
      <c r="I3672"/>
      <c r="J3672" s="267"/>
      <c r="K3672" s="267"/>
      <c r="L3672" s="372"/>
      <c r="O3672" s="373"/>
      <c r="P3672" s="373"/>
      <c r="Q3672" s="374"/>
      <c r="R3672" s="274"/>
      <c r="S3672"/>
      <c r="T3672"/>
      <c r="U3672"/>
      <c r="V3672"/>
      <c r="W3672"/>
      <c r="X3672"/>
      <c r="Y3672"/>
      <c r="Z3672"/>
      <c r="AA3672"/>
      <c r="AB3672"/>
      <c r="AC3672"/>
      <c r="AD3672"/>
      <c r="AE3672"/>
      <c r="AF3672"/>
      <c r="AG3672"/>
      <c r="AH3672"/>
    </row>
    <row r="3673" spans="1:34" s="282" customFormat="1" ht="12.75" customHeight="1" x14ac:dyDescent="0.25">
      <c r="A3673"/>
      <c r="B3673"/>
      <c r="C3673" s="8"/>
      <c r="D3673" s="8"/>
      <c r="E3673"/>
      <c r="F3673" s="276"/>
      <c r="G3673"/>
      <c r="H3673"/>
      <c r="I3673"/>
      <c r="J3673" s="267"/>
      <c r="K3673" s="267"/>
      <c r="L3673" s="372"/>
      <c r="O3673" s="373"/>
      <c r="P3673" s="373"/>
      <c r="Q3673" s="374"/>
      <c r="R3673" s="274"/>
      <c r="S3673"/>
      <c r="T3673"/>
      <c r="U3673"/>
      <c r="V3673"/>
      <c r="W3673"/>
      <c r="X3673"/>
      <c r="Y3673"/>
      <c r="Z3673"/>
      <c r="AA3673"/>
      <c r="AB3673"/>
      <c r="AC3673"/>
      <c r="AD3673"/>
      <c r="AE3673"/>
      <c r="AF3673"/>
      <c r="AG3673"/>
      <c r="AH3673"/>
    </row>
    <row r="3674" spans="1:34" s="282" customFormat="1" ht="12.75" customHeight="1" x14ac:dyDescent="0.25">
      <c r="A3674"/>
      <c r="B3674"/>
      <c r="C3674" s="8"/>
      <c r="D3674" s="8"/>
      <c r="E3674"/>
      <c r="F3674" s="276"/>
      <c r="G3674"/>
      <c r="H3674"/>
      <c r="I3674"/>
      <c r="J3674" s="267"/>
      <c r="K3674" s="267"/>
      <c r="L3674" s="372"/>
      <c r="O3674" s="373"/>
      <c r="P3674" s="373"/>
      <c r="Q3674" s="374"/>
      <c r="R3674" s="274"/>
      <c r="S3674"/>
      <c r="T3674"/>
      <c r="U3674"/>
      <c r="V3674"/>
      <c r="W3674"/>
      <c r="X3674"/>
      <c r="Y3674"/>
      <c r="Z3674"/>
      <c r="AA3674"/>
      <c r="AB3674"/>
      <c r="AC3674"/>
      <c r="AD3674"/>
      <c r="AE3674"/>
      <c r="AF3674"/>
      <c r="AG3674"/>
      <c r="AH3674"/>
    </row>
    <row r="3675" spans="1:34" s="282" customFormat="1" ht="12.75" customHeight="1" x14ac:dyDescent="0.25">
      <c r="A3675"/>
      <c r="B3675"/>
      <c r="C3675" s="8"/>
      <c r="D3675" s="8"/>
      <c r="E3675"/>
      <c r="F3675" s="276"/>
      <c r="G3675"/>
      <c r="H3675"/>
      <c r="I3675"/>
      <c r="J3675" s="267"/>
      <c r="K3675" s="267"/>
      <c r="L3675" s="372"/>
      <c r="O3675" s="373"/>
      <c r="P3675" s="373"/>
      <c r="Q3675" s="374"/>
      <c r="R3675" s="274"/>
      <c r="S3675"/>
      <c r="T3675"/>
      <c r="U3675"/>
      <c r="V3675"/>
      <c r="W3675"/>
      <c r="X3675"/>
      <c r="Y3675"/>
      <c r="Z3675"/>
      <c r="AA3675"/>
      <c r="AB3675"/>
      <c r="AC3675"/>
      <c r="AD3675"/>
      <c r="AE3675"/>
      <c r="AF3675"/>
      <c r="AG3675"/>
      <c r="AH3675"/>
    </row>
    <row r="3676" spans="1:34" s="282" customFormat="1" ht="12.75" customHeight="1" x14ac:dyDescent="0.25">
      <c r="A3676"/>
      <c r="B3676"/>
      <c r="C3676" s="8"/>
      <c r="D3676" s="8"/>
      <c r="E3676"/>
      <c r="F3676" s="276"/>
      <c r="G3676"/>
      <c r="H3676"/>
      <c r="I3676"/>
      <c r="J3676" s="267"/>
      <c r="K3676" s="267"/>
      <c r="L3676" s="372"/>
      <c r="O3676" s="373"/>
      <c r="P3676" s="373"/>
      <c r="Q3676" s="374"/>
      <c r="R3676" s="274"/>
      <c r="S3676"/>
      <c r="T3676"/>
      <c r="U3676"/>
      <c r="V3676"/>
      <c r="W3676"/>
      <c r="X3676"/>
      <c r="Y3676"/>
      <c r="Z3676"/>
      <c r="AA3676"/>
      <c r="AB3676"/>
      <c r="AC3676"/>
      <c r="AD3676"/>
      <c r="AE3676"/>
      <c r="AF3676"/>
      <c r="AG3676"/>
      <c r="AH3676"/>
    </row>
    <row r="3677" spans="1:34" s="282" customFormat="1" ht="12.75" customHeight="1" x14ac:dyDescent="0.25">
      <c r="A3677"/>
      <c r="B3677"/>
      <c r="C3677" s="8"/>
      <c r="D3677" s="8"/>
      <c r="E3677"/>
      <c r="F3677" s="276"/>
      <c r="G3677"/>
      <c r="H3677"/>
      <c r="I3677"/>
      <c r="J3677" s="267"/>
      <c r="K3677" s="267"/>
      <c r="L3677" s="372"/>
      <c r="O3677" s="373"/>
      <c r="P3677" s="373"/>
      <c r="Q3677" s="374"/>
      <c r="R3677" s="274"/>
      <c r="S3677"/>
      <c r="T3677"/>
      <c r="U3677"/>
      <c r="V3677"/>
      <c r="W3677"/>
      <c r="X3677"/>
      <c r="Y3677"/>
      <c r="Z3677"/>
      <c r="AA3677"/>
      <c r="AB3677"/>
      <c r="AC3677"/>
      <c r="AD3677"/>
      <c r="AE3677"/>
      <c r="AF3677"/>
      <c r="AG3677"/>
      <c r="AH3677"/>
    </row>
    <row r="3678" spans="1:34" s="282" customFormat="1" ht="12.75" customHeight="1" x14ac:dyDescent="0.25">
      <c r="A3678"/>
      <c r="B3678"/>
      <c r="C3678" s="8"/>
      <c r="D3678" s="8"/>
      <c r="E3678"/>
      <c r="F3678" s="276"/>
      <c r="G3678"/>
      <c r="H3678"/>
      <c r="I3678"/>
      <c r="J3678" s="267"/>
      <c r="K3678" s="267"/>
      <c r="L3678" s="372"/>
      <c r="O3678" s="373"/>
      <c r="P3678" s="373"/>
      <c r="Q3678" s="374"/>
      <c r="R3678" s="274"/>
      <c r="S3678"/>
      <c r="T3678"/>
      <c r="U3678"/>
      <c r="V3678"/>
      <c r="W3678"/>
      <c r="X3678"/>
      <c r="Y3678"/>
      <c r="Z3678"/>
      <c r="AA3678"/>
      <c r="AB3678"/>
      <c r="AC3678"/>
      <c r="AD3678"/>
      <c r="AE3678"/>
      <c r="AF3678"/>
      <c r="AG3678"/>
      <c r="AH3678"/>
    </row>
    <row r="3679" spans="1:34" s="282" customFormat="1" ht="12.75" customHeight="1" x14ac:dyDescent="0.25">
      <c r="A3679"/>
      <c r="B3679"/>
      <c r="C3679" s="8"/>
      <c r="D3679" s="8"/>
      <c r="E3679"/>
      <c r="F3679" s="276"/>
      <c r="G3679"/>
      <c r="H3679"/>
      <c r="I3679"/>
      <c r="J3679" s="267"/>
      <c r="K3679" s="267"/>
      <c r="L3679" s="372"/>
      <c r="O3679" s="373"/>
      <c r="P3679" s="373"/>
      <c r="Q3679" s="374"/>
      <c r="R3679" s="274"/>
      <c r="S3679"/>
      <c r="T3679"/>
      <c r="U3679"/>
      <c r="V3679"/>
      <c r="W3679"/>
      <c r="X3679"/>
      <c r="Y3679"/>
      <c r="Z3679"/>
      <c r="AA3679"/>
      <c r="AB3679"/>
      <c r="AC3679"/>
      <c r="AD3679"/>
      <c r="AE3679"/>
      <c r="AF3679"/>
      <c r="AG3679"/>
      <c r="AH3679"/>
    </row>
    <row r="3680" spans="1:34" s="282" customFormat="1" ht="12.75" customHeight="1" x14ac:dyDescent="0.25">
      <c r="A3680"/>
      <c r="B3680"/>
      <c r="C3680" s="8"/>
      <c r="D3680" s="8"/>
      <c r="E3680"/>
      <c r="F3680" s="276"/>
      <c r="G3680"/>
      <c r="H3680"/>
      <c r="I3680"/>
      <c r="J3680" s="267"/>
      <c r="K3680" s="267"/>
      <c r="L3680" s="372"/>
      <c r="O3680" s="373"/>
      <c r="P3680" s="373"/>
      <c r="Q3680" s="374"/>
      <c r="R3680" s="274"/>
      <c r="S3680"/>
      <c r="T3680"/>
      <c r="U3680"/>
      <c r="V3680"/>
      <c r="W3680"/>
      <c r="X3680"/>
      <c r="Y3680"/>
      <c r="Z3680"/>
      <c r="AA3680"/>
      <c r="AB3680"/>
      <c r="AC3680"/>
      <c r="AD3680"/>
      <c r="AE3680"/>
      <c r="AF3680"/>
      <c r="AG3680"/>
      <c r="AH3680"/>
    </row>
    <row r="3681" spans="1:34" s="282" customFormat="1" ht="12.75" customHeight="1" x14ac:dyDescent="0.25">
      <c r="A3681"/>
      <c r="B3681"/>
      <c r="C3681" s="8"/>
      <c r="D3681" s="8"/>
      <c r="E3681"/>
      <c r="F3681" s="276"/>
      <c r="G3681"/>
      <c r="H3681"/>
      <c r="I3681"/>
      <c r="J3681" s="267"/>
      <c r="K3681" s="267"/>
      <c r="L3681" s="372"/>
      <c r="O3681" s="373"/>
      <c r="P3681" s="373"/>
      <c r="Q3681" s="374"/>
      <c r="R3681" s="274"/>
      <c r="S3681"/>
      <c r="T3681"/>
      <c r="U3681"/>
      <c r="V3681"/>
      <c r="W3681"/>
      <c r="X3681"/>
      <c r="Y3681"/>
      <c r="Z3681"/>
      <c r="AA3681"/>
      <c r="AB3681"/>
      <c r="AC3681"/>
      <c r="AD3681"/>
      <c r="AE3681"/>
      <c r="AF3681"/>
      <c r="AG3681"/>
      <c r="AH3681"/>
    </row>
    <row r="3682" spans="1:34" s="282" customFormat="1" ht="12.75" customHeight="1" x14ac:dyDescent="0.25">
      <c r="A3682"/>
      <c r="B3682"/>
      <c r="C3682" s="8"/>
      <c r="D3682" s="8"/>
      <c r="E3682"/>
      <c r="F3682" s="276"/>
      <c r="G3682"/>
      <c r="H3682"/>
      <c r="I3682"/>
      <c r="J3682" s="267"/>
      <c r="K3682" s="267"/>
      <c r="L3682" s="372"/>
      <c r="O3682" s="373"/>
      <c r="P3682" s="373"/>
      <c r="Q3682" s="374"/>
      <c r="R3682" s="274"/>
      <c r="S3682"/>
      <c r="T3682"/>
      <c r="U3682"/>
      <c r="V3682"/>
      <c r="W3682"/>
      <c r="X3682"/>
      <c r="Y3682"/>
      <c r="Z3682"/>
      <c r="AA3682"/>
      <c r="AB3682"/>
      <c r="AC3682"/>
      <c r="AD3682"/>
      <c r="AE3682"/>
      <c r="AF3682"/>
      <c r="AG3682"/>
      <c r="AH3682"/>
    </row>
    <row r="3683" spans="1:34" s="282" customFormat="1" ht="12.75" customHeight="1" x14ac:dyDescent="0.25">
      <c r="A3683"/>
      <c r="B3683"/>
      <c r="C3683" s="8"/>
      <c r="D3683" s="8"/>
      <c r="E3683"/>
      <c r="F3683" s="276"/>
      <c r="G3683"/>
      <c r="H3683"/>
      <c r="I3683"/>
      <c r="J3683" s="267"/>
      <c r="K3683" s="267"/>
      <c r="L3683" s="372"/>
      <c r="O3683" s="373"/>
      <c r="P3683" s="373"/>
      <c r="Q3683" s="374"/>
      <c r="R3683" s="274"/>
      <c r="S3683"/>
      <c r="T3683"/>
      <c r="U3683"/>
      <c r="V3683"/>
      <c r="W3683"/>
      <c r="X3683"/>
      <c r="Y3683"/>
      <c r="Z3683"/>
      <c r="AA3683"/>
      <c r="AB3683"/>
      <c r="AC3683"/>
      <c r="AD3683"/>
      <c r="AE3683"/>
      <c r="AF3683"/>
      <c r="AG3683"/>
      <c r="AH3683"/>
    </row>
    <row r="3684" spans="1:34" s="282" customFormat="1" ht="12.75" customHeight="1" x14ac:dyDescent="0.25">
      <c r="A3684"/>
      <c r="B3684"/>
      <c r="C3684" s="8"/>
      <c r="D3684" s="8"/>
      <c r="E3684"/>
      <c r="F3684" s="276"/>
      <c r="G3684"/>
      <c r="H3684"/>
      <c r="I3684"/>
      <c r="J3684" s="267"/>
      <c r="K3684" s="267"/>
      <c r="L3684" s="372"/>
      <c r="O3684" s="373"/>
      <c r="P3684" s="373"/>
      <c r="Q3684" s="374"/>
      <c r="R3684" s="274"/>
      <c r="S3684"/>
      <c r="T3684"/>
      <c r="U3684"/>
      <c r="V3684"/>
      <c r="W3684"/>
      <c r="X3684"/>
      <c r="Y3684"/>
      <c r="Z3684"/>
      <c r="AA3684"/>
      <c r="AB3684"/>
      <c r="AC3684"/>
      <c r="AD3684"/>
      <c r="AE3684"/>
      <c r="AF3684"/>
      <c r="AG3684"/>
      <c r="AH3684"/>
    </row>
    <row r="3685" spans="1:34" s="282" customFormat="1" ht="12.75" customHeight="1" x14ac:dyDescent="0.25">
      <c r="A3685"/>
      <c r="B3685"/>
      <c r="C3685" s="8"/>
      <c r="D3685" s="8"/>
      <c r="E3685"/>
      <c r="F3685" s="276"/>
      <c r="G3685"/>
      <c r="H3685"/>
      <c r="I3685"/>
      <c r="J3685" s="267"/>
      <c r="K3685" s="267"/>
      <c r="L3685" s="372"/>
      <c r="O3685" s="373"/>
      <c r="P3685" s="373"/>
      <c r="Q3685" s="374"/>
      <c r="R3685" s="274"/>
      <c r="S3685"/>
      <c r="T3685"/>
      <c r="U3685"/>
      <c r="V3685"/>
      <c r="W3685"/>
      <c r="X3685"/>
      <c r="Y3685"/>
      <c r="Z3685"/>
      <c r="AA3685"/>
      <c r="AB3685"/>
      <c r="AC3685"/>
      <c r="AD3685"/>
      <c r="AE3685"/>
      <c r="AF3685"/>
      <c r="AG3685"/>
      <c r="AH3685"/>
    </row>
    <row r="3686" spans="1:34" s="282" customFormat="1" ht="12.75" customHeight="1" x14ac:dyDescent="0.25">
      <c r="A3686"/>
      <c r="B3686"/>
      <c r="C3686" s="8"/>
      <c r="D3686" s="8"/>
      <c r="E3686"/>
      <c r="F3686" s="276"/>
      <c r="G3686"/>
      <c r="H3686"/>
      <c r="I3686"/>
      <c r="J3686" s="267"/>
      <c r="K3686" s="267"/>
      <c r="L3686" s="372"/>
      <c r="O3686" s="373"/>
      <c r="P3686" s="373"/>
      <c r="Q3686" s="374"/>
      <c r="R3686" s="274"/>
      <c r="S3686"/>
      <c r="T3686"/>
      <c r="U3686"/>
      <c r="V3686"/>
      <c r="W3686"/>
      <c r="X3686"/>
      <c r="Y3686"/>
      <c r="Z3686"/>
      <c r="AA3686"/>
      <c r="AB3686"/>
      <c r="AC3686"/>
      <c r="AD3686"/>
      <c r="AE3686"/>
      <c r="AF3686"/>
      <c r="AG3686"/>
      <c r="AH3686"/>
    </row>
    <row r="3687" spans="1:34" s="282" customFormat="1" ht="12.75" customHeight="1" x14ac:dyDescent="0.25">
      <c r="A3687"/>
      <c r="B3687"/>
      <c r="C3687" s="8"/>
      <c r="D3687" s="8"/>
      <c r="E3687"/>
      <c r="F3687" s="276"/>
      <c r="G3687"/>
      <c r="H3687"/>
      <c r="I3687"/>
      <c r="J3687" s="267"/>
      <c r="K3687" s="267"/>
      <c r="L3687" s="372"/>
      <c r="O3687" s="373"/>
      <c r="P3687" s="373"/>
      <c r="Q3687" s="374"/>
      <c r="R3687" s="274"/>
      <c r="S3687"/>
      <c r="T3687"/>
      <c r="U3687"/>
      <c r="V3687"/>
      <c r="W3687"/>
      <c r="X3687"/>
      <c r="Y3687"/>
      <c r="Z3687"/>
      <c r="AA3687"/>
      <c r="AB3687"/>
      <c r="AC3687"/>
      <c r="AD3687"/>
      <c r="AE3687"/>
      <c r="AF3687"/>
      <c r="AG3687"/>
      <c r="AH3687"/>
    </row>
    <row r="3688" spans="1:34" s="282" customFormat="1" ht="12.75" customHeight="1" x14ac:dyDescent="0.25">
      <c r="A3688"/>
      <c r="B3688"/>
      <c r="C3688" s="8"/>
      <c r="D3688" s="8"/>
      <c r="E3688"/>
      <c r="F3688" s="276"/>
      <c r="G3688"/>
      <c r="H3688"/>
      <c r="I3688"/>
      <c r="J3688" s="267"/>
      <c r="K3688" s="267"/>
      <c r="L3688" s="372"/>
      <c r="O3688" s="373"/>
      <c r="P3688" s="373"/>
      <c r="Q3688" s="374"/>
      <c r="R3688" s="274"/>
      <c r="S3688"/>
      <c r="T3688"/>
      <c r="U3688"/>
      <c r="V3688"/>
      <c r="W3688"/>
      <c r="X3688"/>
      <c r="Y3688"/>
      <c r="Z3688"/>
      <c r="AA3688"/>
      <c r="AB3688"/>
      <c r="AC3688"/>
      <c r="AD3688"/>
      <c r="AE3688"/>
      <c r="AF3688"/>
      <c r="AG3688"/>
      <c r="AH3688"/>
    </row>
    <row r="3689" spans="1:34" s="282" customFormat="1" ht="12.75" customHeight="1" x14ac:dyDescent="0.25">
      <c r="A3689"/>
      <c r="B3689"/>
      <c r="C3689" s="8"/>
      <c r="D3689" s="8"/>
      <c r="E3689"/>
      <c r="F3689" s="276"/>
      <c r="G3689"/>
      <c r="H3689"/>
      <c r="I3689"/>
      <c r="J3689" s="267"/>
      <c r="K3689" s="267"/>
      <c r="L3689" s="372"/>
      <c r="O3689" s="373"/>
      <c r="P3689" s="373"/>
      <c r="Q3689" s="374"/>
      <c r="R3689" s="274"/>
      <c r="S3689"/>
      <c r="T3689"/>
      <c r="U3689"/>
      <c r="V3689"/>
      <c r="W3689"/>
      <c r="X3689"/>
      <c r="Y3689"/>
      <c r="Z3689"/>
      <c r="AA3689"/>
      <c r="AB3689"/>
      <c r="AC3689"/>
      <c r="AD3689"/>
      <c r="AE3689"/>
      <c r="AF3689"/>
      <c r="AG3689"/>
      <c r="AH3689"/>
    </row>
    <row r="3690" spans="1:34" s="282" customFormat="1" ht="12.75" customHeight="1" x14ac:dyDescent="0.25">
      <c r="A3690"/>
      <c r="B3690"/>
      <c r="C3690" s="8"/>
      <c r="D3690" s="8"/>
      <c r="E3690"/>
      <c r="F3690" s="276"/>
      <c r="G3690"/>
      <c r="H3690"/>
      <c r="I3690"/>
      <c r="J3690" s="267"/>
      <c r="K3690" s="267"/>
      <c r="L3690" s="372"/>
      <c r="O3690" s="373"/>
      <c r="P3690" s="373"/>
      <c r="Q3690" s="374"/>
      <c r="R3690" s="274"/>
      <c r="S3690"/>
      <c r="T3690"/>
      <c r="U3690"/>
      <c r="V3690"/>
      <c r="W3690"/>
      <c r="X3690"/>
      <c r="Y3690"/>
      <c r="Z3690"/>
      <c r="AA3690"/>
      <c r="AB3690"/>
      <c r="AC3690"/>
      <c r="AD3690"/>
      <c r="AE3690"/>
      <c r="AF3690"/>
      <c r="AG3690"/>
      <c r="AH3690"/>
    </row>
    <row r="3691" spans="1:34" s="282" customFormat="1" ht="12.75" customHeight="1" x14ac:dyDescent="0.25">
      <c r="A3691"/>
      <c r="B3691"/>
      <c r="C3691" s="8"/>
      <c r="D3691" s="8"/>
      <c r="E3691"/>
      <c r="F3691" s="276"/>
      <c r="G3691"/>
      <c r="H3691"/>
      <c r="I3691"/>
      <c r="J3691" s="267"/>
      <c r="K3691" s="267"/>
      <c r="L3691" s="372"/>
      <c r="O3691" s="373"/>
      <c r="P3691" s="373"/>
      <c r="Q3691" s="374"/>
      <c r="R3691" s="274"/>
      <c r="S3691"/>
      <c r="T3691"/>
      <c r="U3691"/>
      <c r="V3691"/>
      <c r="W3691"/>
      <c r="X3691"/>
      <c r="Y3691"/>
      <c r="Z3691"/>
      <c r="AA3691"/>
      <c r="AB3691"/>
      <c r="AC3691"/>
      <c r="AD3691"/>
      <c r="AE3691"/>
      <c r="AF3691"/>
      <c r="AG3691"/>
      <c r="AH3691"/>
    </row>
    <row r="3692" spans="1:34" s="282" customFormat="1" ht="12.75" customHeight="1" x14ac:dyDescent="0.25">
      <c r="A3692"/>
      <c r="B3692"/>
      <c r="C3692" s="8"/>
      <c r="D3692" s="8"/>
      <c r="E3692"/>
      <c r="F3692" s="276"/>
      <c r="G3692"/>
      <c r="H3692"/>
      <c r="I3692"/>
      <c r="J3692" s="267"/>
      <c r="K3692" s="267"/>
      <c r="L3692" s="372"/>
      <c r="O3692" s="373"/>
      <c r="P3692" s="373"/>
      <c r="Q3692" s="374"/>
      <c r="R3692" s="274"/>
      <c r="S3692"/>
      <c r="T3692"/>
      <c r="U3692"/>
      <c r="V3692"/>
      <c r="W3692"/>
      <c r="X3692"/>
      <c r="Y3692"/>
      <c r="Z3692"/>
      <c r="AA3692"/>
      <c r="AB3692"/>
      <c r="AC3692"/>
      <c r="AD3692"/>
      <c r="AE3692"/>
      <c r="AF3692"/>
      <c r="AG3692"/>
      <c r="AH3692"/>
    </row>
    <row r="3693" spans="1:34" s="282" customFormat="1" ht="12.75" customHeight="1" x14ac:dyDescent="0.25">
      <c r="A3693"/>
      <c r="B3693"/>
      <c r="C3693" s="8"/>
      <c r="D3693" s="8"/>
      <c r="E3693"/>
      <c r="F3693" s="276"/>
      <c r="G3693"/>
      <c r="H3693"/>
      <c r="I3693"/>
      <c r="J3693" s="267"/>
      <c r="K3693" s="267"/>
      <c r="L3693" s="372"/>
      <c r="O3693" s="373"/>
      <c r="P3693" s="373"/>
      <c r="Q3693" s="374"/>
      <c r="R3693" s="274"/>
      <c r="S3693"/>
      <c r="T3693"/>
      <c r="U3693"/>
      <c r="V3693"/>
      <c r="W3693"/>
      <c r="X3693"/>
      <c r="Y3693"/>
      <c r="Z3693"/>
      <c r="AA3693"/>
      <c r="AB3693"/>
      <c r="AC3693"/>
      <c r="AD3693"/>
      <c r="AE3693"/>
      <c r="AF3693"/>
      <c r="AG3693"/>
      <c r="AH3693"/>
    </row>
    <row r="3694" spans="1:34" s="282" customFormat="1" ht="12.75" customHeight="1" x14ac:dyDescent="0.25">
      <c r="A3694"/>
      <c r="B3694"/>
      <c r="C3694" s="8"/>
      <c r="D3694" s="8"/>
      <c r="E3694"/>
      <c r="F3694" s="276"/>
      <c r="G3694"/>
      <c r="H3694"/>
      <c r="I3694"/>
      <c r="J3694" s="267"/>
      <c r="K3694" s="267"/>
      <c r="L3694" s="372"/>
      <c r="O3694" s="373"/>
      <c r="P3694" s="373"/>
      <c r="Q3694" s="374"/>
      <c r="R3694" s="274"/>
      <c r="S3694"/>
      <c r="T3694"/>
      <c r="U3694"/>
      <c r="V3694"/>
      <c r="W3694"/>
      <c r="X3694"/>
      <c r="Y3694"/>
      <c r="Z3694"/>
      <c r="AA3694"/>
      <c r="AB3694"/>
      <c r="AC3694"/>
      <c r="AD3694"/>
      <c r="AE3694"/>
      <c r="AF3694"/>
      <c r="AG3694"/>
      <c r="AH3694"/>
    </row>
    <row r="3695" spans="1:34" s="282" customFormat="1" ht="12.75" customHeight="1" x14ac:dyDescent="0.25">
      <c r="A3695"/>
      <c r="B3695"/>
      <c r="C3695" s="8"/>
      <c r="D3695" s="8"/>
      <c r="E3695"/>
      <c r="F3695" s="276"/>
      <c r="G3695"/>
      <c r="H3695"/>
      <c r="I3695"/>
      <c r="J3695" s="267"/>
      <c r="K3695" s="267"/>
      <c r="L3695" s="372"/>
      <c r="O3695" s="373"/>
      <c r="P3695" s="373"/>
      <c r="Q3695" s="374"/>
      <c r="R3695" s="274"/>
      <c r="S3695"/>
      <c r="T3695"/>
      <c r="U3695"/>
      <c r="V3695"/>
      <c r="W3695"/>
      <c r="X3695"/>
      <c r="Y3695"/>
      <c r="Z3695"/>
      <c r="AA3695"/>
      <c r="AB3695"/>
      <c r="AC3695"/>
      <c r="AD3695"/>
      <c r="AE3695"/>
      <c r="AF3695"/>
      <c r="AG3695"/>
      <c r="AH3695"/>
    </row>
    <row r="3696" spans="1:34" s="282" customFormat="1" ht="12.75" customHeight="1" x14ac:dyDescent="0.25">
      <c r="A3696"/>
      <c r="B3696"/>
      <c r="C3696" s="8"/>
      <c r="D3696" s="8"/>
      <c r="E3696"/>
      <c r="F3696" s="276"/>
      <c r="G3696"/>
      <c r="H3696"/>
      <c r="I3696"/>
      <c r="J3696" s="267"/>
      <c r="K3696" s="267"/>
      <c r="L3696" s="372"/>
      <c r="O3696" s="373"/>
      <c r="P3696" s="373"/>
      <c r="Q3696" s="374"/>
      <c r="R3696" s="274"/>
      <c r="S3696"/>
      <c r="T3696"/>
      <c r="U3696"/>
      <c r="V3696"/>
      <c r="W3696"/>
      <c r="X3696"/>
      <c r="Y3696"/>
      <c r="Z3696"/>
      <c r="AA3696"/>
      <c r="AB3696"/>
      <c r="AC3696"/>
      <c r="AD3696"/>
      <c r="AE3696"/>
      <c r="AF3696"/>
      <c r="AG3696"/>
      <c r="AH3696"/>
    </row>
    <row r="3697" spans="1:34" s="282" customFormat="1" ht="12.75" customHeight="1" x14ac:dyDescent="0.25">
      <c r="A3697"/>
      <c r="B3697"/>
      <c r="C3697" s="8"/>
      <c r="D3697" s="8"/>
      <c r="E3697"/>
      <c r="F3697" s="276"/>
      <c r="G3697"/>
      <c r="H3697"/>
      <c r="I3697"/>
      <c r="J3697" s="267"/>
      <c r="K3697" s="267"/>
      <c r="L3697" s="372"/>
      <c r="O3697" s="373"/>
      <c r="P3697" s="373"/>
      <c r="Q3697" s="374"/>
      <c r="R3697" s="274"/>
      <c r="S3697"/>
      <c r="T3697"/>
      <c r="U3697"/>
      <c r="V3697"/>
      <c r="W3697"/>
      <c r="X3697"/>
      <c r="Y3697"/>
      <c r="Z3697"/>
      <c r="AA3697"/>
      <c r="AB3697"/>
      <c r="AC3697"/>
      <c r="AD3697"/>
      <c r="AE3697"/>
      <c r="AF3697"/>
      <c r="AG3697"/>
      <c r="AH3697"/>
    </row>
    <row r="3698" spans="1:34" s="282" customFormat="1" ht="12.75" customHeight="1" x14ac:dyDescent="0.25">
      <c r="A3698"/>
      <c r="B3698"/>
      <c r="C3698" s="8"/>
      <c r="D3698" s="8"/>
      <c r="E3698"/>
      <c r="F3698" s="276"/>
      <c r="G3698"/>
      <c r="H3698"/>
      <c r="I3698"/>
      <c r="J3698" s="267"/>
      <c r="K3698" s="267"/>
      <c r="L3698" s="372"/>
      <c r="O3698" s="373"/>
      <c r="P3698" s="373"/>
      <c r="Q3698" s="374"/>
      <c r="R3698" s="274"/>
      <c r="S3698"/>
      <c r="T3698"/>
      <c r="U3698"/>
      <c r="V3698"/>
      <c r="W3698"/>
      <c r="X3698"/>
      <c r="Y3698"/>
      <c r="Z3698"/>
      <c r="AA3698"/>
      <c r="AB3698"/>
      <c r="AC3698"/>
      <c r="AD3698"/>
      <c r="AE3698"/>
      <c r="AF3698"/>
      <c r="AG3698"/>
      <c r="AH3698"/>
    </row>
    <row r="3699" spans="1:34" s="282" customFormat="1" ht="12.75" customHeight="1" x14ac:dyDescent="0.25">
      <c r="A3699"/>
      <c r="B3699"/>
      <c r="C3699" s="8"/>
      <c r="D3699" s="8"/>
      <c r="E3699"/>
      <c r="F3699" s="276"/>
      <c r="G3699"/>
      <c r="H3699"/>
      <c r="I3699"/>
      <c r="J3699" s="267"/>
      <c r="K3699" s="267"/>
      <c r="L3699" s="372"/>
      <c r="O3699" s="373"/>
      <c r="P3699" s="373"/>
      <c r="Q3699" s="374"/>
      <c r="R3699" s="274"/>
      <c r="S3699"/>
      <c r="T3699"/>
      <c r="U3699"/>
      <c r="V3699"/>
      <c r="W3699"/>
      <c r="X3699"/>
      <c r="Y3699"/>
      <c r="Z3699"/>
      <c r="AA3699"/>
      <c r="AB3699"/>
      <c r="AC3699"/>
      <c r="AD3699"/>
      <c r="AE3699"/>
      <c r="AF3699"/>
      <c r="AG3699"/>
      <c r="AH3699"/>
    </row>
    <row r="3700" spans="1:34" s="282" customFormat="1" ht="12.75" customHeight="1" x14ac:dyDescent="0.25">
      <c r="A3700"/>
      <c r="B3700"/>
      <c r="C3700" s="8"/>
      <c r="D3700" s="8"/>
      <c r="E3700"/>
      <c r="F3700" s="276"/>
      <c r="G3700"/>
      <c r="H3700"/>
      <c r="I3700"/>
      <c r="J3700" s="267"/>
      <c r="K3700" s="267"/>
      <c r="L3700" s="372"/>
      <c r="O3700" s="373"/>
      <c r="P3700" s="373"/>
      <c r="Q3700" s="374"/>
      <c r="R3700" s="274"/>
      <c r="S3700"/>
      <c r="T3700"/>
      <c r="U3700"/>
      <c r="V3700"/>
      <c r="W3700"/>
      <c r="X3700"/>
      <c r="Y3700"/>
      <c r="Z3700"/>
      <c r="AA3700"/>
      <c r="AB3700"/>
      <c r="AC3700"/>
      <c r="AD3700"/>
      <c r="AE3700"/>
      <c r="AF3700"/>
      <c r="AG3700"/>
      <c r="AH3700"/>
    </row>
    <row r="3701" spans="1:34" s="282" customFormat="1" ht="12.75" customHeight="1" x14ac:dyDescent="0.25">
      <c r="A3701"/>
      <c r="B3701"/>
      <c r="C3701" s="8"/>
      <c r="D3701" s="8"/>
      <c r="E3701"/>
      <c r="F3701" s="276"/>
      <c r="G3701"/>
      <c r="H3701"/>
      <c r="I3701"/>
      <c r="J3701" s="267"/>
      <c r="K3701" s="267"/>
      <c r="L3701" s="372"/>
      <c r="O3701" s="373"/>
      <c r="P3701" s="373"/>
      <c r="Q3701" s="374"/>
      <c r="R3701" s="274"/>
      <c r="S3701"/>
      <c r="T3701"/>
      <c r="U3701"/>
      <c r="V3701"/>
      <c r="W3701"/>
      <c r="X3701"/>
      <c r="Y3701"/>
      <c r="Z3701"/>
      <c r="AA3701"/>
      <c r="AB3701"/>
      <c r="AC3701"/>
      <c r="AD3701"/>
      <c r="AE3701"/>
      <c r="AF3701"/>
      <c r="AG3701"/>
      <c r="AH3701"/>
    </row>
    <row r="3702" spans="1:34" s="282" customFormat="1" ht="12.75" customHeight="1" x14ac:dyDescent="0.25">
      <c r="A3702"/>
      <c r="B3702"/>
      <c r="C3702" s="8"/>
      <c r="D3702" s="8"/>
      <c r="E3702"/>
      <c r="F3702" s="276"/>
      <c r="G3702"/>
      <c r="H3702"/>
      <c r="I3702"/>
      <c r="J3702" s="267"/>
      <c r="K3702" s="267"/>
      <c r="L3702" s="372"/>
      <c r="O3702" s="373"/>
      <c r="P3702" s="373"/>
      <c r="Q3702" s="374"/>
      <c r="R3702" s="274"/>
      <c r="S3702"/>
      <c r="T3702"/>
      <c r="U3702"/>
      <c r="V3702"/>
      <c r="W3702"/>
      <c r="X3702"/>
      <c r="Y3702"/>
      <c r="Z3702"/>
      <c r="AA3702"/>
      <c r="AB3702"/>
      <c r="AC3702"/>
      <c r="AD3702"/>
      <c r="AE3702"/>
      <c r="AF3702"/>
      <c r="AG3702"/>
      <c r="AH3702"/>
    </row>
    <row r="3703" spans="1:34" s="282" customFormat="1" ht="12.75" customHeight="1" x14ac:dyDescent="0.25">
      <c r="A3703"/>
      <c r="B3703"/>
      <c r="C3703" s="8"/>
      <c r="D3703" s="8"/>
      <c r="E3703"/>
      <c r="F3703" s="276"/>
      <c r="G3703"/>
      <c r="H3703"/>
      <c r="I3703"/>
      <c r="J3703" s="267"/>
      <c r="K3703" s="267"/>
      <c r="L3703" s="372"/>
      <c r="O3703" s="373"/>
      <c r="P3703" s="373"/>
      <c r="Q3703" s="374"/>
      <c r="R3703" s="274"/>
      <c r="S3703"/>
      <c r="T3703"/>
      <c r="U3703"/>
      <c r="V3703"/>
      <c r="W3703"/>
      <c r="X3703"/>
      <c r="Y3703"/>
      <c r="Z3703"/>
      <c r="AA3703"/>
      <c r="AB3703"/>
      <c r="AC3703"/>
      <c r="AD3703"/>
      <c r="AE3703"/>
      <c r="AF3703"/>
      <c r="AG3703"/>
      <c r="AH3703"/>
    </row>
    <row r="3704" spans="1:34" s="282" customFormat="1" ht="12.75" customHeight="1" x14ac:dyDescent="0.25">
      <c r="A3704"/>
      <c r="B3704"/>
      <c r="C3704" s="8"/>
      <c r="D3704" s="8"/>
      <c r="E3704"/>
      <c r="F3704" s="276"/>
      <c r="G3704"/>
      <c r="H3704"/>
      <c r="I3704"/>
      <c r="J3704" s="267"/>
      <c r="K3704" s="267"/>
      <c r="L3704" s="372"/>
      <c r="O3704" s="373"/>
      <c r="P3704" s="373"/>
      <c r="Q3704" s="374"/>
      <c r="R3704" s="274"/>
      <c r="S3704"/>
      <c r="T3704"/>
      <c r="U3704"/>
      <c r="V3704"/>
      <c r="W3704"/>
      <c r="X3704"/>
      <c r="Y3704"/>
      <c r="Z3704"/>
      <c r="AA3704"/>
      <c r="AB3704"/>
      <c r="AC3704"/>
      <c r="AD3704"/>
      <c r="AE3704"/>
      <c r="AF3704"/>
      <c r="AG3704"/>
      <c r="AH3704"/>
    </row>
    <row r="3705" spans="1:34" s="282" customFormat="1" ht="12.75" customHeight="1" x14ac:dyDescent="0.25">
      <c r="A3705"/>
      <c r="B3705"/>
      <c r="C3705" s="8"/>
      <c r="D3705" s="8"/>
      <c r="E3705"/>
      <c r="F3705" s="276"/>
      <c r="G3705"/>
      <c r="H3705"/>
      <c r="I3705"/>
      <c r="J3705" s="267"/>
      <c r="K3705" s="267"/>
      <c r="L3705" s="372"/>
      <c r="O3705" s="373"/>
      <c r="P3705" s="373"/>
      <c r="Q3705" s="374"/>
      <c r="R3705" s="274"/>
      <c r="S3705"/>
      <c r="T3705"/>
      <c r="U3705"/>
      <c r="V3705"/>
      <c r="W3705"/>
      <c r="X3705"/>
      <c r="Y3705"/>
      <c r="Z3705"/>
      <c r="AA3705"/>
      <c r="AB3705"/>
      <c r="AC3705"/>
      <c r="AD3705"/>
      <c r="AE3705"/>
      <c r="AF3705"/>
      <c r="AG3705"/>
      <c r="AH3705"/>
    </row>
    <row r="3706" spans="1:34" s="282" customFormat="1" ht="12.75" customHeight="1" x14ac:dyDescent="0.25">
      <c r="A3706"/>
      <c r="B3706"/>
      <c r="C3706" s="8"/>
      <c r="D3706" s="8"/>
      <c r="E3706"/>
      <c r="F3706" s="276"/>
      <c r="G3706"/>
      <c r="H3706"/>
      <c r="I3706"/>
      <c r="J3706" s="267"/>
      <c r="K3706" s="267"/>
      <c r="L3706" s="372"/>
      <c r="O3706" s="373"/>
      <c r="P3706" s="373"/>
      <c r="Q3706" s="374"/>
      <c r="R3706" s="274"/>
      <c r="S3706"/>
      <c r="T3706"/>
      <c r="U3706"/>
      <c r="V3706"/>
      <c r="W3706"/>
      <c r="X3706"/>
      <c r="Y3706"/>
      <c r="Z3706"/>
      <c r="AA3706"/>
      <c r="AB3706"/>
      <c r="AC3706"/>
      <c r="AD3706"/>
      <c r="AE3706"/>
      <c r="AF3706"/>
      <c r="AG3706"/>
      <c r="AH3706"/>
    </row>
    <row r="3707" spans="1:34" s="282" customFormat="1" ht="12.75" customHeight="1" x14ac:dyDescent="0.25">
      <c r="A3707"/>
      <c r="B3707"/>
      <c r="C3707" s="8"/>
      <c r="D3707" s="8"/>
      <c r="E3707"/>
      <c r="F3707" s="276"/>
      <c r="G3707"/>
      <c r="H3707"/>
      <c r="I3707"/>
      <c r="J3707" s="267"/>
      <c r="K3707" s="267"/>
      <c r="L3707" s="372"/>
      <c r="O3707" s="373"/>
      <c r="P3707" s="373"/>
      <c r="Q3707" s="374"/>
      <c r="R3707" s="274"/>
      <c r="S3707"/>
      <c r="T3707"/>
      <c r="U3707"/>
      <c r="V3707"/>
      <c r="W3707"/>
      <c r="X3707"/>
      <c r="Y3707"/>
      <c r="Z3707"/>
      <c r="AA3707"/>
      <c r="AB3707"/>
      <c r="AC3707"/>
      <c r="AD3707"/>
      <c r="AE3707"/>
      <c r="AF3707"/>
      <c r="AG3707"/>
      <c r="AH3707"/>
    </row>
    <row r="3708" spans="1:34" s="282" customFormat="1" ht="12.75" customHeight="1" x14ac:dyDescent="0.25">
      <c r="A3708"/>
      <c r="B3708"/>
      <c r="C3708" s="8"/>
      <c r="D3708" s="8"/>
      <c r="E3708"/>
      <c r="F3708" s="276"/>
      <c r="G3708"/>
      <c r="H3708"/>
      <c r="I3708"/>
      <c r="J3708" s="267"/>
      <c r="K3708" s="267"/>
      <c r="L3708" s="372"/>
      <c r="O3708" s="373"/>
      <c r="P3708" s="373"/>
      <c r="Q3708" s="374"/>
      <c r="R3708" s="274"/>
      <c r="S3708"/>
      <c r="T3708"/>
      <c r="U3708"/>
      <c r="V3708"/>
      <c r="W3708"/>
      <c r="X3708"/>
      <c r="Y3708"/>
      <c r="Z3708"/>
      <c r="AA3708"/>
      <c r="AB3708"/>
      <c r="AC3708"/>
      <c r="AD3708"/>
      <c r="AE3708"/>
      <c r="AF3708"/>
      <c r="AG3708"/>
      <c r="AH3708"/>
    </row>
    <row r="3709" spans="1:34" s="282" customFormat="1" ht="12.75" customHeight="1" x14ac:dyDescent="0.25">
      <c r="A3709"/>
      <c r="B3709"/>
      <c r="C3709" s="8"/>
      <c r="D3709" s="8"/>
      <c r="E3709"/>
      <c r="F3709" s="276"/>
      <c r="G3709"/>
      <c r="H3709"/>
      <c r="I3709"/>
      <c r="J3709" s="267"/>
      <c r="K3709" s="267"/>
      <c r="L3709" s="372"/>
      <c r="O3709" s="373"/>
      <c r="P3709" s="373"/>
      <c r="Q3709" s="374"/>
      <c r="R3709" s="274"/>
      <c r="S3709"/>
      <c r="T3709"/>
      <c r="U3709"/>
      <c r="V3709"/>
      <c r="W3709"/>
      <c r="X3709"/>
      <c r="Y3709"/>
      <c r="Z3709"/>
      <c r="AA3709"/>
      <c r="AB3709"/>
      <c r="AC3709"/>
      <c r="AD3709"/>
      <c r="AE3709"/>
      <c r="AF3709"/>
      <c r="AG3709"/>
      <c r="AH3709"/>
    </row>
    <row r="3710" spans="1:34" s="282" customFormat="1" ht="12.75" customHeight="1" x14ac:dyDescent="0.25">
      <c r="A3710"/>
      <c r="B3710"/>
      <c r="C3710" s="8"/>
      <c r="D3710" s="8"/>
      <c r="E3710"/>
      <c r="F3710" s="276"/>
      <c r="G3710"/>
      <c r="H3710"/>
      <c r="I3710"/>
      <c r="J3710" s="267"/>
      <c r="K3710" s="267"/>
      <c r="L3710" s="372"/>
      <c r="O3710" s="373"/>
      <c r="P3710" s="373"/>
      <c r="Q3710" s="374"/>
      <c r="R3710" s="274"/>
      <c r="S3710"/>
      <c r="T3710"/>
      <c r="U3710"/>
      <c r="V3710"/>
      <c r="W3710"/>
      <c r="X3710"/>
      <c r="Y3710"/>
      <c r="Z3710"/>
      <c r="AA3710"/>
      <c r="AB3710"/>
      <c r="AC3710"/>
      <c r="AD3710"/>
      <c r="AE3710"/>
      <c r="AF3710"/>
      <c r="AG3710"/>
      <c r="AH3710"/>
    </row>
    <row r="3711" spans="1:34" s="282" customFormat="1" ht="12.75" customHeight="1" x14ac:dyDescent="0.25">
      <c r="A3711"/>
      <c r="B3711"/>
      <c r="C3711" s="8"/>
      <c r="D3711" s="8"/>
      <c r="E3711"/>
      <c r="F3711" s="276"/>
      <c r="G3711"/>
      <c r="H3711"/>
      <c r="I3711"/>
      <c r="J3711" s="267"/>
      <c r="K3711" s="267"/>
      <c r="L3711" s="372"/>
      <c r="O3711" s="373"/>
      <c r="P3711" s="373"/>
      <c r="Q3711" s="374"/>
      <c r="R3711" s="274"/>
      <c r="S3711"/>
      <c r="T3711"/>
      <c r="U3711"/>
      <c r="V3711"/>
      <c r="W3711"/>
      <c r="X3711"/>
      <c r="Y3711"/>
      <c r="Z3711"/>
      <c r="AA3711"/>
      <c r="AB3711"/>
      <c r="AC3711"/>
      <c r="AD3711"/>
      <c r="AE3711"/>
      <c r="AF3711"/>
      <c r="AG3711"/>
      <c r="AH3711"/>
    </row>
    <row r="3712" spans="1:34" s="282" customFormat="1" ht="12.75" customHeight="1" x14ac:dyDescent="0.25">
      <c r="A3712"/>
      <c r="B3712"/>
      <c r="C3712" s="8"/>
      <c r="D3712" s="8"/>
      <c r="E3712"/>
      <c r="F3712" s="276"/>
      <c r="G3712"/>
      <c r="H3712"/>
      <c r="I3712"/>
      <c r="J3712" s="267"/>
      <c r="K3712" s="267"/>
      <c r="L3712" s="372"/>
      <c r="O3712" s="373"/>
      <c r="P3712" s="373"/>
      <c r="Q3712" s="374"/>
      <c r="R3712" s="274"/>
      <c r="S3712"/>
      <c r="T3712"/>
      <c r="U3712"/>
      <c r="V3712"/>
      <c r="W3712"/>
      <c r="X3712"/>
      <c r="Y3712"/>
      <c r="Z3712"/>
      <c r="AA3712"/>
      <c r="AB3712"/>
      <c r="AC3712"/>
      <c r="AD3712"/>
      <c r="AE3712"/>
      <c r="AF3712"/>
      <c r="AG3712"/>
      <c r="AH3712"/>
    </row>
    <row r="3713" spans="1:34" s="282" customFormat="1" ht="12.75" customHeight="1" x14ac:dyDescent="0.25">
      <c r="A3713"/>
      <c r="B3713"/>
      <c r="C3713" s="8"/>
      <c r="D3713" s="8"/>
      <c r="E3713"/>
      <c r="F3713" s="276"/>
      <c r="G3713"/>
      <c r="H3713"/>
      <c r="I3713"/>
      <c r="J3713" s="267"/>
      <c r="K3713" s="267"/>
      <c r="L3713" s="372"/>
      <c r="O3713" s="373"/>
      <c r="P3713" s="373"/>
      <c r="Q3713" s="374"/>
      <c r="R3713" s="274"/>
      <c r="S3713"/>
      <c r="T3713"/>
      <c r="U3713"/>
      <c r="V3713"/>
      <c r="W3713"/>
      <c r="X3713"/>
      <c r="Y3713"/>
      <c r="Z3713"/>
      <c r="AA3713"/>
      <c r="AB3713"/>
      <c r="AC3713"/>
      <c r="AD3713"/>
      <c r="AE3713"/>
      <c r="AF3713"/>
      <c r="AG3713"/>
      <c r="AH3713"/>
    </row>
    <row r="3714" spans="1:34" s="282" customFormat="1" ht="12.75" customHeight="1" x14ac:dyDescent="0.25">
      <c r="A3714"/>
      <c r="B3714"/>
      <c r="C3714" s="8"/>
      <c r="D3714" s="8"/>
      <c r="E3714"/>
      <c r="F3714" s="276"/>
      <c r="G3714"/>
      <c r="H3714"/>
      <c r="I3714"/>
      <c r="J3714" s="267"/>
      <c r="K3714" s="267"/>
      <c r="L3714" s="372"/>
      <c r="O3714" s="373"/>
      <c r="P3714" s="373"/>
      <c r="Q3714" s="374"/>
      <c r="R3714" s="274"/>
      <c r="S3714"/>
      <c r="T3714"/>
      <c r="U3714"/>
      <c r="V3714"/>
      <c r="W3714"/>
      <c r="X3714"/>
      <c r="Y3714"/>
      <c r="Z3714"/>
      <c r="AA3714"/>
      <c r="AB3714"/>
      <c r="AC3714"/>
      <c r="AD3714"/>
      <c r="AE3714"/>
      <c r="AF3714"/>
      <c r="AG3714"/>
      <c r="AH3714"/>
    </row>
    <row r="3715" spans="1:34" s="282" customFormat="1" ht="12.75" customHeight="1" x14ac:dyDescent="0.25">
      <c r="A3715"/>
      <c r="B3715"/>
      <c r="C3715" s="8"/>
      <c r="D3715" s="8"/>
      <c r="E3715"/>
      <c r="F3715" s="276"/>
      <c r="G3715"/>
      <c r="H3715"/>
      <c r="I3715"/>
      <c r="J3715" s="267"/>
      <c r="K3715" s="267"/>
      <c r="L3715" s="372"/>
      <c r="O3715" s="373"/>
      <c r="P3715" s="373"/>
      <c r="Q3715" s="374"/>
      <c r="R3715" s="274"/>
      <c r="S3715"/>
      <c r="T3715"/>
      <c r="U3715"/>
      <c r="V3715"/>
      <c r="W3715"/>
      <c r="X3715"/>
      <c r="Y3715"/>
      <c r="Z3715"/>
      <c r="AA3715"/>
      <c r="AB3715"/>
      <c r="AC3715"/>
      <c r="AD3715"/>
      <c r="AE3715"/>
      <c r="AF3715"/>
      <c r="AG3715"/>
      <c r="AH3715"/>
    </row>
    <row r="3716" spans="1:34" s="282" customFormat="1" ht="12.75" customHeight="1" x14ac:dyDescent="0.25">
      <c r="A3716"/>
      <c r="B3716"/>
      <c r="C3716" s="8"/>
      <c r="D3716" s="8"/>
      <c r="E3716"/>
      <c r="F3716" s="276"/>
      <c r="G3716"/>
      <c r="H3716"/>
      <c r="I3716"/>
      <c r="J3716" s="267"/>
      <c r="K3716" s="267"/>
      <c r="L3716" s="372"/>
      <c r="O3716" s="373"/>
      <c r="P3716" s="373"/>
      <c r="Q3716" s="374"/>
      <c r="R3716" s="274"/>
      <c r="S3716"/>
      <c r="T3716"/>
      <c r="U3716"/>
      <c r="V3716"/>
      <c r="W3716"/>
      <c r="X3716"/>
      <c r="Y3716"/>
      <c r="Z3716"/>
      <c r="AA3716"/>
      <c r="AB3716"/>
      <c r="AC3716"/>
      <c r="AD3716"/>
      <c r="AE3716"/>
      <c r="AF3716"/>
      <c r="AG3716"/>
      <c r="AH3716"/>
    </row>
    <row r="3717" spans="1:34" s="282" customFormat="1" ht="12.75" customHeight="1" x14ac:dyDescent="0.25">
      <c r="A3717"/>
      <c r="B3717"/>
      <c r="C3717" s="8"/>
      <c r="D3717" s="8"/>
      <c r="E3717"/>
      <c r="F3717" s="276"/>
      <c r="G3717"/>
      <c r="H3717"/>
      <c r="I3717"/>
      <c r="J3717" s="267"/>
      <c r="K3717" s="267"/>
      <c r="L3717" s="372"/>
      <c r="O3717" s="373"/>
      <c r="P3717" s="373"/>
      <c r="Q3717" s="374"/>
      <c r="R3717" s="274"/>
      <c r="S3717"/>
      <c r="T3717"/>
      <c r="U3717"/>
      <c r="V3717"/>
      <c r="W3717"/>
      <c r="X3717"/>
      <c r="Y3717"/>
      <c r="Z3717"/>
      <c r="AA3717"/>
      <c r="AB3717"/>
      <c r="AC3717"/>
      <c r="AD3717"/>
      <c r="AE3717"/>
      <c r="AF3717"/>
      <c r="AG3717"/>
      <c r="AH3717"/>
    </row>
    <row r="3718" spans="1:34" s="282" customFormat="1" ht="12.75" customHeight="1" x14ac:dyDescent="0.25">
      <c r="A3718"/>
      <c r="B3718"/>
      <c r="C3718" s="8"/>
      <c r="D3718" s="8"/>
      <c r="E3718"/>
      <c r="F3718" s="276"/>
      <c r="G3718"/>
      <c r="H3718"/>
      <c r="I3718"/>
      <c r="J3718" s="267"/>
      <c r="K3718" s="267"/>
      <c r="L3718" s="372"/>
      <c r="O3718" s="373"/>
      <c r="P3718" s="373"/>
      <c r="Q3718" s="374"/>
      <c r="R3718" s="274"/>
      <c r="S3718"/>
      <c r="T3718"/>
      <c r="U3718"/>
      <c r="V3718"/>
      <c r="W3718"/>
      <c r="X3718"/>
      <c r="Y3718"/>
      <c r="Z3718"/>
      <c r="AA3718"/>
      <c r="AB3718"/>
      <c r="AC3718"/>
      <c r="AD3718"/>
      <c r="AE3718"/>
      <c r="AF3718"/>
      <c r="AG3718"/>
      <c r="AH3718"/>
    </row>
    <row r="3719" spans="1:34" s="282" customFormat="1" ht="12.75" customHeight="1" x14ac:dyDescent="0.25">
      <c r="A3719"/>
      <c r="B3719"/>
      <c r="C3719" s="8"/>
      <c r="D3719" s="8"/>
      <c r="E3719"/>
      <c r="F3719" s="276"/>
      <c r="G3719"/>
      <c r="H3719"/>
      <c r="I3719"/>
      <c r="J3719" s="267"/>
      <c r="K3719" s="267"/>
      <c r="L3719" s="372"/>
      <c r="O3719" s="373"/>
      <c r="P3719" s="373"/>
      <c r="Q3719" s="374"/>
      <c r="R3719" s="274"/>
      <c r="S3719"/>
      <c r="T3719"/>
      <c r="U3719"/>
      <c r="V3719"/>
      <c r="W3719"/>
      <c r="X3719"/>
      <c r="Y3719"/>
      <c r="Z3719"/>
      <c r="AA3719"/>
      <c r="AB3719"/>
      <c r="AC3719"/>
      <c r="AD3719"/>
      <c r="AE3719"/>
      <c r="AF3719"/>
      <c r="AG3719"/>
      <c r="AH3719"/>
    </row>
    <row r="3720" spans="1:34" s="282" customFormat="1" ht="12.75" customHeight="1" x14ac:dyDescent="0.25">
      <c r="A3720"/>
      <c r="B3720"/>
      <c r="C3720" s="8"/>
      <c r="D3720" s="8"/>
      <c r="E3720"/>
      <c r="F3720" s="276"/>
      <c r="G3720"/>
      <c r="H3720"/>
      <c r="I3720"/>
      <c r="J3720" s="267"/>
      <c r="K3720" s="267"/>
      <c r="L3720" s="372"/>
      <c r="O3720" s="373"/>
      <c r="P3720" s="373"/>
      <c r="Q3720" s="374"/>
      <c r="R3720" s="274"/>
      <c r="S3720"/>
      <c r="T3720"/>
      <c r="U3720"/>
      <c r="V3720"/>
      <c r="W3720"/>
      <c r="X3720"/>
      <c r="Y3720"/>
      <c r="Z3720"/>
      <c r="AA3720"/>
      <c r="AB3720"/>
      <c r="AC3720"/>
      <c r="AD3720"/>
      <c r="AE3720"/>
      <c r="AF3720"/>
      <c r="AG3720"/>
      <c r="AH3720"/>
    </row>
    <row r="3721" spans="1:34" s="282" customFormat="1" ht="12.75" customHeight="1" x14ac:dyDescent="0.25">
      <c r="A3721"/>
      <c r="B3721"/>
      <c r="C3721" s="8"/>
      <c r="D3721" s="8"/>
      <c r="E3721"/>
      <c r="F3721" s="276"/>
      <c r="G3721"/>
      <c r="H3721"/>
      <c r="I3721"/>
      <c r="J3721" s="267"/>
      <c r="K3721" s="267"/>
      <c r="L3721" s="372"/>
      <c r="O3721" s="373"/>
      <c r="P3721" s="373"/>
      <c r="Q3721" s="374"/>
      <c r="R3721" s="274"/>
      <c r="S3721"/>
      <c r="T3721"/>
      <c r="U3721"/>
      <c r="V3721"/>
      <c r="W3721"/>
      <c r="X3721"/>
      <c r="Y3721"/>
      <c r="Z3721"/>
      <c r="AA3721"/>
      <c r="AB3721"/>
      <c r="AC3721"/>
      <c r="AD3721"/>
      <c r="AE3721"/>
      <c r="AF3721"/>
      <c r="AG3721"/>
      <c r="AH3721"/>
    </row>
    <row r="3722" spans="1:34" s="282" customFormat="1" ht="12.75" customHeight="1" x14ac:dyDescent="0.25">
      <c r="A3722"/>
      <c r="B3722"/>
      <c r="C3722" s="8"/>
      <c r="D3722" s="8"/>
      <c r="E3722"/>
      <c r="F3722" s="276"/>
      <c r="G3722"/>
      <c r="H3722"/>
      <c r="I3722"/>
      <c r="J3722" s="267"/>
      <c r="K3722" s="267"/>
      <c r="L3722" s="372"/>
      <c r="O3722" s="373"/>
      <c r="P3722" s="373"/>
      <c r="Q3722" s="374"/>
      <c r="R3722" s="274"/>
      <c r="S3722"/>
      <c r="T3722"/>
      <c r="U3722"/>
      <c r="V3722"/>
      <c r="W3722"/>
      <c r="X3722"/>
      <c r="Y3722"/>
      <c r="Z3722"/>
      <c r="AA3722"/>
      <c r="AB3722"/>
      <c r="AC3722"/>
      <c r="AD3722"/>
      <c r="AE3722"/>
      <c r="AF3722"/>
      <c r="AG3722"/>
      <c r="AH3722"/>
    </row>
    <row r="3723" spans="1:34" s="282" customFormat="1" ht="12.75" customHeight="1" x14ac:dyDescent="0.25">
      <c r="A3723"/>
      <c r="B3723"/>
      <c r="C3723" s="8"/>
      <c r="D3723" s="8"/>
      <c r="E3723"/>
      <c r="F3723" s="276"/>
      <c r="G3723"/>
      <c r="H3723"/>
      <c r="I3723"/>
      <c r="J3723" s="267"/>
      <c r="K3723" s="267"/>
      <c r="L3723" s="372"/>
      <c r="O3723" s="373"/>
      <c r="P3723" s="373"/>
      <c r="Q3723" s="374"/>
      <c r="R3723" s="274"/>
      <c r="S3723"/>
      <c r="T3723"/>
      <c r="U3723"/>
      <c r="V3723"/>
      <c r="W3723"/>
      <c r="X3723"/>
      <c r="Y3723"/>
      <c r="Z3723"/>
      <c r="AA3723"/>
      <c r="AB3723"/>
      <c r="AC3723"/>
      <c r="AD3723"/>
      <c r="AE3723"/>
      <c r="AF3723"/>
      <c r="AG3723"/>
      <c r="AH3723"/>
    </row>
    <row r="3724" spans="1:34" s="282" customFormat="1" ht="12.75" customHeight="1" x14ac:dyDescent="0.25">
      <c r="A3724"/>
      <c r="B3724"/>
      <c r="C3724" s="8"/>
      <c r="D3724" s="8"/>
      <c r="E3724"/>
      <c r="F3724" s="276"/>
      <c r="G3724"/>
      <c r="H3724"/>
      <c r="I3724"/>
      <c r="J3724" s="267"/>
      <c r="K3724" s="267"/>
      <c r="L3724" s="372"/>
      <c r="O3724" s="373"/>
      <c r="P3724" s="373"/>
      <c r="Q3724" s="374"/>
      <c r="R3724" s="274"/>
      <c r="S3724"/>
      <c r="T3724"/>
      <c r="U3724"/>
      <c r="V3724"/>
      <c r="W3724"/>
      <c r="X3724"/>
      <c r="Y3724"/>
      <c r="Z3724"/>
      <c r="AA3724"/>
      <c r="AB3724"/>
      <c r="AC3724"/>
      <c r="AD3724"/>
      <c r="AE3724"/>
      <c r="AF3724"/>
      <c r="AG3724"/>
      <c r="AH3724"/>
    </row>
    <row r="3725" spans="1:34" s="282" customFormat="1" ht="12.75" customHeight="1" x14ac:dyDescent="0.25">
      <c r="A3725"/>
      <c r="B3725"/>
      <c r="C3725" s="8"/>
      <c r="D3725" s="8"/>
      <c r="E3725"/>
      <c r="F3725" s="276"/>
      <c r="G3725"/>
      <c r="H3725"/>
      <c r="I3725"/>
      <c r="J3725" s="267"/>
      <c r="K3725" s="267"/>
      <c r="L3725" s="372"/>
      <c r="O3725" s="373"/>
      <c r="P3725" s="373"/>
      <c r="Q3725" s="374"/>
      <c r="R3725" s="274"/>
      <c r="S3725"/>
      <c r="T3725"/>
      <c r="U3725"/>
      <c r="V3725"/>
      <c r="W3725"/>
      <c r="X3725"/>
      <c r="Y3725"/>
      <c r="Z3725"/>
      <c r="AA3725"/>
      <c r="AB3725"/>
      <c r="AC3725"/>
      <c r="AD3725"/>
      <c r="AE3725"/>
      <c r="AF3725"/>
      <c r="AG3725"/>
      <c r="AH3725"/>
    </row>
    <row r="3726" spans="1:34" s="282" customFormat="1" ht="12.75" customHeight="1" x14ac:dyDescent="0.25">
      <c r="A3726"/>
      <c r="B3726"/>
      <c r="C3726" s="8"/>
      <c r="D3726" s="8"/>
      <c r="E3726"/>
      <c r="F3726" s="276"/>
      <c r="G3726"/>
      <c r="H3726"/>
      <c r="I3726"/>
      <c r="J3726" s="267"/>
      <c r="K3726" s="267"/>
      <c r="L3726" s="372"/>
      <c r="O3726" s="373"/>
      <c r="P3726" s="373"/>
      <c r="Q3726" s="374"/>
      <c r="R3726" s="274"/>
      <c r="S3726"/>
      <c r="T3726"/>
      <c r="U3726"/>
      <c r="V3726"/>
      <c r="W3726"/>
      <c r="X3726"/>
      <c r="Y3726"/>
      <c r="Z3726"/>
      <c r="AA3726"/>
      <c r="AB3726"/>
      <c r="AC3726"/>
      <c r="AD3726"/>
      <c r="AE3726"/>
      <c r="AF3726"/>
      <c r="AG3726"/>
      <c r="AH3726"/>
    </row>
    <row r="3727" spans="1:34" s="282" customFormat="1" ht="12.75" customHeight="1" x14ac:dyDescent="0.25">
      <c r="A3727"/>
      <c r="B3727"/>
      <c r="C3727" s="8"/>
      <c r="D3727" s="8"/>
      <c r="E3727"/>
      <c r="F3727" s="276"/>
      <c r="G3727"/>
      <c r="H3727"/>
      <c r="I3727"/>
      <c r="J3727" s="267"/>
      <c r="K3727" s="267"/>
      <c r="L3727" s="372"/>
      <c r="O3727" s="373"/>
      <c r="P3727" s="373"/>
      <c r="Q3727" s="374"/>
      <c r="R3727" s="274"/>
      <c r="S3727"/>
      <c r="T3727"/>
      <c r="U3727"/>
      <c r="V3727"/>
      <c r="W3727"/>
      <c r="X3727"/>
      <c r="Y3727"/>
      <c r="Z3727"/>
      <c r="AA3727"/>
      <c r="AB3727"/>
      <c r="AC3727"/>
      <c r="AD3727"/>
      <c r="AE3727"/>
      <c r="AF3727"/>
      <c r="AG3727"/>
      <c r="AH3727"/>
    </row>
    <row r="3728" spans="1:34" s="282" customFormat="1" ht="12.75" customHeight="1" x14ac:dyDescent="0.25">
      <c r="A3728"/>
      <c r="B3728"/>
      <c r="C3728" s="8"/>
      <c r="D3728" s="8"/>
      <c r="E3728"/>
      <c r="F3728" s="276"/>
      <c r="G3728"/>
      <c r="H3728"/>
      <c r="I3728"/>
      <c r="J3728" s="267"/>
      <c r="K3728" s="267"/>
      <c r="L3728" s="372"/>
      <c r="O3728" s="373"/>
      <c r="P3728" s="373"/>
      <c r="Q3728" s="374"/>
      <c r="R3728" s="274"/>
      <c r="S3728"/>
      <c r="T3728"/>
      <c r="U3728"/>
      <c r="V3728"/>
      <c r="W3728"/>
      <c r="X3728"/>
      <c r="Y3728"/>
      <c r="Z3728"/>
      <c r="AA3728"/>
      <c r="AB3728"/>
      <c r="AC3728"/>
      <c r="AD3728"/>
      <c r="AE3728"/>
      <c r="AF3728"/>
      <c r="AG3728"/>
      <c r="AH3728"/>
    </row>
    <row r="3729" spans="1:34" s="282" customFormat="1" ht="12.75" customHeight="1" x14ac:dyDescent="0.25">
      <c r="A3729"/>
      <c r="B3729"/>
      <c r="C3729" s="8"/>
      <c r="D3729" s="8"/>
      <c r="E3729"/>
      <c r="F3729" s="276"/>
      <c r="G3729"/>
      <c r="H3729"/>
      <c r="I3729"/>
      <c r="J3729" s="267"/>
      <c r="K3729" s="267"/>
      <c r="L3729" s="372"/>
      <c r="O3729" s="373"/>
      <c r="P3729" s="373"/>
      <c r="Q3729" s="374"/>
      <c r="R3729" s="274"/>
      <c r="S3729"/>
      <c r="T3729"/>
      <c r="U3729"/>
      <c r="V3729"/>
      <c r="W3729"/>
      <c r="X3729"/>
      <c r="Y3729"/>
      <c r="Z3729"/>
      <c r="AA3729"/>
      <c r="AB3729"/>
      <c r="AC3729"/>
      <c r="AD3729"/>
      <c r="AE3729"/>
      <c r="AF3729"/>
      <c r="AG3729"/>
      <c r="AH3729"/>
    </row>
    <row r="3730" spans="1:34" s="282" customFormat="1" ht="12.75" customHeight="1" x14ac:dyDescent="0.25">
      <c r="A3730"/>
      <c r="B3730"/>
      <c r="C3730" s="8"/>
      <c r="D3730" s="8"/>
      <c r="E3730"/>
      <c r="F3730" s="276"/>
      <c r="G3730"/>
      <c r="H3730"/>
      <c r="I3730"/>
      <c r="J3730" s="267"/>
      <c r="K3730" s="267"/>
      <c r="L3730" s="372"/>
      <c r="O3730" s="373"/>
      <c r="P3730" s="373"/>
      <c r="Q3730" s="374"/>
      <c r="R3730" s="274"/>
      <c r="S3730"/>
      <c r="T3730"/>
      <c r="U3730"/>
      <c r="V3730"/>
      <c r="W3730"/>
      <c r="X3730"/>
      <c r="Y3730"/>
      <c r="Z3730"/>
      <c r="AA3730"/>
      <c r="AB3730"/>
      <c r="AC3730"/>
      <c r="AD3730"/>
      <c r="AE3730"/>
      <c r="AF3730"/>
      <c r="AG3730"/>
      <c r="AH3730"/>
    </row>
    <row r="3731" spans="1:34" s="282" customFormat="1" ht="12.75" customHeight="1" x14ac:dyDescent="0.25">
      <c r="A3731"/>
      <c r="B3731"/>
      <c r="C3731" s="8"/>
      <c r="D3731" s="8"/>
      <c r="E3731"/>
      <c r="F3731" s="276"/>
      <c r="G3731"/>
      <c r="H3731"/>
      <c r="I3731"/>
      <c r="J3731" s="267"/>
      <c r="K3731" s="267"/>
      <c r="L3731" s="372"/>
      <c r="O3731" s="373"/>
      <c r="P3731" s="373"/>
      <c r="Q3731" s="374"/>
      <c r="R3731" s="274"/>
      <c r="S3731"/>
      <c r="T3731"/>
      <c r="U3731"/>
      <c r="V3731"/>
      <c r="W3731"/>
      <c r="X3731"/>
      <c r="Y3731"/>
      <c r="Z3731"/>
      <c r="AA3731"/>
      <c r="AB3731"/>
      <c r="AC3731"/>
      <c r="AD3731"/>
      <c r="AE3731"/>
      <c r="AF3731"/>
      <c r="AG3731"/>
      <c r="AH3731"/>
    </row>
    <row r="3732" spans="1:34" s="282" customFormat="1" ht="12.75" customHeight="1" x14ac:dyDescent="0.25">
      <c r="A3732"/>
      <c r="B3732"/>
      <c r="C3732" s="8"/>
      <c r="D3732" s="8"/>
      <c r="E3732"/>
      <c r="F3732" s="276"/>
      <c r="G3732"/>
      <c r="H3732"/>
      <c r="I3732"/>
      <c r="J3732" s="267"/>
      <c r="K3732" s="267"/>
      <c r="L3732" s="372"/>
      <c r="O3732" s="373"/>
      <c r="P3732" s="373"/>
      <c r="Q3732" s="374"/>
      <c r="R3732" s="274"/>
      <c r="S3732"/>
      <c r="T3732"/>
      <c r="U3732"/>
      <c r="V3732"/>
      <c r="W3732"/>
      <c r="X3732"/>
      <c r="Y3732"/>
      <c r="Z3732"/>
      <c r="AA3732"/>
      <c r="AB3732"/>
      <c r="AC3732"/>
      <c r="AD3732"/>
      <c r="AE3732"/>
      <c r="AF3732"/>
      <c r="AG3732"/>
      <c r="AH3732"/>
    </row>
    <row r="3733" spans="1:34" s="282" customFormat="1" ht="12.75" customHeight="1" x14ac:dyDescent="0.25">
      <c r="A3733"/>
      <c r="B3733"/>
      <c r="C3733" s="8"/>
      <c r="D3733" s="8"/>
      <c r="E3733"/>
      <c r="F3733" s="276"/>
      <c r="G3733"/>
      <c r="H3733"/>
      <c r="I3733"/>
      <c r="J3733" s="267"/>
      <c r="K3733" s="267"/>
      <c r="L3733" s="372"/>
      <c r="O3733" s="373"/>
      <c r="P3733" s="373"/>
      <c r="Q3733" s="374"/>
      <c r="R3733" s="274"/>
      <c r="S3733"/>
      <c r="T3733"/>
      <c r="U3733"/>
      <c r="V3733"/>
      <c r="W3733"/>
      <c r="X3733"/>
      <c r="Y3733"/>
      <c r="Z3733"/>
      <c r="AA3733"/>
      <c r="AB3733"/>
      <c r="AC3733"/>
      <c r="AD3733"/>
      <c r="AE3733"/>
      <c r="AF3733"/>
      <c r="AG3733"/>
      <c r="AH3733"/>
    </row>
    <row r="3734" spans="1:34" s="282" customFormat="1" ht="12.75" customHeight="1" x14ac:dyDescent="0.25">
      <c r="A3734"/>
      <c r="B3734"/>
      <c r="C3734" s="8"/>
      <c r="D3734" s="8"/>
      <c r="E3734"/>
      <c r="F3734" s="276"/>
      <c r="G3734"/>
      <c r="H3734"/>
      <c r="I3734"/>
      <c r="J3734" s="267"/>
      <c r="K3734" s="267"/>
      <c r="L3734" s="372"/>
      <c r="O3734" s="373"/>
      <c r="P3734" s="373"/>
      <c r="Q3734" s="374"/>
      <c r="R3734" s="274"/>
      <c r="S3734"/>
      <c r="T3734"/>
      <c r="U3734"/>
      <c r="V3734"/>
      <c r="W3734"/>
      <c r="X3734"/>
      <c r="Y3734"/>
      <c r="Z3734"/>
      <c r="AA3734"/>
      <c r="AB3734"/>
      <c r="AC3734"/>
      <c r="AD3734"/>
      <c r="AE3734"/>
      <c r="AF3734"/>
      <c r="AG3734"/>
      <c r="AH3734"/>
    </row>
    <row r="3735" spans="1:34" s="282" customFormat="1" ht="12.75" customHeight="1" x14ac:dyDescent="0.25">
      <c r="A3735"/>
      <c r="B3735"/>
      <c r="C3735" s="8"/>
      <c r="D3735" s="8"/>
      <c r="E3735"/>
      <c r="F3735" s="276"/>
      <c r="G3735"/>
      <c r="H3735"/>
      <c r="I3735"/>
      <c r="J3735" s="267"/>
      <c r="K3735" s="267"/>
      <c r="L3735" s="372"/>
      <c r="O3735" s="373"/>
      <c r="P3735" s="373"/>
      <c r="Q3735" s="374"/>
      <c r="R3735" s="274"/>
      <c r="S3735"/>
      <c r="T3735"/>
      <c r="U3735"/>
      <c r="V3735"/>
      <c r="W3735"/>
      <c r="X3735"/>
      <c r="Y3735"/>
      <c r="Z3735"/>
      <c r="AA3735"/>
      <c r="AB3735"/>
      <c r="AC3735"/>
      <c r="AD3735"/>
      <c r="AE3735"/>
      <c r="AF3735"/>
      <c r="AG3735"/>
      <c r="AH3735"/>
    </row>
    <row r="3736" spans="1:34" s="282" customFormat="1" ht="12.75" customHeight="1" x14ac:dyDescent="0.25">
      <c r="A3736"/>
      <c r="B3736"/>
      <c r="C3736" s="8"/>
      <c r="D3736" s="8"/>
      <c r="E3736"/>
      <c r="F3736" s="276"/>
      <c r="G3736"/>
      <c r="H3736"/>
      <c r="I3736"/>
      <c r="J3736" s="267"/>
      <c r="K3736" s="267"/>
      <c r="L3736" s="372"/>
      <c r="O3736" s="373"/>
      <c r="P3736" s="373"/>
      <c r="Q3736" s="374"/>
      <c r="R3736" s="274"/>
      <c r="S3736"/>
      <c r="T3736"/>
      <c r="U3736"/>
      <c r="V3736"/>
      <c r="W3736"/>
      <c r="X3736"/>
      <c r="Y3736"/>
      <c r="Z3736"/>
      <c r="AA3736"/>
      <c r="AB3736"/>
      <c r="AC3736"/>
      <c r="AD3736"/>
      <c r="AE3736"/>
      <c r="AF3736"/>
      <c r="AG3736"/>
      <c r="AH3736"/>
    </row>
    <row r="3737" spans="1:34" s="282" customFormat="1" ht="12.75" customHeight="1" x14ac:dyDescent="0.25">
      <c r="A3737"/>
      <c r="B3737"/>
      <c r="C3737" s="8"/>
      <c r="D3737" s="8"/>
      <c r="E3737"/>
      <c r="F3737" s="276"/>
      <c r="G3737"/>
      <c r="H3737"/>
      <c r="I3737"/>
      <c r="J3737" s="267"/>
      <c r="K3737" s="267"/>
      <c r="L3737" s="372"/>
      <c r="O3737" s="373"/>
      <c r="P3737" s="373"/>
      <c r="Q3737" s="374"/>
      <c r="R3737" s="274"/>
      <c r="S3737"/>
      <c r="T3737"/>
      <c r="U3737"/>
      <c r="V3737"/>
      <c r="W3737"/>
      <c r="X3737"/>
      <c r="Y3737"/>
      <c r="Z3737"/>
      <c r="AA3737"/>
      <c r="AB3737"/>
      <c r="AC3737"/>
      <c r="AD3737"/>
      <c r="AE3737"/>
      <c r="AF3737"/>
      <c r="AG3737"/>
      <c r="AH3737"/>
    </row>
    <row r="3738" spans="1:34" s="282" customFormat="1" ht="12.75" customHeight="1" x14ac:dyDescent="0.25">
      <c r="A3738"/>
      <c r="B3738"/>
      <c r="C3738" s="8"/>
      <c r="D3738" s="8"/>
      <c r="E3738"/>
      <c r="F3738" s="276"/>
      <c r="G3738"/>
      <c r="H3738"/>
      <c r="I3738"/>
      <c r="J3738" s="267"/>
      <c r="K3738" s="267"/>
      <c r="L3738" s="372"/>
      <c r="O3738" s="373"/>
      <c r="P3738" s="373"/>
      <c r="Q3738" s="374"/>
      <c r="R3738" s="274"/>
      <c r="S3738"/>
      <c r="T3738"/>
      <c r="U3738"/>
      <c r="V3738"/>
      <c r="W3738"/>
      <c r="X3738"/>
      <c r="Y3738"/>
      <c r="Z3738"/>
      <c r="AA3738"/>
      <c r="AB3738"/>
      <c r="AC3738"/>
      <c r="AD3738"/>
      <c r="AE3738"/>
      <c r="AF3738"/>
      <c r="AG3738"/>
      <c r="AH3738"/>
    </row>
    <row r="3739" spans="1:34" s="282" customFormat="1" ht="12.75" customHeight="1" x14ac:dyDescent="0.25">
      <c r="A3739"/>
      <c r="B3739"/>
      <c r="C3739" s="8"/>
      <c r="D3739" s="8"/>
      <c r="E3739"/>
      <c r="F3739" s="276"/>
      <c r="G3739"/>
      <c r="H3739"/>
      <c r="I3739"/>
      <c r="J3739" s="267"/>
      <c r="K3739" s="267"/>
      <c r="L3739" s="372"/>
      <c r="O3739" s="373"/>
      <c r="P3739" s="373"/>
      <c r="Q3739" s="374"/>
      <c r="R3739" s="274"/>
      <c r="S3739"/>
      <c r="T3739"/>
      <c r="U3739"/>
      <c r="V3739"/>
      <c r="W3739"/>
      <c r="X3739"/>
      <c r="Y3739"/>
      <c r="Z3739"/>
      <c r="AA3739"/>
      <c r="AB3739"/>
      <c r="AC3739"/>
      <c r="AD3739"/>
      <c r="AE3739"/>
      <c r="AF3739"/>
      <c r="AG3739"/>
      <c r="AH3739"/>
    </row>
    <row r="3740" spans="1:34" s="282" customFormat="1" ht="12.75" customHeight="1" x14ac:dyDescent="0.25">
      <c r="A3740"/>
      <c r="B3740"/>
      <c r="C3740" s="8"/>
      <c r="D3740" s="8"/>
      <c r="E3740"/>
      <c r="F3740" s="276"/>
      <c r="G3740"/>
      <c r="H3740"/>
      <c r="I3740"/>
      <c r="J3740" s="267"/>
      <c r="K3740" s="267"/>
      <c r="L3740" s="372"/>
      <c r="O3740" s="373"/>
      <c r="P3740" s="373"/>
      <c r="Q3740" s="374"/>
      <c r="R3740" s="274"/>
      <c r="S3740"/>
      <c r="T3740"/>
      <c r="U3740"/>
      <c r="V3740"/>
      <c r="W3740"/>
      <c r="X3740"/>
      <c r="Y3740"/>
      <c r="Z3740"/>
      <c r="AA3740"/>
      <c r="AB3740"/>
      <c r="AC3740"/>
      <c r="AD3740"/>
      <c r="AE3740"/>
      <c r="AF3740"/>
      <c r="AG3740"/>
      <c r="AH3740"/>
    </row>
    <row r="3741" spans="1:34" s="282" customFormat="1" ht="12.75" customHeight="1" x14ac:dyDescent="0.25">
      <c r="A3741"/>
      <c r="B3741"/>
      <c r="C3741" s="8"/>
      <c r="D3741" s="8"/>
      <c r="E3741"/>
      <c r="F3741" s="276"/>
      <c r="G3741"/>
      <c r="H3741"/>
      <c r="I3741"/>
      <c r="J3741" s="267"/>
      <c r="K3741" s="267"/>
      <c r="L3741" s="372"/>
      <c r="O3741" s="373"/>
      <c r="P3741" s="373"/>
      <c r="Q3741" s="374"/>
      <c r="R3741" s="274"/>
      <c r="S3741"/>
      <c r="T3741"/>
      <c r="U3741"/>
      <c r="V3741"/>
      <c r="W3741"/>
      <c r="X3741"/>
      <c r="Y3741"/>
      <c r="Z3741"/>
      <c r="AA3741"/>
      <c r="AB3741"/>
      <c r="AC3741"/>
      <c r="AD3741"/>
      <c r="AE3741"/>
      <c r="AF3741"/>
      <c r="AG3741"/>
      <c r="AH3741"/>
    </row>
    <row r="3742" spans="1:34" s="282" customFormat="1" ht="12.75" customHeight="1" x14ac:dyDescent="0.25">
      <c r="A3742"/>
      <c r="B3742"/>
      <c r="C3742" s="8"/>
      <c r="D3742" s="8"/>
      <c r="E3742"/>
      <c r="F3742" s="276"/>
      <c r="G3742"/>
      <c r="H3742"/>
      <c r="I3742"/>
      <c r="J3742" s="267"/>
      <c r="K3742" s="267"/>
      <c r="L3742" s="372"/>
      <c r="O3742" s="373"/>
      <c r="P3742" s="373"/>
      <c r="Q3742" s="374"/>
      <c r="R3742" s="274"/>
      <c r="S3742"/>
      <c r="T3742"/>
      <c r="U3742"/>
      <c r="V3742"/>
      <c r="W3742"/>
      <c r="X3742"/>
      <c r="Y3742"/>
      <c r="Z3742"/>
      <c r="AA3742"/>
      <c r="AB3742"/>
      <c r="AC3742"/>
      <c r="AD3742"/>
      <c r="AE3742"/>
      <c r="AF3742"/>
      <c r="AG3742"/>
      <c r="AH3742"/>
    </row>
    <row r="3743" spans="1:34" s="282" customFormat="1" ht="12.75" customHeight="1" x14ac:dyDescent="0.25">
      <c r="A3743"/>
      <c r="B3743"/>
      <c r="C3743" s="8"/>
      <c r="D3743" s="8"/>
      <c r="E3743"/>
      <c r="F3743" s="276"/>
      <c r="G3743"/>
      <c r="H3743"/>
      <c r="I3743"/>
      <c r="J3743" s="267"/>
      <c r="K3743" s="267"/>
      <c r="L3743" s="372"/>
      <c r="O3743" s="373"/>
      <c r="P3743" s="373"/>
      <c r="Q3743" s="374"/>
      <c r="R3743" s="274"/>
      <c r="S3743"/>
      <c r="T3743"/>
      <c r="U3743"/>
      <c r="V3743"/>
      <c r="W3743"/>
      <c r="X3743"/>
      <c r="Y3743"/>
      <c r="Z3743"/>
      <c r="AA3743"/>
      <c r="AB3743"/>
      <c r="AC3743"/>
      <c r="AD3743"/>
      <c r="AE3743"/>
      <c r="AF3743"/>
      <c r="AG3743"/>
      <c r="AH3743"/>
    </row>
    <row r="3744" spans="1:34" s="282" customFormat="1" ht="12.75" customHeight="1" x14ac:dyDescent="0.25">
      <c r="A3744"/>
      <c r="B3744"/>
      <c r="C3744" s="8"/>
      <c r="D3744" s="8"/>
      <c r="E3744"/>
      <c r="F3744" s="276"/>
      <c r="G3744"/>
      <c r="H3744"/>
      <c r="I3744"/>
      <c r="J3744" s="267"/>
      <c r="K3744" s="267"/>
      <c r="L3744" s="372"/>
      <c r="O3744" s="373"/>
      <c r="P3744" s="373"/>
      <c r="Q3744" s="374"/>
      <c r="R3744" s="274"/>
      <c r="S3744"/>
      <c r="T3744"/>
      <c r="U3744"/>
      <c r="V3744"/>
      <c r="W3744"/>
      <c r="X3744"/>
      <c r="Y3744"/>
      <c r="Z3744"/>
      <c r="AA3744"/>
      <c r="AB3744"/>
      <c r="AC3744"/>
      <c r="AD3744"/>
      <c r="AE3744"/>
      <c r="AF3744"/>
      <c r="AG3744"/>
      <c r="AH3744"/>
    </row>
    <row r="3745" spans="1:34" s="282" customFormat="1" ht="12.75" customHeight="1" x14ac:dyDescent="0.25">
      <c r="A3745"/>
      <c r="B3745"/>
      <c r="C3745" s="8"/>
      <c r="D3745" s="8"/>
      <c r="E3745"/>
      <c r="F3745" s="276"/>
      <c r="G3745"/>
      <c r="H3745"/>
      <c r="I3745"/>
      <c r="J3745" s="267"/>
      <c r="K3745" s="267"/>
      <c r="L3745" s="372"/>
      <c r="O3745" s="373"/>
      <c r="P3745" s="373"/>
      <c r="Q3745" s="374"/>
      <c r="R3745" s="274"/>
      <c r="S3745"/>
      <c r="T3745"/>
      <c r="U3745"/>
      <c r="V3745"/>
      <c r="W3745"/>
      <c r="X3745"/>
      <c r="Y3745"/>
      <c r="Z3745"/>
      <c r="AA3745"/>
      <c r="AB3745"/>
      <c r="AC3745"/>
      <c r="AD3745"/>
      <c r="AE3745"/>
      <c r="AF3745"/>
      <c r="AG3745"/>
      <c r="AH3745"/>
    </row>
    <row r="3746" spans="1:34" s="282" customFormat="1" ht="12.75" customHeight="1" x14ac:dyDescent="0.25">
      <c r="A3746"/>
      <c r="B3746"/>
      <c r="C3746" s="8"/>
      <c r="D3746" s="8"/>
      <c r="E3746"/>
      <c r="F3746" s="276"/>
      <c r="G3746"/>
      <c r="H3746"/>
      <c r="I3746"/>
      <c r="J3746" s="267"/>
      <c r="K3746" s="267"/>
      <c r="L3746" s="372"/>
      <c r="O3746" s="373"/>
      <c r="P3746" s="373"/>
      <c r="Q3746" s="374"/>
      <c r="R3746" s="274"/>
      <c r="S3746"/>
      <c r="T3746"/>
      <c r="U3746"/>
      <c r="V3746"/>
      <c r="W3746"/>
      <c r="X3746"/>
      <c r="Y3746"/>
      <c r="Z3746"/>
      <c r="AA3746"/>
      <c r="AB3746"/>
      <c r="AC3746"/>
      <c r="AD3746"/>
      <c r="AE3746"/>
      <c r="AF3746"/>
      <c r="AG3746"/>
      <c r="AH3746"/>
    </row>
    <row r="3747" spans="1:34" s="282" customFormat="1" ht="12.75" customHeight="1" x14ac:dyDescent="0.25">
      <c r="A3747"/>
      <c r="B3747"/>
      <c r="C3747" s="8"/>
      <c r="D3747" s="8"/>
      <c r="E3747"/>
      <c r="F3747" s="276"/>
      <c r="G3747"/>
      <c r="H3747"/>
      <c r="I3747"/>
      <c r="J3747" s="267"/>
      <c r="K3747" s="267"/>
      <c r="L3747" s="372"/>
      <c r="O3747" s="373"/>
      <c r="P3747" s="373"/>
      <c r="Q3747" s="374"/>
      <c r="R3747" s="274"/>
      <c r="S3747"/>
      <c r="T3747"/>
      <c r="U3747"/>
      <c r="V3747"/>
      <c r="W3747"/>
      <c r="X3747"/>
      <c r="Y3747"/>
      <c r="Z3747"/>
      <c r="AA3747"/>
      <c r="AB3747"/>
      <c r="AC3747"/>
      <c r="AD3747"/>
      <c r="AE3747"/>
      <c r="AF3747"/>
      <c r="AG3747"/>
      <c r="AH3747"/>
    </row>
    <row r="3748" spans="1:34" s="282" customFormat="1" ht="12.75" customHeight="1" x14ac:dyDescent="0.25">
      <c r="A3748"/>
      <c r="B3748"/>
      <c r="C3748" s="8"/>
      <c r="D3748" s="8"/>
      <c r="E3748"/>
      <c r="F3748" s="276"/>
      <c r="G3748"/>
      <c r="H3748"/>
      <c r="I3748"/>
      <c r="J3748" s="267"/>
      <c r="K3748" s="267"/>
      <c r="L3748" s="372"/>
      <c r="O3748" s="373"/>
      <c r="P3748" s="373"/>
      <c r="Q3748" s="374"/>
      <c r="R3748" s="274"/>
      <c r="S3748"/>
      <c r="T3748"/>
      <c r="U3748"/>
      <c r="V3748"/>
      <c r="W3748"/>
      <c r="X3748"/>
      <c r="Y3748"/>
      <c r="Z3748"/>
      <c r="AA3748"/>
      <c r="AB3748"/>
      <c r="AC3748"/>
      <c r="AD3748"/>
      <c r="AE3748"/>
      <c r="AF3748"/>
      <c r="AG3748"/>
      <c r="AH3748"/>
    </row>
    <row r="3749" spans="1:34" s="282" customFormat="1" ht="12.75" customHeight="1" x14ac:dyDescent="0.25">
      <c r="A3749"/>
      <c r="B3749"/>
      <c r="C3749" s="8"/>
      <c r="D3749" s="8"/>
      <c r="E3749"/>
      <c r="F3749" s="276"/>
      <c r="G3749"/>
      <c r="H3749"/>
      <c r="I3749"/>
      <c r="J3749" s="267"/>
      <c r="K3749" s="267"/>
      <c r="L3749" s="372"/>
      <c r="O3749" s="373"/>
      <c r="P3749" s="373"/>
      <c r="Q3749" s="374"/>
      <c r="R3749" s="274"/>
      <c r="S3749"/>
      <c r="T3749"/>
      <c r="U3749"/>
      <c r="V3749"/>
      <c r="W3749"/>
      <c r="X3749"/>
      <c r="Y3749"/>
      <c r="Z3749"/>
      <c r="AA3749"/>
      <c r="AB3749"/>
      <c r="AC3749"/>
      <c r="AD3749"/>
      <c r="AE3749"/>
      <c r="AF3749"/>
      <c r="AG3749"/>
      <c r="AH3749"/>
    </row>
    <row r="3750" spans="1:34" s="282" customFormat="1" ht="12.75" customHeight="1" x14ac:dyDescent="0.25">
      <c r="A3750"/>
      <c r="B3750"/>
      <c r="C3750" s="8"/>
      <c r="D3750" s="8"/>
      <c r="E3750"/>
      <c r="F3750" s="276"/>
      <c r="G3750"/>
      <c r="H3750"/>
      <c r="I3750"/>
      <c r="J3750" s="267"/>
      <c r="K3750" s="267"/>
      <c r="L3750" s="372"/>
      <c r="O3750" s="373"/>
      <c r="P3750" s="373"/>
      <c r="Q3750" s="374"/>
      <c r="R3750" s="274"/>
      <c r="S3750"/>
      <c r="T3750"/>
      <c r="U3750"/>
      <c r="V3750"/>
      <c r="W3750"/>
      <c r="X3750"/>
      <c r="Y3750"/>
      <c r="Z3750"/>
      <c r="AA3750"/>
      <c r="AB3750"/>
      <c r="AC3750"/>
      <c r="AD3750"/>
      <c r="AE3750"/>
      <c r="AF3750"/>
      <c r="AG3750"/>
      <c r="AH3750"/>
    </row>
    <row r="3751" spans="1:34" s="282" customFormat="1" ht="12.75" customHeight="1" x14ac:dyDescent="0.25">
      <c r="A3751"/>
      <c r="B3751"/>
      <c r="C3751" s="8"/>
      <c r="D3751" s="8"/>
      <c r="E3751"/>
      <c r="F3751" s="276"/>
      <c r="G3751"/>
      <c r="H3751"/>
      <c r="I3751"/>
      <c r="J3751" s="267"/>
      <c r="K3751" s="267"/>
      <c r="L3751" s="372"/>
      <c r="O3751" s="373"/>
      <c r="P3751" s="373"/>
      <c r="Q3751" s="374"/>
      <c r="R3751" s="274"/>
      <c r="S3751"/>
      <c r="T3751"/>
      <c r="U3751"/>
      <c r="V3751"/>
      <c r="W3751"/>
      <c r="X3751"/>
      <c r="Y3751"/>
      <c r="Z3751"/>
      <c r="AA3751"/>
      <c r="AB3751"/>
      <c r="AC3751"/>
      <c r="AD3751"/>
      <c r="AE3751"/>
      <c r="AF3751"/>
      <c r="AG3751"/>
      <c r="AH3751"/>
    </row>
    <row r="3752" spans="1:34" s="282" customFormat="1" ht="12.75" customHeight="1" x14ac:dyDescent="0.25">
      <c r="A3752"/>
      <c r="B3752"/>
      <c r="C3752" s="8"/>
      <c r="D3752" s="8"/>
      <c r="E3752"/>
      <c r="F3752" s="276"/>
      <c r="G3752"/>
      <c r="H3752"/>
      <c r="I3752"/>
      <c r="J3752" s="267"/>
      <c r="K3752" s="267"/>
      <c r="L3752" s="372"/>
      <c r="O3752" s="373"/>
      <c r="P3752" s="373"/>
      <c r="Q3752" s="374"/>
      <c r="R3752" s="274"/>
      <c r="S3752"/>
      <c r="T3752"/>
      <c r="U3752"/>
      <c r="V3752"/>
      <c r="W3752"/>
      <c r="X3752"/>
      <c r="Y3752"/>
      <c r="Z3752"/>
      <c r="AA3752"/>
      <c r="AB3752"/>
      <c r="AC3752"/>
      <c r="AD3752"/>
      <c r="AE3752"/>
      <c r="AF3752"/>
      <c r="AG3752"/>
      <c r="AH3752"/>
    </row>
    <row r="3753" spans="1:34" s="282" customFormat="1" ht="12.75" customHeight="1" x14ac:dyDescent="0.25">
      <c r="A3753"/>
      <c r="B3753"/>
      <c r="C3753" s="8"/>
      <c r="D3753" s="8"/>
      <c r="E3753"/>
      <c r="F3753" s="276"/>
      <c r="G3753"/>
      <c r="H3753"/>
      <c r="I3753"/>
      <c r="J3753" s="267"/>
      <c r="K3753" s="267"/>
      <c r="L3753" s="372"/>
      <c r="O3753" s="373"/>
      <c r="P3753" s="373"/>
      <c r="Q3753" s="374"/>
      <c r="R3753" s="274"/>
      <c r="S3753"/>
      <c r="T3753"/>
      <c r="U3753"/>
      <c r="V3753"/>
      <c r="W3753"/>
      <c r="X3753"/>
      <c r="Y3753"/>
      <c r="Z3753"/>
      <c r="AA3753"/>
      <c r="AB3753"/>
      <c r="AC3753"/>
      <c r="AD3753"/>
      <c r="AE3753"/>
      <c r="AF3753"/>
      <c r="AG3753"/>
      <c r="AH3753"/>
    </row>
    <row r="3754" spans="1:34" s="282" customFormat="1" ht="12.75" customHeight="1" x14ac:dyDescent="0.25">
      <c r="A3754"/>
      <c r="B3754"/>
      <c r="C3754" s="8"/>
      <c r="D3754" s="8"/>
      <c r="E3754"/>
      <c r="F3754" s="276"/>
      <c r="G3754"/>
      <c r="H3754"/>
      <c r="I3754"/>
      <c r="J3754" s="267"/>
      <c r="K3754" s="267"/>
      <c r="L3754" s="372"/>
      <c r="O3754" s="373"/>
      <c r="P3754" s="373"/>
      <c r="Q3754" s="374"/>
      <c r="R3754" s="274"/>
      <c r="S3754"/>
      <c r="T3754"/>
      <c r="U3754"/>
      <c r="V3754"/>
      <c r="W3754"/>
      <c r="X3754"/>
      <c r="Y3754"/>
      <c r="Z3754"/>
      <c r="AA3754"/>
      <c r="AB3754"/>
      <c r="AC3754"/>
      <c r="AD3754"/>
      <c r="AE3754"/>
      <c r="AF3754"/>
      <c r="AG3754"/>
      <c r="AH3754"/>
    </row>
    <row r="3755" spans="1:34" s="282" customFormat="1" ht="12.75" customHeight="1" x14ac:dyDescent="0.25">
      <c r="A3755"/>
      <c r="B3755"/>
      <c r="C3755" s="8"/>
      <c r="D3755" s="8"/>
      <c r="E3755"/>
      <c r="F3755" s="276"/>
      <c r="G3755"/>
      <c r="H3755"/>
      <c r="I3755"/>
      <c r="J3755" s="267"/>
      <c r="K3755" s="267"/>
      <c r="L3755" s="372"/>
      <c r="O3755" s="373"/>
      <c r="P3755" s="373"/>
      <c r="Q3755" s="374"/>
      <c r="R3755" s="274"/>
      <c r="S3755"/>
      <c r="T3755"/>
      <c r="U3755"/>
      <c r="V3755"/>
      <c r="W3755"/>
      <c r="X3755"/>
      <c r="Y3755"/>
      <c r="Z3755"/>
      <c r="AA3755"/>
      <c r="AB3755"/>
      <c r="AC3755"/>
      <c r="AD3755"/>
      <c r="AE3755"/>
      <c r="AF3755"/>
      <c r="AG3755"/>
      <c r="AH3755"/>
    </row>
    <row r="3756" spans="1:34" s="282" customFormat="1" ht="12.75" customHeight="1" x14ac:dyDescent="0.25">
      <c r="A3756"/>
      <c r="B3756"/>
      <c r="C3756" s="8"/>
      <c r="D3756" s="8"/>
      <c r="E3756"/>
      <c r="F3756" s="276"/>
      <c r="G3756"/>
      <c r="H3756"/>
      <c r="I3756"/>
      <c r="J3756" s="267"/>
      <c r="K3756" s="267"/>
      <c r="L3756" s="372"/>
      <c r="O3756" s="373"/>
      <c r="P3756" s="373"/>
      <c r="Q3756" s="374"/>
      <c r="R3756" s="274"/>
      <c r="S3756"/>
      <c r="T3756"/>
      <c r="U3756"/>
      <c r="V3756"/>
      <c r="W3756"/>
      <c r="X3756"/>
      <c r="Y3756"/>
      <c r="Z3756"/>
      <c r="AA3756"/>
      <c r="AB3756"/>
      <c r="AC3756"/>
      <c r="AD3756"/>
      <c r="AE3756"/>
      <c r="AF3756"/>
      <c r="AG3756"/>
      <c r="AH3756"/>
    </row>
    <row r="3757" spans="1:34" s="282" customFormat="1" ht="12.75" customHeight="1" x14ac:dyDescent="0.25">
      <c r="A3757"/>
      <c r="B3757"/>
      <c r="C3757" s="8"/>
      <c r="D3757" s="8"/>
      <c r="E3757"/>
      <c r="F3757" s="276"/>
      <c r="G3757"/>
      <c r="H3757"/>
      <c r="I3757"/>
      <c r="J3757" s="267"/>
      <c r="K3757" s="267"/>
      <c r="L3757" s="372"/>
      <c r="O3757" s="373"/>
      <c r="P3757" s="373"/>
      <c r="Q3757" s="374"/>
      <c r="R3757" s="274"/>
      <c r="S3757"/>
      <c r="T3757"/>
      <c r="U3757"/>
      <c r="V3757"/>
      <c r="W3757"/>
      <c r="X3757"/>
      <c r="Y3757"/>
      <c r="Z3757"/>
      <c r="AA3757"/>
      <c r="AB3757"/>
      <c r="AC3757"/>
      <c r="AD3757"/>
      <c r="AE3757"/>
      <c r="AF3757"/>
      <c r="AG3757"/>
      <c r="AH3757"/>
    </row>
    <row r="3758" spans="1:34" s="282" customFormat="1" ht="12.75" customHeight="1" x14ac:dyDescent="0.25">
      <c r="A3758"/>
      <c r="B3758"/>
      <c r="C3758" s="8"/>
      <c r="D3758" s="8"/>
      <c r="E3758"/>
      <c r="F3758" s="276"/>
      <c r="G3758"/>
      <c r="H3758"/>
      <c r="I3758"/>
      <c r="J3758" s="267"/>
      <c r="K3758" s="267"/>
      <c r="L3758" s="372"/>
      <c r="O3758" s="373"/>
      <c r="P3758" s="373"/>
      <c r="Q3758" s="374"/>
      <c r="R3758" s="274"/>
      <c r="S3758"/>
      <c r="T3758"/>
      <c r="U3758"/>
      <c r="V3758"/>
      <c r="W3758"/>
      <c r="X3758"/>
      <c r="Y3758"/>
      <c r="Z3758"/>
      <c r="AA3758"/>
      <c r="AB3758"/>
      <c r="AC3758"/>
      <c r="AD3758"/>
      <c r="AE3758"/>
      <c r="AF3758"/>
      <c r="AG3758"/>
      <c r="AH3758"/>
    </row>
    <row r="3759" spans="1:34" s="282" customFormat="1" ht="12.75" customHeight="1" x14ac:dyDescent="0.25">
      <c r="A3759"/>
      <c r="B3759"/>
      <c r="C3759" s="8"/>
      <c r="D3759" s="8"/>
      <c r="E3759"/>
      <c r="F3759" s="276"/>
      <c r="G3759"/>
      <c r="H3759"/>
      <c r="I3759"/>
      <c r="J3759" s="267"/>
      <c r="K3759" s="267"/>
      <c r="L3759" s="372"/>
      <c r="O3759" s="373"/>
      <c r="P3759" s="373"/>
      <c r="Q3759" s="374"/>
      <c r="R3759" s="274"/>
      <c r="S3759"/>
      <c r="T3759"/>
      <c r="U3759"/>
      <c r="V3759"/>
      <c r="W3759"/>
      <c r="X3759"/>
      <c r="Y3759"/>
      <c r="Z3759"/>
      <c r="AA3759"/>
      <c r="AB3759"/>
      <c r="AC3759"/>
      <c r="AD3759"/>
      <c r="AE3759"/>
      <c r="AF3759"/>
      <c r="AG3759"/>
      <c r="AH3759"/>
    </row>
    <row r="3760" spans="1:34" s="282" customFormat="1" ht="12.75" customHeight="1" x14ac:dyDescent="0.25">
      <c r="A3760"/>
      <c r="B3760"/>
      <c r="C3760" s="8"/>
      <c r="D3760" s="8"/>
      <c r="E3760"/>
      <c r="F3760" s="276"/>
      <c r="G3760"/>
      <c r="H3760"/>
      <c r="I3760"/>
      <c r="J3760" s="267"/>
      <c r="K3760" s="267"/>
      <c r="L3760" s="372"/>
      <c r="O3760" s="373"/>
      <c r="P3760" s="373"/>
      <c r="Q3760" s="374"/>
      <c r="R3760" s="274"/>
      <c r="S3760"/>
      <c r="T3760"/>
      <c r="U3760"/>
      <c r="V3760"/>
      <c r="W3760"/>
      <c r="X3760"/>
      <c r="Y3760"/>
      <c r="Z3760"/>
      <c r="AA3760"/>
      <c r="AB3760"/>
      <c r="AC3760"/>
      <c r="AD3760"/>
      <c r="AE3760"/>
      <c r="AF3760"/>
      <c r="AG3760"/>
      <c r="AH3760"/>
    </row>
    <row r="3761" spans="1:34" s="282" customFormat="1" ht="12.75" customHeight="1" x14ac:dyDescent="0.25">
      <c r="A3761"/>
      <c r="B3761"/>
      <c r="C3761" s="8"/>
      <c r="D3761" s="8"/>
      <c r="E3761"/>
      <c r="F3761" s="276"/>
      <c r="G3761"/>
      <c r="H3761"/>
      <c r="I3761"/>
      <c r="J3761" s="267"/>
      <c r="K3761" s="267"/>
      <c r="L3761" s="372"/>
      <c r="O3761" s="373"/>
      <c r="P3761" s="373"/>
      <c r="Q3761" s="374"/>
      <c r="R3761" s="274"/>
      <c r="S3761"/>
      <c r="T3761"/>
      <c r="U3761"/>
      <c r="V3761"/>
      <c r="W3761"/>
      <c r="X3761"/>
      <c r="Y3761"/>
      <c r="Z3761"/>
      <c r="AA3761"/>
      <c r="AB3761"/>
      <c r="AC3761"/>
      <c r="AD3761"/>
      <c r="AE3761"/>
      <c r="AF3761"/>
      <c r="AG3761"/>
      <c r="AH3761"/>
    </row>
    <row r="3762" spans="1:34" s="282" customFormat="1" ht="12.75" customHeight="1" x14ac:dyDescent="0.25">
      <c r="A3762"/>
      <c r="B3762"/>
      <c r="C3762" s="8"/>
      <c r="D3762" s="8"/>
      <c r="E3762"/>
      <c r="F3762" s="276"/>
      <c r="G3762"/>
      <c r="H3762"/>
      <c r="I3762"/>
      <c r="J3762" s="267"/>
      <c r="K3762" s="267"/>
      <c r="L3762" s="372"/>
      <c r="O3762" s="373"/>
      <c r="P3762" s="373"/>
      <c r="Q3762" s="374"/>
      <c r="R3762" s="274"/>
      <c r="S3762"/>
      <c r="T3762"/>
      <c r="U3762"/>
      <c r="V3762"/>
      <c r="W3762"/>
      <c r="X3762"/>
      <c r="Y3762"/>
      <c r="Z3762"/>
      <c r="AA3762"/>
      <c r="AB3762"/>
      <c r="AC3762"/>
      <c r="AD3762"/>
      <c r="AE3762"/>
      <c r="AF3762"/>
      <c r="AG3762"/>
      <c r="AH3762"/>
    </row>
    <row r="3763" spans="1:34" s="282" customFormat="1" ht="12.75" customHeight="1" x14ac:dyDescent="0.25">
      <c r="A3763"/>
      <c r="B3763"/>
      <c r="C3763" s="8"/>
      <c r="D3763" s="8"/>
      <c r="E3763"/>
      <c r="F3763" s="276"/>
      <c r="G3763"/>
      <c r="H3763"/>
      <c r="I3763"/>
      <c r="J3763" s="267"/>
      <c r="K3763" s="267"/>
      <c r="L3763" s="372"/>
      <c r="O3763" s="373"/>
      <c r="P3763" s="373"/>
      <c r="Q3763" s="374"/>
      <c r="R3763" s="274"/>
      <c r="S3763"/>
      <c r="T3763"/>
      <c r="U3763"/>
      <c r="V3763"/>
      <c r="W3763"/>
      <c r="X3763"/>
      <c r="Y3763"/>
      <c r="Z3763"/>
      <c r="AA3763"/>
      <c r="AB3763"/>
      <c r="AC3763"/>
      <c r="AD3763"/>
      <c r="AE3763"/>
      <c r="AF3763"/>
      <c r="AG3763"/>
      <c r="AH3763"/>
    </row>
    <row r="3764" spans="1:34" s="282" customFormat="1" ht="12.75" customHeight="1" x14ac:dyDescent="0.25">
      <c r="A3764"/>
      <c r="B3764"/>
      <c r="C3764" s="8"/>
      <c r="D3764" s="8"/>
      <c r="E3764"/>
      <c r="F3764" s="276"/>
      <c r="G3764"/>
      <c r="H3764"/>
      <c r="I3764"/>
      <c r="J3764" s="267"/>
      <c r="K3764" s="267"/>
      <c r="L3764" s="372"/>
      <c r="O3764" s="373"/>
      <c r="P3764" s="373"/>
      <c r="Q3764" s="374"/>
      <c r="R3764" s="274"/>
      <c r="S3764"/>
      <c r="T3764"/>
      <c r="U3764"/>
      <c r="V3764"/>
      <c r="W3764"/>
      <c r="X3764"/>
      <c r="Y3764"/>
      <c r="Z3764"/>
      <c r="AA3764"/>
      <c r="AB3764"/>
      <c r="AC3764"/>
      <c r="AD3764"/>
      <c r="AE3764"/>
      <c r="AF3764"/>
      <c r="AG3764"/>
      <c r="AH3764"/>
    </row>
    <row r="3765" spans="1:34" s="282" customFormat="1" ht="12.75" customHeight="1" x14ac:dyDescent="0.25">
      <c r="A3765"/>
      <c r="B3765"/>
      <c r="C3765" s="8"/>
      <c r="D3765" s="8"/>
      <c r="E3765"/>
      <c r="F3765" s="276"/>
      <c r="G3765"/>
      <c r="H3765"/>
      <c r="I3765"/>
      <c r="J3765" s="267"/>
      <c r="K3765" s="267"/>
      <c r="L3765" s="372"/>
      <c r="O3765" s="373"/>
      <c r="P3765" s="373"/>
      <c r="Q3765" s="374"/>
      <c r="R3765" s="274"/>
      <c r="S3765"/>
      <c r="T3765"/>
      <c r="U3765"/>
      <c r="V3765"/>
      <c r="W3765"/>
      <c r="X3765"/>
      <c r="Y3765"/>
      <c r="Z3765"/>
      <c r="AA3765"/>
      <c r="AB3765"/>
      <c r="AC3765"/>
      <c r="AD3765"/>
      <c r="AE3765"/>
      <c r="AF3765"/>
      <c r="AG3765"/>
      <c r="AH3765"/>
    </row>
    <row r="3766" spans="1:34" s="282" customFormat="1" ht="12.75" customHeight="1" x14ac:dyDescent="0.25">
      <c r="A3766"/>
      <c r="B3766"/>
      <c r="C3766" s="8"/>
      <c r="D3766" s="8"/>
      <c r="E3766"/>
      <c r="F3766" s="276"/>
      <c r="G3766"/>
      <c r="H3766"/>
      <c r="I3766"/>
      <c r="J3766" s="267"/>
      <c r="K3766" s="267"/>
      <c r="L3766" s="372"/>
      <c r="O3766" s="373"/>
      <c r="P3766" s="373"/>
      <c r="Q3766" s="374"/>
      <c r="R3766" s="274"/>
      <c r="S3766"/>
      <c r="T3766"/>
      <c r="U3766"/>
      <c r="V3766"/>
      <c r="W3766"/>
      <c r="X3766"/>
      <c r="Y3766"/>
      <c r="Z3766"/>
      <c r="AA3766"/>
      <c r="AB3766"/>
      <c r="AC3766"/>
      <c r="AD3766"/>
      <c r="AE3766"/>
      <c r="AF3766"/>
      <c r="AG3766"/>
      <c r="AH3766"/>
    </row>
    <row r="3767" spans="1:34" s="282" customFormat="1" ht="12.75" customHeight="1" x14ac:dyDescent="0.25">
      <c r="A3767"/>
      <c r="B3767"/>
      <c r="C3767" s="8"/>
      <c r="D3767" s="8"/>
      <c r="E3767"/>
      <c r="F3767" s="276"/>
      <c r="G3767"/>
      <c r="H3767"/>
      <c r="I3767"/>
      <c r="J3767" s="267"/>
      <c r="K3767" s="267"/>
      <c r="L3767" s="372"/>
      <c r="O3767" s="373"/>
      <c r="P3767" s="373"/>
      <c r="Q3767" s="374"/>
      <c r="R3767" s="274"/>
      <c r="S3767"/>
      <c r="T3767"/>
      <c r="U3767"/>
      <c r="V3767"/>
      <c r="W3767"/>
      <c r="X3767"/>
      <c r="Y3767"/>
      <c r="Z3767"/>
      <c r="AA3767"/>
      <c r="AB3767"/>
      <c r="AC3767"/>
      <c r="AD3767"/>
      <c r="AE3767"/>
      <c r="AF3767"/>
      <c r="AG3767"/>
      <c r="AH3767"/>
    </row>
    <row r="3768" spans="1:34" s="282" customFormat="1" ht="12.75" customHeight="1" x14ac:dyDescent="0.25">
      <c r="A3768"/>
      <c r="B3768"/>
      <c r="C3768" s="8"/>
      <c r="D3768" s="8"/>
      <c r="E3768"/>
      <c r="F3768" s="276"/>
      <c r="G3768"/>
      <c r="H3768"/>
      <c r="I3768"/>
      <c r="J3768" s="267"/>
      <c r="K3768" s="267"/>
      <c r="L3768" s="372"/>
      <c r="O3768" s="373"/>
      <c r="P3768" s="373"/>
      <c r="Q3768" s="374"/>
      <c r="R3768" s="274"/>
      <c r="S3768"/>
      <c r="T3768"/>
      <c r="U3768"/>
      <c r="V3768"/>
      <c r="W3768"/>
      <c r="X3768"/>
      <c r="Y3768"/>
      <c r="Z3768"/>
      <c r="AA3768"/>
      <c r="AB3768"/>
      <c r="AC3768"/>
      <c r="AD3768"/>
      <c r="AE3768"/>
      <c r="AF3768"/>
      <c r="AG3768"/>
      <c r="AH3768"/>
    </row>
    <row r="3769" spans="1:34" s="282" customFormat="1" ht="12.75" customHeight="1" x14ac:dyDescent="0.25">
      <c r="A3769"/>
      <c r="B3769"/>
      <c r="C3769" s="8"/>
      <c r="D3769" s="8"/>
      <c r="E3769"/>
      <c r="F3769" s="276"/>
      <c r="G3769"/>
      <c r="H3769"/>
      <c r="I3769"/>
      <c r="J3769" s="267"/>
      <c r="K3769" s="267"/>
      <c r="L3769" s="372"/>
      <c r="O3769" s="373"/>
      <c r="P3769" s="373"/>
      <c r="Q3769" s="374"/>
      <c r="R3769" s="274"/>
      <c r="S3769"/>
      <c r="T3769"/>
      <c r="U3769"/>
      <c r="V3769"/>
      <c r="W3769"/>
      <c r="X3769"/>
      <c r="Y3769"/>
      <c r="Z3769"/>
      <c r="AA3769"/>
      <c r="AB3769"/>
      <c r="AC3769"/>
      <c r="AD3769"/>
      <c r="AE3769"/>
      <c r="AF3769"/>
      <c r="AG3769"/>
      <c r="AH3769"/>
    </row>
    <row r="3770" spans="1:34" s="282" customFormat="1" ht="12.75" customHeight="1" x14ac:dyDescent="0.25">
      <c r="A3770"/>
      <c r="B3770"/>
      <c r="C3770" s="8"/>
      <c r="D3770" s="8"/>
      <c r="E3770"/>
      <c r="F3770" s="276"/>
      <c r="G3770"/>
      <c r="H3770"/>
      <c r="I3770"/>
      <c r="J3770" s="267"/>
      <c r="K3770" s="267"/>
      <c r="L3770" s="372"/>
      <c r="O3770" s="373"/>
      <c r="P3770" s="373"/>
      <c r="Q3770" s="374"/>
      <c r="R3770" s="274"/>
      <c r="S3770"/>
      <c r="T3770"/>
      <c r="U3770"/>
      <c r="V3770"/>
      <c r="W3770"/>
      <c r="X3770"/>
      <c r="Y3770"/>
      <c r="Z3770"/>
      <c r="AA3770"/>
      <c r="AB3770"/>
      <c r="AC3770"/>
      <c r="AD3770"/>
      <c r="AE3770"/>
      <c r="AF3770"/>
      <c r="AG3770"/>
      <c r="AH3770"/>
    </row>
    <row r="3771" spans="1:34" s="282" customFormat="1" ht="12.75" customHeight="1" x14ac:dyDescent="0.25">
      <c r="A3771"/>
      <c r="B3771"/>
      <c r="C3771" s="8"/>
      <c r="D3771" s="8"/>
      <c r="E3771"/>
      <c r="F3771" s="276"/>
      <c r="G3771"/>
      <c r="H3771"/>
      <c r="I3771"/>
      <c r="J3771" s="267"/>
      <c r="K3771" s="267"/>
      <c r="L3771" s="372"/>
      <c r="O3771" s="373"/>
      <c r="P3771" s="373"/>
      <c r="Q3771" s="374"/>
      <c r="R3771" s="274"/>
      <c r="S3771"/>
      <c r="T3771"/>
      <c r="U3771"/>
      <c r="V3771"/>
      <c r="W3771"/>
      <c r="X3771"/>
      <c r="Y3771"/>
      <c r="Z3771"/>
      <c r="AA3771"/>
      <c r="AB3771"/>
      <c r="AC3771"/>
      <c r="AD3771"/>
      <c r="AE3771"/>
      <c r="AF3771"/>
      <c r="AG3771"/>
      <c r="AH3771"/>
    </row>
    <row r="3772" spans="1:34" s="282" customFormat="1" ht="12.75" customHeight="1" x14ac:dyDescent="0.25">
      <c r="A3772"/>
      <c r="B3772"/>
      <c r="C3772" s="8"/>
      <c r="D3772" s="8"/>
      <c r="E3772"/>
      <c r="F3772" s="276"/>
      <c r="G3772"/>
      <c r="H3772"/>
      <c r="I3772"/>
      <c r="J3772" s="267"/>
      <c r="K3772" s="267"/>
      <c r="L3772" s="372"/>
      <c r="O3772" s="373"/>
      <c r="P3772" s="373"/>
      <c r="Q3772" s="374"/>
      <c r="R3772" s="274"/>
      <c r="S3772"/>
      <c r="T3772"/>
      <c r="U3772"/>
      <c r="V3772"/>
      <c r="W3772"/>
      <c r="X3772"/>
      <c r="Y3772"/>
      <c r="Z3772"/>
      <c r="AA3772"/>
      <c r="AB3772"/>
      <c r="AC3772"/>
      <c r="AD3772"/>
      <c r="AE3772"/>
      <c r="AF3772"/>
      <c r="AG3772"/>
      <c r="AH3772"/>
    </row>
    <row r="3773" spans="1:34" s="282" customFormat="1" ht="12.75" customHeight="1" x14ac:dyDescent="0.25">
      <c r="A3773"/>
      <c r="B3773"/>
      <c r="C3773" s="8"/>
      <c r="D3773" s="8"/>
      <c r="E3773"/>
      <c r="F3773" s="276"/>
      <c r="G3773"/>
      <c r="H3773"/>
      <c r="I3773"/>
      <c r="J3773" s="267"/>
      <c r="K3773" s="267"/>
      <c r="L3773" s="372"/>
      <c r="O3773" s="373"/>
      <c r="P3773" s="373"/>
      <c r="Q3773" s="374"/>
      <c r="R3773" s="274"/>
      <c r="S3773"/>
      <c r="T3773"/>
      <c r="U3773"/>
      <c r="V3773"/>
      <c r="W3773"/>
      <c r="X3773"/>
      <c r="Y3773"/>
      <c r="Z3773"/>
      <c r="AA3773"/>
      <c r="AB3773"/>
      <c r="AC3773"/>
      <c r="AD3773"/>
      <c r="AE3773"/>
      <c r="AF3773"/>
      <c r="AG3773"/>
      <c r="AH3773"/>
    </row>
    <row r="3774" spans="1:34" s="282" customFormat="1" ht="12.75" customHeight="1" x14ac:dyDescent="0.25">
      <c r="A3774"/>
      <c r="B3774"/>
      <c r="C3774" s="8"/>
      <c r="D3774" s="8"/>
      <c r="E3774"/>
      <c r="F3774" s="276"/>
      <c r="G3774"/>
      <c r="H3774"/>
      <c r="I3774"/>
      <c r="J3774" s="267"/>
      <c r="K3774" s="267"/>
      <c r="L3774" s="372"/>
      <c r="O3774" s="373"/>
      <c r="P3774" s="373"/>
      <c r="Q3774" s="374"/>
      <c r="R3774" s="274"/>
      <c r="S3774"/>
      <c r="T3774"/>
      <c r="U3774"/>
      <c r="V3774"/>
      <c r="W3774"/>
      <c r="X3774"/>
      <c r="Y3774"/>
      <c r="Z3774"/>
      <c r="AA3774"/>
      <c r="AB3774"/>
      <c r="AC3774"/>
      <c r="AD3774"/>
      <c r="AE3774"/>
      <c r="AF3774"/>
      <c r="AG3774"/>
      <c r="AH3774"/>
    </row>
    <row r="3775" spans="1:34" s="282" customFormat="1" ht="12.75" customHeight="1" x14ac:dyDescent="0.25">
      <c r="A3775"/>
      <c r="B3775"/>
      <c r="C3775" s="8"/>
      <c r="D3775" s="8"/>
      <c r="E3775"/>
      <c r="F3775" s="276"/>
      <c r="G3775"/>
      <c r="H3775"/>
      <c r="I3775"/>
      <c r="J3775" s="267"/>
      <c r="K3775" s="267"/>
      <c r="L3775" s="372"/>
      <c r="O3775" s="373"/>
      <c r="P3775" s="373"/>
      <c r="Q3775" s="374"/>
      <c r="R3775" s="274"/>
      <c r="S3775"/>
      <c r="T3775"/>
      <c r="U3775"/>
      <c r="V3775"/>
      <c r="W3775"/>
      <c r="X3775"/>
      <c r="Y3775"/>
      <c r="Z3775"/>
      <c r="AA3775"/>
      <c r="AB3775"/>
      <c r="AC3775"/>
      <c r="AD3775"/>
      <c r="AE3775"/>
      <c r="AF3775"/>
      <c r="AG3775"/>
      <c r="AH3775"/>
    </row>
    <row r="3776" spans="1:34" s="282" customFormat="1" ht="12.75" customHeight="1" x14ac:dyDescent="0.25">
      <c r="A3776"/>
      <c r="B3776"/>
      <c r="C3776" s="8"/>
      <c r="D3776" s="8"/>
      <c r="E3776"/>
      <c r="F3776" s="276"/>
      <c r="G3776"/>
      <c r="H3776"/>
      <c r="I3776"/>
      <c r="J3776" s="267"/>
      <c r="K3776" s="267"/>
      <c r="L3776" s="372"/>
      <c r="O3776" s="373"/>
      <c r="P3776" s="373"/>
      <c r="Q3776" s="374"/>
      <c r="R3776" s="274"/>
      <c r="S3776"/>
      <c r="T3776"/>
      <c r="U3776"/>
      <c r="V3776"/>
      <c r="W3776"/>
      <c r="X3776"/>
      <c r="Y3776"/>
      <c r="Z3776"/>
      <c r="AA3776"/>
      <c r="AB3776"/>
      <c r="AC3776"/>
      <c r="AD3776"/>
      <c r="AE3776"/>
      <c r="AF3776"/>
      <c r="AG3776"/>
      <c r="AH3776"/>
    </row>
    <row r="3777" spans="1:34" s="282" customFormat="1" ht="12.75" customHeight="1" x14ac:dyDescent="0.25">
      <c r="A3777"/>
      <c r="B3777"/>
      <c r="C3777" s="8"/>
      <c r="D3777" s="8"/>
      <c r="E3777"/>
      <c r="F3777" s="276"/>
      <c r="G3777"/>
      <c r="H3777"/>
      <c r="I3777"/>
      <c r="J3777" s="267"/>
      <c r="K3777" s="267"/>
      <c r="L3777" s="372"/>
      <c r="O3777" s="373"/>
      <c r="P3777" s="373"/>
      <c r="Q3777" s="374"/>
      <c r="R3777" s="274"/>
      <c r="S3777"/>
      <c r="T3777"/>
      <c r="U3777"/>
      <c r="V3777"/>
      <c r="W3777"/>
      <c r="X3777"/>
      <c r="Y3777"/>
      <c r="Z3777"/>
      <c r="AA3777"/>
      <c r="AB3777"/>
      <c r="AC3777"/>
      <c r="AD3777"/>
      <c r="AE3777"/>
      <c r="AF3777"/>
      <c r="AG3777"/>
      <c r="AH3777"/>
    </row>
    <row r="3778" spans="1:34" s="282" customFormat="1" ht="12.75" customHeight="1" x14ac:dyDescent="0.25">
      <c r="A3778"/>
      <c r="B3778"/>
      <c r="C3778" s="8"/>
      <c r="D3778" s="8"/>
      <c r="E3778"/>
      <c r="F3778" s="276"/>
      <c r="G3778"/>
      <c r="H3778"/>
      <c r="I3778"/>
      <c r="J3778" s="267"/>
      <c r="K3778" s="267"/>
      <c r="L3778" s="372"/>
      <c r="O3778" s="373"/>
      <c r="P3778" s="373"/>
      <c r="Q3778" s="374"/>
      <c r="R3778" s="274"/>
      <c r="S3778"/>
      <c r="T3778"/>
      <c r="U3778"/>
      <c r="V3778"/>
      <c r="W3778"/>
      <c r="X3778"/>
      <c r="Y3778"/>
      <c r="Z3778"/>
      <c r="AA3778"/>
      <c r="AB3778"/>
      <c r="AC3778"/>
      <c r="AD3778"/>
      <c r="AE3778"/>
      <c r="AF3778"/>
      <c r="AG3778"/>
      <c r="AH3778"/>
    </row>
    <row r="3779" spans="1:34" s="282" customFormat="1" ht="12.75" customHeight="1" x14ac:dyDescent="0.25">
      <c r="A3779"/>
      <c r="B3779"/>
      <c r="C3779" s="8"/>
      <c r="D3779" s="8"/>
      <c r="E3779"/>
      <c r="F3779" s="276"/>
      <c r="G3779"/>
      <c r="H3779"/>
      <c r="I3779"/>
      <c r="J3779" s="267"/>
      <c r="K3779" s="267"/>
      <c r="L3779" s="372"/>
      <c r="O3779" s="373"/>
      <c r="P3779" s="373"/>
      <c r="Q3779" s="374"/>
      <c r="R3779" s="274"/>
      <c r="S3779"/>
      <c r="T3779"/>
      <c r="U3779"/>
      <c r="V3779"/>
      <c r="W3779"/>
      <c r="X3779"/>
      <c r="Y3779"/>
      <c r="Z3779"/>
      <c r="AA3779"/>
      <c r="AB3779"/>
      <c r="AC3779"/>
      <c r="AD3779"/>
      <c r="AE3779"/>
      <c r="AF3779"/>
      <c r="AG3779"/>
      <c r="AH3779"/>
    </row>
    <row r="3780" spans="1:34" s="282" customFormat="1" ht="12.75" customHeight="1" x14ac:dyDescent="0.25">
      <c r="A3780"/>
      <c r="B3780"/>
      <c r="C3780" s="8"/>
      <c r="D3780" s="8"/>
      <c r="E3780"/>
      <c r="F3780" s="276"/>
      <c r="G3780"/>
      <c r="H3780"/>
      <c r="I3780"/>
      <c r="J3780" s="267"/>
      <c r="K3780" s="267"/>
      <c r="L3780" s="372"/>
      <c r="O3780" s="373"/>
      <c r="P3780" s="373"/>
      <c r="Q3780" s="374"/>
      <c r="R3780" s="274"/>
      <c r="S3780"/>
      <c r="T3780"/>
      <c r="U3780"/>
      <c r="V3780"/>
      <c r="W3780"/>
      <c r="X3780"/>
      <c r="Y3780"/>
      <c r="Z3780"/>
      <c r="AA3780"/>
      <c r="AB3780"/>
      <c r="AC3780"/>
      <c r="AD3780"/>
      <c r="AE3780"/>
      <c r="AF3780"/>
      <c r="AG3780"/>
      <c r="AH3780"/>
    </row>
    <row r="3781" spans="1:34" s="282" customFormat="1" ht="12.75" customHeight="1" x14ac:dyDescent="0.25">
      <c r="A3781"/>
      <c r="B3781"/>
      <c r="C3781" s="8"/>
      <c r="D3781" s="8"/>
      <c r="E3781"/>
      <c r="F3781" s="276"/>
      <c r="G3781"/>
      <c r="H3781"/>
      <c r="I3781"/>
      <c r="J3781" s="267"/>
      <c r="K3781" s="267"/>
      <c r="L3781" s="372"/>
      <c r="O3781" s="373"/>
      <c r="P3781" s="373"/>
      <c r="Q3781" s="374"/>
      <c r="R3781" s="274"/>
      <c r="S3781"/>
      <c r="T3781"/>
      <c r="U3781"/>
      <c r="V3781"/>
      <c r="W3781"/>
      <c r="X3781"/>
      <c r="Y3781"/>
      <c r="Z3781"/>
      <c r="AA3781"/>
      <c r="AB3781"/>
      <c r="AC3781"/>
      <c r="AD3781"/>
      <c r="AE3781"/>
      <c r="AF3781"/>
      <c r="AG3781"/>
      <c r="AH3781"/>
    </row>
    <row r="3782" spans="1:34" s="282" customFormat="1" ht="12.75" customHeight="1" x14ac:dyDescent="0.25">
      <c r="A3782"/>
      <c r="B3782"/>
      <c r="C3782" s="8"/>
      <c r="D3782" s="8"/>
      <c r="E3782"/>
      <c r="F3782" s="276"/>
      <c r="G3782"/>
      <c r="H3782"/>
      <c r="I3782"/>
      <c r="J3782" s="267"/>
      <c r="K3782" s="267"/>
      <c r="L3782" s="372"/>
      <c r="O3782" s="373"/>
      <c r="P3782" s="373"/>
      <c r="Q3782" s="374"/>
      <c r="R3782" s="274"/>
      <c r="S3782"/>
      <c r="T3782"/>
      <c r="U3782"/>
      <c r="V3782"/>
      <c r="W3782"/>
      <c r="X3782"/>
      <c r="Y3782"/>
      <c r="Z3782"/>
      <c r="AA3782"/>
      <c r="AB3782"/>
      <c r="AC3782"/>
      <c r="AD3782"/>
      <c r="AE3782"/>
      <c r="AF3782"/>
      <c r="AG3782"/>
      <c r="AH3782"/>
    </row>
    <row r="3783" spans="1:34" s="282" customFormat="1" ht="12.75" customHeight="1" x14ac:dyDescent="0.25">
      <c r="A3783"/>
      <c r="B3783"/>
      <c r="C3783" s="8"/>
      <c r="D3783" s="8"/>
      <c r="E3783"/>
      <c r="F3783" s="276"/>
      <c r="G3783"/>
      <c r="H3783"/>
      <c r="I3783"/>
      <c r="J3783" s="267"/>
      <c r="K3783" s="267"/>
      <c r="L3783" s="372"/>
      <c r="O3783" s="373"/>
      <c r="P3783" s="373"/>
      <c r="Q3783" s="374"/>
      <c r="R3783" s="274"/>
      <c r="S3783"/>
      <c r="T3783"/>
      <c r="U3783"/>
      <c r="V3783"/>
      <c r="W3783"/>
      <c r="X3783"/>
      <c r="Y3783"/>
      <c r="Z3783"/>
      <c r="AA3783"/>
      <c r="AB3783"/>
      <c r="AC3783"/>
      <c r="AD3783"/>
      <c r="AE3783"/>
      <c r="AF3783"/>
      <c r="AG3783"/>
      <c r="AH3783"/>
    </row>
    <row r="3784" spans="1:34" s="282" customFormat="1" ht="12.75" customHeight="1" x14ac:dyDescent="0.25">
      <c r="A3784"/>
      <c r="B3784"/>
      <c r="C3784" s="8"/>
      <c r="D3784" s="8"/>
      <c r="E3784"/>
      <c r="F3784" s="276"/>
      <c r="G3784"/>
      <c r="H3784"/>
      <c r="I3784"/>
      <c r="J3784" s="267"/>
      <c r="K3784" s="267"/>
      <c r="L3784" s="372"/>
      <c r="O3784" s="373"/>
      <c r="P3784" s="373"/>
      <c r="Q3784" s="374"/>
      <c r="R3784" s="274"/>
      <c r="S3784"/>
      <c r="T3784"/>
      <c r="U3784"/>
      <c r="V3784"/>
      <c r="W3784"/>
      <c r="X3784"/>
      <c r="Y3784"/>
      <c r="Z3784"/>
      <c r="AA3784"/>
      <c r="AB3784"/>
      <c r="AC3784"/>
      <c r="AD3784"/>
      <c r="AE3784"/>
      <c r="AF3784"/>
      <c r="AG3784"/>
      <c r="AH3784"/>
    </row>
    <row r="3785" spans="1:34" s="282" customFormat="1" ht="12.75" customHeight="1" x14ac:dyDescent="0.25">
      <c r="A3785"/>
      <c r="B3785"/>
      <c r="C3785" s="8"/>
      <c r="D3785" s="8"/>
      <c r="E3785"/>
      <c r="F3785" s="276"/>
      <c r="G3785"/>
      <c r="H3785"/>
      <c r="I3785"/>
      <c r="J3785" s="267"/>
      <c r="K3785" s="267"/>
      <c r="L3785" s="372"/>
      <c r="O3785" s="373"/>
      <c r="P3785" s="373"/>
      <c r="Q3785" s="374"/>
      <c r="R3785" s="274"/>
      <c r="S3785"/>
      <c r="T3785"/>
      <c r="U3785"/>
      <c r="V3785"/>
      <c r="W3785"/>
      <c r="X3785"/>
      <c r="Y3785"/>
      <c r="Z3785"/>
      <c r="AA3785"/>
      <c r="AB3785"/>
      <c r="AC3785"/>
      <c r="AD3785"/>
      <c r="AE3785"/>
      <c r="AF3785"/>
      <c r="AG3785"/>
      <c r="AH3785"/>
    </row>
    <row r="3786" spans="1:34" s="282" customFormat="1" ht="12.75" customHeight="1" x14ac:dyDescent="0.25">
      <c r="A3786"/>
      <c r="B3786"/>
      <c r="C3786" s="8"/>
      <c r="D3786" s="8"/>
      <c r="E3786"/>
      <c r="F3786" s="276"/>
      <c r="G3786"/>
      <c r="H3786"/>
      <c r="I3786"/>
      <c r="J3786" s="267"/>
      <c r="K3786" s="267"/>
      <c r="L3786" s="372"/>
      <c r="O3786" s="373"/>
      <c r="P3786" s="373"/>
      <c r="Q3786" s="374"/>
      <c r="R3786" s="274"/>
      <c r="S3786"/>
      <c r="T3786"/>
      <c r="U3786"/>
      <c r="V3786"/>
      <c r="W3786"/>
      <c r="X3786"/>
      <c r="Y3786"/>
      <c r="Z3786"/>
      <c r="AA3786"/>
      <c r="AB3786"/>
      <c r="AC3786"/>
      <c r="AD3786"/>
      <c r="AE3786"/>
      <c r="AF3786"/>
      <c r="AG3786"/>
      <c r="AH3786"/>
    </row>
    <row r="3787" spans="1:34" s="282" customFormat="1" ht="12.75" customHeight="1" x14ac:dyDescent="0.25">
      <c r="A3787"/>
      <c r="B3787"/>
      <c r="C3787" s="8"/>
      <c r="D3787" s="8"/>
      <c r="E3787"/>
      <c r="F3787" s="276"/>
      <c r="G3787"/>
      <c r="H3787"/>
      <c r="I3787"/>
      <c r="J3787" s="267"/>
      <c r="K3787" s="267"/>
      <c r="L3787" s="372"/>
      <c r="O3787" s="373"/>
      <c r="P3787" s="373"/>
      <c r="Q3787" s="374"/>
      <c r="R3787" s="274"/>
      <c r="S3787"/>
      <c r="T3787"/>
      <c r="U3787"/>
      <c r="V3787"/>
      <c r="W3787"/>
      <c r="X3787"/>
      <c r="Y3787"/>
      <c r="Z3787"/>
      <c r="AA3787"/>
      <c r="AB3787"/>
      <c r="AC3787"/>
      <c r="AD3787"/>
      <c r="AE3787"/>
      <c r="AF3787"/>
      <c r="AG3787"/>
      <c r="AH3787"/>
    </row>
    <row r="3788" spans="1:34" s="282" customFormat="1" ht="12.75" customHeight="1" x14ac:dyDescent="0.25">
      <c r="A3788"/>
      <c r="B3788"/>
      <c r="C3788" s="8"/>
      <c r="D3788" s="8"/>
      <c r="E3788"/>
      <c r="F3788" s="276"/>
      <c r="G3788"/>
      <c r="H3788"/>
      <c r="I3788"/>
      <c r="J3788" s="267"/>
      <c r="K3788" s="267"/>
      <c r="L3788" s="372"/>
      <c r="O3788" s="373"/>
      <c r="P3788" s="373"/>
      <c r="Q3788" s="374"/>
      <c r="R3788" s="274"/>
      <c r="S3788"/>
      <c r="T3788"/>
      <c r="U3788"/>
      <c r="V3788"/>
      <c r="W3788"/>
      <c r="X3788"/>
      <c r="Y3788"/>
      <c r="Z3788"/>
      <c r="AA3788"/>
      <c r="AB3788"/>
      <c r="AC3788"/>
      <c r="AD3788"/>
      <c r="AE3788"/>
      <c r="AF3788"/>
      <c r="AG3788"/>
      <c r="AH3788"/>
    </row>
    <row r="3789" spans="1:34" s="282" customFormat="1" ht="12.75" customHeight="1" x14ac:dyDescent="0.25">
      <c r="A3789"/>
      <c r="B3789"/>
      <c r="C3789" s="8"/>
      <c r="D3789" s="8"/>
      <c r="E3789"/>
      <c r="F3789" s="276"/>
      <c r="G3789"/>
      <c r="H3789"/>
      <c r="I3789"/>
      <c r="J3789" s="267"/>
      <c r="K3789" s="267"/>
      <c r="L3789" s="372"/>
      <c r="O3789" s="373"/>
      <c r="P3789" s="373"/>
      <c r="Q3789" s="374"/>
      <c r="R3789" s="274"/>
      <c r="S3789"/>
      <c r="T3789"/>
      <c r="U3789"/>
      <c r="V3789"/>
      <c r="W3789"/>
      <c r="X3789"/>
      <c r="Y3789"/>
      <c r="Z3789"/>
      <c r="AA3789"/>
      <c r="AB3789"/>
      <c r="AC3789"/>
      <c r="AD3789"/>
      <c r="AE3789"/>
      <c r="AF3789"/>
      <c r="AG3789"/>
      <c r="AH3789"/>
    </row>
    <row r="3790" spans="1:34" s="282" customFormat="1" ht="12.75" customHeight="1" x14ac:dyDescent="0.25">
      <c r="A3790"/>
      <c r="B3790"/>
      <c r="C3790" s="8"/>
      <c r="D3790" s="8"/>
      <c r="E3790"/>
      <c r="F3790" s="276"/>
      <c r="G3790"/>
      <c r="H3790"/>
      <c r="I3790"/>
      <c r="J3790" s="267"/>
      <c r="K3790" s="267"/>
      <c r="L3790" s="372"/>
      <c r="O3790" s="373"/>
      <c r="P3790" s="373"/>
      <c r="Q3790" s="374"/>
      <c r="R3790" s="274"/>
      <c r="S3790"/>
      <c r="T3790"/>
      <c r="U3790"/>
      <c r="V3790"/>
      <c r="W3790"/>
      <c r="X3790"/>
      <c r="Y3790"/>
      <c r="Z3790"/>
      <c r="AA3790"/>
      <c r="AB3790"/>
      <c r="AC3790"/>
      <c r="AD3790"/>
      <c r="AE3790"/>
      <c r="AF3790"/>
      <c r="AG3790"/>
      <c r="AH3790"/>
    </row>
    <row r="3791" spans="1:34" s="282" customFormat="1" ht="12.75" customHeight="1" x14ac:dyDescent="0.25">
      <c r="A3791"/>
      <c r="B3791"/>
      <c r="C3791" s="8"/>
      <c r="D3791" s="8"/>
      <c r="E3791"/>
      <c r="F3791" s="276"/>
      <c r="G3791"/>
      <c r="H3791"/>
      <c r="I3791"/>
      <c r="J3791" s="267"/>
      <c r="K3791" s="267"/>
      <c r="L3791" s="372"/>
      <c r="O3791" s="373"/>
      <c r="P3791" s="373"/>
      <c r="Q3791" s="374"/>
      <c r="R3791" s="274"/>
      <c r="S3791"/>
      <c r="T3791"/>
      <c r="U3791"/>
      <c r="V3791"/>
      <c r="W3791"/>
      <c r="X3791"/>
      <c r="Y3791"/>
      <c r="Z3791"/>
      <c r="AA3791"/>
      <c r="AB3791"/>
      <c r="AC3791"/>
      <c r="AD3791"/>
      <c r="AE3791"/>
      <c r="AF3791"/>
      <c r="AG3791"/>
      <c r="AH3791"/>
    </row>
    <row r="3792" spans="1:34" s="282" customFormat="1" ht="12.75" customHeight="1" x14ac:dyDescent="0.25">
      <c r="A3792"/>
      <c r="B3792"/>
      <c r="C3792" s="8"/>
      <c r="D3792" s="8"/>
      <c r="E3792"/>
      <c r="F3792" s="276"/>
      <c r="G3792"/>
      <c r="H3792"/>
      <c r="I3792"/>
      <c r="J3792" s="267"/>
      <c r="K3792" s="267"/>
      <c r="L3792" s="372"/>
      <c r="O3792" s="373"/>
      <c r="P3792" s="373"/>
      <c r="Q3792" s="374"/>
      <c r="R3792" s="274"/>
      <c r="S3792"/>
      <c r="T3792"/>
      <c r="U3792"/>
      <c r="V3792"/>
      <c r="W3792"/>
      <c r="X3792"/>
      <c r="Y3792"/>
      <c r="Z3792"/>
      <c r="AA3792"/>
      <c r="AB3792"/>
      <c r="AC3792"/>
      <c r="AD3792"/>
      <c r="AE3792"/>
      <c r="AF3792"/>
      <c r="AG3792"/>
      <c r="AH3792"/>
    </row>
    <row r="3793" spans="1:34" s="282" customFormat="1" ht="12.75" customHeight="1" x14ac:dyDescent="0.25">
      <c r="A3793"/>
      <c r="B3793"/>
      <c r="C3793" s="8"/>
      <c r="D3793" s="8"/>
      <c r="E3793"/>
      <c r="F3793" s="276"/>
      <c r="G3793"/>
      <c r="H3793"/>
      <c r="I3793"/>
      <c r="J3793" s="267"/>
      <c r="K3793" s="267"/>
      <c r="L3793" s="372"/>
      <c r="O3793" s="373"/>
      <c r="P3793" s="373"/>
      <c r="Q3793" s="374"/>
      <c r="R3793" s="274"/>
      <c r="S3793"/>
      <c r="T3793"/>
      <c r="U3793"/>
      <c r="V3793"/>
      <c r="W3793"/>
      <c r="X3793"/>
      <c r="Y3793"/>
      <c r="Z3793"/>
      <c r="AA3793"/>
      <c r="AB3793"/>
      <c r="AC3793"/>
      <c r="AD3793"/>
      <c r="AE3793"/>
      <c r="AF3793"/>
      <c r="AG3793"/>
      <c r="AH3793"/>
    </row>
    <row r="3794" spans="1:34" s="282" customFormat="1" ht="12.75" customHeight="1" x14ac:dyDescent="0.25">
      <c r="A3794"/>
      <c r="B3794"/>
      <c r="C3794" s="8"/>
      <c r="D3794" s="8"/>
      <c r="E3794"/>
      <c r="F3794" s="276"/>
      <c r="G3794"/>
      <c r="H3794"/>
      <c r="I3794"/>
      <c r="J3794" s="267"/>
      <c r="K3794" s="267"/>
      <c r="L3794" s="372"/>
      <c r="O3794" s="373"/>
      <c r="P3794" s="373"/>
      <c r="Q3794" s="374"/>
      <c r="R3794" s="274"/>
      <c r="S3794"/>
      <c r="T3794"/>
      <c r="U3794"/>
      <c r="V3794"/>
      <c r="W3794"/>
      <c r="X3794"/>
      <c r="Y3794"/>
      <c r="Z3794"/>
      <c r="AA3794"/>
      <c r="AB3794"/>
      <c r="AC3794"/>
      <c r="AD3794"/>
      <c r="AE3794"/>
      <c r="AF3794"/>
      <c r="AG3794"/>
      <c r="AH3794"/>
    </row>
    <row r="3795" spans="1:34" s="282" customFormat="1" ht="12.75" customHeight="1" x14ac:dyDescent="0.25">
      <c r="A3795"/>
      <c r="B3795"/>
      <c r="C3795" s="8"/>
      <c r="D3795" s="8"/>
      <c r="E3795"/>
      <c r="F3795" s="276"/>
      <c r="G3795"/>
      <c r="H3795"/>
      <c r="I3795"/>
      <c r="J3795" s="267"/>
      <c r="K3795" s="267"/>
      <c r="L3795" s="372"/>
      <c r="O3795" s="373"/>
      <c r="P3795" s="373"/>
      <c r="Q3795" s="374"/>
      <c r="R3795" s="274"/>
      <c r="S3795"/>
      <c r="T3795"/>
      <c r="U3795"/>
      <c r="V3795"/>
      <c r="W3795"/>
      <c r="X3795"/>
      <c r="Y3795"/>
      <c r="Z3795"/>
      <c r="AA3795"/>
      <c r="AB3795"/>
      <c r="AC3795"/>
      <c r="AD3795"/>
      <c r="AE3795"/>
      <c r="AF3795"/>
      <c r="AG3795"/>
      <c r="AH3795"/>
    </row>
    <row r="3796" spans="1:34" s="282" customFormat="1" ht="12.75" customHeight="1" x14ac:dyDescent="0.25">
      <c r="A3796"/>
      <c r="B3796"/>
      <c r="C3796" s="8"/>
      <c r="D3796" s="8"/>
      <c r="E3796"/>
      <c r="F3796" s="276"/>
      <c r="G3796"/>
      <c r="H3796"/>
      <c r="I3796"/>
      <c r="J3796" s="267"/>
      <c r="K3796" s="267"/>
      <c r="L3796" s="372"/>
      <c r="O3796" s="373"/>
      <c r="P3796" s="373"/>
      <c r="Q3796" s="374"/>
      <c r="R3796" s="274"/>
      <c r="S3796"/>
      <c r="T3796"/>
      <c r="U3796"/>
      <c r="V3796"/>
      <c r="W3796"/>
      <c r="X3796"/>
      <c r="Y3796"/>
      <c r="Z3796"/>
      <c r="AA3796"/>
      <c r="AB3796"/>
      <c r="AC3796"/>
      <c r="AD3796"/>
      <c r="AE3796"/>
      <c r="AF3796"/>
      <c r="AG3796"/>
      <c r="AH3796"/>
    </row>
    <row r="3797" spans="1:34" s="282" customFormat="1" ht="12.75" customHeight="1" x14ac:dyDescent="0.25">
      <c r="A3797"/>
      <c r="B3797"/>
      <c r="C3797" s="8"/>
      <c r="D3797" s="8"/>
      <c r="E3797"/>
      <c r="F3797" s="276"/>
      <c r="G3797"/>
      <c r="H3797"/>
      <c r="I3797"/>
      <c r="J3797" s="267"/>
      <c r="K3797" s="267"/>
      <c r="L3797" s="372"/>
      <c r="O3797" s="373"/>
      <c r="P3797" s="373"/>
      <c r="Q3797" s="374"/>
      <c r="R3797" s="274"/>
      <c r="S3797"/>
      <c r="T3797"/>
      <c r="U3797"/>
      <c r="V3797"/>
      <c r="W3797"/>
      <c r="X3797"/>
      <c r="Y3797"/>
      <c r="Z3797"/>
      <c r="AA3797"/>
      <c r="AB3797"/>
      <c r="AC3797"/>
      <c r="AD3797"/>
      <c r="AE3797"/>
      <c r="AF3797"/>
      <c r="AG3797"/>
      <c r="AH3797"/>
    </row>
    <row r="3798" spans="1:34" s="282" customFormat="1" ht="12.75" customHeight="1" x14ac:dyDescent="0.25">
      <c r="A3798"/>
      <c r="B3798"/>
      <c r="C3798" s="8"/>
      <c r="D3798" s="8"/>
      <c r="E3798"/>
      <c r="F3798" s="276"/>
      <c r="G3798"/>
      <c r="H3798"/>
      <c r="I3798"/>
      <c r="J3798" s="267"/>
      <c r="K3798" s="267"/>
      <c r="L3798" s="372"/>
      <c r="O3798" s="373"/>
      <c r="P3798" s="373"/>
      <c r="Q3798" s="374"/>
      <c r="R3798" s="274"/>
      <c r="S3798"/>
      <c r="T3798"/>
      <c r="U3798"/>
      <c r="V3798"/>
      <c r="W3798"/>
      <c r="X3798"/>
      <c r="Y3798"/>
      <c r="Z3798"/>
      <c r="AA3798"/>
      <c r="AB3798"/>
      <c r="AC3798"/>
      <c r="AD3798"/>
      <c r="AE3798"/>
      <c r="AF3798"/>
      <c r="AG3798"/>
      <c r="AH3798"/>
    </row>
    <row r="3799" spans="1:34" s="282" customFormat="1" ht="12.75" customHeight="1" x14ac:dyDescent="0.25">
      <c r="A3799"/>
      <c r="B3799"/>
      <c r="C3799" s="8"/>
      <c r="D3799" s="8"/>
      <c r="E3799"/>
      <c r="F3799" s="276"/>
      <c r="G3799"/>
      <c r="H3799"/>
      <c r="I3799"/>
      <c r="J3799" s="267"/>
      <c r="K3799" s="267"/>
      <c r="L3799" s="372"/>
      <c r="O3799" s="373"/>
      <c r="P3799" s="373"/>
      <c r="Q3799" s="374"/>
      <c r="R3799" s="274"/>
      <c r="S3799"/>
      <c r="T3799"/>
      <c r="U3799"/>
      <c r="V3799"/>
      <c r="W3799"/>
      <c r="X3799"/>
      <c r="Y3799"/>
      <c r="Z3799"/>
      <c r="AA3799"/>
      <c r="AB3799"/>
      <c r="AC3799"/>
      <c r="AD3799"/>
      <c r="AE3799"/>
      <c r="AF3799"/>
      <c r="AG3799"/>
      <c r="AH3799"/>
    </row>
    <row r="3800" spans="1:34" s="282" customFormat="1" ht="12.75" customHeight="1" x14ac:dyDescent="0.25">
      <c r="A3800"/>
      <c r="B3800"/>
      <c r="C3800" s="8"/>
      <c r="D3800" s="8"/>
      <c r="E3800"/>
      <c r="F3800" s="276"/>
      <c r="G3800"/>
      <c r="H3800"/>
      <c r="I3800"/>
      <c r="J3800" s="267"/>
      <c r="K3800" s="267"/>
      <c r="L3800" s="372"/>
      <c r="O3800" s="373"/>
      <c r="P3800" s="373"/>
      <c r="Q3800" s="374"/>
      <c r="R3800" s="274"/>
      <c r="S3800"/>
      <c r="T3800"/>
      <c r="U3800"/>
      <c r="V3800"/>
      <c r="W3800"/>
      <c r="X3800"/>
      <c r="Y3800"/>
      <c r="Z3800"/>
      <c r="AA3800"/>
      <c r="AB3800"/>
      <c r="AC3800"/>
      <c r="AD3800"/>
      <c r="AE3800"/>
      <c r="AF3800"/>
      <c r="AG3800"/>
      <c r="AH3800"/>
    </row>
    <row r="3801" spans="1:34" s="282" customFormat="1" ht="12.75" customHeight="1" x14ac:dyDescent="0.25">
      <c r="A3801"/>
      <c r="B3801"/>
      <c r="C3801" s="8"/>
      <c r="D3801" s="8"/>
      <c r="E3801"/>
      <c r="F3801" s="276"/>
      <c r="G3801"/>
      <c r="H3801"/>
      <c r="I3801"/>
      <c r="J3801" s="267"/>
      <c r="K3801" s="267"/>
      <c r="L3801" s="372"/>
      <c r="O3801" s="373"/>
      <c r="P3801" s="373"/>
      <c r="Q3801" s="374"/>
      <c r="R3801" s="274"/>
      <c r="S3801"/>
      <c r="T3801"/>
      <c r="U3801"/>
      <c r="V3801"/>
      <c r="W3801"/>
      <c r="X3801"/>
      <c r="Y3801"/>
      <c r="Z3801"/>
      <c r="AA3801"/>
      <c r="AB3801"/>
      <c r="AC3801"/>
      <c r="AD3801"/>
      <c r="AE3801"/>
      <c r="AF3801"/>
      <c r="AG3801"/>
      <c r="AH3801"/>
    </row>
    <row r="3802" spans="1:34" s="282" customFormat="1" ht="12.75" customHeight="1" x14ac:dyDescent="0.25">
      <c r="A3802"/>
      <c r="B3802"/>
      <c r="C3802" s="8"/>
      <c r="D3802" s="8"/>
      <c r="E3802"/>
      <c r="F3802" s="276"/>
      <c r="G3802"/>
      <c r="H3802"/>
      <c r="I3802"/>
      <c r="J3802" s="267"/>
      <c r="K3802" s="267"/>
      <c r="L3802" s="372"/>
      <c r="O3802" s="373"/>
      <c r="P3802" s="373"/>
      <c r="Q3802" s="374"/>
      <c r="R3802" s="274"/>
      <c r="S3802"/>
      <c r="T3802"/>
      <c r="U3802"/>
      <c r="V3802"/>
      <c r="W3802"/>
      <c r="X3802"/>
      <c r="Y3802"/>
      <c r="Z3802"/>
      <c r="AA3802"/>
      <c r="AB3802"/>
      <c r="AC3802"/>
      <c r="AD3802"/>
      <c r="AE3802"/>
      <c r="AF3802"/>
      <c r="AG3802"/>
      <c r="AH3802"/>
    </row>
    <row r="3803" spans="1:34" s="282" customFormat="1" ht="12.75" customHeight="1" x14ac:dyDescent="0.25">
      <c r="A3803"/>
      <c r="B3803"/>
      <c r="C3803" s="8"/>
      <c r="D3803" s="8"/>
      <c r="E3803"/>
      <c r="F3803" s="276"/>
      <c r="G3803"/>
      <c r="H3803"/>
      <c r="I3803"/>
      <c r="J3803" s="267"/>
      <c r="K3803" s="267"/>
      <c r="L3803" s="372"/>
      <c r="O3803" s="373"/>
      <c r="P3803" s="373"/>
      <c r="Q3803" s="374"/>
      <c r="R3803" s="274"/>
      <c r="S3803"/>
      <c r="T3803"/>
      <c r="U3803"/>
      <c r="V3803"/>
      <c r="W3803"/>
      <c r="X3803"/>
      <c r="Y3803"/>
      <c r="Z3803"/>
      <c r="AA3803"/>
      <c r="AB3803"/>
      <c r="AC3803"/>
      <c r="AD3803"/>
      <c r="AE3803"/>
      <c r="AF3803"/>
      <c r="AG3803"/>
      <c r="AH3803"/>
    </row>
    <row r="3804" spans="1:34" s="282" customFormat="1" ht="12.75" customHeight="1" x14ac:dyDescent="0.25">
      <c r="A3804"/>
      <c r="B3804"/>
      <c r="C3804" s="8"/>
      <c r="D3804" s="8"/>
      <c r="E3804"/>
      <c r="F3804" s="276"/>
      <c r="G3804"/>
      <c r="H3804"/>
      <c r="I3804"/>
      <c r="J3804" s="267"/>
      <c r="K3804" s="267"/>
      <c r="L3804" s="372"/>
      <c r="O3804" s="373"/>
      <c r="P3804" s="373"/>
      <c r="Q3804" s="374"/>
      <c r="R3804" s="274"/>
      <c r="S3804"/>
      <c r="T3804"/>
      <c r="U3804"/>
      <c r="V3804"/>
      <c r="W3804"/>
      <c r="X3804"/>
      <c r="Y3804"/>
      <c r="Z3804"/>
      <c r="AA3804"/>
      <c r="AB3804"/>
      <c r="AC3804"/>
      <c r="AD3804"/>
      <c r="AE3804"/>
      <c r="AF3804"/>
      <c r="AG3804"/>
      <c r="AH3804"/>
    </row>
    <row r="3805" spans="1:34" s="282" customFormat="1" ht="12.75" customHeight="1" x14ac:dyDescent="0.25">
      <c r="A3805"/>
      <c r="B3805"/>
      <c r="C3805" s="8"/>
      <c r="D3805" s="8"/>
      <c r="E3805"/>
      <c r="F3805" s="276"/>
      <c r="G3805"/>
      <c r="H3805"/>
      <c r="I3805"/>
      <c r="J3805" s="267"/>
      <c r="K3805" s="267"/>
      <c r="L3805" s="372"/>
      <c r="O3805" s="373"/>
      <c r="P3805" s="373"/>
      <c r="Q3805" s="374"/>
      <c r="R3805" s="274"/>
      <c r="S3805"/>
      <c r="T3805"/>
      <c r="U3805"/>
      <c r="V3805"/>
      <c r="W3805"/>
      <c r="X3805"/>
      <c r="Y3805"/>
      <c r="Z3805"/>
      <c r="AA3805"/>
      <c r="AB3805"/>
      <c r="AC3805"/>
      <c r="AD3805"/>
      <c r="AE3805"/>
      <c r="AF3805"/>
      <c r="AG3805"/>
      <c r="AH3805"/>
    </row>
    <row r="3806" spans="1:34" s="282" customFormat="1" ht="12.75" customHeight="1" x14ac:dyDescent="0.25">
      <c r="A3806"/>
      <c r="B3806"/>
      <c r="C3806" s="8"/>
      <c r="D3806" s="8"/>
      <c r="E3806"/>
      <c r="F3806" s="276"/>
      <c r="G3806"/>
      <c r="H3806"/>
      <c r="I3806"/>
      <c r="J3806" s="267"/>
      <c r="K3806" s="267"/>
      <c r="L3806" s="372"/>
      <c r="O3806" s="373"/>
      <c r="P3806" s="373"/>
      <c r="Q3806" s="374"/>
      <c r="R3806" s="274"/>
      <c r="S3806"/>
      <c r="T3806"/>
      <c r="U3806"/>
      <c r="V3806"/>
      <c r="W3806"/>
      <c r="X3806"/>
      <c r="Y3806"/>
      <c r="Z3806"/>
      <c r="AA3806"/>
      <c r="AB3806"/>
      <c r="AC3806"/>
      <c r="AD3806"/>
      <c r="AE3806"/>
      <c r="AF3806"/>
      <c r="AG3806"/>
      <c r="AH3806"/>
    </row>
    <row r="3807" spans="1:34" s="282" customFormat="1" ht="12.75" customHeight="1" x14ac:dyDescent="0.25">
      <c r="A3807"/>
      <c r="B3807"/>
      <c r="C3807" s="8"/>
      <c r="D3807" s="8"/>
      <c r="E3807"/>
      <c r="F3807" s="276"/>
      <c r="G3807"/>
      <c r="H3807"/>
      <c r="I3807"/>
      <c r="J3807" s="267"/>
      <c r="K3807" s="267"/>
      <c r="L3807" s="372"/>
      <c r="O3807" s="373"/>
      <c r="P3807" s="373"/>
      <c r="Q3807" s="374"/>
      <c r="R3807" s="274"/>
      <c r="S3807"/>
      <c r="T3807"/>
      <c r="U3807"/>
      <c r="V3807"/>
      <c r="W3807"/>
      <c r="X3807"/>
      <c r="Y3807"/>
      <c r="Z3807"/>
      <c r="AA3807"/>
      <c r="AB3807"/>
      <c r="AC3807"/>
      <c r="AD3807"/>
      <c r="AE3807"/>
      <c r="AF3807"/>
      <c r="AG3807"/>
      <c r="AH3807"/>
    </row>
    <row r="3808" spans="1:34" s="282" customFormat="1" ht="12.75" customHeight="1" x14ac:dyDescent="0.25">
      <c r="A3808"/>
      <c r="B3808"/>
      <c r="C3808" s="8"/>
      <c r="D3808" s="8"/>
      <c r="E3808"/>
      <c r="F3808" s="276"/>
      <c r="G3808"/>
      <c r="H3808"/>
      <c r="I3808"/>
      <c r="J3808" s="267"/>
      <c r="K3808" s="267"/>
      <c r="L3808" s="372"/>
      <c r="O3808" s="373"/>
      <c r="P3808" s="373"/>
      <c r="Q3808" s="374"/>
      <c r="R3808" s="274"/>
      <c r="S3808"/>
      <c r="T3808"/>
      <c r="U3808"/>
      <c r="V3808"/>
      <c r="W3808"/>
      <c r="X3808"/>
      <c r="Y3808"/>
      <c r="Z3808"/>
      <c r="AA3808"/>
      <c r="AB3808"/>
      <c r="AC3808"/>
      <c r="AD3808"/>
      <c r="AE3808"/>
      <c r="AF3808"/>
      <c r="AG3808"/>
      <c r="AH3808"/>
    </row>
    <row r="3809" spans="1:34" s="282" customFormat="1" ht="12.75" customHeight="1" x14ac:dyDescent="0.25">
      <c r="A3809"/>
      <c r="B3809"/>
      <c r="C3809" s="8"/>
      <c r="D3809" s="8"/>
      <c r="E3809"/>
      <c r="F3809" s="276"/>
      <c r="G3809"/>
      <c r="H3809"/>
      <c r="I3809"/>
      <c r="J3809" s="267"/>
      <c r="K3809" s="267"/>
      <c r="L3809" s="372"/>
      <c r="O3809" s="373"/>
      <c r="P3809" s="373"/>
      <c r="Q3809" s="374"/>
      <c r="R3809" s="274"/>
      <c r="S3809"/>
      <c r="T3809"/>
      <c r="U3809"/>
      <c r="V3809"/>
      <c r="W3809"/>
      <c r="X3809"/>
      <c r="Y3809"/>
      <c r="Z3809"/>
      <c r="AA3809"/>
      <c r="AB3809"/>
      <c r="AC3809"/>
      <c r="AD3809"/>
      <c r="AE3809"/>
      <c r="AF3809"/>
      <c r="AG3809"/>
      <c r="AH3809"/>
    </row>
    <row r="3810" spans="1:34" s="282" customFormat="1" ht="12.75" customHeight="1" x14ac:dyDescent="0.25">
      <c r="A3810"/>
      <c r="B3810"/>
      <c r="C3810" s="8"/>
      <c r="D3810" s="8"/>
      <c r="E3810"/>
      <c r="F3810" s="276"/>
      <c r="G3810"/>
      <c r="H3810"/>
      <c r="I3810"/>
      <c r="J3810" s="267"/>
      <c r="K3810" s="267"/>
      <c r="L3810" s="372"/>
      <c r="O3810" s="373"/>
      <c r="P3810" s="373"/>
      <c r="Q3810" s="374"/>
      <c r="R3810" s="274"/>
      <c r="S3810"/>
      <c r="T3810"/>
      <c r="U3810"/>
      <c r="V3810"/>
      <c r="W3810"/>
      <c r="X3810"/>
      <c r="Y3810"/>
      <c r="Z3810"/>
      <c r="AA3810"/>
      <c r="AB3810"/>
      <c r="AC3810"/>
      <c r="AD3810"/>
      <c r="AE3810"/>
      <c r="AF3810"/>
      <c r="AG3810"/>
      <c r="AH3810"/>
    </row>
    <row r="3811" spans="1:34" s="282" customFormat="1" ht="12.75" customHeight="1" x14ac:dyDescent="0.25">
      <c r="A3811"/>
      <c r="B3811"/>
      <c r="C3811" s="8"/>
      <c r="D3811" s="8"/>
      <c r="E3811"/>
      <c r="F3811" s="276"/>
      <c r="G3811"/>
      <c r="H3811"/>
      <c r="I3811"/>
      <c r="J3811" s="267"/>
      <c r="K3811" s="267"/>
      <c r="L3811" s="372"/>
      <c r="O3811" s="373"/>
      <c r="P3811" s="373"/>
      <c r="Q3811" s="374"/>
      <c r="R3811" s="274"/>
      <c r="S3811"/>
      <c r="T3811"/>
      <c r="U3811"/>
      <c r="V3811"/>
      <c r="W3811"/>
      <c r="X3811"/>
      <c r="Y3811"/>
      <c r="Z3811"/>
      <c r="AA3811"/>
      <c r="AB3811"/>
      <c r="AC3811"/>
      <c r="AD3811"/>
      <c r="AE3811"/>
      <c r="AF3811"/>
      <c r="AG3811"/>
      <c r="AH3811"/>
    </row>
    <row r="3812" spans="1:34" s="282" customFormat="1" ht="12.75" customHeight="1" x14ac:dyDescent="0.25">
      <c r="A3812"/>
      <c r="B3812"/>
      <c r="C3812" s="8"/>
      <c r="D3812" s="8"/>
      <c r="E3812"/>
      <c r="F3812" s="276"/>
      <c r="G3812"/>
      <c r="H3812"/>
      <c r="I3812"/>
      <c r="J3812" s="267"/>
      <c r="K3812" s="267"/>
      <c r="L3812" s="372"/>
      <c r="O3812" s="373"/>
      <c r="P3812" s="373"/>
      <c r="Q3812" s="374"/>
      <c r="R3812" s="274"/>
      <c r="S3812"/>
      <c r="T3812"/>
      <c r="U3812"/>
      <c r="V3812"/>
      <c r="W3812"/>
      <c r="X3812"/>
      <c r="Y3812"/>
      <c r="Z3812"/>
      <c r="AA3812"/>
      <c r="AB3812"/>
      <c r="AC3812"/>
      <c r="AD3812"/>
      <c r="AE3812"/>
      <c r="AF3812"/>
      <c r="AG3812"/>
      <c r="AH3812"/>
    </row>
    <row r="3813" spans="1:34" s="282" customFormat="1" ht="12.75" customHeight="1" x14ac:dyDescent="0.25">
      <c r="A3813"/>
      <c r="B3813"/>
      <c r="C3813" s="8"/>
      <c r="D3813" s="8"/>
      <c r="E3813"/>
      <c r="F3813" s="276"/>
      <c r="G3813"/>
      <c r="H3813"/>
      <c r="I3813"/>
      <c r="J3813" s="267"/>
      <c r="K3813" s="267"/>
      <c r="L3813" s="372"/>
      <c r="O3813" s="373"/>
      <c r="P3813" s="373"/>
      <c r="Q3813" s="374"/>
      <c r="R3813" s="274"/>
      <c r="S3813"/>
      <c r="T3813"/>
      <c r="U3813"/>
      <c r="V3813"/>
      <c r="W3813"/>
      <c r="X3813"/>
      <c r="Y3813"/>
      <c r="Z3813"/>
      <c r="AA3813"/>
      <c r="AB3813"/>
      <c r="AC3813"/>
      <c r="AD3813"/>
      <c r="AE3813"/>
      <c r="AF3813"/>
      <c r="AG3813"/>
      <c r="AH3813"/>
    </row>
    <row r="3814" spans="1:34" s="282" customFormat="1" ht="12.75" customHeight="1" x14ac:dyDescent="0.25">
      <c r="A3814"/>
      <c r="B3814"/>
      <c r="C3814" s="8"/>
      <c r="D3814" s="8"/>
      <c r="E3814"/>
      <c r="F3814" s="276"/>
      <c r="G3814"/>
      <c r="H3814"/>
      <c r="I3814"/>
      <c r="J3814" s="267"/>
      <c r="K3814" s="267"/>
      <c r="L3814" s="372"/>
      <c r="O3814" s="373"/>
      <c r="P3814" s="373"/>
      <c r="Q3814" s="374"/>
      <c r="R3814" s="274"/>
      <c r="S3814"/>
      <c r="T3814"/>
      <c r="U3814"/>
      <c r="V3814"/>
      <c r="W3814"/>
      <c r="X3814"/>
      <c r="Y3814"/>
      <c r="Z3814"/>
      <c r="AA3814"/>
      <c r="AB3814"/>
      <c r="AC3814"/>
      <c r="AD3814"/>
      <c r="AE3814"/>
      <c r="AF3814"/>
      <c r="AG3814"/>
      <c r="AH3814"/>
    </row>
    <row r="3815" spans="1:34" s="282" customFormat="1" ht="12.75" customHeight="1" x14ac:dyDescent="0.25">
      <c r="A3815"/>
      <c r="B3815"/>
      <c r="C3815" s="8"/>
      <c r="D3815" s="8"/>
      <c r="E3815"/>
      <c r="F3815" s="276"/>
      <c r="G3815"/>
      <c r="H3815"/>
      <c r="I3815"/>
      <c r="J3815" s="267"/>
      <c r="K3815" s="267"/>
      <c r="L3815" s="372"/>
      <c r="O3815" s="373"/>
      <c r="P3815" s="373"/>
      <c r="Q3815" s="374"/>
      <c r="R3815" s="274"/>
      <c r="S3815"/>
      <c r="T3815"/>
      <c r="U3815"/>
      <c r="V3815"/>
      <c r="W3815"/>
      <c r="X3815"/>
      <c r="Y3815"/>
      <c r="Z3815"/>
      <c r="AA3815"/>
      <c r="AB3815"/>
      <c r="AC3815"/>
      <c r="AD3815"/>
      <c r="AE3815"/>
      <c r="AF3815"/>
      <c r="AG3815"/>
      <c r="AH3815"/>
    </row>
    <row r="3816" spans="1:34" s="282" customFormat="1" ht="12.75" customHeight="1" x14ac:dyDescent="0.25">
      <c r="A3816"/>
      <c r="B3816"/>
      <c r="C3816" s="8"/>
      <c r="D3816" s="8"/>
      <c r="E3816"/>
      <c r="F3816" s="276"/>
      <c r="G3816"/>
      <c r="H3816"/>
      <c r="I3816"/>
      <c r="J3816" s="267"/>
      <c r="K3816" s="267"/>
      <c r="L3816" s="372"/>
      <c r="O3816" s="373"/>
      <c r="P3816" s="373"/>
      <c r="Q3816" s="374"/>
      <c r="R3816" s="274"/>
      <c r="S3816"/>
      <c r="T3816"/>
      <c r="U3816"/>
      <c r="V3816"/>
      <c r="W3816"/>
      <c r="X3816"/>
      <c r="Y3816"/>
      <c r="Z3816"/>
      <c r="AA3816"/>
      <c r="AB3816"/>
      <c r="AC3816"/>
      <c r="AD3816"/>
      <c r="AE3816"/>
      <c r="AF3816"/>
      <c r="AG3816"/>
      <c r="AH3816"/>
    </row>
    <row r="3817" spans="1:34" s="282" customFormat="1" ht="12.75" customHeight="1" x14ac:dyDescent="0.25">
      <c r="A3817"/>
      <c r="B3817"/>
      <c r="C3817" s="8"/>
      <c r="D3817" s="8"/>
      <c r="E3817"/>
      <c r="F3817" s="276"/>
      <c r="G3817"/>
      <c r="H3817"/>
      <c r="I3817"/>
      <c r="J3817" s="267"/>
      <c r="K3817" s="267"/>
      <c r="L3817" s="372"/>
      <c r="O3817" s="373"/>
      <c r="P3817" s="373"/>
      <c r="Q3817" s="374"/>
      <c r="R3817" s="274"/>
      <c r="S3817"/>
      <c r="T3817"/>
      <c r="U3817"/>
      <c r="V3817"/>
      <c r="W3817"/>
      <c r="X3817"/>
      <c r="Y3817"/>
      <c r="Z3817"/>
      <c r="AA3817"/>
      <c r="AB3817"/>
      <c r="AC3817"/>
      <c r="AD3817"/>
      <c r="AE3817"/>
      <c r="AF3817"/>
      <c r="AG3817"/>
      <c r="AH3817"/>
    </row>
    <row r="3818" spans="1:34" s="282" customFormat="1" ht="12.75" customHeight="1" x14ac:dyDescent="0.25">
      <c r="A3818"/>
      <c r="B3818"/>
      <c r="C3818" s="8"/>
      <c r="D3818" s="8"/>
      <c r="E3818"/>
      <c r="F3818" s="276"/>
      <c r="G3818"/>
      <c r="H3818"/>
      <c r="I3818"/>
      <c r="J3818" s="267"/>
      <c r="K3818" s="267"/>
      <c r="L3818" s="372"/>
      <c r="O3818" s="373"/>
      <c r="P3818" s="373"/>
      <c r="Q3818" s="374"/>
      <c r="R3818" s="274"/>
      <c r="S3818"/>
      <c r="T3818"/>
      <c r="U3818"/>
      <c r="V3818"/>
      <c r="W3818"/>
      <c r="X3818"/>
      <c r="Y3818"/>
      <c r="Z3818"/>
      <c r="AA3818"/>
      <c r="AB3818"/>
      <c r="AC3818"/>
      <c r="AD3818"/>
      <c r="AE3818"/>
      <c r="AF3818"/>
      <c r="AG3818"/>
      <c r="AH3818"/>
    </row>
    <row r="3819" spans="1:34" s="282" customFormat="1" ht="12.75" customHeight="1" x14ac:dyDescent="0.25">
      <c r="A3819"/>
      <c r="B3819"/>
      <c r="C3819" s="8"/>
      <c r="D3819" s="8"/>
      <c r="E3819"/>
      <c r="F3819" s="276"/>
      <c r="G3819"/>
      <c r="H3819"/>
      <c r="I3819"/>
      <c r="J3819" s="267"/>
      <c r="K3819" s="267"/>
      <c r="L3819" s="372"/>
      <c r="O3819" s="373"/>
      <c r="P3819" s="373"/>
      <c r="Q3819" s="374"/>
      <c r="R3819" s="274"/>
      <c r="S3819"/>
      <c r="T3819"/>
      <c r="U3819"/>
      <c r="V3819"/>
      <c r="W3819"/>
      <c r="X3819"/>
      <c r="Y3819"/>
      <c r="Z3819"/>
      <c r="AA3819"/>
      <c r="AB3819"/>
      <c r="AC3819"/>
      <c r="AD3819"/>
      <c r="AE3819"/>
      <c r="AF3819"/>
      <c r="AG3819"/>
      <c r="AH3819"/>
    </row>
    <row r="3820" spans="1:34" s="282" customFormat="1" ht="12.75" customHeight="1" x14ac:dyDescent="0.25">
      <c r="A3820"/>
      <c r="B3820"/>
      <c r="C3820" s="8"/>
      <c r="D3820" s="8"/>
      <c r="E3820"/>
      <c r="F3820" s="276"/>
      <c r="G3820"/>
      <c r="H3820"/>
      <c r="I3820"/>
      <c r="J3820" s="267"/>
      <c r="K3820" s="267"/>
      <c r="L3820" s="372"/>
      <c r="O3820" s="373"/>
      <c r="P3820" s="373"/>
      <c r="Q3820" s="374"/>
      <c r="R3820" s="274"/>
      <c r="S3820"/>
      <c r="T3820"/>
      <c r="U3820"/>
      <c r="V3820"/>
      <c r="W3820"/>
      <c r="X3820"/>
      <c r="Y3820"/>
      <c r="Z3820"/>
      <c r="AA3820"/>
      <c r="AB3820"/>
      <c r="AC3820"/>
      <c r="AD3820"/>
      <c r="AE3820"/>
      <c r="AF3820"/>
      <c r="AG3820"/>
      <c r="AH3820"/>
    </row>
    <row r="3821" spans="1:34" s="282" customFormat="1" ht="12.75" customHeight="1" x14ac:dyDescent="0.25">
      <c r="A3821"/>
      <c r="B3821"/>
      <c r="C3821" s="8"/>
      <c r="D3821" s="8"/>
      <c r="E3821"/>
      <c r="F3821" s="276"/>
      <c r="G3821"/>
      <c r="H3821"/>
      <c r="I3821"/>
      <c r="J3821" s="267"/>
      <c r="K3821" s="267"/>
      <c r="L3821" s="372"/>
      <c r="O3821" s="373"/>
      <c r="P3821" s="373"/>
      <c r="Q3821" s="374"/>
      <c r="R3821" s="274"/>
      <c r="S3821"/>
      <c r="T3821"/>
      <c r="U3821"/>
      <c r="V3821"/>
      <c r="W3821"/>
      <c r="X3821"/>
      <c r="Y3821"/>
      <c r="Z3821"/>
      <c r="AA3821"/>
      <c r="AB3821"/>
      <c r="AC3821"/>
      <c r="AD3821"/>
      <c r="AE3821"/>
      <c r="AF3821"/>
      <c r="AG3821"/>
      <c r="AH3821"/>
    </row>
    <row r="3822" spans="1:34" s="282" customFormat="1" ht="12.75" customHeight="1" x14ac:dyDescent="0.25">
      <c r="A3822"/>
      <c r="B3822"/>
      <c r="C3822" s="8"/>
      <c r="D3822" s="8"/>
      <c r="E3822"/>
      <c r="F3822" s="276"/>
      <c r="G3822"/>
      <c r="H3822"/>
      <c r="I3822"/>
      <c r="J3822" s="267"/>
      <c r="K3822" s="267"/>
      <c r="L3822" s="372"/>
      <c r="O3822" s="373"/>
      <c r="P3822" s="373"/>
      <c r="Q3822" s="374"/>
      <c r="R3822" s="274"/>
      <c r="S3822"/>
      <c r="T3822"/>
      <c r="U3822"/>
      <c r="V3822"/>
      <c r="W3822"/>
      <c r="X3822"/>
      <c r="Y3822"/>
      <c r="Z3822"/>
      <c r="AA3822"/>
      <c r="AB3822"/>
      <c r="AC3822"/>
      <c r="AD3822"/>
      <c r="AE3822"/>
      <c r="AF3822"/>
      <c r="AG3822"/>
      <c r="AH3822"/>
    </row>
    <row r="3823" spans="1:34" s="282" customFormat="1" ht="12.75" customHeight="1" x14ac:dyDescent="0.25">
      <c r="A3823"/>
      <c r="B3823"/>
      <c r="C3823" s="8"/>
      <c r="D3823" s="8"/>
      <c r="E3823"/>
      <c r="F3823" s="276"/>
      <c r="G3823"/>
      <c r="H3823"/>
      <c r="I3823"/>
      <c r="J3823" s="267"/>
      <c r="K3823" s="267"/>
      <c r="L3823" s="372"/>
      <c r="O3823" s="373"/>
      <c r="P3823" s="373"/>
      <c r="Q3823" s="374"/>
      <c r="R3823" s="274"/>
      <c r="S3823"/>
      <c r="T3823"/>
      <c r="U3823"/>
      <c r="V3823"/>
      <c r="W3823"/>
      <c r="X3823"/>
      <c r="Y3823"/>
      <c r="Z3823"/>
      <c r="AA3823"/>
      <c r="AB3823"/>
      <c r="AC3823"/>
      <c r="AD3823"/>
      <c r="AE3823"/>
      <c r="AF3823"/>
      <c r="AG3823"/>
      <c r="AH3823"/>
    </row>
    <row r="3824" spans="1:34" s="282" customFormat="1" ht="12.75" customHeight="1" x14ac:dyDescent="0.25">
      <c r="A3824"/>
      <c r="B3824"/>
      <c r="C3824" s="8"/>
      <c r="D3824" s="8"/>
      <c r="E3824"/>
      <c r="F3824" s="276"/>
      <c r="G3824"/>
      <c r="H3824"/>
      <c r="I3824"/>
      <c r="J3824" s="267"/>
      <c r="K3824" s="267"/>
      <c r="L3824" s="372"/>
      <c r="O3824" s="373"/>
      <c r="P3824" s="373"/>
      <c r="Q3824" s="374"/>
      <c r="R3824" s="274"/>
      <c r="S3824"/>
      <c r="T3824"/>
      <c r="U3824"/>
      <c r="V3824"/>
      <c r="W3824"/>
      <c r="X3824"/>
      <c r="Y3824"/>
      <c r="Z3824"/>
      <c r="AA3824"/>
      <c r="AB3824"/>
      <c r="AC3824"/>
      <c r="AD3824"/>
      <c r="AE3824"/>
      <c r="AF3824"/>
      <c r="AG3824"/>
      <c r="AH3824"/>
    </row>
    <row r="3825" spans="1:34" s="282" customFormat="1" ht="12.75" customHeight="1" x14ac:dyDescent="0.25">
      <c r="A3825"/>
      <c r="B3825"/>
      <c r="C3825" s="8"/>
      <c r="D3825" s="8"/>
      <c r="E3825"/>
      <c r="F3825" s="276"/>
      <c r="G3825"/>
      <c r="H3825"/>
      <c r="I3825"/>
      <c r="J3825" s="267"/>
      <c r="K3825" s="267"/>
      <c r="L3825" s="372"/>
      <c r="O3825" s="373"/>
      <c r="P3825" s="373"/>
      <c r="Q3825" s="374"/>
      <c r="R3825" s="274"/>
      <c r="S3825"/>
      <c r="T3825"/>
      <c r="U3825"/>
      <c r="V3825"/>
      <c r="W3825"/>
      <c r="X3825"/>
      <c r="Y3825"/>
      <c r="Z3825"/>
      <c r="AA3825"/>
      <c r="AB3825"/>
      <c r="AC3825"/>
      <c r="AD3825"/>
      <c r="AE3825"/>
      <c r="AF3825"/>
      <c r="AG3825"/>
      <c r="AH3825"/>
    </row>
    <row r="3826" spans="1:34" s="282" customFormat="1" ht="12.75" customHeight="1" x14ac:dyDescent="0.25">
      <c r="A3826"/>
      <c r="B3826"/>
      <c r="C3826" s="8"/>
      <c r="D3826" s="8"/>
      <c r="E3826"/>
      <c r="F3826" s="276"/>
      <c r="G3826"/>
      <c r="H3826"/>
      <c r="I3826"/>
      <c r="J3826" s="267"/>
      <c r="K3826" s="267"/>
      <c r="L3826" s="372"/>
      <c r="O3826" s="373"/>
      <c r="P3826" s="373"/>
      <c r="Q3826" s="374"/>
      <c r="R3826" s="274"/>
      <c r="S3826"/>
      <c r="T3826"/>
      <c r="U3826"/>
      <c r="V3826"/>
      <c r="W3826"/>
      <c r="X3826"/>
      <c r="Y3826"/>
      <c r="Z3826"/>
      <c r="AA3826"/>
      <c r="AB3826"/>
      <c r="AC3826"/>
      <c r="AD3826"/>
      <c r="AE3826"/>
      <c r="AF3826"/>
      <c r="AG3826"/>
      <c r="AH3826"/>
    </row>
    <row r="3827" spans="1:34" s="282" customFormat="1" ht="12.75" customHeight="1" x14ac:dyDescent="0.25">
      <c r="A3827"/>
      <c r="B3827"/>
      <c r="C3827" s="8"/>
      <c r="D3827" s="8"/>
      <c r="E3827"/>
      <c r="F3827" s="276"/>
      <c r="G3827"/>
      <c r="H3827"/>
      <c r="I3827"/>
      <c r="J3827" s="267"/>
      <c r="K3827" s="267"/>
      <c r="L3827" s="372"/>
      <c r="O3827" s="373"/>
      <c r="P3827" s="373"/>
      <c r="Q3827" s="374"/>
      <c r="R3827" s="274"/>
      <c r="S3827"/>
      <c r="T3827"/>
      <c r="U3827"/>
      <c r="V3827"/>
      <c r="W3827"/>
      <c r="X3827"/>
      <c r="Y3827"/>
      <c r="Z3827"/>
      <c r="AA3827"/>
      <c r="AB3827"/>
      <c r="AC3827"/>
      <c r="AD3827"/>
      <c r="AE3827"/>
      <c r="AF3827"/>
      <c r="AG3827"/>
      <c r="AH3827"/>
    </row>
    <row r="3828" spans="1:34" s="282" customFormat="1" ht="12.75" customHeight="1" x14ac:dyDescent="0.25">
      <c r="A3828"/>
      <c r="B3828"/>
      <c r="C3828" s="8"/>
      <c r="D3828" s="8"/>
      <c r="E3828"/>
      <c r="F3828" s="276"/>
      <c r="G3828"/>
      <c r="H3828"/>
      <c r="I3828"/>
      <c r="J3828" s="267"/>
      <c r="K3828" s="267"/>
      <c r="L3828" s="372"/>
      <c r="O3828" s="373"/>
      <c r="P3828" s="373"/>
      <c r="Q3828" s="374"/>
      <c r="R3828" s="274"/>
      <c r="S3828"/>
      <c r="T3828"/>
      <c r="U3828"/>
      <c r="V3828"/>
      <c r="W3828"/>
      <c r="X3828"/>
      <c r="Y3828"/>
      <c r="Z3828"/>
      <c r="AA3828"/>
      <c r="AB3828"/>
      <c r="AC3828"/>
      <c r="AD3828"/>
      <c r="AE3828"/>
      <c r="AF3828"/>
      <c r="AG3828"/>
      <c r="AH3828"/>
    </row>
    <row r="3829" spans="1:34" s="282" customFormat="1" ht="12.75" customHeight="1" x14ac:dyDescent="0.25">
      <c r="A3829"/>
      <c r="B3829"/>
      <c r="C3829" s="8"/>
      <c r="D3829" s="8"/>
      <c r="E3829"/>
      <c r="F3829" s="276"/>
      <c r="G3829"/>
      <c r="H3829"/>
      <c r="I3829"/>
      <c r="J3829" s="267"/>
      <c r="K3829" s="267"/>
      <c r="L3829" s="372"/>
      <c r="O3829" s="373"/>
      <c r="P3829" s="373"/>
      <c r="Q3829" s="374"/>
      <c r="R3829" s="274"/>
      <c r="S3829"/>
      <c r="T3829"/>
      <c r="U3829"/>
      <c r="V3829"/>
      <c r="W3829"/>
      <c r="X3829"/>
      <c r="Y3829"/>
      <c r="Z3829"/>
      <c r="AA3829"/>
      <c r="AB3829"/>
      <c r="AC3829"/>
      <c r="AD3829"/>
      <c r="AE3829"/>
      <c r="AF3829"/>
      <c r="AG3829"/>
      <c r="AH3829"/>
    </row>
    <row r="3830" spans="1:34" s="282" customFormat="1" ht="12.75" customHeight="1" x14ac:dyDescent="0.25">
      <c r="A3830"/>
      <c r="B3830"/>
      <c r="C3830" s="8"/>
      <c r="D3830" s="8"/>
      <c r="E3830"/>
      <c r="F3830" s="276"/>
      <c r="G3830"/>
      <c r="H3830"/>
      <c r="I3830"/>
      <c r="J3830" s="267"/>
      <c r="K3830" s="267"/>
      <c r="L3830" s="372"/>
      <c r="O3830" s="373"/>
      <c r="P3830" s="373"/>
      <c r="Q3830" s="374"/>
      <c r="R3830" s="274"/>
      <c r="S3830"/>
      <c r="T3830"/>
      <c r="U3830"/>
      <c r="V3830"/>
      <c r="W3830"/>
      <c r="X3830"/>
      <c r="Y3830"/>
      <c r="Z3830"/>
      <c r="AA3830"/>
      <c r="AB3830"/>
      <c r="AC3830"/>
      <c r="AD3830"/>
      <c r="AE3830"/>
      <c r="AF3830"/>
      <c r="AG3830"/>
      <c r="AH3830"/>
    </row>
    <row r="3831" spans="1:34" s="282" customFormat="1" ht="12.75" customHeight="1" x14ac:dyDescent="0.25">
      <c r="A3831"/>
      <c r="B3831"/>
      <c r="C3831" s="8"/>
      <c r="D3831" s="8"/>
      <c r="E3831"/>
      <c r="F3831" s="276"/>
      <c r="G3831"/>
      <c r="H3831"/>
      <c r="I3831"/>
      <c r="J3831" s="267"/>
      <c r="K3831" s="267"/>
      <c r="L3831" s="372"/>
      <c r="O3831" s="373"/>
      <c r="P3831" s="373"/>
      <c r="Q3831" s="374"/>
      <c r="R3831" s="274"/>
      <c r="S3831"/>
      <c r="T3831"/>
      <c r="U3831"/>
      <c r="V3831"/>
      <c r="W3831"/>
      <c r="X3831"/>
      <c r="Y3831"/>
      <c r="Z3831"/>
      <c r="AA3831"/>
      <c r="AB3831"/>
      <c r="AC3831"/>
      <c r="AD3831"/>
      <c r="AE3831"/>
      <c r="AF3831"/>
      <c r="AG3831"/>
      <c r="AH3831"/>
    </row>
    <row r="3832" spans="1:34" s="282" customFormat="1" ht="12.75" customHeight="1" x14ac:dyDescent="0.25">
      <c r="A3832"/>
      <c r="B3832"/>
      <c r="C3832" s="8"/>
      <c r="D3832" s="8"/>
      <c r="E3832"/>
      <c r="F3832" s="276"/>
      <c r="G3832"/>
      <c r="H3832"/>
      <c r="I3832"/>
      <c r="J3832" s="267"/>
      <c r="K3832" s="267"/>
      <c r="L3832" s="372"/>
      <c r="O3832" s="373"/>
      <c r="P3832" s="373"/>
      <c r="Q3832" s="374"/>
      <c r="R3832" s="274"/>
      <c r="S3832"/>
      <c r="T3832"/>
      <c r="U3832"/>
      <c r="V3832"/>
      <c r="W3832"/>
      <c r="X3832"/>
      <c r="Y3832"/>
      <c r="Z3832"/>
      <c r="AA3832"/>
      <c r="AB3832"/>
      <c r="AC3832"/>
      <c r="AD3832"/>
      <c r="AE3832"/>
      <c r="AF3832"/>
      <c r="AG3832"/>
      <c r="AH3832"/>
    </row>
    <row r="3833" spans="1:34" s="282" customFormat="1" ht="12.75" customHeight="1" x14ac:dyDescent="0.25">
      <c r="A3833"/>
      <c r="B3833"/>
      <c r="C3833" s="8"/>
      <c r="D3833" s="8"/>
      <c r="E3833"/>
      <c r="F3833" s="276"/>
      <c r="G3833"/>
      <c r="H3833"/>
      <c r="I3833"/>
      <c r="J3833" s="267"/>
      <c r="K3833" s="267"/>
      <c r="L3833" s="372"/>
      <c r="O3833" s="373"/>
      <c r="P3833" s="373"/>
      <c r="Q3833" s="374"/>
      <c r="R3833" s="274"/>
      <c r="S3833"/>
      <c r="T3833"/>
      <c r="U3833"/>
      <c r="V3833"/>
      <c r="W3833"/>
      <c r="X3833"/>
      <c r="Y3833"/>
      <c r="Z3833"/>
      <c r="AA3833"/>
      <c r="AB3833"/>
      <c r="AC3833"/>
      <c r="AD3833"/>
      <c r="AE3833"/>
      <c r="AF3833"/>
      <c r="AG3833"/>
      <c r="AH3833"/>
    </row>
    <row r="3834" spans="1:34" s="282" customFormat="1" ht="12.75" customHeight="1" x14ac:dyDescent="0.25">
      <c r="A3834"/>
      <c r="B3834"/>
      <c r="C3834" s="8"/>
      <c r="D3834" s="8"/>
      <c r="E3834"/>
      <c r="F3834" s="276"/>
      <c r="G3834"/>
      <c r="H3834"/>
      <c r="I3834"/>
      <c r="J3834" s="267"/>
      <c r="K3834" s="267"/>
      <c r="L3834" s="372"/>
      <c r="O3834" s="373"/>
      <c r="P3834" s="373"/>
      <c r="Q3834" s="374"/>
      <c r="R3834" s="274"/>
      <c r="S3834"/>
      <c r="T3834"/>
      <c r="U3834"/>
      <c r="V3834"/>
      <c r="W3834"/>
      <c r="X3834"/>
      <c r="Y3834"/>
      <c r="Z3834"/>
      <c r="AA3834"/>
      <c r="AB3834"/>
      <c r="AC3834"/>
      <c r="AD3834"/>
      <c r="AE3834"/>
      <c r="AF3834"/>
      <c r="AG3834"/>
      <c r="AH3834"/>
    </row>
    <row r="3835" spans="1:34" s="282" customFormat="1" ht="12.75" customHeight="1" x14ac:dyDescent="0.25">
      <c r="A3835"/>
      <c r="B3835"/>
      <c r="C3835" s="8"/>
      <c r="D3835" s="8"/>
      <c r="E3835"/>
      <c r="F3835" s="276"/>
      <c r="G3835"/>
      <c r="H3835"/>
      <c r="I3835"/>
      <c r="J3835" s="267"/>
      <c r="K3835" s="267"/>
      <c r="L3835" s="372"/>
      <c r="O3835" s="373"/>
      <c r="P3835" s="373"/>
      <c r="Q3835" s="374"/>
      <c r="R3835" s="274"/>
      <c r="S3835"/>
      <c r="T3835"/>
      <c r="U3835"/>
      <c r="V3835"/>
      <c r="W3835"/>
      <c r="X3835"/>
      <c r="Y3835"/>
      <c r="Z3835"/>
      <c r="AA3835"/>
      <c r="AB3835"/>
      <c r="AC3835"/>
      <c r="AD3835"/>
      <c r="AE3835"/>
      <c r="AF3835"/>
      <c r="AG3835"/>
      <c r="AH3835"/>
    </row>
    <row r="3836" spans="1:34" s="282" customFormat="1" ht="12.75" customHeight="1" x14ac:dyDescent="0.25">
      <c r="A3836"/>
      <c r="B3836"/>
      <c r="C3836" s="8"/>
      <c r="D3836" s="8"/>
      <c r="E3836"/>
      <c r="F3836" s="276"/>
      <c r="G3836"/>
      <c r="H3836"/>
      <c r="I3836"/>
      <c r="J3836" s="267"/>
      <c r="K3836" s="267"/>
      <c r="L3836" s="372"/>
      <c r="O3836" s="373"/>
      <c r="P3836" s="373"/>
      <c r="Q3836" s="374"/>
      <c r="R3836" s="274"/>
      <c r="S3836"/>
      <c r="T3836"/>
      <c r="U3836"/>
      <c r="V3836"/>
      <c r="W3836"/>
      <c r="X3836"/>
      <c r="Y3836"/>
      <c r="Z3836"/>
      <c r="AA3836"/>
      <c r="AB3836"/>
      <c r="AC3836"/>
      <c r="AD3836"/>
      <c r="AE3836"/>
      <c r="AF3836"/>
      <c r="AG3836"/>
      <c r="AH3836"/>
    </row>
    <row r="3837" spans="1:34" s="282" customFormat="1" ht="12.75" customHeight="1" x14ac:dyDescent="0.25">
      <c r="A3837"/>
      <c r="B3837"/>
      <c r="C3837" s="8"/>
      <c r="D3837" s="8"/>
      <c r="E3837"/>
      <c r="F3837" s="276"/>
      <c r="G3837"/>
      <c r="H3837"/>
      <c r="I3837"/>
      <c r="J3837" s="267"/>
      <c r="K3837" s="267"/>
      <c r="L3837" s="372"/>
      <c r="O3837" s="373"/>
      <c r="P3837" s="373"/>
      <c r="Q3837" s="374"/>
      <c r="R3837" s="274"/>
      <c r="S3837"/>
      <c r="T3837"/>
      <c r="U3837"/>
      <c r="V3837"/>
      <c r="W3837"/>
      <c r="X3837"/>
      <c r="Y3837"/>
      <c r="Z3837"/>
      <c r="AA3837"/>
      <c r="AB3837"/>
      <c r="AC3837"/>
      <c r="AD3837"/>
      <c r="AE3837"/>
      <c r="AF3837"/>
      <c r="AG3837"/>
      <c r="AH3837"/>
    </row>
    <row r="3838" spans="1:34" s="282" customFormat="1" ht="12.75" customHeight="1" x14ac:dyDescent="0.25">
      <c r="A3838"/>
      <c r="B3838"/>
      <c r="C3838" s="8"/>
      <c r="D3838" s="8"/>
      <c r="E3838"/>
      <c r="F3838" s="276"/>
      <c r="G3838"/>
      <c r="H3838"/>
      <c r="I3838"/>
      <c r="J3838" s="267"/>
      <c r="K3838" s="267"/>
      <c r="L3838" s="372"/>
      <c r="O3838" s="373"/>
      <c r="P3838" s="373"/>
      <c r="Q3838" s="374"/>
      <c r="R3838" s="274"/>
      <c r="S3838"/>
      <c r="T3838"/>
      <c r="U3838"/>
      <c r="V3838"/>
      <c r="W3838"/>
      <c r="X3838"/>
      <c r="Y3838"/>
      <c r="Z3838"/>
      <c r="AA3838"/>
      <c r="AB3838"/>
      <c r="AC3838"/>
      <c r="AD3838"/>
      <c r="AE3838"/>
      <c r="AF3838"/>
      <c r="AG3838"/>
      <c r="AH3838"/>
    </row>
    <row r="3839" spans="1:34" s="282" customFormat="1" ht="12.75" customHeight="1" x14ac:dyDescent="0.25">
      <c r="A3839"/>
      <c r="B3839"/>
      <c r="C3839" s="8"/>
      <c r="D3839" s="8"/>
      <c r="E3839"/>
      <c r="F3839" s="276"/>
      <c r="G3839"/>
      <c r="H3839"/>
      <c r="I3839"/>
      <c r="J3839" s="267"/>
      <c r="K3839" s="267"/>
      <c r="L3839" s="372"/>
      <c r="O3839" s="373"/>
      <c r="P3839" s="373"/>
      <c r="Q3839" s="374"/>
      <c r="R3839" s="274"/>
      <c r="S3839"/>
      <c r="T3839"/>
      <c r="U3839"/>
      <c r="V3839"/>
      <c r="W3839"/>
      <c r="X3839"/>
      <c r="Y3839"/>
      <c r="Z3839"/>
      <c r="AA3839"/>
      <c r="AB3839"/>
      <c r="AC3839"/>
      <c r="AD3839"/>
      <c r="AE3839"/>
      <c r="AF3839"/>
      <c r="AG3839"/>
      <c r="AH3839"/>
    </row>
    <row r="3840" spans="1:34" s="282" customFormat="1" ht="12.75" customHeight="1" x14ac:dyDescent="0.25">
      <c r="A3840"/>
      <c r="B3840"/>
      <c r="C3840" s="8"/>
      <c r="D3840" s="8"/>
      <c r="E3840"/>
      <c r="F3840" s="276"/>
      <c r="G3840"/>
      <c r="H3840"/>
      <c r="I3840"/>
      <c r="J3840" s="267"/>
      <c r="K3840" s="267"/>
      <c r="L3840" s="372"/>
      <c r="O3840" s="373"/>
      <c r="P3840" s="373"/>
      <c r="Q3840" s="374"/>
      <c r="R3840" s="274"/>
      <c r="S3840"/>
      <c r="T3840"/>
      <c r="U3840"/>
      <c r="V3840"/>
      <c r="W3840"/>
      <c r="X3840"/>
      <c r="Y3840"/>
      <c r="Z3840"/>
      <c r="AA3840"/>
      <c r="AB3840"/>
      <c r="AC3840"/>
      <c r="AD3840"/>
      <c r="AE3840"/>
      <c r="AF3840"/>
      <c r="AG3840"/>
      <c r="AH3840"/>
    </row>
    <row r="3841" spans="1:34" s="282" customFormat="1" ht="12.75" customHeight="1" x14ac:dyDescent="0.25">
      <c r="A3841"/>
      <c r="B3841"/>
      <c r="C3841" s="8"/>
      <c r="D3841" s="8"/>
      <c r="E3841"/>
      <c r="F3841" s="276"/>
      <c r="G3841"/>
      <c r="H3841"/>
      <c r="I3841"/>
      <c r="J3841" s="267"/>
      <c r="K3841" s="267"/>
      <c r="L3841" s="372"/>
      <c r="O3841" s="373"/>
      <c r="P3841" s="373"/>
      <c r="Q3841" s="374"/>
      <c r="R3841" s="274"/>
      <c r="S3841"/>
      <c r="T3841"/>
      <c r="U3841"/>
      <c r="V3841"/>
      <c r="W3841"/>
      <c r="X3841"/>
      <c r="Y3841"/>
      <c r="Z3841"/>
      <c r="AA3841"/>
      <c r="AB3841"/>
      <c r="AC3841"/>
      <c r="AD3841"/>
      <c r="AE3841"/>
      <c r="AF3841"/>
      <c r="AG3841"/>
      <c r="AH3841"/>
    </row>
    <row r="3842" spans="1:34" s="282" customFormat="1" ht="12.75" customHeight="1" x14ac:dyDescent="0.25">
      <c r="A3842"/>
      <c r="B3842"/>
      <c r="C3842" s="8"/>
      <c r="D3842" s="8"/>
      <c r="E3842"/>
      <c r="F3842" s="276"/>
      <c r="G3842"/>
      <c r="H3842"/>
      <c r="I3842"/>
      <c r="J3842" s="267"/>
      <c r="K3842" s="267"/>
      <c r="L3842" s="372"/>
      <c r="O3842" s="373"/>
      <c r="P3842" s="373"/>
      <c r="Q3842" s="374"/>
      <c r="R3842" s="274"/>
      <c r="S3842"/>
      <c r="T3842"/>
      <c r="U3842"/>
      <c r="V3842"/>
      <c r="W3842"/>
      <c r="X3842"/>
      <c r="Y3842"/>
      <c r="Z3842"/>
      <c r="AA3842"/>
      <c r="AB3842"/>
      <c r="AC3842"/>
      <c r="AD3842"/>
      <c r="AE3842"/>
      <c r="AF3842"/>
      <c r="AG3842"/>
      <c r="AH3842"/>
    </row>
    <row r="3843" spans="1:34" s="282" customFormat="1" ht="12.75" customHeight="1" x14ac:dyDescent="0.25">
      <c r="A3843"/>
      <c r="B3843"/>
      <c r="C3843" s="8"/>
      <c r="D3843" s="8"/>
      <c r="E3843"/>
      <c r="F3843" s="276"/>
      <c r="G3843"/>
      <c r="H3843"/>
      <c r="I3843"/>
      <c r="J3843" s="267"/>
      <c r="K3843" s="267"/>
      <c r="L3843" s="372"/>
      <c r="O3843" s="373"/>
      <c r="P3843" s="373"/>
      <c r="Q3843" s="374"/>
      <c r="R3843" s="274"/>
      <c r="S3843"/>
      <c r="T3843"/>
      <c r="U3843"/>
      <c r="V3843"/>
      <c r="W3843"/>
      <c r="X3843"/>
      <c r="Y3843"/>
      <c r="Z3843"/>
      <c r="AA3843"/>
      <c r="AB3843"/>
      <c r="AC3843"/>
      <c r="AD3843"/>
      <c r="AE3843"/>
      <c r="AF3843"/>
      <c r="AG3843"/>
      <c r="AH3843"/>
    </row>
    <row r="3844" spans="1:34" s="282" customFormat="1" ht="12.75" customHeight="1" x14ac:dyDescent="0.25">
      <c r="A3844"/>
      <c r="B3844"/>
      <c r="C3844" s="8"/>
      <c r="D3844" s="8"/>
      <c r="E3844"/>
      <c r="F3844" s="276"/>
      <c r="G3844"/>
      <c r="H3844"/>
      <c r="I3844"/>
      <c r="J3844" s="267"/>
      <c r="K3844" s="267"/>
      <c r="L3844" s="372"/>
      <c r="O3844" s="373"/>
      <c r="P3844" s="373"/>
      <c r="Q3844" s="374"/>
      <c r="R3844" s="274"/>
      <c r="S3844"/>
      <c r="T3844"/>
      <c r="U3844"/>
      <c r="V3844"/>
      <c r="W3844"/>
      <c r="X3844"/>
      <c r="Y3844"/>
      <c r="Z3844"/>
      <c r="AA3844"/>
      <c r="AB3844"/>
      <c r="AC3844"/>
      <c r="AD3844"/>
      <c r="AE3844"/>
      <c r="AF3844"/>
      <c r="AG3844"/>
      <c r="AH3844"/>
    </row>
    <row r="3845" spans="1:34" s="282" customFormat="1" ht="12.75" customHeight="1" x14ac:dyDescent="0.25">
      <c r="A3845"/>
      <c r="B3845"/>
      <c r="C3845" s="8"/>
      <c r="D3845" s="8"/>
      <c r="E3845"/>
      <c r="F3845" s="276"/>
      <c r="G3845"/>
      <c r="H3845"/>
      <c r="I3845"/>
      <c r="J3845" s="267"/>
      <c r="K3845" s="267"/>
      <c r="L3845" s="372"/>
      <c r="O3845" s="373"/>
      <c r="P3845" s="373"/>
      <c r="Q3845" s="374"/>
      <c r="R3845" s="274"/>
      <c r="S3845"/>
      <c r="T3845"/>
      <c r="U3845"/>
      <c r="V3845"/>
      <c r="W3845"/>
      <c r="X3845"/>
      <c r="Y3845"/>
      <c r="Z3845"/>
      <c r="AA3845"/>
      <c r="AB3845"/>
      <c r="AC3845"/>
      <c r="AD3845"/>
      <c r="AE3845"/>
      <c r="AF3845"/>
      <c r="AG3845"/>
      <c r="AH3845"/>
    </row>
    <row r="3846" spans="1:34" s="282" customFormat="1" ht="12.75" customHeight="1" x14ac:dyDescent="0.25">
      <c r="A3846"/>
      <c r="B3846"/>
      <c r="C3846" s="8"/>
      <c r="D3846" s="8"/>
      <c r="E3846"/>
      <c r="F3846" s="276"/>
      <c r="G3846"/>
      <c r="H3846"/>
      <c r="I3846"/>
      <c r="J3846" s="267"/>
      <c r="K3846" s="267"/>
      <c r="L3846" s="372"/>
      <c r="O3846" s="373"/>
      <c r="P3846" s="373"/>
      <c r="Q3846" s="374"/>
      <c r="R3846" s="274"/>
      <c r="S3846"/>
      <c r="T3846"/>
      <c r="U3846"/>
      <c r="V3846"/>
      <c r="W3846"/>
      <c r="X3846"/>
      <c r="Y3846"/>
      <c r="Z3846"/>
      <c r="AA3846"/>
      <c r="AB3846"/>
      <c r="AC3846"/>
      <c r="AD3846"/>
      <c r="AE3846"/>
      <c r="AF3846"/>
      <c r="AG3846"/>
      <c r="AH3846"/>
    </row>
    <row r="3847" spans="1:34" s="282" customFormat="1" ht="12.75" customHeight="1" x14ac:dyDescent="0.25">
      <c r="A3847"/>
      <c r="B3847"/>
      <c r="C3847" s="8"/>
      <c r="D3847" s="8"/>
      <c r="E3847"/>
      <c r="F3847" s="276"/>
      <c r="G3847"/>
      <c r="H3847"/>
      <c r="I3847"/>
      <c r="J3847" s="267"/>
      <c r="K3847" s="267"/>
      <c r="L3847" s="372"/>
      <c r="O3847" s="373"/>
      <c r="P3847" s="373"/>
      <c r="Q3847" s="374"/>
      <c r="R3847" s="274"/>
      <c r="S3847"/>
      <c r="T3847"/>
      <c r="U3847"/>
      <c r="V3847"/>
      <c r="W3847"/>
      <c r="X3847"/>
      <c r="Y3847"/>
      <c r="Z3847"/>
      <c r="AA3847"/>
      <c r="AB3847"/>
      <c r="AC3847"/>
      <c r="AD3847"/>
      <c r="AE3847"/>
      <c r="AF3847"/>
      <c r="AG3847"/>
      <c r="AH3847"/>
    </row>
    <row r="3848" spans="1:34" s="282" customFormat="1" ht="12.75" customHeight="1" x14ac:dyDescent="0.25">
      <c r="A3848"/>
      <c r="B3848"/>
      <c r="C3848" s="8"/>
      <c r="D3848" s="8"/>
      <c r="E3848"/>
      <c r="F3848" s="276"/>
      <c r="G3848"/>
      <c r="H3848"/>
      <c r="I3848"/>
      <c r="J3848" s="267"/>
      <c r="K3848" s="267"/>
      <c r="L3848" s="372"/>
      <c r="O3848" s="373"/>
      <c r="P3848" s="373"/>
      <c r="Q3848" s="374"/>
      <c r="R3848" s="274"/>
      <c r="S3848"/>
      <c r="T3848"/>
      <c r="U3848"/>
      <c r="V3848"/>
      <c r="W3848"/>
      <c r="X3848"/>
      <c r="Y3848"/>
      <c r="Z3848"/>
      <c r="AA3848"/>
      <c r="AB3848"/>
      <c r="AC3848"/>
      <c r="AD3848"/>
      <c r="AE3848"/>
      <c r="AF3848"/>
      <c r="AG3848"/>
      <c r="AH3848"/>
    </row>
    <row r="3849" spans="1:34" s="282" customFormat="1" ht="12.75" customHeight="1" x14ac:dyDescent="0.25">
      <c r="A3849"/>
      <c r="B3849"/>
      <c r="C3849" s="8"/>
      <c r="D3849" s="8"/>
      <c r="E3849"/>
      <c r="F3849" s="276"/>
      <c r="G3849"/>
      <c r="H3849"/>
      <c r="I3849"/>
      <c r="J3849" s="267"/>
      <c r="K3849" s="267"/>
      <c r="L3849" s="372"/>
      <c r="O3849" s="373"/>
      <c r="P3849" s="373"/>
      <c r="Q3849" s="374"/>
      <c r="R3849" s="274"/>
      <c r="S3849"/>
      <c r="T3849"/>
      <c r="U3849"/>
      <c r="V3849"/>
      <c r="W3849"/>
      <c r="X3849"/>
      <c r="Y3849"/>
      <c r="Z3849"/>
      <c r="AA3849"/>
      <c r="AB3849"/>
      <c r="AC3849"/>
      <c r="AD3849"/>
      <c r="AE3849"/>
      <c r="AF3849"/>
      <c r="AG3849"/>
      <c r="AH3849"/>
    </row>
    <row r="3850" spans="1:34" s="282" customFormat="1" ht="12.75" customHeight="1" x14ac:dyDescent="0.25">
      <c r="A3850"/>
      <c r="B3850"/>
      <c r="C3850" s="8"/>
      <c r="D3850" s="8"/>
      <c r="E3850"/>
      <c r="F3850" s="276"/>
      <c r="G3850"/>
      <c r="H3850"/>
      <c r="I3850"/>
      <c r="J3850" s="267"/>
      <c r="K3850" s="267"/>
      <c r="L3850" s="372"/>
      <c r="O3850" s="373"/>
      <c r="P3850" s="373"/>
      <c r="Q3850" s="374"/>
      <c r="R3850" s="274"/>
      <c r="S3850"/>
      <c r="T3850"/>
      <c r="U3850"/>
      <c r="V3850"/>
      <c r="W3850"/>
      <c r="X3850"/>
      <c r="Y3850"/>
      <c r="Z3850"/>
      <c r="AA3850"/>
      <c r="AB3850"/>
      <c r="AC3850"/>
      <c r="AD3850"/>
      <c r="AE3850"/>
      <c r="AF3850"/>
      <c r="AG3850"/>
      <c r="AH3850"/>
    </row>
    <row r="3851" spans="1:34" s="282" customFormat="1" ht="12.75" customHeight="1" x14ac:dyDescent="0.25">
      <c r="A3851"/>
      <c r="B3851"/>
      <c r="C3851" s="8"/>
      <c r="D3851" s="8"/>
      <c r="E3851"/>
      <c r="F3851" s="276"/>
      <c r="G3851"/>
      <c r="H3851"/>
      <c r="I3851"/>
      <c r="J3851" s="267"/>
      <c r="K3851" s="267"/>
      <c r="L3851" s="372"/>
      <c r="O3851" s="373"/>
      <c r="P3851" s="373"/>
      <c r="Q3851" s="374"/>
      <c r="R3851" s="274"/>
      <c r="S3851"/>
      <c r="T3851"/>
      <c r="U3851"/>
      <c r="V3851"/>
      <c r="W3851"/>
      <c r="X3851"/>
      <c r="Y3851"/>
      <c r="Z3851"/>
      <c r="AA3851"/>
      <c r="AB3851"/>
      <c r="AC3851"/>
      <c r="AD3851"/>
      <c r="AE3851"/>
      <c r="AF3851"/>
      <c r="AG3851"/>
      <c r="AH3851"/>
    </row>
    <row r="3852" spans="1:34" s="282" customFormat="1" ht="12.75" customHeight="1" x14ac:dyDescent="0.25">
      <c r="A3852"/>
      <c r="B3852"/>
      <c r="C3852" s="8"/>
      <c r="D3852" s="8"/>
      <c r="E3852"/>
      <c r="F3852" s="276"/>
      <c r="G3852"/>
      <c r="H3852"/>
      <c r="I3852"/>
      <c r="J3852" s="267"/>
      <c r="K3852" s="267"/>
      <c r="L3852" s="372"/>
      <c r="O3852" s="373"/>
      <c r="P3852" s="373"/>
      <c r="Q3852" s="374"/>
      <c r="R3852" s="274"/>
      <c r="S3852"/>
      <c r="T3852"/>
      <c r="U3852"/>
      <c r="V3852"/>
      <c r="W3852"/>
      <c r="X3852"/>
      <c r="Y3852"/>
      <c r="Z3852"/>
      <c r="AA3852"/>
      <c r="AB3852"/>
      <c r="AC3852"/>
      <c r="AD3852"/>
      <c r="AE3852"/>
      <c r="AF3852"/>
      <c r="AG3852"/>
      <c r="AH3852"/>
    </row>
    <row r="3853" spans="1:34" s="282" customFormat="1" ht="12.75" customHeight="1" x14ac:dyDescent="0.25">
      <c r="A3853"/>
      <c r="B3853"/>
      <c r="C3853" s="8"/>
      <c r="D3853" s="8"/>
      <c r="E3853"/>
      <c r="F3853" s="276"/>
      <c r="G3853"/>
      <c r="H3853"/>
      <c r="I3853"/>
      <c r="J3853" s="267"/>
      <c r="K3853" s="267"/>
      <c r="L3853" s="372"/>
      <c r="O3853" s="373"/>
      <c r="P3853" s="373"/>
      <c r="Q3853" s="374"/>
      <c r="R3853" s="274"/>
      <c r="S3853"/>
      <c r="T3853"/>
      <c r="U3853"/>
      <c r="V3853"/>
      <c r="W3853"/>
      <c r="X3853"/>
      <c r="Y3853"/>
      <c r="Z3853"/>
      <c r="AA3853"/>
      <c r="AB3853"/>
      <c r="AC3853"/>
      <c r="AD3853"/>
      <c r="AE3853"/>
      <c r="AF3853"/>
      <c r="AG3853"/>
      <c r="AH3853"/>
    </row>
    <row r="3854" spans="1:34" s="282" customFormat="1" ht="12.75" customHeight="1" x14ac:dyDescent="0.25">
      <c r="A3854"/>
      <c r="B3854"/>
      <c r="C3854" s="8"/>
      <c r="D3854" s="8"/>
      <c r="E3854"/>
      <c r="F3854" s="276"/>
      <c r="G3854"/>
      <c r="H3854"/>
      <c r="I3854"/>
      <c r="J3854" s="267"/>
      <c r="K3854" s="267"/>
      <c r="L3854" s="372"/>
      <c r="O3854" s="373"/>
      <c r="P3854" s="373"/>
      <c r="Q3854" s="374"/>
      <c r="R3854" s="274"/>
      <c r="S3854"/>
      <c r="T3854"/>
      <c r="U3854"/>
      <c r="V3854"/>
      <c r="W3854"/>
      <c r="X3854"/>
      <c r="Y3854"/>
      <c r="Z3854"/>
      <c r="AA3854"/>
      <c r="AB3854"/>
      <c r="AC3854"/>
      <c r="AD3854"/>
      <c r="AE3854"/>
      <c r="AF3854"/>
      <c r="AG3854"/>
      <c r="AH3854"/>
    </row>
    <row r="3855" spans="1:34" s="282" customFormat="1" ht="12.75" customHeight="1" x14ac:dyDescent="0.25">
      <c r="A3855"/>
      <c r="B3855"/>
      <c r="C3855" s="8"/>
      <c r="D3855" s="8"/>
      <c r="E3855"/>
      <c r="F3855" s="276"/>
      <c r="G3855"/>
      <c r="H3855"/>
      <c r="I3855"/>
      <c r="J3855" s="267"/>
      <c r="K3855" s="267"/>
      <c r="L3855" s="372"/>
      <c r="O3855" s="373"/>
      <c r="P3855" s="373"/>
      <c r="Q3855" s="374"/>
      <c r="R3855" s="274"/>
      <c r="S3855"/>
      <c r="T3855"/>
      <c r="U3855"/>
      <c r="V3855"/>
      <c r="W3855"/>
      <c r="X3855"/>
      <c r="Y3855"/>
      <c r="Z3855"/>
      <c r="AA3855"/>
      <c r="AB3855"/>
      <c r="AC3855"/>
      <c r="AD3855"/>
      <c r="AE3855"/>
      <c r="AF3855"/>
      <c r="AG3855"/>
      <c r="AH3855"/>
    </row>
    <row r="3856" spans="1:34" s="282" customFormat="1" ht="12.75" customHeight="1" x14ac:dyDescent="0.25">
      <c r="A3856"/>
      <c r="B3856"/>
      <c r="C3856" s="8"/>
      <c r="D3856" s="8"/>
      <c r="E3856"/>
      <c r="F3856" s="276"/>
      <c r="G3856"/>
      <c r="H3856"/>
      <c r="I3856"/>
      <c r="J3856" s="267"/>
      <c r="K3856" s="267"/>
      <c r="L3856" s="372"/>
      <c r="O3856" s="373"/>
      <c r="P3856" s="373"/>
      <c r="Q3856" s="374"/>
      <c r="R3856" s="274"/>
      <c r="S3856"/>
      <c r="T3856"/>
      <c r="U3856"/>
      <c r="V3856"/>
      <c r="W3856"/>
      <c r="X3856"/>
      <c r="Y3856"/>
      <c r="Z3856"/>
      <c r="AA3856"/>
      <c r="AB3856"/>
      <c r="AC3856"/>
      <c r="AD3856"/>
      <c r="AE3856"/>
      <c r="AF3856"/>
      <c r="AG3856"/>
      <c r="AH3856"/>
    </row>
    <row r="3857" spans="1:34" s="282" customFormat="1" ht="12.75" customHeight="1" x14ac:dyDescent="0.25">
      <c r="A3857"/>
      <c r="B3857"/>
      <c r="C3857" s="8"/>
      <c r="D3857" s="8"/>
      <c r="E3857"/>
      <c r="F3857" s="276"/>
      <c r="G3857"/>
      <c r="H3857"/>
      <c r="I3857"/>
      <c r="J3857" s="267"/>
      <c r="K3857" s="267"/>
      <c r="L3857" s="372"/>
      <c r="O3857" s="373"/>
      <c r="P3857" s="373"/>
      <c r="Q3857" s="374"/>
      <c r="R3857" s="274"/>
      <c r="S3857"/>
      <c r="T3857"/>
      <c r="U3857"/>
      <c r="V3857"/>
      <c r="W3857"/>
      <c r="X3857"/>
      <c r="Y3857"/>
      <c r="Z3857"/>
      <c r="AA3857"/>
      <c r="AB3857"/>
      <c r="AC3857"/>
      <c r="AD3857"/>
      <c r="AE3857"/>
      <c r="AF3857"/>
      <c r="AG3857"/>
      <c r="AH3857"/>
    </row>
    <row r="3858" spans="1:34" s="282" customFormat="1" ht="12.75" customHeight="1" x14ac:dyDescent="0.25">
      <c r="A3858"/>
      <c r="B3858"/>
      <c r="C3858" s="8"/>
      <c r="D3858" s="8"/>
      <c r="E3858"/>
      <c r="F3858" s="276"/>
      <c r="G3858"/>
      <c r="H3858"/>
      <c r="I3858"/>
      <c r="J3858" s="267"/>
      <c r="K3858" s="267"/>
      <c r="L3858" s="372"/>
      <c r="O3858" s="373"/>
      <c r="P3858" s="373"/>
      <c r="Q3858" s="374"/>
      <c r="R3858" s="274"/>
      <c r="S3858"/>
      <c r="T3858"/>
      <c r="U3858"/>
      <c r="V3858"/>
      <c r="W3858"/>
      <c r="X3858"/>
      <c r="Y3858"/>
      <c r="Z3858"/>
      <c r="AA3858"/>
      <c r="AB3858"/>
      <c r="AC3858"/>
      <c r="AD3858"/>
      <c r="AE3858"/>
      <c r="AF3858"/>
      <c r="AG3858"/>
      <c r="AH3858"/>
    </row>
    <row r="3859" spans="1:34" s="282" customFormat="1" ht="12.75" customHeight="1" x14ac:dyDescent="0.25">
      <c r="A3859"/>
      <c r="B3859"/>
      <c r="C3859" s="8"/>
      <c r="D3859" s="8"/>
      <c r="E3859"/>
      <c r="F3859" s="276"/>
      <c r="G3859"/>
      <c r="H3859"/>
      <c r="I3859"/>
      <c r="J3859" s="267"/>
      <c r="K3859" s="267"/>
      <c r="L3859" s="372"/>
      <c r="O3859" s="373"/>
      <c r="P3859" s="373"/>
      <c r="Q3859" s="374"/>
      <c r="R3859" s="274"/>
      <c r="S3859"/>
      <c r="T3859"/>
      <c r="U3859"/>
      <c r="V3859"/>
      <c r="W3859"/>
      <c r="X3859"/>
      <c r="Y3859"/>
      <c r="Z3859"/>
      <c r="AA3859"/>
      <c r="AB3859"/>
      <c r="AC3859"/>
      <c r="AD3859"/>
      <c r="AE3859"/>
      <c r="AF3859"/>
      <c r="AG3859"/>
      <c r="AH3859"/>
    </row>
    <row r="3860" spans="1:34" s="282" customFormat="1" ht="12.75" customHeight="1" x14ac:dyDescent="0.25">
      <c r="A3860"/>
      <c r="B3860"/>
      <c r="C3860" s="8"/>
      <c r="D3860" s="8"/>
      <c r="E3860"/>
      <c r="F3860" s="276"/>
      <c r="G3860"/>
      <c r="H3860"/>
      <c r="I3860"/>
      <c r="J3860" s="267"/>
      <c r="K3860" s="267"/>
      <c r="L3860" s="372"/>
      <c r="O3860" s="373"/>
      <c r="P3860" s="373"/>
      <c r="Q3860" s="374"/>
      <c r="R3860" s="274"/>
      <c r="S3860"/>
      <c r="T3860"/>
      <c r="U3860"/>
      <c r="V3860"/>
      <c r="W3860"/>
      <c r="X3860"/>
      <c r="Y3860"/>
      <c r="Z3860"/>
      <c r="AA3860"/>
      <c r="AB3860"/>
      <c r="AC3860"/>
      <c r="AD3860"/>
      <c r="AE3860"/>
      <c r="AF3860"/>
      <c r="AG3860"/>
      <c r="AH3860"/>
    </row>
    <row r="3861" spans="1:34" s="282" customFormat="1" ht="12.75" customHeight="1" x14ac:dyDescent="0.25">
      <c r="A3861"/>
      <c r="B3861"/>
      <c r="C3861" s="8"/>
      <c r="D3861" s="8"/>
      <c r="E3861"/>
      <c r="F3861" s="276"/>
      <c r="G3861"/>
      <c r="H3861"/>
      <c r="I3861"/>
      <c r="J3861" s="267"/>
      <c r="K3861" s="267"/>
      <c r="L3861" s="372"/>
      <c r="O3861" s="373"/>
      <c r="P3861" s="373"/>
      <c r="Q3861" s="374"/>
      <c r="R3861" s="274"/>
      <c r="S3861"/>
      <c r="T3861"/>
      <c r="U3861"/>
      <c r="V3861"/>
      <c r="W3861"/>
      <c r="X3861"/>
      <c r="Y3861"/>
      <c r="Z3861"/>
      <c r="AA3861"/>
      <c r="AB3861"/>
      <c r="AC3861"/>
      <c r="AD3861"/>
      <c r="AE3861"/>
      <c r="AF3861"/>
      <c r="AG3861"/>
      <c r="AH3861"/>
    </row>
    <row r="3862" spans="1:34" s="282" customFormat="1" ht="12.75" customHeight="1" x14ac:dyDescent="0.25">
      <c r="A3862"/>
      <c r="B3862"/>
      <c r="C3862" s="8"/>
      <c r="D3862" s="8"/>
      <c r="E3862"/>
      <c r="F3862" s="276"/>
      <c r="G3862"/>
      <c r="H3862"/>
      <c r="I3862"/>
      <c r="J3862" s="267"/>
      <c r="K3862" s="267"/>
      <c r="L3862" s="372"/>
      <c r="O3862" s="373"/>
      <c r="P3862" s="373"/>
      <c r="Q3862" s="374"/>
      <c r="R3862" s="274"/>
      <c r="S3862"/>
      <c r="T3862"/>
      <c r="U3862"/>
      <c r="V3862"/>
      <c r="W3862"/>
      <c r="X3862"/>
      <c r="Y3862"/>
      <c r="Z3862"/>
      <c r="AA3862"/>
      <c r="AB3862"/>
      <c r="AC3862"/>
      <c r="AD3862"/>
      <c r="AE3862"/>
      <c r="AF3862"/>
      <c r="AG3862"/>
      <c r="AH3862"/>
    </row>
    <row r="3863" spans="1:34" s="282" customFormat="1" ht="12.75" customHeight="1" x14ac:dyDescent="0.25">
      <c r="A3863"/>
      <c r="B3863"/>
      <c r="C3863" s="8"/>
      <c r="D3863" s="8"/>
      <c r="E3863"/>
      <c r="F3863" s="276"/>
      <c r="G3863"/>
      <c r="H3863"/>
      <c r="I3863"/>
      <c r="J3863" s="267"/>
      <c r="K3863" s="267"/>
      <c r="L3863" s="372"/>
      <c r="O3863" s="373"/>
      <c r="P3863" s="373"/>
      <c r="Q3863" s="374"/>
      <c r="R3863" s="274"/>
      <c r="S3863"/>
      <c r="T3863"/>
      <c r="U3863"/>
      <c r="V3863"/>
      <c r="W3863"/>
      <c r="X3863"/>
      <c r="Y3863"/>
      <c r="Z3863"/>
      <c r="AA3863"/>
      <c r="AB3863"/>
      <c r="AC3863"/>
      <c r="AD3863"/>
      <c r="AE3863"/>
      <c r="AF3863"/>
      <c r="AG3863"/>
      <c r="AH3863"/>
    </row>
    <row r="3864" spans="1:34" s="282" customFormat="1" ht="12.75" customHeight="1" x14ac:dyDescent="0.25">
      <c r="A3864"/>
      <c r="B3864"/>
      <c r="C3864" s="8"/>
      <c r="D3864" s="8"/>
      <c r="E3864"/>
      <c r="F3864" s="276"/>
      <c r="G3864"/>
      <c r="H3864"/>
      <c r="I3864"/>
      <c r="J3864" s="267"/>
      <c r="K3864" s="267"/>
      <c r="L3864" s="372"/>
      <c r="O3864" s="373"/>
      <c r="P3864" s="373"/>
      <c r="Q3864" s="374"/>
      <c r="R3864" s="274"/>
      <c r="S3864"/>
      <c r="T3864"/>
      <c r="U3864"/>
      <c r="V3864"/>
      <c r="W3864"/>
      <c r="X3864"/>
      <c r="Y3864"/>
      <c r="Z3864"/>
      <c r="AA3864"/>
      <c r="AB3864"/>
      <c r="AC3864"/>
      <c r="AD3864"/>
      <c r="AE3864"/>
      <c r="AF3864"/>
      <c r="AG3864"/>
      <c r="AH3864"/>
    </row>
    <row r="3865" spans="1:34" s="282" customFormat="1" ht="12.75" customHeight="1" x14ac:dyDescent="0.25">
      <c r="A3865"/>
      <c r="B3865"/>
      <c r="C3865" s="8"/>
      <c r="D3865" s="8"/>
      <c r="E3865"/>
      <c r="F3865" s="276"/>
      <c r="G3865"/>
      <c r="H3865"/>
      <c r="I3865"/>
      <c r="J3865" s="267"/>
      <c r="K3865" s="267"/>
      <c r="L3865" s="372"/>
      <c r="O3865" s="373"/>
      <c r="P3865" s="373"/>
      <c r="Q3865" s="374"/>
      <c r="R3865" s="274"/>
      <c r="S3865"/>
      <c r="T3865"/>
      <c r="U3865"/>
      <c r="V3865"/>
      <c r="W3865"/>
      <c r="X3865"/>
      <c r="Y3865"/>
      <c r="Z3865"/>
      <c r="AA3865"/>
      <c r="AB3865"/>
      <c r="AC3865"/>
      <c r="AD3865"/>
      <c r="AE3865"/>
      <c r="AF3865"/>
      <c r="AG3865"/>
      <c r="AH3865"/>
    </row>
    <row r="3866" spans="1:34" s="282" customFormat="1" ht="12.75" customHeight="1" x14ac:dyDescent="0.25">
      <c r="A3866"/>
      <c r="B3866"/>
      <c r="C3866" s="8"/>
      <c r="D3866" s="8"/>
      <c r="E3866"/>
      <c r="F3866" s="276"/>
      <c r="G3866"/>
      <c r="H3866"/>
      <c r="I3866"/>
      <c r="J3866" s="267"/>
      <c r="K3866" s="267"/>
      <c r="L3866" s="372"/>
      <c r="O3866" s="373"/>
      <c r="P3866" s="373"/>
      <c r="Q3866" s="374"/>
      <c r="R3866" s="274"/>
      <c r="S3866"/>
      <c r="T3866"/>
      <c r="U3866"/>
      <c r="V3866"/>
      <c r="W3866"/>
      <c r="X3866"/>
      <c r="Y3866"/>
      <c r="Z3866"/>
      <c r="AA3866"/>
      <c r="AB3866"/>
      <c r="AC3866"/>
      <c r="AD3866"/>
      <c r="AE3866"/>
      <c r="AF3866"/>
      <c r="AG3866"/>
      <c r="AH3866"/>
    </row>
    <row r="3867" spans="1:34" s="282" customFormat="1" ht="12.75" customHeight="1" x14ac:dyDescent="0.25">
      <c r="A3867"/>
      <c r="B3867"/>
      <c r="C3867" s="8"/>
      <c r="D3867" s="8"/>
      <c r="E3867"/>
      <c r="F3867" s="276"/>
      <c r="G3867"/>
      <c r="H3867"/>
      <c r="I3867"/>
      <c r="J3867" s="267"/>
      <c r="K3867" s="267"/>
      <c r="L3867" s="372"/>
      <c r="O3867" s="373"/>
      <c r="P3867" s="373"/>
      <c r="Q3867" s="374"/>
      <c r="R3867" s="274"/>
      <c r="S3867"/>
      <c r="T3867"/>
      <c r="U3867"/>
      <c r="V3867"/>
      <c r="W3867"/>
      <c r="X3867"/>
      <c r="Y3867"/>
      <c r="Z3867"/>
      <c r="AA3867"/>
      <c r="AB3867"/>
      <c r="AC3867"/>
      <c r="AD3867"/>
      <c r="AE3867"/>
      <c r="AF3867"/>
      <c r="AG3867"/>
      <c r="AH3867"/>
    </row>
    <row r="3868" spans="1:34" s="282" customFormat="1" ht="12.75" customHeight="1" x14ac:dyDescent="0.25">
      <c r="A3868"/>
      <c r="B3868"/>
      <c r="C3868" s="8"/>
      <c r="D3868" s="8"/>
      <c r="E3868"/>
      <c r="F3868" s="276"/>
      <c r="G3868"/>
      <c r="H3868"/>
      <c r="I3868"/>
      <c r="J3868" s="267"/>
      <c r="K3868" s="267"/>
      <c r="L3868" s="372"/>
      <c r="O3868" s="373"/>
      <c r="P3868" s="373"/>
      <c r="Q3868" s="374"/>
      <c r="R3868" s="274"/>
      <c r="S3868"/>
      <c r="T3868"/>
      <c r="U3868"/>
      <c r="V3868"/>
      <c r="W3868"/>
      <c r="X3868"/>
      <c r="Y3868"/>
      <c r="Z3868"/>
      <c r="AA3868"/>
      <c r="AB3868"/>
      <c r="AC3868"/>
      <c r="AD3868"/>
      <c r="AE3868"/>
      <c r="AF3868"/>
      <c r="AG3868"/>
      <c r="AH3868"/>
    </row>
    <row r="3869" spans="1:34" s="282" customFormat="1" ht="12.75" customHeight="1" x14ac:dyDescent="0.25">
      <c r="A3869"/>
      <c r="B3869"/>
      <c r="C3869" s="8"/>
      <c r="D3869" s="8"/>
      <c r="E3869"/>
      <c r="F3869" s="276"/>
      <c r="G3869"/>
      <c r="H3869"/>
      <c r="I3869"/>
      <c r="J3869" s="267"/>
      <c r="K3869" s="267"/>
      <c r="L3869" s="372"/>
      <c r="O3869" s="373"/>
      <c r="P3869" s="373"/>
      <c r="Q3869" s="374"/>
      <c r="R3869" s="274"/>
      <c r="S3869"/>
      <c r="T3869"/>
      <c r="U3869"/>
      <c r="V3869"/>
      <c r="W3869"/>
      <c r="X3869"/>
      <c r="Y3869"/>
      <c r="Z3869"/>
      <c r="AA3869"/>
      <c r="AB3869"/>
      <c r="AC3869"/>
      <c r="AD3869"/>
      <c r="AE3869"/>
      <c r="AF3869"/>
      <c r="AG3869"/>
      <c r="AH3869"/>
    </row>
    <row r="3870" spans="1:34" s="282" customFormat="1" ht="12.75" customHeight="1" x14ac:dyDescent="0.25">
      <c r="A3870"/>
      <c r="B3870"/>
      <c r="C3870" s="8"/>
      <c r="D3870" s="8"/>
      <c r="E3870"/>
      <c r="F3870" s="276"/>
      <c r="G3870"/>
      <c r="H3870"/>
      <c r="I3870"/>
      <c r="J3870" s="267"/>
      <c r="K3870" s="267"/>
      <c r="L3870" s="372"/>
      <c r="O3870" s="373"/>
      <c r="P3870" s="373"/>
      <c r="Q3870" s="374"/>
      <c r="R3870" s="274"/>
      <c r="S3870"/>
      <c r="T3870"/>
      <c r="U3870"/>
      <c r="V3870"/>
      <c r="W3870"/>
      <c r="X3870"/>
      <c r="Y3870"/>
      <c r="Z3870"/>
      <c r="AA3870"/>
      <c r="AB3870"/>
      <c r="AC3870"/>
      <c r="AD3870"/>
      <c r="AE3870"/>
      <c r="AF3870"/>
      <c r="AG3870"/>
      <c r="AH3870"/>
    </row>
    <row r="3871" spans="1:34" s="282" customFormat="1" ht="12.75" customHeight="1" x14ac:dyDescent="0.25">
      <c r="A3871"/>
      <c r="B3871"/>
      <c r="C3871" s="8"/>
      <c r="D3871" s="8"/>
      <c r="E3871"/>
      <c r="F3871" s="276"/>
      <c r="G3871"/>
      <c r="H3871"/>
      <c r="I3871"/>
      <c r="J3871" s="267"/>
      <c r="K3871" s="267"/>
      <c r="L3871" s="372"/>
      <c r="O3871" s="373"/>
      <c r="P3871" s="373"/>
      <c r="Q3871" s="374"/>
      <c r="R3871" s="274"/>
      <c r="S3871"/>
      <c r="T3871"/>
      <c r="U3871"/>
      <c r="V3871"/>
      <c r="W3871"/>
      <c r="X3871"/>
      <c r="Y3871"/>
      <c r="Z3871"/>
      <c r="AA3871"/>
      <c r="AB3871"/>
      <c r="AC3871"/>
      <c r="AD3871"/>
      <c r="AE3871"/>
      <c r="AF3871"/>
      <c r="AG3871"/>
      <c r="AH3871"/>
    </row>
    <row r="3872" spans="1:34" s="282" customFormat="1" ht="12.75" customHeight="1" x14ac:dyDescent="0.25">
      <c r="A3872"/>
      <c r="B3872"/>
      <c r="C3872" s="8"/>
      <c r="D3872" s="8"/>
      <c r="E3872"/>
      <c r="F3872" s="276"/>
      <c r="G3872"/>
      <c r="H3872"/>
      <c r="I3872"/>
      <c r="J3872" s="267"/>
      <c r="K3872" s="267"/>
      <c r="L3872" s="372"/>
      <c r="O3872" s="373"/>
      <c r="P3872" s="373"/>
      <c r="Q3872" s="374"/>
      <c r="R3872" s="274"/>
      <c r="S3872"/>
      <c r="T3872"/>
      <c r="U3872"/>
      <c r="V3872"/>
      <c r="W3872"/>
      <c r="X3872"/>
      <c r="Y3872"/>
      <c r="Z3872"/>
      <c r="AA3872"/>
      <c r="AB3872"/>
      <c r="AC3872"/>
      <c r="AD3872"/>
      <c r="AE3872"/>
      <c r="AF3872"/>
      <c r="AG3872"/>
      <c r="AH3872"/>
    </row>
    <row r="3873" spans="1:34" s="282" customFormat="1" ht="12.75" customHeight="1" x14ac:dyDescent="0.25">
      <c r="A3873"/>
      <c r="B3873"/>
      <c r="C3873" s="8"/>
      <c r="D3873" s="8"/>
      <c r="E3873"/>
      <c r="F3873" s="276"/>
      <c r="G3873"/>
      <c r="H3873"/>
      <c r="I3873"/>
      <c r="J3873" s="267"/>
      <c r="K3873" s="267"/>
      <c r="L3873" s="372"/>
      <c r="O3873" s="373"/>
      <c r="P3873" s="373"/>
      <c r="Q3873" s="374"/>
      <c r="R3873" s="274"/>
      <c r="S3873"/>
      <c r="T3873"/>
      <c r="U3873"/>
      <c r="V3873"/>
      <c r="W3873"/>
      <c r="X3873"/>
      <c r="Y3873"/>
      <c r="Z3873"/>
      <c r="AA3873"/>
      <c r="AB3873"/>
      <c r="AC3873"/>
      <c r="AD3873"/>
      <c r="AE3873"/>
      <c r="AF3873"/>
      <c r="AG3873"/>
      <c r="AH3873"/>
    </row>
    <row r="3874" spans="1:34" s="282" customFormat="1" ht="12.75" customHeight="1" x14ac:dyDescent="0.25">
      <c r="A3874"/>
      <c r="B3874"/>
      <c r="C3874" s="8"/>
      <c r="D3874" s="8"/>
      <c r="E3874"/>
      <c r="F3874" s="276"/>
      <c r="G3874"/>
      <c r="H3874"/>
      <c r="I3874"/>
      <c r="J3874" s="267"/>
      <c r="K3874" s="267"/>
      <c r="L3874" s="372"/>
      <c r="O3874" s="373"/>
      <c r="P3874" s="373"/>
      <c r="Q3874" s="374"/>
      <c r="R3874" s="274"/>
      <c r="S3874"/>
      <c r="T3874"/>
      <c r="U3874"/>
      <c r="V3874"/>
      <c r="W3874"/>
      <c r="X3874"/>
      <c r="Y3874"/>
      <c r="Z3874"/>
      <c r="AA3874"/>
      <c r="AB3874"/>
      <c r="AC3874"/>
      <c r="AD3874"/>
      <c r="AE3874"/>
      <c r="AF3874"/>
      <c r="AG3874"/>
      <c r="AH3874"/>
    </row>
    <row r="3875" spans="1:34" s="282" customFormat="1" ht="12.75" customHeight="1" x14ac:dyDescent="0.25">
      <c r="A3875"/>
      <c r="B3875"/>
      <c r="C3875" s="8"/>
      <c r="D3875" s="8"/>
      <c r="E3875"/>
      <c r="F3875" s="276"/>
      <c r="G3875"/>
      <c r="H3875"/>
      <c r="I3875"/>
      <c r="J3875" s="267"/>
      <c r="K3875" s="267"/>
      <c r="L3875" s="372"/>
      <c r="O3875" s="373"/>
      <c r="P3875" s="373"/>
      <c r="Q3875" s="374"/>
      <c r="R3875" s="274"/>
      <c r="S3875"/>
      <c r="T3875"/>
      <c r="U3875"/>
      <c r="V3875"/>
      <c r="W3875"/>
      <c r="X3875"/>
      <c r="Y3875"/>
      <c r="Z3875"/>
      <c r="AA3875"/>
      <c r="AB3875"/>
      <c r="AC3875"/>
      <c r="AD3875"/>
      <c r="AE3875"/>
      <c r="AF3875"/>
      <c r="AG3875"/>
      <c r="AH3875"/>
    </row>
    <row r="3876" spans="1:34" s="282" customFormat="1" ht="12.75" customHeight="1" x14ac:dyDescent="0.25">
      <c r="A3876"/>
      <c r="B3876"/>
      <c r="C3876" s="8"/>
      <c r="D3876" s="8"/>
      <c r="E3876"/>
      <c r="F3876" s="276"/>
      <c r="G3876"/>
      <c r="H3876"/>
      <c r="I3876"/>
      <c r="J3876" s="267"/>
      <c r="K3876" s="267"/>
      <c r="L3876" s="372"/>
      <c r="O3876" s="373"/>
      <c r="P3876" s="373"/>
      <c r="Q3876" s="374"/>
      <c r="R3876" s="274"/>
      <c r="S3876"/>
      <c r="T3876"/>
      <c r="U3876"/>
      <c r="V3876"/>
      <c r="W3876"/>
      <c r="X3876"/>
      <c r="Y3876"/>
      <c r="Z3876"/>
      <c r="AA3876"/>
      <c r="AB3876"/>
      <c r="AC3876"/>
      <c r="AD3876"/>
      <c r="AE3876"/>
      <c r="AF3876"/>
      <c r="AG3876"/>
      <c r="AH3876"/>
    </row>
    <row r="3877" spans="1:34" s="282" customFormat="1" ht="12.75" customHeight="1" x14ac:dyDescent="0.25">
      <c r="A3877"/>
      <c r="B3877"/>
      <c r="C3877" s="8"/>
      <c r="D3877" s="8"/>
      <c r="E3877"/>
      <c r="F3877" s="276"/>
      <c r="G3877"/>
      <c r="H3877"/>
      <c r="I3877"/>
      <c r="J3877" s="267"/>
      <c r="K3877" s="267"/>
      <c r="L3877" s="372"/>
      <c r="O3877" s="373"/>
      <c r="P3877" s="373"/>
      <c r="Q3877" s="374"/>
      <c r="R3877" s="274"/>
      <c r="S3877"/>
      <c r="T3877"/>
      <c r="U3877"/>
      <c r="V3877"/>
      <c r="W3877"/>
      <c r="X3877"/>
      <c r="Y3877"/>
      <c r="Z3877"/>
      <c r="AA3877"/>
      <c r="AB3877"/>
      <c r="AC3877"/>
      <c r="AD3877"/>
      <c r="AE3877"/>
      <c r="AF3877"/>
      <c r="AG3877"/>
      <c r="AH3877"/>
    </row>
    <row r="3878" spans="1:34" s="282" customFormat="1" ht="12.75" customHeight="1" x14ac:dyDescent="0.25">
      <c r="A3878"/>
      <c r="B3878"/>
      <c r="C3878" s="8"/>
      <c r="D3878" s="8"/>
      <c r="E3878"/>
      <c r="F3878" s="276"/>
      <c r="G3878"/>
      <c r="H3878"/>
      <c r="I3878"/>
      <c r="J3878" s="267"/>
      <c r="K3878" s="267"/>
      <c r="L3878" s="372"/>
      <c r="O3878" s="373"/>
      <c r="P3878" s="373"/>
      <c r="Q3878" s="374"/>
      <c r="R3878" s="274"/>
      <c r="S3878"/>
      <c r="T3878"/>
      <c r="U3878"/>
      <c r="V3878"/>
      <c r="W3878"/>
      <c r="X3878"/>
      <c r="Y3878"/>
      <c r="Z3878"/>
      <c r="AA3878"/>
      <c r="AB3878"/>
      <c r="AC3878"/>
      <c r="AD3878"/>
      <c r="AE3878"/>
      <c r="AF3878"/>
      <c r="AG3878"/>
      <c r="AH3878"/>
    </row>
    <row r="3879" spans="1:34" s="282" customFormat="1" ht="12.75" customHeight="1" x14ac:dyDescent="0.25">
      <c r="A3879"/>
      <c r="B3879"/>
      <c r="C3879" s="8"/>
      <c r="D3879" s="8"/>
      <c r="E3879"/>
      <c r="F3879" s="276"/>
      <c r="G3879"/>
      <c r="H3879"/>
      <c r="I3879"/>
      <c r="J3879" s="267"/>
      <c r="K3879" s="267"/>
      <c r="L3879" s="372"/>
      <c r="O3879" s="373"/>
      <c r="P3879" s="373"/>
      <c r="Q3879" s="374"/>
      <c r="R3879" s="274"/>
      <c r="S3879"/>
      <c r="T3879"/>
      <c r="U3879"/>
      <c r="V3879"/>
      <c r="W3879"/>
      <c r="X3879"/>
      <c r="Y3879"/>
      <c r="Z3879"/>
      <c r="AA3879"/>
      <c r="AB3879"/>
      <c r="AC3879"/>
      <c r="AD3879"/>
      <c r="AE3879"/>
      <c r="AF3879"/>
      <c r="AG3879"/>
      <c r="AH3879"/>
    </row>
    <row r="3880" spans="1:34" s="282" customFormat="1" ht="12.75" customHeight="1" x14ac:dyDescent="0.25">
      <c r="A3880"/>
      <c r="B3880"/>
      <c r="C3880" s="8"/>
      <c r="D3880" s="8"/>
      <c r="E3880"/>
      <c r="F3880" s="276"/>
      <c r="G3880"/>
      <c r="H3880"/>
      <c r="I3880"/>
      <c r="J3880" s="267"/>
      <c r="K3880" s="267"/>
      <c r="L3880" s="372"/>
      <c r="O3880" s="373"/>
      <c r="P3880" s="373"/>
      <c r="Q3880" s="374"/>
      <c r="R3880" s="274"/>
      <c r="S3880"/>
      <c r="T3880"/>
      <c r="U3880"/>
      <c r="V3880"/>
      <c r="W3880"/>
      <c r="X3880"/>
      <c r="Y3880"/>
      <c r="Z3880"/>
      <c r="AA3880"/>
      <c r="AB3880"/>
      <c r="AC3880"/>
      <c r="AD3880"/>
      <c r="AE3880"/>
      <c r="AF3880"/>
      <c r="AG3880"/>
      <c r="AH3880"/>
    </row>
    <row r="3881" spans="1:34" s="282" customFormat="1" ht="12.75" customHeight="1" x14ac:dyDescent="0.25">
      <c r="A3881"/>
      <c r="B3881"/>
      <c r="C3881" s="8"/>
      <c r="D3881" s="8"/>
      <c r="E3881"/>
      <c r="F3881" s="276"/>
      <c r="G3881"/>
      <c r="H3881"/>
      <c r="I3881"/>
      <c r="J3881" s="267"/>
      <c r="K3881" s="267"/>
      <c r="L3881" s="372"/>
      <c r="O3881" s="373"/>
      <c r="P3881" s="373"/>
      <c r="Q3881" s="374"/>
      <c r="R3881" s="274"/>
      <c r="S3881"/>
      <c r="T3881"/>
      <c r="U3881"/>
      <c r="V3881"/>
      <c r="W3881"/>
      <c r="X3881"/>
      <c r="Y3881"/>
      <c r="Z3881"/>
      <c r="AA3881"/>
      <c r="AB3881"/>
      <c r="AC3881"/>
      <c r="AD3881"/>
      <c r="AE3881"/>
      <c r="AF3881"/>
      <c r="AG3881"/>
      <c r="AH3881"/>
    </row>
    <row r="3882" spans="1:34" s="282" customFormat="1" ht="12.75" customHeight="1" x14ac:dyDescent="0.25">
      <c r="A3882"/>
      <c r="B3882"/>
      <c r="C3882" s="8"/>
      <c r="D3882" s="8"/>
      <c r="E3882"/>
      <c r="F3882" s="276"/>
      <c r="G3882"/>
      <c r="H3882"/>
      <c r="I3882"/>
      <c r="J3882" s="267"/>
      <c r="K3882" s="267"/>
      <c r="L3882" s="372"/>
      <c r="O3882" s="373"/>
      <c r="P3882" s="373"/>
      <c r="Q3882" s="374"/>
      <c r="R3882" s="274"/>
      <c r="S3882"/>
      <c r="T3882"/>
      <c r="U3882"/>
      <c r="V3882"/>
      <c r="W3882"/>
      <c r="X3882"/>
      <c r="Y3882"/>
      <c r="Z3882"/>
      <c r="AA3882"/>
      <c r="AB3882"/>
      <c r="AC3882"/>
      <c r="AD3882"/>
      <c r="AE3882"/>
      <c r="AF3882"/>
      <c r="AG3882"/>
      <c r="AH3882"/>
    </row>
    <row r="3883" spans="1:34" s="282" customFormat="1" ht="12.75" customHeight="1" x14ac:dyDescent="0.25">
      <c r="A3883"/>
      <c r="B3883"/>
      <c r="C3883" s="8"/>
      <c r="D3883" s="8"/>
      <c r="E3883"/>
      <c r="F3883" s="276"/>
      <c r="G3883"/>
      <c r="H3883"/>
      <c r="I3883"/>
      <c r="J3883" s="267"/>
      <c r="K3883" s="267"/>
      <c r="L3883" s="372"/>
      <c r="O3883" s="373"/>
      <c r="P3883" s="373"/>
      <c r="Q3883" s="374"/>
      <c r="R3883" s="274"/>
      <c r="S3883"/>
      <c r="T3883"/>
      <c r="U3883"/>
      <c r="V3883"/>
      <c r="W3883"/>
      <c r="X3883"/>
      <c r="Y3883"/>
      <c r="Z3883"/>
      <c r="AA3883"/>
      <c r="AB3883"/>
      <c r="AC3883"/>
      <c r="AD3883"/>
      <c r="AE3883"/>
      <c r="AF3883"/>
      <c r="AG3883"/>
      <c r="AH3883"/>
    </row>
    <row r="3884" spans="1:34" s="282" customFormat="1" ht="12.75" customHeight="1" x14ac:dyDescent="0.25">
      <c r="A3884"/>
      <c r="B3884"/>
      <c r="C3884" s="8"/>
      <c r="D3884" s="8"/>
      <c r="E3884"/>
      <c r="F3884" s="276"/>
      <c r="G3884"/>
      <c r="H3884"/>
      <c r="I3884"/>
      <c r="J3884" s="267"/>
      <c r="K3884" s="267"/>
      <c r="L3884" s="372"/>
      <c r="O3884" s="373"/>
      <c r="P3884" s="373"/>
      <c r="Q3884" s="374"/>
      <c r="R3884" s="274"/>
      <c r="S3884"/>
      <c r="T3884"/>
      <c r="U3884"/>
      <c r="V3884"/>
      <c r="W3884"/>
      <c r="X3884"/>
      <c r="Y3884"/>
      <c r="Z3884"/>
      <c r="AA3884"/>
      <c r="AB3884"/>
      <c r="AC3884"/>
      <c r="AD3884"/>
      <c r="AE3884"/>
      <c r="AF3884"/>
      <c r="AG3884"/>
      <c r="AH3884"/>
    </row>
    <row r="3885" spans="1:34" s="282" customFormat="1" ht="12.75" customHeight="1" x14ac:dyDescent="0.25">
      <c r="A3885"/>
      <c r="B3885"/>
      <c r="C3885" s="8"/>
      <c r="D3885" s="8"/>
      <c r="E3885"/>
      <c r="F3885" s="276"/>
      <c r="G3885"/>
      <c r="H3885"/>
      <c r="I3885"/>
      <c r="J3885" s="267"/>
      <c r="K3885" s="267"/>
      <c r="L3885" s="372"/>
      <c r="O3885" s="373"/>
      <c r="P3885" s="373"/>
      <c r="Q3885" s="374"/>
      <c r="R3885" s="274"/>
      <c r="S3885"/>
      <c r="T3885"/>
      <c r="U3885"/>
      <c r="V3885"/>
      <c r="W3885"/>
      <c r="X3885"/>
      <c r="Y3885"/>
      <c r="Z3885"/>
      <c r="AA3885"/>
      <c r="AB3885"/>
      <c r="AC3885"/>
      <c r="AD3885"/>
      <c r="AE3885"/>
      <c r="AF3885"/>
      <c r="AG3885"/>
      <c r="AH3885"/>
    </row>
    <row r="3886" spans="1:34" s="282" customFormat="1" ht="12.75" customHeight="1" x14ac:dyDescent="0.25">
      <c r="A3886"/>
      <c r="B3886"/>
      <c r="C3886" s="8"/>
      <c r="D3886" s="8"/>
      <c r="E3886"/>
      <c r="F3886" s="276"/>
      <c r="G3886"/>
      <c r="H3886"/>
      <c r="I3886"/>
      <c r="J3886" s="267"/>
      <c r="K3886" s="267"/>
      <c r="L3886" s="372"/>
      <c r="O3886" s="373"/>
      <c r="P3886" s="373"/>
      <c r="Q3886" s="374"/>
      <c r="R3886" s="274"/>
      <c r="S3886"/>
      <c r="T3886"/>
      <c r="U3886"/>
      <c r="V3886"/>
      <c r="W3886"/>
      <c r="X3886"/>
      <c r="Y3886"/>
      <c r="Z3886"/>
      <c r="AA3886"/>
      <c r="AB3886"/>
      <c r="AC3886"/>
      <c r="AD3886"/>
      <c r="AE3886"/>
      <c r="AF3886"/>
      <c r="AG3886"/>
      <c r="AH3886"/>
    </row>
    <row r="3887" spans="1:34" s="282" customFormat="1" ht="12.75" customHeight="1" x14ac:dyDescent="0.25">
      <c r="A3887"/>
      <c r="B3887"/>
      <c r="C3887" s="8"/>
      <c r="D3887" s="8"/>
      <c r="E3887"/>
      <c r="F3887" s="276"/>
      <c r="G3887"/>
      <c r="H3887"/>
      <c r="I3887"/>
      <c r="J3887" s="267"/>
      <c r="K3887" s="267"/>
      <c r="L3887" s="372"/>
      <c r="O3887" s="373"/>
      <c r="P3887" s="373"/>
      <c r="Q3887" s="374"/>
      <c r="R3887" s="274"/>
      <c r="S3887"/>
      <c r="T3887"/>
      <c r="U3887"/>
      <c r="V3887"/>
      <c r="W3887"/>
      <c r="X3887"/>
      <c r="Y3887"/>
      <c r="Z3887"/>
      <c r="AA3887"/>
      <c r="AB3887"/>
      <c r="AC3887"/>
      <c r="AD3887"/>
      <c r="AE3887"/>
      <c r="AF3887"/>
      <c r="AG3887"/>
      <c r="AH3887"/>
    </row>
    <row r="3888" spans="1:34" s="282" customFormat="1" ht="12.75" customHeight="1" x14ac:dyDescent="0.25">
      <c r="A3888"/>
      <c r="B3888"/>
      <c r="C3888" s="8"/>
      <c r="D3888" s="8"/>
      <c r="E3888"/>
      <c r="F3888" s="276"/>
      <c r="G3888"/>
      <c r="H3888"/>
      <c r="I3888"/>
      <c r="J3888" s="267"/>
      <c r="K3888" s="267"/>
      <c r="L3888" s="372"/>
      <c r="O3888" s="373"/>
      <c r="P3888" s="373"/>
      <c r="Q3888" s="374"/>
      <c r="R3888" s="274"/>
      <c r="S3888"/>
      <c r="T3888"/>
      <c r="U3888"/>
      <c r="V3888"/>
      <c r="W3888"/>
      <c r="X3888"/>
      <c r="Y3888"/>
      <c r="Z3888"/>
      <c r="AA3888"/>
      <c r="AB3888"/>
      <c r="AC3888"/>
      <c r="AD3888"/>
      <c r="AE3888"/>
      <c r="AF3888"/>
      <c r="AG3888"/>
      <c r="AH3888"/>
    </row>
    <row r="3889" spans="1:34" s="282" customFormat="1" ht="12.75" customHeight="1" x14ac:dyDescent="0.25">
      <c r="A3889"/>
      <c r="B3889"/>
      <c r="C3889" s="8"/>
      <c r="D3889" s="8"/>
      <c r="E3889"/>
      <c r="F3889" s="276"/>
      <c r="G3889"/>
      <c r="H3889"/>
      <c r="I3889"/>
      <c r="J3889" s="267"/>
      <c r="K3889" s="267"/>
      <c r="L3889" s="372"/>
      <c r="O3889" s="373"/>
      <c r="P3889" s="373"/>
      <c r="Q3889" s="374"/>
      <c r="R3889" s="274"/>
      <c r="S3889"/>
      <c r="T3889"/>
      <c r="U3889"/>
      <c r="V3889"/>
      <c r="W3889"/>
      <c r="X3889"/>
      <c r="Y3889"/>
      <c r="Z3889"/>
      <c r="AA3889"/>
      <c r="AB3889"/>
      <c r="AC3889"/>
      <c r="AD3889"/>
      <c r="AE3889"/>
      <c r="AF3889"/>
      <c r="AG3889"/>
      <c r="AH3889"/>
    </row>
    <row r="3890" spans="1:34" s="282" customFormat="1" ht="12.75" customHeight="1" x14ac:dyDescent="0.25">
      <c r="A3890"/>
      <c r="B3890"/>
      <c r="C3890" s="8"/>
      <c r="D3890" s="8"/>
      <c r="E3890"/>
      <c r="F3890" s="276"/>
      <c r="G3890"/>
      <c r="H3890"/>
      <c r="I3890"/>
      <c r="J3890" s="267"/>
      <c r="K3890" s="267"/>
      <c r="L3890" s="372"/>
      <c r="O3890" s="373"/>
      <c r="P3890" s="373"/>
      <c r="Q3890" s="374"/>
      <c r="R3890" s="274"/>
      <c r="S3890"/>
      <c r="T3890"/>
      <c r="U3890"/>
      <c r="V3890"/>
      <c r="W3890"/>
      <c r="X3890"/>
      <c r="Y3890"/>
      <c r="Z3890"/>
      <c r="AA3890"/>
      <c r="AB3890"/>
      <c r="AC3890"/>
      <c r="AD3890"/>
      <c r="AE3890"/>
      <c r="AF3890"/>
      <c r="AG3890"/>
      <c r="AH3890"/>
    </row>
    <row r="3891" spans="1:34" s="282" customFormat="1" ht="12.75" customHeight="1" x14ac:dyDescent="0.25">
      <c r="A3891"/>
      <c r="B3891"/>
      <c r="C3891" s="8"/>
      <c r="D3891" s="8"/>
      <c r="E3891"/>
      <c r="F3891" s="276"/>
      <c r="G3891"/>
      <c r="H3891"/>
      <c r="I3891"/>
      <c r="J3891" s="267"/>
      <c r="K3891" s="267"/>
      <c r="L3891" s="372"/>
      <c r="O3891" s="373"/>
      <c r="P3891" s="373"/>
      <c r="Q3891" s="374"/>
      <c r="R3891" s="274"/>
      <c r="S3891"/>
      <c r="T3891"/>
      <c r="U3891"/>
      <c r="V3891"/>
      <c r="W3891"/>
      <c r="X3891"/>
      <c r="Y3891"/>
      <c r="Z3891"/>
      <c r="AA3891"/>
      <c r="AB3891"/>
      <c r="AC3891"/>
      <c r="AD3891"/>
      <c r="AE3891"/>
      <c r="AF3891"/>
      <c r="AG3891"/>
      <c r="AH3891"/>
    </row>
    <row r="3892" spans="1:34" s="282" customFormat="1" ht="12.75" customHeight="1" x14ac:dyDescent="0.25">
      <c r="A3892"/>
      <c r="B3892"/>
      <c r="C3892" s="8"/>
      <c r="D3892" s="8"/>
      <c r="E3892"/>
      <c r="F3892" s="276"/>
      <c r="G3892"/>
      <c r="H3892"/>
      <c r="I3892"/>
      <c r="J3892" s="267"/>
      <c r="K3892" s="267"/>
      <c r="L3892" s="372"/>
      <c r="O3892" s="373"/>
      <c r="P3892" s="373"/>
      <c r="Q3892" s="374"/>
      <c r="R3892" s="274"/>
      <c r="S3892"/>
      <c r="T3892"/>
      <c r="U3892"/>
      <c r="V3892"/>
      <c r="W3892"/>
      <c r="X3892"/>
      <c r="Y3892"/>
      <c r="Z3892"/>
      <c r="AA3892"/>
      <c r="AB3892"/>
      <c r="AC3892"/>
      <c r="AD3892"/>
      <c r="AE3892"/>
      <c r="AF3892"/>
      <c r="AG3892"/>
      <c r="AH3892"/>
    </row>
    <row r="3893" spans="1:34" s="282" customFormat="1" ht="12.75" customHeight="1" x14ac:dyDescent="0.25">
      <c r="A3893"/>
      <c r="B3893"/>
      <c r="C3893" s="8"/>
      <c r="D3893" s="8"/>
      <c r="E3893"/>
      <c r="F3893" s="276"/>
      <c r="G3893"/>
      <c r="H3893"/>
      <c r="I3893"/>
      <c r="J3893" s="267"/>
      <c r="K3893" s="267"/>
      <c r="L3893" s="372"/>
      <c r="O3893" s="373"/>
      <c r="P3893" s="373"/>
      <c r="Q3893" s="374"/>
      <c r="R3893" s="274"/>
      <c r="S3893"/>
      <c r="T3893"/>
      <c r="U3893"/>
      <c r="V3893"/>
      <c r="W3893"/>
      <c r="X3893"/>
      <c r="Y3893"/>
      <c r="Z3893"/>
      <c r="AA3893"/>
      <c r="AB3893"/>
      <c r="AC3893"/>
      <c r="AD3893"/>
      <c r="AE3893"/>
      <c r="AF3893"/>
      <c r="AG3893"/>
      <c r="AH3893"/>
    </row>
    <row r="3894" spans="1:34" s="282" customFormat="1" ht="12.75" customHeight="1" x14ac:dyDescent="0.25">
      <c r="A3894"/>
      <c r="B3894"/>
      <c r="C3894" s="8"/>
      <c r="D3894" s="8"/>
      <c r="E3894"/>
      <c r="F3894" s="276"/>
      <c r="G3894"/>
      <c r="H3894"/>
      <c r="I3894"/>
      <c r="J3894" s="267"/>
      <c r="K3894" s="267"/>
      <c r="L3894" s="372"/>
      <c r="O3894" s="373"/>
      <c r="P3894" s="373"/>
      <c r="Q3894" s="374"/>
      <c r="R3894" s="274"/>
      <c r="S3894"/>
      <c r="T3894"/>
      <c r="U3894"/>
      <c r="V3894"/>
      <c r="W3894"/>
      <c r="X3894"/>
      <c r="Y3894"/>
      <c r="Z3894"/>
      <c r="AA3894"/>
      <c r="AB3894"/>
      <c r="AC3894"/>
      <c r="AD3894"/>
      <c r="AE3894"/>
      <c r="AF3894"/>
      <c r="AG3894"/>
      <c r="AH3894"/>
    </row>
    <row r="3895" spans="1:34" s="282" customFormat="1" ht="12.75" customHeight="1" x14ac:dyDescent="0.25">
      <c r="A3895"/>
      <c r="B3895"/>
      <c r="C3895" s="8"/>
      <c r="D3895" s="8"/>
      <c r="E3895"/>
      <c r="F3895" s="276"/>
      <c r="G3895"/>
      <c r="H3895"/>
      <c r="I3895"/>
      <c r="J3895" s="267"/>
      <c r="K3895" s="267"/>
      <c r="L3895" s="372"/>
      <c r="O3895" s="373"/>
      <c r="P3895" s="373"/>
      <c r="Q3895" s="374"/>
      <c r="R3895" s="274"/>
      <c r="S3895"/>
      <c r="T3895"/>
      <c r="U3895"/>
      <c r="V3895"/>
      <c r="W3895"/>
      <c r="X3895"/>
      <c r="Y3895"/>
      <c r="Z3895"/>
      <c r="AA3895"/>
      <c r="AB3895"/>
      <c r="AC3895"/>
      <c r="AD3895"/>
      <c r="AE3895"/>
      <c r="AF3895"/>
      <c r="AG3895"/>
      <c r="AH3895"/>
    </row>
    <row r="3896" spans="1:34" s="282" customFormat="1" ht="12.75" customHeight="1" x14ac:dyDescent="0.25">
      <c r="A3896"/>
      <c r="B3896"/>
      <c r="C3896" s="8"/>
      <c r="D3896" s="8"/>
      <c r="E3896"/>
      <c r="F3896" s="276"/>
      <c r="G3896"/>
      <c r="H3896"/>
      <c r="I3896"/>
      <c r="J3896" s="267"/>
      <c r="K3896" s="267"/>
      <c r="L3896" s="372"/>
      <c r="O3896" s="373"/>
      <c r="P3896" s="373"/>
      <c r="Q3896" s="374"/>
      <c r="R3896" s="274"/>
      <c r="S3896"/>
      <c r="T3896"/>
      <c r="U3896"/>
      <c r="V3896"/>
      <c r="W3896"/>
      <c r="X3896"/>
      <c r="Y3896"/>
      <c r="Z3896"/>
      <c r="AA3896"/>
      <c r="AB3896"/>
      <c r="AC3896"/>
      <c r="AD3896"/>
      <c r="AE3896"/>
      <c r="AF3896"/>
      <c r="AG3896"/>
      <c r="AH3896"/>
    </row>
    <row r="3897" spans="1:34" s="282" customFormat="1" ht="12.75" customHeight="1" x14ac:dyDescent="0.25">
      <c r="A3897"/>
      <c r="B3897"/>
      <c r="C3897" s="8"/>
      <c r="D3897" s="8"/>
      <c r="E3897"/>
      <c r="F3897" s="276"/>
      <c r="G3897"/>
      <c r="H3897"/>
      <c r="I3897"/>
      <c r="J3897" s="267"/>
      <c r="K3897" s="267"/>
      <c r="L3897" s="372"/>
      <c r="O3897" s="373"/>
      <c r="P3897" s="373"/>
      <c r="Q3897" s="374"/>
      <c r="R3897" s="274"/>
      <c r="S3897"/>
      <c r="T3897"/>
      <c r="U3897"/>
      <c r="V3897"/>
      <c r="W3897"/>
      <c r="X3897"/>
      <c r="Y3897"/>
      <c r="Z3897"/>
      <c r="AA3897"/>
      <c r="AB3897"/>
      <c r="AC3897"/>
      <c r="AD3897"/>
      <c r="AE3897"/>
      <c r="AF3897"/>
      <c r="AG3897"/>
      <c r="AH3897"/>
    </row>
    <row r="3898" spans="1:34" s="282" customFormat="1" ht="12.75" customHeight="1" x14ac:dyDescent="0.25">
      <c r="A3898"/>
      <c r="B3898"/>
      <c r="C3898" s="8"/>
      <c r="D3898" s="8"/>
      <c r="E3898"/>
      <c r="F3898" s="276"/>
      <c r="G3898"/>
      <c r="H3898"/>
      <c r="I3898"/>
      <c r="J3898" s="267"/>
      <c r="K3898" s="267"/>
      <c r="L3898" s="372"/>
      <c r="O3898" s="373"/>
      <c r="P3898" s="373"/>
      <c r="Q3898" s="374"/>
      <c r="R3898" s="274"/>
      <c r="S3898"/>
      <c r="T3898"/>
      <c r="U3898"/>
      <c r="V3898"/>
      <c r="W3898"/>
      <c r="X3898"/>
      <c r="Y3898"/>
      <c r="Z3898"/>
      <c r="AA3898"/>
      <c r="AB3898"/>
      <c r="AC3898"/>
      <c r="AD3898"/>
      <c r="AE3898"/>
      <c r="AF3898"/>
      <c r="AG3898"/>
      <c r="AH3898"/>
    </row>
    <row r="3899" spans="1:34" s="282" customFormat="1" ht="12.75" customHeight="1" x14ac:dyDescent="0.25">
      <c r="A3899"/>
      <c r="B3899"/>
      <c r="C3899" s="8"/>
      <c r="D3899" s="8"/>
      <c r="E3899"/>
      <c r="F3899" s="276"/>
      <c r="G3899"/>
      <c r="H3899"/>
      <c r="I3899"/>
      <c r="J3899" s="267"/>
      <c r="K3899" s="267"/>
      <c r="L3899" s="372"/>
      <c r="O3899" s="373"/>
      <c r="P3899" s="373"/>
      <c r="Q3899" s="374"/>
      <c r="R3899" s="274"/>
      <c r="S3899"/>
      <c r="T3899"/>
      <c r="U3899"/>
      <c r="V3899"/>
      <c r="W3899"/>
      <c r="X3899"/>
      <c r="Y3899"/>
      <c r="Z3899"/>
      <c r="AA3899"/>
      <c r="AB3899"/>
      <c r="AC3899"/>
      <c r="AD3899"/>
      <c r="AE3899"/>
      <c r="AF3899"/>
      <c r="AG3899"/>
      <c r="AH3899"/>
    </row>
    <row r="3900" spans="1:34" s="282" customFormat="1" ht="12.75" customHeight="1" x14ac:dyDescent="0.25">
      <c r="A3900"/>
      <c r="B3900"/>
      <c r="C3900" s="8"/>
      <c r="D3900" s="8"/>
      <c r="E3900"/>
      <c r="F3900" s="276"/>
      <c r="G3900"/>
      <c r="H3900"/>
      <c r="I3900"/>
      <c r="J3900" s="267"/>
      <c r="K3900" s="267"/>
      <c r="L3900" s="372"/>
      <c r="O3900" s="373"/>
      <c r="P3900" s="373"/>
      <c r="Q3900" s="374"/>
      <c r="R3900" s="274"/>
      <c r="S3900"/>
      <c r="T3900"/>
      <c r="U3900"/>
      <c r="V3900"/>
      <c r="W3900"/>
      <c r="X3900"/>
      <c r="Y3900"/>
      <c r="Z3900"/>
      <c r="AA3900"/>
      <c r="AB3900"/>
      <c r="AC3900"/>
      <c r="AD3900"/>
      <c r="AE3900"/>
      <c r="AF3900"/>
      <c r="AG3900"/>
      <c r="AH3900"/>
    </row>
    <row r="3901" spans="1:34" s="282" customFormat="1" ht="12.75" customHeight="1" x14ac:dyDescent="0.25">
      <c r="A3901"/>
      <c r="B3901"/>
      <c r="C3901" s="8"/>
      <c r="D3901" s="8"/>
      <c r="E3901"/>
      <c r="F3901" s="276"/>
      <c r="G3901"/>
      <c r="H3901"/>
      <c r="I3901"/>
      <c r="J3901" s="267"/>
      <c r="K3901" s="267"/>
      <c r="L3901" s="372"/>
      <c r="O3901" s="373"/>
      <c r="P3901" s="373"/>
      <c r="Q3901" s="374"/>
      <c r="R3901" s="274"/>
      <c r="S3901"/>
      <c r="T3901"/>
      <c r="U3901"/>
      <c r="V3901"/>
      <c r="W3901"/>
      <c r="X3901"/>
      <c r="Y3901"/>
      <c r="Z3901"/>
      <c r="AA3901"/>
      <c r="AB3901"/>
      <c r="AC3901"/>
      <c r="AD3901"/>
      <c r="AE3901"/>
      <c r="AF3901"/>
      <c r="AG3901"/>
      <c r="AH3901"/>
    </row>
    <row r="3902" spans="1:34" s="282" customFormat="1" ht="12.75" customHeight="1" x14ac:dyDescent="0.25">
      <c r="A3902"/>
      <c r="B3902"/>
      <c r="C3902" s="8"/>
      <c r="D3902" s="8"/>
      <c r="E3902"/>
      <c r="F3902" s="276"/>
      <c r="G3902"/>
      <c r="H3902"/>
      <c r="I3902"/>
      <c r="J3902" s="267"/>
      <c r="K3902" s="267"/>
      <c r="L3902" s="372"/>
      <c r="O3902" s="373"/>
      <c r="P3902" s="373"/>
      <c r="Q3902" s="374"/>
      <c r="R3902" s="274"/>
      <c r="S3902"/>
      <c r="T3902"/>
      <c r="U3902"/>
      <c r="V3902"/>
      <c r="W3902"/>
      <c r="X3902"/>
      <c r="Y3902"/>
      <c r="Z3902"/>
      <c r="AA3902"/>
      <c r="AB3902"/>
      <c r="AC3902"/>
      <c r="AD3902"/>
      <c r="AE3902"/>
      <c r="AF3902"/>
      <c r="AG3902"/>
      <c r="AH3902"/>
    </row>
    <row r="3903" spans="1:34" s="282" customFormat="1" ht="12.75" customHeight="1" x14ac:dyDescent="0.25">
      <c r="A3903"/>
      <c r="B3903"/>
      <c r="C3903" s="8"/>
      <c r="D3903" s="8"/>
      <c r="E3903"/>
      <c r="F3903" s="276"/>
      <c r="G3903"/>
      <c r="H3903"/>
      <c r="I3903"/>
      <c r="J3903" s="267"/>
      <c r="K3903" s="267"/>
      <c r="L3903" s="372"/>
      <c r="O3903" s="373"/>
      <c r="P3903" s="373"/>
      <c r="Q3903" s="374"/>
      <c r="R3903" s="274"/>
      <c r="S3903"/>
      <c r="T3903"/>
      <c r="U3903"/>
      <c r="V3903"/>
      <c r="W3903"/>
      <c r="X3903"/>
      <c r="Y3903"/>
      <c r="Z3903"/>
      <c r="AA3903"/>
      <c r="AB3903"/>
      <c r="AC3903"/>
      <c r="AD3903"/>
      <c r="AE3903"/>
      <c r="AF3903"/>
      <c r="AG3903"/>
      <c r="AH3903"/>
    </row>
    <row r="3904" spans="1:34" s="282" customFormat="1" ht="12.75" customHeight="1" x14ac:dyDescent="0.25">
      <c r="A3904"/>
      <c r="B3904"/>
      <c r="C3904" s="8"/>
      <c r="D3904" s="8"/>
      <c r="E3904"/>
      <c r="F3904" s="276"/>
      <c r="G3904"/>
      <c r="H3904"/>
      <c r="I3904"/>
      <c r="J3904" s="267"/>
      <c r="K3904" s="267"/>
      <c r="L3904" s="372"/>
      <c r="O3904" s="373"/>
      <c r="P3904" s="373"/>
      <c r="Q3904" s="374"/>
      <c r="R3904" s="274"/>
      <c r="S3904"/>
      <c r="T3904"/>
      <c r="U3904"/>
      <c r="V3904"/>
      <c r="W3904"/>
      <c r="X3904"/>
      <c r="Y3904"/>
      <c r="Z3904"/>
      <c r="AA3904"/>
      <c r="AB3904"/>
      <c r="AC3904"/>
      <c r="AD3904"/>
      <c r="AE3904"/>
      <c r="AF3904"/>
      <c r="AG3904"/>
      <c r="AH3904"/>
    </row>
    <row r="3905" spans="1:34" s="282" customFormat="1" ht="12.75" customHeight="1" x14ac:dyDescent="0.25">
      <c r="A3905"/>
      <c r="B3905"/>
      <c r="C3905" s="8"/>
      <c r="D3905" s="8"/>
      <c r="E3905"/>
      <c r="F3905" s="276"/>
      <c r="G3905"/>
      <c r="H3905"/>
      <c r="I3905"/>
      <c r="J3905" s="267"/>
      <c r="K3905" s="267"/>
      <c r="L3905" s="372"/>
      <c r="O3905" s="373"/>
      <c r="P3905" s="373"/>
      <c r="Q3905" s="374"/>
      <c r="R3905" s="274"/>
      <c r="S3905"/>
      <c r="T3905"/>
      <c r="U3905"/>
      <c r="V3905"/>
      <c r="W3905"/>
      <c r="X3905"/>
      <c r="Y3905"/>
      <c r="Z3905"/>
      <c r="AA3905"/>
      <c r="AB3905"/>
      <c r="AC3905"/>
      <c r="AD3905"/>
      <c r="AE3905"/>
      <c r="AF3905"/>
      <c r="AG3905"/>
      <c r="AH3905"/>
    </row>
    <row r="3906" spans="1:34" s="282" customFormat="1" ht="12.75" customHeight="1" x14ac:dyDescent="0.25">
      <c r="A3906"/>
      <c r="B3906"/>
      <c r="C3906" s="8"/>
      <c r="D3906" s="8"/>
      <c r="E3906"/>
      <c r="F3906" s="276"/>
      <c r="G3906"/>
      <c r="H3906"/>
      <c r="I3906"/>
      <c r="J3906" s="267"/>
      <c r="K3906" s="267"/>
      <c r="L3906" s="372"/>
      <c r="O3906" s="373"/>
      <c r="P3906" s="373"/>
      <c r="Q3906" s="374"/>
      <c r="R3906" s="274"/>
      <c r="S3906"/>
      <c r="T3906"/>
      <c r="U3906"/>
      <c r="V3906"/>
      <c r="W3906"/>
      <c r="X3906"/>
      <c r="Y3906"/>
      <c r="Z3906"/>
      <c r="AA3906"/>
      <c r="AB3906"/>
      <c r="AC3906"/>
      <c r="AD3906"/>
      <c r="AE3906"/>
      <c r="AF3906"/>
      <c r="AG3906"/>
      <c r="AH3906"/>
    </row>
    <row r="3907" spans="1:34" s="282" customFormat="1" ht="12.75" customHeight="1" x14ac:dyDescent="0.25">
      <c r="A3907"/>
      <c r="B3907"/>
      <c r="C3907" s="8"/>
      <c r="D3907" s="8"/>
      <c r="E3907"/>
      <c r="F3907" s="276"/>
      <c r="G3907"/>
      <c r="H3907"/>
      <c r="I3907"/>
      <c r="J3907" s="267"/>
      <c r="K3907" s="267"/>
      <c r="L3907" s="372"/>
      <c r="O3907" s="373"/>
      <c r="P3907" s="373"/>
      <c r="Q3907" s="374"/>
      <c r="R3907" s="274"/>
      <c r="S3907"/>
      <c r="T3907"/>
      <c r="U3907"/>
      <c r="V3907"/>
      <c r="W3907"/>
      <c r="X3907"/>
      <c r="Y3907"/>
      <c r="Z3907"/>
      <c r="AA3907"/>
      <c r="AB3907"/>
      <c r="AC3907"/>
      <c r="AD3907"/>
      <c r="AE3907"/>
      <c r="AF3907"/>
      <c r="AG3907"/>
      <c r="AH3907"/>
    </row>
    <row r="3908" spans="1:34" s="282" customFormat="1" ht="12.75" customHeight="1" x14ac:dyDescent="0.25">
      <c r="A3908"/>
      <c r="B3908"/>
      <c r="C3908" s="8"/>
      <c r="D3908" s="8"/>
      <c r="E3908"/>
      <c r="F3908" s="276"/>
      <c r="G3908"/>
      <c r="H3908"/>
      <c r="I3908"/>
      <c r="J3908" s="267"/>
      <c r="K3908" s="267"/>
      <c r="L3908" s="372"/>
      <c r="O3908" s="373"/>
      <c r="P3908" s="373"/>
      <c r="Q3908" s="374"/>
      <c r="R3908" s="274"/>
      <c r="S3908"/>
      <c r="T3908"/>
      <c r="U3908"/>
      <c r="V3908"/>
      <c r="W3908"/>
      <c r="X3908"/>
      <c r="Y3908"/>
      <c r="Z3908"/>
      <c r="AA3908"/>
      <c r="AB3908"/>
      <c r="AC3908"/>
      <c r="AD3908"/>
      <c r="AE3908"/>
      <c r="AF3908"/>
      <c r="AG3908"/>
      <c r="AH3908"/>
    </row>
    <row r="3909" spans="1:34" s="282" customFormat="1" ht="12.75" customHeight="1" x14ac:dyDescent="0.25">
      <c r="A3909"/>
      <c r="B3909"/>
      <c r="C3909" s="8"/>
      <c r="D3909" s="8"/>
      <c r="E3909"/>
      <c r="F3909" s="276"/>
      <c r="G3909"/>
      <c r="H3909"/>
      <c r="I3909"/>
      <c r="J3909" s="267"/>
      <c r="K3909" s="267"/>
      <c r="L3909" s="372"/>
      <c r="O3909" s="373"/>
      <c r="P3909" s="373"/>
      <c r="Q3909" s="374"/>
      <c r="R3909" s="274"/>
      <c r="S3909"/>
      <c r="T3909"/>
      <c r="U3909"/>
      <c r="V3909"/>
      <c r="W3909"/>
      <c r="X3909"/>
      <c r="Y3909"/>
      <c r="Z3909"/>
      <c r="AA3909"/>
      <c r="AB3909"/>
      <c r="AC3909"/>
      <c r="AD3909"/>
      <c r="AE3909"/>
      <c r="AF3909"/>
      <c r="AG3909"/>
      <c r="AH3909"/>
    </row>
    <row r="3910" spans="1:34" s="282" customFormat="1" ht="12.75" customHeight="1" x14ac:dyDescent="0.25">
      <c r="A3910"/>
      <c r="B3910"/>
      <c r="C3910" s="8"/>
      <c r="D3910" s="8"/>
      <c r="E3910"/>
      <c r="F3910" s="276"/>
      <c r="G3910"/>
      <c r="H3910"/>
      <c r="I3910"/>
      <c r="J3910" s="267"/>
      <c r="K3910" s="267"/>
      <c r="L3910" s="372"/>
      <c r="O3910" s="373"/>
      <c r="P3910" s="373"/>
      <c r="Q3910" s="374"/>
      <c r="R3910" s="274"/>
      <c r="S3910"/>
      <c r="T3910"/>
      <c r="U3910"/>
      <c r="V3910"/>
      <c r="W3910"/>
      <c r="X3910"/>
      <c r="Y3910"/>
      <c r="Z3910"/>
      <c r="AA3910"/>
      <c r="AB3910"/>
      <c r="AC3910"/>
      <c r="AD3910"/>
      <c r="AE3910"/>
      <c r="AF3910"/>
      <c r="AG3910"/>
      <c r="AH3910"/>
    </row>
    <row r="3911" spans="1:34" s="282" customFormat="1" ht="12.75" customHeight="1" x14ac:dyDescent="0.25">
      <c r="A3911"/>
      <c r="B3911"/>
      <c r="C3911" s="8"/>
      <c r="D3911" s="8"/>
      <c r="E3911"/>
      <c r="F3911" s="276"/>
      <c r="G3911"/>
      <c r="H3911"/>
      <c r="I3911"/>
      <c r="J3911" s="267"/>
      <c r="K3911" s="267"/>
      <c r="L3911" s="372"/>
      <c r="O3911" s="373"/>
      <c r="P3911" s="373"/>
      <c r="Q3911" s="374"/>
      <c r="R3911" s="274"/>
      <c r="S3911"/>
      <c r="T3911"/>
      <c r="U3911"/>
      <c r="V3911"/>
      <c r="W3911"/>
      <c r="X3911"/>
      <c r="Y3911"/>
      <c r="Z3911"/>
      <c r="AA3911"/>
      <c r="AB3911"/>
      <c r="AC3911"/>
      <c r="AD3911"/>
      <c r="AE3911"/>
      <c r="AF3911"/>
      <c r="AG3911"/>
      <c r="AH3911"/>
    </row>
    <row r="3912" spans="1:34" s="282" customFormat="1" ht="12.75" customHeight="1" x14ac:dyDescent="0.25">
      <c r="A3912"/>
      <c r="B3912"/>
      <c r="C3912" s="8"/>
      <c r="D3912" s="8"/>
      <c r="E3912"/>
      <c r="F3912" s="276"/>
      <c r="G3912"/>
      <c r="H3912"/>
      <c r="I3912"/>
      <c r="J3912" s="267"/>
      <c r="K3912" s="267"/>
      <c r="L3912" s="372"/>
      <c r="O3912" s="373"/>
      <c r="P3912" s="373"/>
      <c r="Q3912" s="374"/>
      <c r="R3912" s="274"/>
      <c r="S3912"/>
      <c r="T3912"/>
      <c r="U3912"/>
      <c r="V3912"/>
      <c r="W3912"/>
      <c r="X3912"/>
      <c r="Y3912"/>
      <c r="Z3912"/>
      <c r="AA3912"/>
      <c r="AB3912"/>
      <c r="AC3912"/>
      <c r="AD3912"/>
      <c r="AE3912"/>
      <c r="AF3912"/>
      <c r="AG3912"/>
      <c r="AH3912"/>
    </row>
    <row r="3913" spans="1:34" s="282" customFormat="1" ht="12.75" customHeight="1" x14ac:dyDescent="0.25">
      <c r="A3913"/>
      <c r="B3913"/>
      <c r="C3913" s="8"/>
      <c r="D3913" s="8"/>
      <c r="E3913"/>
      <c r="F3913" s="276"/>
      <c r="G3913"/>
      <c r="H3913"/>
      <c r="I3913"/>
      <c r="J3913" s="267"/>
      <c r="K3913" s="267"/>
      <c r="L3913" s="372"/>
      <c r="O3913" s="373"/>
      <c r="P3913" s="373"/>
      <c r="Q3913" s="374"/>
      <c r="R3913" s="274"/>
      <c r="S3913"/>
      <c r="T3913"/>
      <c r="U3913"/>
      <c r="V3913"/>
      <c r="W3913"/>
      <c r="X3913"/>
      <c r="Y3913"/>
      <c r="Z3913"/>
      <c r="AA3913"/>
      <c r="AB3913"/>
      <c r="AC3913"/>
      <c r="AD3913"/>
      <c r="AE3913"/>
      <c r="AF3913"/>
      <c r="AG3913"/>
      <c r="AH3913"/>
    </row>
    <row r="3914" spans="1:34" s="282" customFormat="1" ht="12.75" customHeight="1" x14ac:dyDescent="0.25">
      <c r="A3914"/>
      <c r="B3914"/>
      <c r="C3914" s="8"/>
      <c r="D3914" s="8"/>
      <c r="E3914"/>
      <c r="F3914" s="276"/>
      <c r="G3914"/>
      <c r="H3914"/>
      <c r="I3914"/>
      <c r="J3914" s="267"/>
      <c r="K3914" s="267"/>
      <c r="L3914" s="372"/>
      <c r="O3914" s="373"/>
      <c r="P3914" s="373"/>
      <c r="Q3914" s="374"/>
      <c r="R3914" s="274"/>
      <c r="S3914"/>
      <c r="T3914"/>
      <c r="U3914"/>
      <c r="V3914"/>
      <c r="W3914"/>
      <c r="X3914"/>
      <c r="Y3914"/>
      <c r="Z3914"/>
      <c r="AA3914"/>
      <c r="AB3914"/>
      <c r="AC3914"/>
      <c r="AD3914"/>
      <c r="AE3914"/>
      <c r="AF3914"/>
      <c r="AG3914"/>
      <c r="AH3914"/>
    </row>
    <row r="3915" spans="1:34" s="282" customFormat="1" ht="12.75" customHeight="1" x14ac:dyDescent="0.25">
      <c r="A3915"/>
      <c r="B3915"/>
      <c r="C3915" s="8"/>
      <c r="D3915" s="8"/>
      <c r="E3915"/>
      <c r="F3915" s="276"/>
      <c r="G3915"/>
      <c r="H3915"/>
      <c r="I3915"/>
      <c r="J3915" s="267"/>
      <c r="K3915" s="267"/>
      <c r="L3915" s="372"/>
      <c r="O3915" s="373"/>
      <c r="P3915" s="373"/>
      <c r="Q3915" s="374"/>
      <c r="R3915" s="274"/>
      <c r="S3915"/>
      <c r="T3915"/>
      <c r="U3915"/>
      <c r="V3915"/>
      <c r="W3915"/>
      <c r="X3915"/>
      <c r="Y3915"/>
      <c r="Z3915"/>
      <c r="AA3915"/>
      <c r="AB3915"/>
      <c r="AC3915"/>
      <c r="AD3915"/>
      <c r="AE3915"/>
      <c r="AF3915"/>
      <c r="AG3915"/>
      <c r="AH3915"/>
    </row>
    <row r="3916" spans="1:34" s="282" customFormat="1" ht="12.75" customHeight="1" x14ac:dyDescent="0.25">
      <c r="A3916"/>
      <c r="B3916"/>
      <c r="C3916" s="8"/>
      <c r="D3916" s="8"/>
      <c r="E3916"/>
      <c r="F3916" s="276"/>
      <c r="G3916"/>
      <c r="H3916"/>
      <c r="I3916"/>
      <c r="J3916" s="267"/>
      <c r="K3916" s="267"/>
      <c r="L3916" s="372"/>
      <c r="O3916" s="373"/>
      <c r="P3916" s="373"/>
      <c r="Q3916" s="374"/>
      <c r="R3916" s="274"/>
      <c r="S3916"/>
      <c r="T3916"/>
      <c r="U3916"/>
      <c r="V3916"/>
      <c r="W3916"/>
      <c r="X3916"/>
      <c r="Y3916"/>
      <c r="Z3916"/>
      <c r="AA3916"/>
      <c r="AB3916"/>
      <c r="AC3916"/>
      <c r="AD3916"/>
      <c r="AE3916"/>
      <c r="AF3916"/>
      <c r="AG3916"/>
      <c r="AH3916"/>
    </row>
    <row r="3917" spans="1:34" s="282" customFormat="1" ht="12.75" customHeight="1" x14ac:dyDescent="0.25">
      <c r="A3917"/>
      <c r="B3917"/>
      <c r="C3917" s="8"/>
      <c r="D3917" s="8"/>
      <c r="E3917"/>
      <c r="F3917" s="276"/>
      <c r="G3917"/>
      <c r="H3917"/>
      <c r="I3917"/>
      <c r="J3917" s="267"/>
      <c r="K3917" s="267"/>
      <c r="L3917" s="372"/>
      <c r="O3917" s="373"/>
      <c r="P3917" s="373"/>
      <c r="Q3917" s="374"/>
      <c r="R3917" s="274"/>
      <c r="S3917"/>
      <c r="T3917"/>
      <c r="U3917"/>
      <c r="V3917"/>
      <c r="W3917"/>
      <c r="X3917"/>
      <c r="Y3917"/>
      <c r="Z3917"/>
      <c r="AA3917"/>
      <c r="AB3917"/>
      <c r="AC3917"/>
      <c r="AD3917"/>
      <c r="AE3917"/>
      <c r="AF3917"/>
      <c r="AG3917"/>
      <c r="AH3917"/>
    </row>
    <row r="3918" spans="1:34" s="282" customFormat="1" ht="12.75" customHeight="1" x14ac:dyDescent="0.25">
      <c r="A3918"/>
      <c r="B3918"/>
      <c r="C3918" s="8"/>
      <c r="D3918" s="8"/>
      <c r="E3918"/>
      <c r="F3918" s="276"/>
      <c r="G3918"/>
      <c r="H3918"/>
      <c r="I3918"/>
      <c r="J3918" s="267"/>
      <c r="K3918" s="267"/>
      <c r="L3918" s="372"/>
      <c r="O3918" s="373"/>
      <c r="P3918" s="373"/>
      <c r="Q3918" s="374"/>
      <c r="R3918" s="274"/>
      <c r="S3918"/>
      <c r="T3918"/>
      <c r="U3918"/>
      <c r="V3918"/>
      <c r="W3918"/>
      <c r="X3918"/>
      <c r="Y3918"/>
      <c r="Z3918"/>
      <c r="AA3918"/>
      <c r="AB3918"/>
      <c r="AC3918"/>
      <c r="AD3918"/>
      <c r="AE3918"/>
      <c r="AF3918"/>
      <c r="AG3918"/>
      <c r="AH3918"/>
    </row>
    <row r="3919" spans="1:34" s="282" customFormat="1" ht="12.75" customHeight="1" x14ac:dyDescent="0.25">
      <c r="A3919"/>
      <c r="B3919"/>
      <c r="C3919" s="8"/>
      <c r="D3919" s="8"/>
      <c r="E3919"/>
      <c r="F3919" s="276"/>
      <c r="G3919"/>
      <c r="H3919"/>
      <c r="I3919"/>
      <c r="J3919" s="267"/>
      <c r="K3919" s="267"/>
      <c r="L3919" s="372"/>
      <c r="O3919" s="373"/>
      <c r="P3919" s="373"/>
      <c r="Q3919" s="374"/>
      <c r="R3919" s="274"/>
      <c r="S3919"/>
      <c r="T3919"/>
      <c r="U3919"/>
      <c r="V3919"/>
      <c r="W3919"/>
      <c r="X3919"/>
      <c r="Y3919"/>
      <c r="Z3919"/>
      <c r="AA3919"/>
      <c r="AB3919"/>
      <c r="AC3919"/>
      <c r="AD3919"/>
      <c r="AE3919"/>
      <c r="AF3919"/>
      <c r="AG3919"/>
      <c r="AH3919"/>
    </row>
    <row r="3920" spans="1:34" s="282" customFormat="1" ht="12.75" customHeight="1" x14ac:dyDescent="0.25">
      <c r="A3920"/>
      <c r="B3920"/>
      <c r="C3920" s="8"/>
      <c r="D3920" s="8"/>
      <c r="E3920"/>
      <c r="F3920" s="276"/>
      <c r="G3920"/>
      <c r="H3920"/>
      <c r="I3920"/>
      <c r="J3920" s="267"/>
      <c r="K3920" s="267"/>
      <c r="L3920" s="372"/>
      <c r="O3920" s="373"/>
      <c r="P3920" s="373"/>
      <c r="Q3920" s="374"/>
      <c r="R3920" s="274"/>
      <c r="S3920"/>
      <c r="T3920"/>
      <c r="U3920"/>
      <c r="V3920"/>
      <c r="W3920"/>
      <c r="X3920"/>
      <c r="Y3920"/>
      <c r="Z3920"/>
      <c r="AA3920"/>
      <c r="AB3920"/>
      <c r="AC3920"/>
      <c r="AD3920"/>
      <c r="AE3920"/>
      <c r="AF3920"/>
      <c r="AG3920"/>
      <c r="AH3920"/>
    </row>
    <row r="3921" spans="1:34" s="282" customFormat="1" ht="12.75" customHeight="1" x14ac:dyDescent="0.25">
      <c r="A3921"/>
      <c r="B3921"/>
      <c r="C3921" s="8"/>
      <c r="D3921" s="8"/>
      <c r="E3921"/>
      <c r="F3921" s="276"/>
      <c r="G3921"/>
      <c r="H3921"/>
      <c r="I3921"/>
      <c r="J3921" s="267"/>
      <c r="K3921" s="267"/>
      <c r="L3921" s="372"/>
      <c r="O3921" s="373"/>
      <c r="P3921" s="373"/>
      <c r="Q3921" s="374"/>
      <c r="R3921" s="274"/>
      <c r="S3921"/>
      <c r="T3921"/>
      <c r="U3921"/>
      <c r="V3921"/>
      <c r="W3921"/>
      <c r="X3921"/>
      <c r="Y3921"/>
      <c r="Z3921"/>
      <c r="AA3921"/>
      <c r="AB3921"/>
      <c r="AC3921"/>
      <c r="AD3921"/>
      <c r="AE3921"/>
      <c r="AF3921"/>
      <c r="AG3921"/>
      <c r="AH3921"/>
    </row>
    <row r="3922" spans="1:34" s="282" customFormat="1" ht="12.75" customHeight="1" x14ac:dyDescent="0.25">
      <c r="A3922"/>
      <c r="B3922"/>
      <c r="C3922" s="8"/>
      <c r="D3922" s="8"/>
      <c r="E3922"/>
      <c r="F3922" s="276"/>
      <c r="G3922"/>
      <c r="H3922"/>
      <c r="I3922"/>
      <c r="J3922" s="267"/>
      <c r="K3922" s="267"/>
      <c r="L3922" s="372"/>
      <c r="O3922" s="373"/>
      <c r="P3922" s="373"/>
      <c r="Q3922" s="374"/>
      <c r="R3922" s="274"/>
      <c r="S3922"/>
      <c r="T3922"/>
      <c r="U3922"/>
      <c r="V3922"/>
      <c r="W3922"/>
      <c r="X3922"/>
      <c r="Y3922"/>
      <c r="Z3922"/>
      <c r="AA3922"/>
      <c r="AB3922"/>
      <c r="AC3922"/>
      <c r="AD3922"/>
      <c r="AE3922"/>
      <c r="AF3922"/>
      <c r="AG3922"/>
      <c r="AH3922"/>
    </row>
    <row r="3923" spans="1:34" s="282" customFormat="1" ht="12.75" customHeight="1" x14ac:dyDescent="0.25">
      <c r="A3923"/>
      <c r="B3923"/>
      <c r="C3923" s="8"/>
      <c r="D3923" s="8"/>
      <c r="E3923"/>
      <c r="F3923" s="276"/>
      <c r="G3923"/>
      <c r="H3923"/>
      <c r="I3923"/>
      <c r="J3923" s="267"/>
      <c r="K3923" s="267"/>
      <c r="L3923" s="372"/>
      <c r="O3923" s="373"/>
      <c r="P3923" s="373"/>
      <c r="Q3923" s="374"/>
      <c r="R3923" s="274"/>
      <c r="S3923"/>
      <c r="T3923"/>
      <c r="U3923"/>
      <c r="V3923"/>
      <c r="W3923"/>
      <c r="X3923"/>
      <c r="Y3923"/>
      <c r="Z3923"/>
      <c r="AA3923"/>
      <c r="AB3923"/>
      <c r="AC3923"/>
      <c r="AD3923"/>
      <c r="AE3923"/>
      <c r="AF3923"/>
      <c r="AG3923"/>
      <c r="AH3923"/>
    </row>
    <row r="3924" spans="1:34" s="282" customFormat="1" ht="12.75" customHeight="1" x14ac:dyDescent="0.25">
      <c r="A3924"/>
      <c r="B3924"/>
      <c r="C3924" s="8"/>
      <c r="D3924" s="8"/>
      <c r="E3924"/>
      <c r="F3924" s="276"/>
      <c r="G3924"/>
      <c r="H3924"/>
      <c r="I3924"/>
      <c r="J3924" s="267"/>
      <c r="K3924" s="267"/>
      <c r="L3924" s="372"/>
      <c r="O3924" s="373"/>
      <c r="P3924" s="373"/>
      <c r="Q3924" s="374"/>
      <c r="R3924" s="274"/>
      <c r="S3924"/>
      <c r="T3924"/>
      <c r="U3924"/>
      <c r="V3924"/>
      <c r="W3924"/>
      <c r="X3924"/>
      <c r="Y3924"/>
      <c r="Z3924"/>
      <c r="AA3924"/>
      <c r="AB3924"/>
      <c r="AC3924"/>
      <c r="AD3924"/>
      <c r="AE3924"/>
      <c r="AF3924"/>
      <c r="AG3924"/>
      <c r="AH3924"/>
    </row>
    <row r="3925" spans="1:34" s="282" customFormat="1" ht="12.75" customHeight="1" x14ac:dyDescent="0.25">
      <c r="A3925"/>
      <c r="B3925"/>
      <c r="C3925" s="8"/>
      <c r="D3925" s="8"/>
      <c r="E3925"/>
      <c r="F3925" s="276"/>
      <c r="G3925"/>
      <c r="H3925"/>
      <c r="I3925"/>
      <c r="J3925" s="267"/>
      <c r="K3925" s="267"/>
      <c r="L3925" s="372"/>
      <c r="O3925" s="373"/>
      <c r="P3925" s="373"/>
      <c r="Q3925" s="374"/>
      <c r="R3925" s="274"/>
      <c r="S3925"/>
      <c r="T3925"/>
      <c r="U3925"/>
      <c r="V3925"/>
      <c r="W3925"/>
      <c r="X3925"/>
      <c r="Y3925"/>
      <c r="Z3925"/>
      <c r="AA3925"/>
      <c r="AB3925"/>
      <c r="AC3925"/>
      <c r="AD3925"/>
      <c r="AE3925"/>
      <c r="AF3925"/>
      <c r="AG3925"/>
      <c r="AH3925"/>
    </row>
    <row r="3926" spans="1:34" s="282" customFormat="1" ht="12.75" customHeight="1" x14ac:dyDescent="0.25">
      <c r="A3926"/>
      <c r="B3926"/>
      <c r="C3926" s="8"/>
      <c r="D3926" s="8"/>
      <c r="E3926"/>
      <c r="F3926" s="276"/>
      <c r="G3926"/>
      <c r="H3926"/>
      <c r="I3926"/>
      <c r="J3926" s="267"/>
      <c r="K3926" s="267"/>
      <c r="L3926" s="372"/>
      <c r="O3926" s="373"/>
      <c r="P3926" s="373"/>
      <c r="Q3926" s="374"/>
      <c r="R3926" s="274"/>
      <c r="S3926"/>
      <c r="T3926"/>
      <c r="U3926"/>
      <c r="V3926"/>
      <c r="W3926"/>
      <c r="X3926"/>
      <c r="Y3926"/>
      <c r="Z3926"/>
      <c r="AA3926"/>
      <c r="AB3926"/>
      <c r="AC3926"/>
      <c r="AD3926"/>
      <c r="AE3926"/>
      <c r="AF3926"/>
      <c r="AG3926"/>
      <c r="AH3926"/>
    </row>
    <row r="3927" spans="1:34" s="282" customFormat="1" ht="12.75" customHeight="1" x14ac:dyDescent="0.25">
      <c r="A3927"/>
      <c r="B3927"/>
      <c r="C3927" s="8"/>
      <c r="D3927" s="8"/>
      <c r="E3927"/>
      <c r="F3927" s="276"/>
      <c r="G3927"/>
      <c r="H3927"/>
      <c r="I3927"/>
      <c r="J3927" s="267"/>
      <c r="K3927" s="267"/>
      <c r="L3927" s="372"/>
      <c r="O3927" s="373"/>
      <c r="P3927" s="373"/>
      <c r="Q3927" s="374"/>
      <c r="R3927" s="274"/>
      <c r="S3927"/>
      <c r="T3927"/>
      <c r="U3927"/>
      <c r="V3927"/>
      <c r="W3927"/>
      <c r="X3927"/>
      <c r="Y3927"/>
      <c r="Z3927"/>
      <c r="AA3927"/>
      <c r="AB3927"/>
      <c r="AC3927"/>
      <c r="AD3927"/>
      <c r="AE3927"/>
      <c r="AF3927"/>
      <c r="AG3927"/>
      <c r="AH3927"/>
    </row>
    <row r="3928" spans="1:34" s="282" customFormat="1" ht="12.75" customHeight="1" x14ac:dyDescent="0.25">
      <c r="A3928"/>
      <c r="B3928"/>
      <c r="C3928" s="8"/>
      <c r="D3928" s="8"/>
      <c r="E3928"/>
      <c r="F3928" s="276"/>
      <c r="G3928"/>
      <c r="H3928"/>
      <c r="I3928"/>
      <c r="J3928" s="267"/>
      <c r="K3928" s="267"/>
      <c r="L3928" s="372"/>
      <c r="O3928" s="373"/>
      <c r="P3928" s="373"/>
      <c r="Q3928" s="374"/>
      <c r="R3928" s="274"/>
      <c r="S3928"/>
      <c r="T3928"/>
      <c r="U3928"/>
      <c r="V3928"/>
      <c r="W3928"/>
      <c r="X3928"/>
      <c r="Y3928"/>
      <c r="Z3928"/>
      <c r="AA3928"/>
      <c r="AB3928"/>
      <c r="AC3928"/>
      <c r="AD3928"/>
      <c r="AE3928"/>
      <c r="AF3928"/>
      <c r="AG3928"/>
      <c r="AH3928"/>
    </row>
    <row r="3929" spans="1:34" s="282" customFormat="1" ht="12.75" customHeight="1" x14ac:dyDescent="0.25">
      <c r="A3929"/>
      <c r="B3929"/>
      <c r="C3929" s="8"/>
      <c r="D3929" s="8"/>
      <c r="E3929"/>
      <c r="F3929" s="276"/>
      <c r="G3929"/>
      <c r="H3929"/>
      <c r="I3929"/>
      <c r="J3929" s="267"/>
      <c r="K3929" s="267"/>
      <c r="L3929" s="372"/>
      <c r="O3929" s="373"/>
      <c r="P3929" s="373"/>
      <c r="Q3929" s="374"/>
      <c r="R3929" s="274"/>
      <c r="S3929"/>
      <c r="T3929"/>
      <c r="U3929"/>
      <c r="V3929"/>
      <c r="W3929"/>
      <c r="X3929"/>
      <c r="Y3929"/>
      <c r="Z3929"/>
      <c r="AA3929"/>
      <c r="AB3929"/>
      <c r="AC3929"/>
      <c r="AD3929"/>
      <c r="AE3929"/>
      <c r="AF3929"/>
      <c r="AG3929"/>
      <c r="AH3929"/>
    </row>
    <row r="3930" spans="1:34" s="282" customFormat="1" ht="12.75" customHeight="1" x14ac:dyDescent="0.25">
      <c r="A3930"/>
      <c r="B3930"/>
      <c r="C3930" s="8"/>
      <c r="D3930" s="8"/>
      <c r="E3930"/>
      <c r="F3930" s="276"/>
      <c r="G3930"/>
      <c r="H3930"/>
      <c r="I3930"/>
      <c r="J3930" s="267"/>
      <c r="K3930" s="267"/>
      <c r="L3930" s="372"/>
      <c r="O3930" s="373"/>
      <c r="P3930" s="373"/>
      <c r="Q3930" s="374"/>
      <c r="R3930" s="274"/>
      <c r="S3930"/>
      <c r="T3930"/>
      <c r="U3930"/>
      <c r="V3930"/>
      <c r="W3930"/>
      <c r="X3930"/>
      <c r="Y3930"/>
      <c r="Z3930"/>
      <c r="AA3930"/>
      <c r="AB3930"/>
      <c r="AC3930"/>
      <c r="AD3930"/>
      <c r="AE3930"/>
      <c r="AF3930"/>
      <c r="AG3930"/>
      <c r="AH3930"/>
    </row>
    <row r="3931" spans="1:34" s="282" customFormat="1" ht="12.75" customHeight="1" x14ac:dyDescent="0.25">
      <c r="A3931"/>
      <c r="B3931"/>
      <c r="C3931" s="8"/>
      <c r="D3931" s="8"/>
      <c r="E3931"/>
      <c r="F3931" s="276"/>
      <c r="G3931"/>
      <c r="H3931"/>
      <c r="I3931"/>
      <c r="J3931" s="267"/>
      <c r="K3931" s="267"/>
      <c r="L3931" s="372"/>
      <c r="O3931" s="373"/>
      <c r="P3931" s="373"/>
      <c r="Q3931" s="374"/>
      <c r="R3931" s="274"/>
      <c r="S3931"/>
      <c r="T3931"/>
      <c r="U3931"/>
      <c r="V3931"/>
      <c r="W3931"/>
      <c r="X3931"/>
      <c r="Y3931"/>
      <c r="Z3931"/>
      <c r="AA3931"/>
      <c r="AB3931"/>
      <c r="AC3931"/>
      <c r="AD3931"/>
      <c r="AE3931"/>
      <c r="AF3931"/>
      <c r="AG3931"/>
      <c r="AH3931"/>
    </row>
    <row r="3932" spans="1:34" s="282" customFormat="1" ht="12.75" customHeight="1" x14ac:dyDescent="0.25">
      <c r="A3932"/>
      <c r="B3932"/>
      <c r="C3932" s="8"/>
      <c r="D3932" s="8"/>
      <c r="E3932"/>
      <c r="F3932" s="276"/>
      <c r="G3932"/>
      <c r="H3932"/>
      <c r="I3932"/>
      <c r="J3932" s="267"/>
      <c r="K3932" s="267"/>
      <c r="L3932" s="372"/>
      <c r="O3932" s="373"/>
      <c r="P3932" s="373"/>
      <c r="Q3932" s="374"/>
      <c r="R3932" s="274"/>
      <c r="S3932"/>
      <c r="T3932"/>
      <c r="U3932"/>
      <c r="V3932"/>
      <c r="W3932"/>
      <c r="X3932"/>
      <c r="Y3932"/>
      <c r="Z3932"/>
      <c r="AA3932"/>
      <c r="AB3932"/>
      <c r="AC3932"/>
      <c r="AD3932"/>
      <c r="AE3932"/>
      <c r="AF3932"/>
      <c r="AG3932"/>
      <c r="AH3932"/>
    </row>
    <row r="3933" spans="1:34" s="282" customFormat="1" ht="12.75" customHeight="1" x14ac:dyDescent="0.25">
      <c r="A3933"/>
      <c r="B3933"/>
      <c r="C3933" s="8"/>
      <c r="D3933" s="8"/>
      <c r="E3933"/>
      <c r="F3933" s="276"/>
      <c r="G3933"/>
      <c r="H3933"/>
      <c r="I3933"/>
      <c r="J3933" s="267"/>
      <c r="K3933" s="267"/>
      <c r="L3933" s="372"/>
      <c r="O3933" s="373"/>
      <c r="P3933" s="373"/>
      <c r="Q3933" s="374"/>
      <c r="R3933" s="274"/>
      <c r="S3933"/>
      <c r="T3933"/>
      <c r="U3933"/>
      <c r="V3933"/>
      <c r="W3933"/>
      <c r="X3933"/>
      <c r="Y3933"/>
      <c r="Z3933"/>
      <c r="AA3933"/>
      <c r="AB3933"/>
      <c r="AC3933"/>
      <c r="AD3933"/>
      <c r="AE3933"/>
      <c r="AF3933"/>
      <c r="AG3933"/>
      <c r="AH3933"/>
    </row>
    <row r="3934" spans="1:34" s="282" customFormat="1" ht="12.75" customHeight="1" x14ac:dyDescent="0.25">
      <c r="A3934"/>
      <c r="B3934"/>
      <c r="C3934" s="8"/>
      <c r="D3934" s="8"/>
      <c r="E3934"/>
      <c r="F3934" s="276"/>
      <c r="G3934"/>
      <c r="H3934"/>
      <c r="I3934"/>
      <c r="J3934" s="267"/>
      <c r="K3934" s="267"/>
      <c r="L3934" s="372"/>
      <c r="O3934" s="373"/>
      <c r="P3934" s="373"/>
      <c r="Q3934" s="374"/>
      <c r="R3934" s="274"/>
      <c r="S3934"/>
      <c r="T3934"/>
      <c r="U3934"/>
      <c r="V3934"/>
      <c r="W3934"/>
      <c r="X3934"/>
      <c r="Y3934"/>
      <c r="Z3934"/>
      <c r="AA3934"/>
      <c r="AB3934"/>
      <c r="AC3934"/>
      <c r="AD3934"/>
      <c r="AE3934"/>
      <c r="AF3934"/>
      <c r="AG3934"/>
      <c r="AH3934"/>
    </row>
    <row r="3935" spans="1:34" s="282" customFormat="1" ht="12.75" customHeight="1" x14ac:dyDescent="0.25">
      <c r="A3935"/>
      <c r="B3935"/>
      <c r="C3935" s="8"/>
      <c r="D3935" s="8"/>
      <c r="E3935"/>
      <c r="F3935" s="276"/>
      <c r="G3935"/>
      <c r="H3935"/>
      <c r="I3935"/>
      <c r="J3935" s="267"/>
      <c r="K3935" s="267"/>
      <c r="L3935" s="372"/>
      <c r="O3935" s="373"/>
      <c r="P3935" s="373"/>
      <c r="Q3935" s="374"/>
      <c r="R3935" s="274"/>
      <c r="S3935"/>
      <c r="T3935"/>
      <c r="U3935"/>
      <c r="V3935"/>
      <c r="W3935"/>
      <c r="X3935"/>
      <c r="Y3935"/>
      <c r="Z3935"/>
      <c r="AA3935"/>
      <c r="AB3935"/>
      <c r="AC3935"/>
      <c r="AD3935"/>
      <c r="AE3935"/>
      <c r="AF3935"/>
      <c r="AG3935"/>
      <c r="AH3935"/>
    </row>
    <row r="3936" spans="1:34" s="282" customFormat="1" ht="12.75" customHeight="1" x14ac:dyDescent="0.25">
      <c r="A3936"/>
      <c r="B3936"/>
      <c r="C3936" s="8"/>
      <c r="D3936" s="8"/>
      <c r="E3936"/>
      <c r="F3936" s="276"/>
      <c r="G3936"/>
      <c r="H3936"/>
      <c r="I3936"/>
      <c r="J3936" s="267"/>
      <c r="K3936" s="267"/>
      <c r="L3936" s="372"/>
      <c r="O3936" s="373"/>
      <c r="P3936" s="373"/>
      <c r="Q3936" s="374"/>
      <c r="R3936" s="274"/>
      <c r="S3936"/>
      <c r="T3936"/>
      <c r="U3936"/>
      <c r="V3936"/>
      <c r="W3936"/>
      <c r="X3936"/>
      <c r="Y3936"/>
      <c r="Z3936"/>
      <c r="AA3936"/>
      <c r="AB3936"/>
      <c r="AC3936"/>
      <c r="AD3936"/>
      <c r="AE3936"/>
      <c r="AF3936"/>
      <c r="AG3936"/>
      <c r="AH3936"/>
    </row>
    <row r="3937" spans="1:34" s="282" customFormat="1" ht="12.75" customHeight="1" x14ac:dyDescent="0.25">
      <c r="A3937"/>
      <c r="B3937"/>
      <c r="C3937" s="8"/>
      <c r="D3937" s="8"/>
      <c r="E3937"/>
      <c r="F3937" s="276"/>
      <c r="G3937"/>
      <c r="H3937"/>
      <c r="I3937"/>
      <c r="J3937" s="267"/>
      <c r="K3937" s="267"/>
      <c r="L3937" s="372"/>
      <c r="O3937" s="373"/>
      <c r="P3937" s="373"/>
      <c r="Q3937" s="374"/>
      <c r="R3937" s="274"/>
      <c r="S3937"/>
      <c r="T3937"/>
      <c r="U3937"/>
      <c r="V3937"/>
      <c r="W3937"/>
      <c r="X3937"/>
      <c r="Y3937"/>
      <c r="Z3937"/>
      <c r="AA3937"/>
      <c r="AB3937"/>
      <c r="AC3937"/>
      <c r="AD3937"/>
      <c r="AE3937"/>
      <c r="AF3937"/>
      <c r="AG3937"/>
      <c r="AH3937"/>
    </row>
    <row r="3938" spans="1:34" s="282" customFormat="1" ht="12.75" customHeight="1" x14ac:dyDescent="0.25">
      <c r="A3938"/>
      <c r="B3938"/>
      <c r="C3938" s="8"/>
      <c r="D3938" s="8"/>
      <c r="E3938"/>
      <c r="F3938" s="276"/>
      <c r="G3938"/>
      <c r="H3938"/>
      <c r="I3938"/>
      <c r="J3938" s="267"/>
      <c r="K3938" s="267"/>
      <c r="L3938" s="372"/>
      <c r="O3938" s="373"/>
      <c r="P3938" s="373"/>
      <c r="Q3938" s="374"/>
      <c r="R3938" s="274"/>
      <c r="S3938"/>
      <c r="T3938"/>
      <c r="U3938"/>
      <c r="V3938"/>
      <c r="W3938"/>
      <c r="X3938"/>
      <c r="Y3938"/>
      <c r="Z3938"/>
      <c r="AA3938"/>
      <c r="AB3938"/>
      <c r="AC3938"/>
      <c r="AD3938"/>
      <c r="AE3938"/>
      <c r="AF3938"/>
      <c r="AG3938"/>
      <c r="AH3938"/>
    </row>
    <row r="3939" spans="1:34" s="282" customFormat="1" ht="12.75" customHeight="1" x14ac:dyDescent="0.25">
      <c r="A3939"/>
      <c r="B3939"/>
      <c r="C3939" s="8"/>
      <c r="D3939" s="8"/>
      <c r="E3939"/>
      <c r="F3939" s="276"/>
      <c r="G3939"/>
      <c r="H3939"/>
      <c r="I3939"/>
      <c r="J3939" s="267"/>
      <c r="K3939" s="267"/>
      <c r="L3939" s="372"/>
      <c r="O3939" s="373"/>
      <c r="P3939" s="373"/>
      <c r="Q3939" s="374"/>
      <c r="R3939" s="274"/>
      <c r="S3939"/>
      <c r="T3939"/>
      <c r="U3939"/>
      <c r="V3939"/>
      <c r="W3939"/>
      <c r="X3939"/>
      <c r="Y3939"/>
      <c r="Z3939"/>
      <c r="AA3939"/>
      <c r="AB3939"/>
      <c r="AC3939"/>
      <c r="AD3939"/>
      <c r="AE3939"/>
      <c r="AF3939"/>
      <c r="AG3939"/>
      <c r="AH3939"/>
    </row>
    <row r="3940" spans="1:34" s="282" customFormat="1" ht="12.75" customHeight="1" x14ac:dyDescent="0.25">
      <c r="A3940"/>
      <c r="B3940"/>
      <c r="C3940" s="8"/>
      <c r="D3940" s="8"/>
      <c r="E3940"/>
      <c r="F3940" s="276"/>
      <c r="G3940"/>
      <c r="H3940"/>
      <c r="I3940"/>
      <c r="J3940" s="267"/>
      <c r="K3940" s="267"/>
      <c r="L3940" s="372"/>
      <c r="O3940" s="373"/>
      <c r="P3940" s="373"/>
      <c r="Q3940" s="374"/>
      <c r="R3940" s="274"/>
      <c r="S3940"/>
      <c r="T3940"/>
      <c r="U3940"/>
      <c r="V3940"/>
      <c r="W3940"/>
      <c r="X3940"/>
      <c r="Y3940"/>
      <c r="Z3940"/>
      <c r="AA3940"/>
      <c r="AB3940"/>
      <c r="AC3940"/>
      <c r="AD3940"/>
      <c r="AE3940"/>
      <c r="AF3940"/>
      <c r="AG3940"/>
      <c r="AH3940"/>
    </row>
    <row r="3941" spans="1:34" s="282" customFormat="1" ht="12.75" customHeight="1" x14ac:dyDescent="0.25">
      <c r="A3941"/>
      <c r="B3941"/>
      <c r="C3941" s="8"/>
      <c r="D3941" s="8"/>
      <c r="E3941"/>
      <c r="F3941" s="276"/>
      <c r="G3941"/>
      <c r="H3941"/>
      <c r="I3941"/>
      <c r="J3941" s="267"/>
      <c r="K3941" s="267"/>
      <c r="L3941" s="372"/>
      <c r="O3941" s="373"/>
      <c r="P3941" s="373"/>
      <c r="Q3941" s="374"/>
      <c r="R3941" s="274"/>
      <c r="S3941"/>
      <c r="T3941"/>
      <c r="U3941"/>
      <c r="V3941"/>
      <c r="W3941"/>
      <c r="X3941"/>
      <c r="Y3941"/>
      <c r="Z3941"/>
      <c r="AA3941"/>
      <c r="AB3941"/>
      <c r="AC3941"/>
      <c r="AD3941"/>
      <c r="AE3941"/>
      <c r="AF3941"/>
      <c r="AG3941"/>
      <c r="AH3941"/>
    </row>
    <row r="3942" spans="1:34" s="282" customFormat="1" ht="12.75" customHeight="1" x14ac:dyDescent="0.25">
      <c r="A3942"/>
      <c r="B3942"/>
      <c r="C3942" s="8"/>
      <c r="D3942" s="8"/>
      <c r="E3942"/>
      <c r="F3942" s="276"/>
      <c r="G3942"/>
      <c r="H3942"/>
      <c r="I3942"/>
      <c r="J3942" s="267"/>
      <c r="K3942" s="267"/>
      <c r="L3942" s="372"/>
      <c r="O3942" s="373"/>
      <c r="P3942" s="373"/>
      <c r="Q3942" s="374"/>
      <c r="R3942" s="274"/>
      <c r="S3942"/>
      <c r="T3942"/>
      <c r="U3942"/>
      <c r="V3942"/>
      <c r="W3942"/>
      <c r="X3942"/>
      <c r="Y3942"/>
      <c r="Z3942"/>
      <c r="AA3942"/>
      <c r="AB3942"/>
      <c r="AC3942"/>
      <c r="AD3942"/>
      <c r="AE3942"/>
      <c r="AF3942"/>
      <c r="AG3942"/>
      <c r="AH3942"/>
    </row>
    <row r="3943" spans="1:34" s="282" customFormat="1" ht="12.75" customHeight="1" x14ac:dyDescent="0.25">
      <c r="A3943"/>
      <c r="B3943"/>
      <c r="C3943" s="8"/>
      <c r="D3943" s="8"/>
      <c r="E3943"/>
      <c r="F3943" s="276"/>
      <c r="G3943"/>
      <c r="H3943"/>
      <c r="I3943"/>
      <c r="J3943" s="267"/>
      <c r="K3943" s="267"/>
      <c r="L3943" s="372"/>
      <c r="O3943" s="373"/>
      <c r="P3943" s="373"/>
      <c r="Q3943" s="374"/>
      <c r="R3943" s="274"/>
      <c r="S3943"/>
      <c r="T3943"/>
      <c r="U3943"/>
      <c r="V3943"/>
      <c r="W3943"/>
      <c r="X3943"/>
      <c r="Y3943"/>
      <c r="Z3943"/>
      <c r="AA3943"/>
      <c r="AB3943"/>
      <c r="AC3943"/>
      <c r="AD3943"/>
      <c r="AE3943"/>
      <c r="AF3943"/>
      <c r="AG3943"/>
      <c r="AH3943"/>
    </row>
    <row r="3944" spans="1:34" s="282" customFormat="1" ht="12.75" customHeight="1" x14ac:dyDescent="0.25">
      <c r="A3944"/>
      <c r="B3944"/>
      <c r="C3944" s="8"/>
      <c r="D3944" s="8"/>
      <c r="E3944"/>
      <c r="F3944" s="276"/>
      <c r="G3944"/>
      <c r="H3944"/>
      <c r="I3944"/>
      <c r="J3944" s="267"/>
      <c r="K3944" s="267"/>
      <c r="L3944" s="372"/>
      <c r="O3944" s="373"/>
      <c r="P3944" s="373"/>
      <c r="Q3944" s="374"/>
      <c r="R3944" s="274"/>
      <c r="S3944"/>
      <c r="T3944"/>
      <c r="U3944"/>
      <c r="V3944"/>
      <c r="W3944"/>
      <c r="X3944"/>
      <c r="Y3944"/>
      <c r="Z3944"/>
      <c r="AA3944"/>
      <c r="AB3944"/>
      <c r="AC3944"/>
      <c r="AD3944"/>
      <c r="AE3944"/>
      <c r="AF3944"/>
      <c r="AG3944"/>
      <c r="AH3944"/>
    </row>
    <row r="3945" spans="1:34" s="282" customFormat="1" ht="12.75" customHeight="1" x14ac:dyDescent="0.25">
      <c r="A3945"/>
      <c r="B3945"/>
      <c r="C3945" s="8"/>
      <c r="D3945" s="8"/>
      <c r="E3945"/>
      <c r="F3945" s="276"/>
      <c r="G3945"/>
      <c r="H3945"/>
      <c r="I3945"/>
      <c r="J3945" s="267"/>
      <c r="K3945" s="267"/>
      <c r="L3945" s="372"/>
      <c r="O3945" s="373"/>
      <c r="P3945" s="373"/>
      <c r="Q3945" s="374"/>
      <c r="R3945" s="274"/>
      <c r="S3945"/>
      <c r="T3945"/>
      <c r="U3945"/>
      <c r="V3945"/>
      <c r="W3945"/>
      <c r="X3945"/>
      <c r="Y3945"/>
      <c r="Z3945"/>
      <c r="AA3945"/>
      <c r="AB3945"/>
      <c r="AC3945"/>
      <c r="AD3945"/>
      <c r="AE3945"/>
      <c r="AF3945"/>
      <c r="AG3945"/>
      <c r="AH3945"/>
    </row>
    <row r="3946" spans="1:34" s="282" customFormat="1" ht="12.75" customHeight="1" x14ac:dyDescent="0.25">
      <c r="A3946"/>
      <c r="B3946"/>
      <c r="C3946" s="8"/>
      <c r="D3946" s="8"/>
      <c r="E3946"/>
      <c r="F3946" s="276"/>
      <c r="G3946"/>
      <c r="H3946"/>
      <c r="I3946"/>
      <c r="J3946" s="267"/>
      <c r="K3946" s="267"/>
      <c r="L3946" s="372"/>
      <c r="O3946" s="373"/>
      <c r="P3946" s="373"/>
      <c r="Q3946" s="374"/>
      <c r="R3946" s="274"/>
      <c r="S3946"/>
      <c r="T3946"/>
      <c r="U3946"/>
      <c r="V3946"/>
      <c r="W3946"/>
      <c r="X3946"/>
      <c r="Y3946"/>
      <c r="Z3946"/>
      <c r="AA3946"/>
      <c r="AB3946"/>
      <c r="AC3946"/>
      <c r="AD3946"/>
      <c r="AE3946"/>
      <c r="AF3946"/>
      <c r="AG3946"/>
      <c r="AH3946"/>
    </row>
    <row r="3947" spans="1:34" s="282" customFormat="1" ht="12.75" customHeight="1" x14ac:dyDescent="0.25">
      <c r="A3947"/>
      <c r="B3947"/>
      <c r="C3947" s="8"/>
      <c r="D3947" s="8"/>
      <c r="E3947"/>
      <c r="F3947" s="276"/>
      <c r="G3947"/>
      <c r="H3947"/>
      <c r="I3947"/>
      <c r="J3947" s="267"/>
      <c r="K3947" s="267"/>
      <c r="L3947" s="372"/>
      <c r="O3947" s="373"/>
      <c r="P3947" s="373"/>
      <c r="Q3947" s="374"/>
      <c r="R3947" s="274"/>
      <c r="S3947"/>
      <c r="T3947"/>
      <c r="U3947"/>
      <c r="V3947"/>
      <c r="W3947"/>
      <c r="X3947"/>
      <c r="Y3947"/>
      <c r="Z3947"/>
      <c r="AA3947"/>
      <c r="AB3947"/>
      <c r="AC3947"/>
      <c r="AD3947"/>
      <c r="AE3947"/>
      <c r="AF3947"/>
      <c r="AG3947"/>
      <c r="AH3947"/>
    </row>
    <row r="3948" spans="1:34" s="282" customFormat="1" ht="12.75" customHeight="1" x14ac:dyDescent="0.25">
      <c r="A3948"/>
      <c r="B3948"/>
      <c r="C3948" s="8"/>
      <c r="D3948" s="8"/>
      <c r="E3948"/>
      <c r="F3948" s="276"/>
      <c r="G3948"/>
      <c r="H3948"/>
      <c r="I3948"/>
      <c r="J3948" s="267"/>
      <c r="K3948" s="267"/>
      <c r="L3948" s="372"/>
      <c r="O3948" s="373"/>
      <c r="P3948" s="373"/>
      <c r="Q3948" s="374"/>
      <c r="R3948" s="274"/>
      <c r="S3948"/>
      <c r="T3948"/>
      <c r="U3948"/>
      <c r="V3948"/>
      <c r="W3948"/>
      <c r="X3948"/>
      <c r="Y3948"/>
      <c r="Z3948"/>
      <c r="AA3948"/>
      <c r="AB3948"/>
      <c r="AC3948"/>
      <c r="AD3948"/>
      <c r="AE3948"/>
      <c r="AF3948"/>
      <c r="AG3948"/>
      <c r="AH3948"/>
    </row>
    <row r="3949" spans="1:34" s="282" customFormat="1" ht="12.75" customHeight="1" x14ac:dyDescent="0.25">
      <c r="A3949"/>
      <c r="B3949"/>
      <c r="C3949" s="8"/>
      <c r="D3949" s="8"/>
      <c r="E3949"/>
      <c r="F3949" s="276"/>
      <c r="G3949"/>
      <c r="H3949"/>
      <c r="I3949"/>
      <c r="J3949" s="267"/>
      <c r="K3949" s="267"/>
      <c r="L3949" s="372"/>
      <c r="O3949" s="373"/>
      <c r="P3949" s="373"/>
      <c r="Q3949" s="374"/>
      <c r="R3949" s="274"/>
      <c r="S3949"/>
      <c r="T3949"/>
      <c r="U3949"/>
      <c r="V3949"/>
      <c r="W3949"/>
      <c r="X3949"/>
      <c r="Y3949"/>
      <c r="Z3949"/>
      <c r="AA3949"/>
      <c r="AB3949"/>
      <c r="AC3949"/>
      <c r="AD3949"/>
      <c r="AE3949"/>
      <c r="AF3949"/>
      <c r="AG3949"/>
      <c r="AH3949"/>
    </row>
    <row r="3950" spans="1:34" s="282" customFormat="1" ht="12.75" customHeight="1" x14ac:dyDescent="0.25">
      <c r="A3950"/>
      <c r="B3950"/>
      <c r="C3950" s="8"/>
      <c r="D3950" s="8"/>
      <c r="E3950"/>
      <c r="F3950" s="276"/>
      <c r="G3950"/>
      <c r="H3950"/>
      <c r="I3950"/>
      <c r="J3950" s="267"/>
      <c r="K3950" s="267"/>
      <c r="L3950" s="372"/>
      <c r="O3950" s="373"/>
      <c r="P3950" s="373"/>
      <c r="Q3950" s="374"/>
      <c r="R3950" s="274"/>
      <c r="S3950"/>
      <c r="T3950"/>
      <c r="U3950"/>
      <c r="V3950"/>
      <c r="W3950"/>
      <c r="X3950"/>
      <c r="Y3950"/>
      <c r="Z3950"/>
      <c r="AA3950"/>
      <c r="AB3950"/>
      <c r="AC3950"/>
      <c r="AD3950"/>
      <c r="AE3950"/>
      <c r="AF3950"/>
      <c r="AG3950"/>
      <c r="AH3950"/>
    </row>
    <row r="3951" spans="1:34" s="282" customFormat="1" ht="12.75" customHeight="1" x14ac:dyDescent="0.25">
      <c r="A3951"/>
      <c r="B3951"/>
      <c r="C3951" s="8"/>
      <c r="D3951" s="8"/>
      <c r="E3951"/>
      <c r="F3951" s="276"/>
      <c r="G3951"/>
      <c r="H3951"/>
      <c r="I3951"/>
      <c r="J3951" s="267"/>
      <c r="K3951" s="267"/>
      <c r="L3951" s="372"/>
      <c r="O3951" s="373"/>
      <c r="P3951" s="373"/>
      <c r="Q3951" s="374"/>
      <c r="R3951" s="274"/>
      <c r="S3951"/>
      <c r="T3951"/>
      <c r="U3951"/>
      <c r="V3951"/>
      <c r="W3951"/>
      <c r="X3951"/>
      <c r="Y3951"/>
      <c r="Z3951"/>
      <c r="AA3951"/>
      <c r="AB3951"/>
      <c r="AC3951"/>
      <c r="AD3951"/>
      <c r="AE3951"/>
      <c r="AF3951"/>
      <c r="AG3951"/>
      <c r="AH3951"/>
    </row>
    <row r="3952" spans="1:34" s="282" customFormat="1" ht="12.75" customHeight="1" x14ac:dyDescent="0.25">
      <c r="A3952"/>
      <c r="B3952"/>
      <c r="C3952" s="8"/>
      <c r="D3952" s="8"/>
      <c r="E3952"/>
      <c r="F3952" s="276"/>
      <c r="G3952"/>
      <c r="H3952"/>
      <c r="I3952"/>
      <c r="J3952" s="267"/>
      <c r="K3952" s="267"/>
      <c r="L3952" s="372"/>
      <c r="O3952" s="373"/>
      <c r="P3952" s="373"/>
      <c r="Q3952" s="374"/>
      <c r="R3952" s="274"/>
      <c r="S3952"/>
      <c r="T3952"/>
      <c r="U3952"/>
      <c r="V3952"/>
      <c r="W3952"/>
      <c r="X3952"/>
      <c r="Y3952"/>
      <c r="Z3952"/>
      <c r="AA3952"/>
      <c r="AB3952"/>
      <c r="AC3952"/>
      <c r="AD3952"/>
      <c r="AE3952"/>
      <c r="AF3952"/>
      <c r="AG3952"/>
      <c r="AH3952"/>
    </row>
    <row r="3953" spans="1:34" s="282" customFormat="1" ht="12.75" customHeight="1" x14ac:dyDescent="0.25">
      <c r="A3953"/>
      <c r="B3953"/>
      <c r="C3953" s="8"/>
      <c r="D3953" s="8"/>
      <c r="E3953"/>
      <c r="F3953" s="276"/>
      <c r="G3953"/>
      <c r="H3953"/>
      <c r="I3953"/>
      <c r="J3953" s="267"/>
      <c r="K3953" s="267"/>
      <c r="L3953" s="372"/>
      <c r="O3953" s="373"/>
      <c r="P3953" s="373"/>
      <c r="Q3953" s="374"/>
      <c r="R3953" s="274"/>
      <c r="S3953"/>
      <c r="T3953"/>
      <c r="U3953"/>
      <c r="V3953"/>
      <c r="W3953"/>
      <c r="X3953"/>
      <c r="Y3953"/>
      <c r="Z3953"/>
      <c r="AA3953"/>
      <c r="AB3953"/>
      <c r="AC3953"/>
      <c r="AD3953"/>
      <c r="AE3953"/>
      <c r="AF3953"/>
      <c r="AG3953"/>
      <c r="AH3953"/>
    </row>
    <row r="3954" spans="1:34" s="282" customFormat="1" ht="12.75" customHeight="1" x14ac:dyDescent="0.25">
      <c r="A3954"/>
      <c r="B3954"/>
      <c r="C3954" s="8"/>
      <c r="D3954" s="8"/>
      <c r="E3954"/>
      <c r="F3954" s="276"/>
      <c r="G3954"/>
      <c r="H3954"/>
      <c r="I3954"/>
      <c r="J3954" s="267"/>
      <c r="K3954" s="267"/>
      <c r="L3954" s="372"/>
      <c r="O3954" s="373"/>
      <c r="P3954" s="373"/>
      <c r="Q3954" s="374"/>
      <c r="R3954" s="274"/>
      <c r="S3954"/>
      <c r="T3954"/>
      <c r="U3954"/>
      <c r="V3954"/>
      <c r="W3954"/>
      <c r="X3954"/>
      <c r="Y3954"/>
      <c r="Z3954"/>
      <c r="AA3954"/>
      <c r="AB3954"/>
      <c r="AC3954"/>
      <c r="AD3954"/>
      <c r="AE3954"/>
      <c r="AF3954"/>
      <c r="AG3954"/>
      <c r="AH3954"/>
    </row>
    <row r="3955" spans="1:34" s="282" customFormat="1" ht="12.75" customHeight="1" x14ac:dyDescent="0.25">
      <c r="A3955"/>
      <c r="B3955"/>
      <c r="C3955" s="8"/>
      <c r="D3955" s="8"/>
      <c r="E3955"/>
      <c r="F3955" s="276"/>
      <c r="G3955"/>
      <c r="H3955"/>
      <c r="I3955"/>
      <c r="J3955" s="267"/>
      <c r="K3955" s="267"/>
      <c r="L3955" s="372"/>
      <c r="O3955" s="373"/>
      <c r="P3955" s="373"/>
      <c r="Q3955" s="374"/>
      <c r="R3955" s="274"/>
      <c r="S3955"/>
      <c r="T3955"/>
      <c r="U3955"/>
      <c r="V3955"/>
      <c r="W3955"/>
      <c r="X3955"/>
      <c r="Y3955"/>
      <c r="Z3955"/>
      <c r="AA3955"/>
      <c r="AB3955"/>
      <c r="AC3955"/>
      <c r="AD3955"/>
      <c r="AE3955"/>
      <c r="AF3955"/>
      <c r="AG3955"/>
      <c r="AH3955"/>
    </row>
    <row r="3956" spans="1:34" s="282" customFormat="1" ht="12.75" customHeight="1" x14ac:dyDescent="0.25">
      <c r="A3956"/>
      <c r="B3956"/>
      <c r="C3956" s="8"/>
      <c r="D3956" s="8"/>
      <c r="E3956"/>
      <c r="F3956" s="276"/>
      <c r="G3956"/>
      <c r="H3956"/>
      <c r="I3956"/>
      <c r="J3956" s="267"/>
      <c r="K3956" s="267"/>
      <c r="L3956" s="372"/>
      <c r="O3956" s="373"/>
      <c r="P3956" s="373"/>
      <c r="Q3956" s="374"/>
      <c r="R3956" s="274"/>
      <c r="S3956"/>
      <c r="T3956"/>
      <c r="U3956"/>
      <c r="V3956"/>
      <c r="W3956"/>
      <c r="X3956"/>
      <c r="Y3956"/>
      <c r="Z3956"/>
      <c r="AA3956"/>
      <c r="AB3956"/>
      <c r="AC3956"/>
      <c r="AD3956"/>
      <c r="AE3956"/>
      <c r="AF3956"/>
      <c r="AG3956"/>
      <c r="AH3956"/>
    </row>
    <row r="3957" spans="1:34" s="282" customFormat="1" ht="12.75" customHeight="1" x14ac:dyDescent="0.25">
      <c r="A3957"/>
      <c r="B3957"/>
      <c r="C3957" s="8"/>
      <c r="D3957" s="8"/>
      <c r="E3957"/>
      <c r="F3957" s="276"/>
      <c r="G3957"/>
      <c r="H3957"/>
      <c r="I3957"/>
      <c r="J3957" s="267"/>
      <c r="K3957" s="267"/>
      <c r="L3957" s="372"/>
      <c r="O3957" s="373"/>
      <c r="P3957" s="373"/>
      <c r="Q3957" s="374"/>
      <c r="R3957" s="274"/>
      <c r="S3957"/>
      <c r="T3957"/>
      <c r="U3957"/>
      <c r="V3957"/>
      <c r="W3957"/>
      <c r="X3957"/>
      <c r="Y3957"/>
      <c r="Z3957"/>
      <c r="AA3957"/>
      <c r="AB3957"/>
      <c r="AC3957"/>
      <c r="AD3957"/>
      <c r="AE3957"/>
      <c r="AF3957"/>
      <c r="AG3957"/>
      <c r="AH3957"/>
    </row>
    <row r="3958" spans="1:34" s="282" customFormat="1" ht="12.75" customHeight="1" x14ac:dyDescent="0.25">
      <c r="A3958"/>
      <c r="B3958"/>
      <c r="C3958" s="8"/>
      <c r="D3958" s="8"/>
      <c r="E3958"/>
      <c r="F3958" s="276"/>
      <c r="G3958"/>
      <c r="H3958"/>
      <c r="I3958"/>
      <c r="J3958" s="267"/>
      <c r="K3958" s="267"/>
      <c r="L3958" s="372"/>
      <c r="O3958" s="373"/>
      <c r="P3958" s="373"/>
      <c r="Q3958" s="374"/>
      <c r="R3958" s="274"/>
      <c r="S3958"/>
      <c r="T3958"/>
      <c r="U3958"/>
      <c r="V3958"/>
      <c r="W3958"/>
      <c r="X3958"/>
      <c r="Y3958"/>
      <c r="Z3958"/>
      <c r="AA3958"/>
      <c r="AB3958"/>
      <c r="AC3958"/>
      <c r="AD3958"/>
      <c r="AE3958"/>
      <c r="AF3958"/>
      <c r="AG3958"/>
      <c r="AH3958"/>
    </row>
    <row r="3959" spans="1:34" s="282" customFormat="1" ht="12.75" customHeight="1" x14ac:dyDescent="0.25">
      <c r="A3959"/>
      <c r="B3959"/>
      <c r="C3959" s="8"/>
      <c r="D3959" s="8"/>
      <c r="E3959"/>
      <c r="F3959" s="276"/>
      <c r="G3959"/>
      <c r="H3959"/>
      <c r="I3959"/>
      <c r="J3959" s="267"/>
      <c r="K3959" s="267"/>
      <c r="L3959" s="372"/>
      <c r="O3959" s="373"/>
      <c r="P3959" s="373"/>
      <c r="Q3959" s="374"/>
      <c r="R3959" s="274"/>
      <c r="S3959"/>
      <c r="T3959"/>
      <c r="U3959"/>
      <c r="V3959"/>
      <c r="W3959"/>
      <c r="X3959"/>
      <c r="Y3959"/>
      <c r="Z3959"/>
      <c r="AA3959"/>
      <c r="AB3959"/>
      <c r="AC3959"/>
      <c r="AD3959"/>
      <c r="AE3959"/>
      <c r="AF3959"/>
      <c r="AG3959"/>
      <c r="AH3959"/>
    </row>
    <row r="3960" spans="1:34" s="282" customFormat="1" ht="12.75" customHeight="1" x14ac:dyDescent="0.25">
      <c r="A3960"/>
      <c r="B3960"/>
      <c r="C3960" s="8"/>
      <c r="D3960" s="8"/>
      <c r="E3960"/>
      <c r="F3960" s="276"/>
      <c r="G3960"/>
      <c r="H3960"/>
      <c r="I3960"/>
      <c r="J3960" s="267"/>
      <c r="K3960" s="267"/>
      <c r="L3960" s="372"/>
      <c r="O3960" s="373"/>
      <c r="P3960" s="373"/>
      <c r="Q3960" s="374"/>
      <c r="R3960" s="274"/>
      <c r="S3960"/>
      <c r="T3960"/>
      <c r="U3960"/>
      <c r="V3960"/>
      <c r="W3960"/>
      <c r="X3960"/>
      <c r="Y3960"/>
      <c r="Z3960"/>
      <c r="AA3960"/>
      <c r="AB3960"/>
      <c r="AC3960"/>
      <c r="AD3960"/>
      <c r="AE3960"/>
      <c r="AF3960"/>
      <c r="AG3960"/>
      <c r="AH3960"/>
    </row>
    <row r="3961" spans="1:34" s="282" customFormat="1" ht="12.75" customHeight="1" x14ac:dyDescent="0.25">
      <c r="A3961"/>
      <c r="B3961"/>
      <c r="C3961" s="8"/>
      <c r="D3961" s="8"/>
      <c r="E3961"/>
      <c r="F3961" s="276"/>
      <c r="G3961"/>
      <c r="H3961"/>
      <c r="I3961"/>
      <c r="J3961" s="267"/>
      <c r="K3961" s="267"/>
      <c r="L3961" s="372"/>
      <c r="O3961" s="373"/>
      <c r="P3961" s="373"/>
      <c r="Q3961" s="374"/>
      <c r="R3961" s="274"/>
      <c r="S3961"/>
      <c r="T3961"/>
      <c r="U3961"/>
      <c r="V3961"/>
      <c r="W3961"/>
      <c r="X3961"/>
      <c r="Y3961"/>
      <c r="Z3961"/>
      <c r="AA3961"/>
      <c r="AB3961"/>
      <c r="AC3961"/>
      <c r="AD3961"/>
      <c r="AE3961"/>
      <c r="AF3961"/>
      <c r="AG3961"/>
      <c r="AH3961"/>
    </row>
    <row r="3962" spans="1:34" s="282" customFormat="1" ht="12.75" customHeight="1" x14ac:dyDescent="0.25">
      <c r="A3962"/>
      <c r="B3962"/>
      <c r="C3962" s="8"/>
      <c r="D3962" s="8"/>
      <c r="E3962"/>
      <c r="F3962" s="276"/>
      <c r="G3962"/>
      <c r="H3962"/>
      <c r="I3962"/>
      <c r="J3962" s="267"/>
      <c r="K3962" s="267"/>
      <c r="L3962" s="372"/>
      <c r="O3962" s="373"/>
      <c r="P3962" s="373"/>
      <c r="Q3962" s="374"/>
      <c r="R3962" s="274"/>
      <c r="S3962"/>
      <c r="T3962"/>
      <c r="U3962"/>
      <c r="V3962"/>
      <c r="W3962"/>
      <c r="X3962"/>
      <c r="Y3962"/>
      <c r="Z3962"/>
      <c r="AA3962"/>
      <c r="AB3962"/>
      <c r="AC3962"/>
      <c r="AD3962"/>
      <c r="AE3962"/>
      <c r="AF3962"/>
      <c r="AG3962"/>
      <c r="AH3962"/>
    </row>
    <row r="3963" spans="1:34" s="282" customFormat="1" ht="12.75" customHeight="1" x14ac:dyDescent="0.25">
      <c r="A3963"/>
      <c r="B3963"/>
      <c r="C3963" s="8"/>
      <c r="D3963" s="8"/>
      <c r="E3963"/>
      <c r="F3963" s="276"/>
      <c r="G3963"/>
      <c r="H3963"/>
      <c r="I3963"/>
      <c r="J3963" s="267"/>
      <c r="K3963" s="267"/>
      <c r="L3963" s="372"/>
      <c r="O3963" s="373"/>
      <c r="P3963" s="373"/>
      <c r="Q3963" s="374"/>
      <c r="R3963" s="274"/>
      <c r="S3963"/>
      <c r="T3963"/>
      <c r="U3963"/>
      <c r="V3963"/>
      <c r="W3963"/>
      <c r="X3963"/>
      <c r="Y3963"/>
      <c r="Z3963"/>
      <c r="AA3963"/>
      <c r="AB3963"/>
      <c r="AC3963"/>
      <c r="AD3963"/>
      <c r="AE3963"/>
      <c r="AF3963"/>
      <c r="AG3963"/>
      <c r="AH3963"/>
    </row>
    <row r="3964" spans="1:34" s="282" customFormat="1" ht="12.75" customHeight="1" x14ac:dyDescent="0.25">
      <c r="A3964"/>
      <c r="B3964"/>
      <c r="C3964" s="8"/>
      <c r="D3964" s="8"/>
      <c r="E3964"/>
      <c r="F3964" s="276"/>
      <c r="G3964"/>
      <c r="H3964"/>
      <c r="I3964"/>
      <c r="J3964" s="267"/>
      <c r="K3964" s="267"/>
      <c r="L3964" s="372"/>
      <c r="O3964" s="373"/>
      <c r="P3964" s="373"/>
      <c r="Q3964" s="374"/>
      <c r="R3964" s="274"/>
      <c r="S3964"/>
      <c r="T3964"/>
      <c r="U3964"/>
      <c r="V3964"/>
      <c r="W3964"/>
      <c r="X3964"/>
      <c r="Y3964"/>
      <c r="Z3964"/>
      <c r="AA3964"/>
      <c r="AB3964"/>
      <c r="AC3964"/>
      <c r="AD3964"/>
      <c r="AE3964"/>
      <c r="AF3964"/>
      <c r="AG3964"/>
      <c r="AH3964"/>
    </row>
    <row r="3965" spans="1:34" s="282" customFormat="1" ht="12.75" customHeight="1" x14ac:dyDescent="0.25">
      <c r="A3965"/>
      <c r="B3965"/>
      <c r="C3965" s="8"/>
      <c r="D3965" s="8"/>
      <c r="E3965"/>
      <c r="F3965" s="276"/>
      <c r="G3965"/>
      <c r="H3965"/>
      <c r="I3965"/>
      <c r="J3965" s="267"/>
      <c r="K3965" s="267"/>
      <c r="L3965" s="372"/>
      <c r="O3965" s="373"/>
      <c r="P3965" s="373"/>
      <c r="Q3965" s="374"/>
      <c r="R3965" s="274"/>
      <c r="S3965"/>
      <c r="T3965"/>
      <c r="U3965"/>
      <c r="V3965"/>
      <c r="W3965"/>
      <c r="X3965"/>
      <c r="Y3965"/>
      <c r="Z3965"/>
      <c r="AA3965"/>
      <c r="AB3965"/>
      <c r="AC3965"/>
      <c r="AD3965"/>
      <c r="AE3965"/>
      <c r="AF3965"/>
      <c r="AG3965"/>
      <c r="AH3965"/>
    </row>
    <row r="3966" spans="1:34" s="282" customFormat="1" ht="12.75" customHeight="1" x14ac:dyDescent="0.25">
      <c r="A3966"/>
      <c r="B3966"/>
      <c r="C3966" s="8"/>
      <c r="D3966" s="8"/>
      <c r="E3966"/>
      <c r="F3966" s="276"/>
      <c r="G3966"/>
      <c r="H3966"/>
      <c r="I3966"/>
      <c r="J3966" s="267"/>
      <c r="K3966" s="267"/>
      <c r="L3966" s="372"/>
      <c r="O3966" s="373"/>
      <c r="P3966" s="373"/>
      <c r="Q3966" s="374"/>
      <c r="R3966" s="274"/>
      <c r="S3966"/>
      <c r="T3966"/>
      <c r="U3966"/>
      <c r="V3966"/>
      <c r="W3966"/>
      <c r="X3966"/>
      <c r="Y3966"/>
      <c r="Z3966"/>
      <c r="AA3966"/>
      <c r="AB3966"/>
      <c r="AC3966"/>
      <c r="AD3966"/>
      <c r="AE3966"/>
      <c r="AF3966"/>
      <c r="AG3966"/>
      <c r="AH3966"/>
    </row>
    <row r="3967" spans="1:34" s="282" customFormat="1" ht="12.75" customHeight="1" x14ac:dyDescent="0.25">
      <c r="A3967"/>
      <c r="B3967"/>
      <c r="C3967" s="8"/>
      <c r="D3967" s="8"/>
      <c r="E3967"/>
      <c r="F3967" s="276"/>
      <c r="G3967"/>
      <c r="H3967"/>
      <c r="I3967"/>
      <c r="J3967" s="267"/>
      <c r="K3967" s="267"/>
      <c r="L3967" s="372"/>
      <c r="O3967" s="373"/>
      <c r="P3967" s="373"/>
      <c r="Q3967" s="374"/>
      <c r="R3967" s="274"/>
      <c r="S3967"/>
      <c r="T3967"/>
      <c r="U3967"/>
      <c r="V3967"/>
      <c r="W3967"/>
      <c r="X3967"/>
      <c r="Y3967"/>
      <c r="Z3967"/>
      <c r="AA3967"/>
      <c r="AB3967"/>
      <c r="AC3967"/>
      <c r="AD3967"/>
      <c r="AE3967"/>
      <c r="AF3967"/>
      <c r="AG3967"/>
      <c r="AH3967"/>
    </row>
    <row r="3968" spans="1:34" s="282" customFormat="1" ht="12.75" customHeight="1" x14ac:dyDescent="0.25">
      <c r="A3968"/>
      <c r="B3968"/>
      <c r="C3968" s="8"/>
      <c r="D3968" s="8"/>
      <c r="E3968"/>
      <c r="F3968" s="276"/>
      <c r="G3968"/>
      <c r="H3968"/>
      <c r="I3968"/>
      <c r="J3968" s="267"/>
      <c r="K3968" s="267"/>
      <c r="L3968" s="372"/>
      <c r="O3968" s="373"/>
      <c r="P3968" s="373"/>
      <c r="Q3968" s="374"/>
      <c r="R3968" s="274"/>
      <c r="S3968"/>
      <c r="T3968"/>
      <c r="U3968"/>
      <c r="V3968"/>
      <c r="W3968"/>
      <c r="X3968"/>
      <c r="Y3968"/>
      <c r="Z3968"/>
      <c r="AA3968"/>
      <c r="AB3968"/>
      <c r="AC3968"/>
      <c r="AD3968"/>
      <c r="AE3968"/>
      <c r="AF3968"/>
      <c r="AG3968"/>
      <c r="AH3968"/>
    </row>
    <row r="3969" spans="1:34" s="282" customFormat="1" ht="12.75" customHeight="1" x14ac:dyDescent="0.25">
      <c r="A3969"/>
      <c r="B3969"/>
      <c r="C3969" s="8"/>
      <c r="D3969" s="8"/>
      <c r="E3969"/>
      <c r="F3969" s="276"/>
      <c r="G3969"/>
      <c r="H3969"/>
      <c r="I3969"/>
      <c r="J3969" s="267"/>
      <c r="K3969" s="267"/>
      <c r="L3969" s="372"/>
      <c r="O3969" s="373"/>
      <c r="P3969" s="373"/>
      <c r="Q3969" s="374"/>
      <c r="R3969" s="274"/>
      <c r="S3969"/>
      <c r="T3969"/>
      <c r="U3969"/>
      <c r="V3969"/>
      <c r="W3969"/>
      <c r="X3969"/>
      <c r="Y3969"/>
      <c r="Z3969"/>
      <c r="AA3969"/>
      <c r="AB3969"/>
      <c r="AC3969"/>
      <c r="AD3969"/>
      <c r="AE3969"/>
      <c r="AF3969"/>
      <c r="AG3969"/>
      <c r="AH3969"/>
    </row>
    <row r="3970" spans="1:34" s="282" customFormat="1" ht="12.75" customHeight="1" x14ac:dyDescent="0.25">
      <c r="A3970"/>
      <c r="B3970"/>
      <c r="C3970" s="8"/>
      <c r="D3970" s="8"/>
      <c r="E3970"/>
      <c r="F3970" s="276"/>
      <c r="G3970"/>
      <c r="H3970"/>
      <c r="I3970"/>
      <c r="J3970" s="267"/>
      <c r="K3970" s="267"/>
      <c r="L3970" s="372"/>
      <c r="O3970" s="373"/>
      <c r="P3970" s="373"/>
      <c r="Q3970" s="374"/>
      <c r="R3970" s="274"/>
      <c r="S3970"/>
      <c r="T3970"/>
      <c r="U3970"/>
      <c r="V3970"/>
      <c r="W3970"/>
      <c r="X3970"/>
      <c r="Y3970"/>
      <c r="Z3970"/>
      <c r="AA3970"/>
      <c r="AB3970"/>
      <c r="AC3970"/>
      <c r="AD3970"/>
      <c r="AE3970"/>
      <c r="AF3970"/>
      <c r="AG3970"/>
      <c r="AH3970"/>
    </row>
    <row r="3971" spans="1:34" s="282" customFormat="1" ht="12.75" customHeight="1" x14ac:dyDescent="0.25">
      <c r="A3971"/>
      <c r="B3971"/>
      <c r="C3971" s="8"/>
      <c r="D3971" s="8"/>
      <c r="E3971"/>
      <c r="F3971" s="276"/>
      <c r="G3971"/>
      <c r="H3971"/>
      <c r="I3971"/>
      <c r="J3971" s="267"/>
      <c r="K3971" s="267"/>
      <c r="L3971" s="372"/>
      <c r="O3971" s="373"/>
      <c r="P3971" s="373"/>
      <c r="Q3971" s="374"/>
      <c r="R3971" s="274"/>
      <c r="S3971"/>
      <c r="T3971"/>
      <c r="U3971"/>
      <c r="V3971"/>
      <c r="W3971"/>
      <c r="X3971"/>
      <c r="Y3971"/>
      <c r="Z3971"/>
      <c r="AA3971"/>
      <c r="AB3971"/>
      <c r="AC3971"/>
      <c r="AD3971"/>
      <c r="AE3971"/>
      <c r="AF3971"/>
      <c r="AG3971"/>
      <c r="AH3971"/>
    </row>
    <row r="3972" spans="1:34" s="282" customFormat="1" ht="12.75" customHeight="1" x14ac:dyDescent="0.25">
      <c r="A3972"/>
      <c r="B3972"/>
      <c r="C3972" s="8"/>
      <c r="D3972" s="8"/>
      <c r="E3972"/>
      <c r="F3972" s="276"/>
      <c r="G3972"/>
      <c r="H3972"/>
      <c r="I3972"/>
      <c r="J3972" s="267"/>
      <c r="K3972" s="267"/>
      <c r="L3972" s="372"/>
      <c r="O3972" s="373"/>
      <c r="P3972" s="373"/>
      <c r="Q3972" s="374"/>
      <c r="R3972" s="274"/>
      <c r="S3972"/>
      <c r="T3972"/>
      <c r="U3972"/>
      <c r="V3972"/>
      <c r="W3972"/>
      <c r="X3972"/>
      <c r="Y3972"/>
      <c r="Z3972"/>
      <c r="AA3972"/>
      <c r="AB3972"/>
      <c r="AC3972"/>
      <c r="AD3972"/>
      <c r="AE3972"/>
      <c r="AF3972"/>
      <c r="AG3972"/>
      <c r="AH3972"/>
    </row>
    <row r="3973" spans="1:34" s="282" customFormat="1" ht="12.75" customHeight="1" x14ac:dyDescent="0.25">
      <c r="A3973"/>
      <c r="B3973"/>
      <c r="C3973" s="8"/>
      <c r="D3973" s="8"/>
      <c r="E3973"/>
      <c r="F3973" s="276"/>
      <c r="G3973"/>
      <c r="H3973"/>
      <c r="I3973"/>
      <c r="J3973" s="267"/>
      <c r="K3973" s="267"/>
      <c r="L3973" s="372"/>
      <c r="O3973" s="373"/>
      <c r="P3973" s="373"/>
      <c r="Q3973" s="374"/>
      <c r="R3973" s="274"/>
      <c r="S3973"/>
      <c r="T3973"/>
      <c r="U3973"/>
      <c r="V3973"/>
      <c r="W3973"/>
      <c r="X3973"/>
      <c r="Y3973"/>
      <c r="Z3973"/>
      <c r="AA3973"/>
      <c r="AB3973"/>
      <c r="AC3973"/>
      <c r="AD3973"/>
      <c r="AE3973"/>
      <c r="AF3973"/>
      <c r="AG3973"/>
      <c r="AH3973"/>
    </row>
    <row r="3974" spans="1:34" s="282" customFormat="1" ht="12.75" customHeight="1" x14ac:dyDescent="0.25">
      <c r="A3974"/>
      <c r="B3974"/>
      <c r="C3974" s="8"/>
      <c r="D3974" s="8"/>
      <c r="E3974"/>
      <c r="F3974" s="276"/>
      <c r="G3974"/>
      <c r="H3974"/>
      <c r="I3974"/>
      <c r="J3974" s="267"/>
      <c r="K3974" s="267"/>
      <c r="L3974" s="372"/>
      <c r="O3974" s="373"/>
      <c r="P3974" s="373"/>
      <c r="Q3974" s="374"/>
      <c r="R3974" s="274"/>
      <c r="S3974"/>
      <c r="T3974"/>
      <c r="U3974"/>
      <c r="V3974"/>
      <c r="W3974"/>
      <c r="X3974"/>
      <c r="Y3974"/>
      <c r="Z3974"/>
      <c r="AA3974"/>
      <c r="AB3974"/>
      <c r="AC3974"/>
      <c r="AD3974"/>
      <c r="AE3974"/>
      <c r="AF3974"/>
      <c r="AG3974"/>
      <c r="AH3974"/>
    </row>
    <row r="3975" spans="1:34" s="282" customFormat="1" ht="12.75" customHeight="1" x14ac:dyDescent="0.25">
      <c r="A3975"/>
      <c r="B3975"/>
      <c r="C3975" s="8"/>
      <c r="D3975" s="8"/>
      <c r="E3975"/>
      <c r="F3975" s="276"/>
      <c r="G3975"/>
      <c r="H3975"/>
      <c r="I3975"/>
      <c r="J3975" s="267"/>
      <c r="K3975" s="267"/>
      <c r="L3975" s="372"/>
      <c r="O3975" s="373"/>
      <c r="P3975" s="373"/>
      <c r="Q3975" s="374"/>
      <c r="R3975" s="274"/>
      <c r="S3975"/>
      <c r="T3975"/>
      <c r="U3975"/>
      <c r="V3975"/>
      <c r="W3975"/>
      <c r="X3975"/>
      <c r="Y3975"/>
      <c r="Z3975"/>
      <c r="AA3975"/>
      <c r="AB3975"/>
      <c r="AC3975"/>
      <c r="AD3975"/>
      <c r="AE3975"/>
      <c r="AF3975"/>
      <c r="AG3975"/>
      <c r="AH3975"/>
    </row>
    <row r="3976" spans="1:34" s="282" customFormat="1" ht="12.75" customHeight="1" x14ac:dyDescent="0.25">
      <c r="A3976"/>
      <c r="B3976"/>
      <c r="C3976" s="8"/>
      <c r="D3976" s="8"/>
      <c r="E3976"/>
      <c r="F3976" s="276"/>
      <c r="G3976"/>
      <c r="H3976"/>
      <c r="I3976"/>
      <c r="J3976" s="267"/>
      <c r="K3976" s="267"/>
      <c r="L3976" s="372"/>
      <c r="O3976" s="373"/>
      <c r="P3976" s="373"/>
      <c r="Q3976" s="374"/>
      <c r="R3976" s="274"/>
      <c r="S3976"/>
      <c r="T3976"/>
      <c r="U3976"/>
      <c r="V3976"/>
      <c r="W3976"/>
      <c r="X3976"/>
      <c r="Y3976"/>
      <c r="Z3976"/>
      <c r="AA3976"/>
      <c r="AB3976"/>
      <c r="AC3976"/>
      <c r="AD3976"/>
      <c r="AE3976"/>
      <c r="AF3976"/>
      <c r="AG3976"/>
      <c r="AH3976"/>
    </row>
    <row r="3977" spans="1:34" s="282" customFormat="1" ht="12.75" customHeight="1" x14ac:dyDescent="0.25">
      <c r="A3977"/>
      <c r="B3977"/>
      <c r="C3977" s="8"/>
      <c r="D3977" s="8"/>
      <c r="E3977"/>
      <c r="F3977" s="276"/>
      <c r="G3977"/>
      <c r="H3977"/>
      <c r="I3977"/>
      <c r="J3977" s="267"/>
      <c r="K3977" s="267"/>
      <c r="L3977" s="372"/>
      <c r="O3977" s="373"/>
      <c r="P3977" s="373"/>
      <c r="Q3977" s="374"/>
      <c r="R3977" s="274"/>
      <c r="S3977"/>
      <c r="T3977"/>
      <c r="U3977"/>
      <c r="V3977"/>
      <c r="W3977"/>
      <c r="X3977"/>
      <c r="Y3977"/>
      <c r="Z3977"/>
      <c r="AA3977"/>
      <c r="AB3977"/>
      <c r="AC3977"/>
      <c r="AD3977"/>
      <c r="AE3977"/>
      <c r="AF3977"/>
      <c r="AG3977"/>
      <c r="AH3977"/>
    </row>
    <row r="3978" spans="1:34" s="282" customFormat="1" ht="12.75" customHeight="1" x14ac:dyDescent="0.25">
      <c r="A3978"/>
      <c r="B3978"/>
      <c r="C3978" s="8"/>
      <c r="D3978" s="8"/>
      <c r="E3978"/>
      <c r="F3978" s="276"/>
      <c r="G3978"/>
      <c r="H3978"/>
      <c r="I3978"/>
      <c r="J3978" s="267"/>
      <c r="K3978" s="267"/>
      <c r="L3978" s="372"/>
      <c r="O3978" s="373"/>
      <c r="P3978" s="373"/>
      <c r="Q3978" s="374"/>
      <c r="R3978" s="274"/>
      <c r="S3978"/>
      <c r="T3978"/>
      <c r="U3978"/>
      <c r="V3978"/>
      <c r="W3978"/>
      <c r="X3978"/>
      <c r="Y3978"/>
      <c r="Z3978"/>
      <c r="AA3978"/>
      <c r="AB3978"/>
      <c r="AC3978"/>
      <c r="AD3978"/>
      <c r="AE3978"/>
      <c r="AF3978"/>
      <c r="AG3978"/>
      <c r="AH3978"/>
    </row>
    <row r="3979" spans="1:34" s="282" customFormat="1" ht="12.75" customHeight="1" x14ac:dyDescent="0.25">
      <c r="A3979"/>
      <c r="B3979"/>
      <c r="C3979" s="8"/>
      <c r="D3979" s="8"/>
      <c r="E3979"/>
      <c r="F3979" s="276"/>
      <c r="G3979"/>
      <c r="H3979"/>
      <c r="I3979"/>
      <c r="J3979" s="267"/>
      <c r="K3979" s="267"/>
      <c r="L3979" s="372"/>
      <c r="O3979" s="373"/>
      <c r="P3979" s="373"/>
      <c r="Q3979" s="374"/>
      <c r="R3979" s="274"/>
      <c r="S3979"/>
      <c r="T3979"/>
      <c r="U3979"/>
      <c r="V3979"/>
      <c r="W3979"/>
      <c r="X3979"/>
      <c r="Y3979"/>
      <c r="Z3979"/>
      <c r="AA3979"/>
      <c r="AB3979"/>
      <c r="AC3979"/>
      <c r="AD3979"/>
      <c r="AE3979"/>
      <c r="AF3979"/>
      <c r="AG3979"/>
      <c r="AH3979"/>
    </row>
    <row r="3980" spans="1:34" s="282" customFormat="1" ht="12.75" customHeight="1" x14ac:dyDescent="0.25">
      <c r="A3980"/>
      <c r="B3980"/>
      <c r="C3980" s="8"/>
      <c r="D3980" s="8"/>
      <c r="E3980"/>
      <c r="F3980" s="276"/>
      <c r="G3980"/>
      <c r="H3980"/>
      <c r="I3980"/>
      <c r="J3980" s="267"/>
      <c r="K3980" s="267"/>
      <c r="L3980" s="372"/>
      <c r="O3980" s="373"/>
      <c r="P3980" s="373"/>
      <c r="Q3980" s="374"/>
      <c r="R3980" s="274"/>
      <c r="S3980"/>
      <c r="T3980"/>
      <c r="U3980"/>
      <c r="V3980"/>
      <c r="W3980"/>
      <c r="X3980"/>
      <c r="Y3980"/>
      <c r="Z3980"/>
      <c r="AA3980"/>
      <c r="AB3980"/>
      <c r="AC3980"/>
      <c r="AD3980"/>
      <c r="AE3980"/>
      <c r="AF3980"/>
      <c r="AG3980"/>
      <c r="AH3980"/>
    </row>
    <row r="3981" spans="1:34" s="282" customFormat="1" ht="12.75" customHeight="1" x14ac:dyDescent="0.25">
      <c r="A3981"/>
      <c r="B3981"/>
      <c r="C3981" s="8"/>
      <c r="D3981" s="8"/>
      <c r="E3981"/>
      <c r="F3981" s="276"/>
      <c r="G3981"/>
      <c r="H3981"/>
      <c r="I3981"/>
      <c r="J3981" s="267"/>
      <c r="K3981" s="267"/>
      <c r="L3981" s="372"/>
      <c r="O3981" s="373"/>
      <c r="P3981" s="373"/>
      <c r="Q3981" s="374"/>
      <c r="R3981" s="274"/>
      <c r="S3981"/>
      <c r="T3981"/>
      <c r="U3981"/>
      <c r="V3981"/>
      <c r="W3981"/>
      <c r="X3981"/>
      <c r="Y3981"/>
      <c r="Z3981"/>
      <c r="AA3981"/>
      <c r="AB3981"/>
      <c r="AC3981"/>
      <c r="AD3981"/>
      <c r="AE3981"/>
      <c r="AF3981"/>
      <c r="AG3981"/>
      <c r="AH3981"/>
    </row>
    <row r="3982" spans="1:34" s="282" customFormat="1" ht="12.75" customHeight="1" x14ac:dyDescent="0.25">
      <c r="A3982"/>
      <c r="B3982"/>
      <c r="C3982" s="8"/>
      <c r="D3982" s="8"/>
      <c r="E3982"/>
      <c r="F3982" s="276"/>
      <c r="G3982"/>
      <c r="H3982"/>
      <c r="I3982"/>
      <c r="J3982" s="267"/>
      <c r="K3982" s="267"/>
      <c r="L3982" s="372"/>
      <c r="O3982" s="373"/>
      <c r="P3982" s="373"/>
      <c r="Q3982" s="374"/>
      <c r="R3982" s="274"/>
      <c r="S3982"/>
      <c r="T3982"/>
      <c r="U3982"/>
      <c r="V3982"/>
      <c r="W3982"/>
      <c r="X3982"/>
      <c r="Y3982"/>
      <c r="Z3982"/>
      <c r="AA3982"/>
      <c r="AB3982"/>
      <c r="AC3982"/>
      <c r="AD3982"/>
      <c r="AE3982"/>
      <c r="AF3982"/>
      <c r="AG3982"/>
      <c r="AH3982"/>
    </row>
    <row r="3983" spans="1:34" s="282" customFormat="1" ht="12.75" customHeight="1" x14ac:dyDescent="0.25">
      <c r="A3983"/>
      <c r="B3983"/>
      <c r="C3983" s="8"/>
      <c r="D3983" s="8"/>
      <c r="E3983"/>
      <c r="F3983" s="276"/>
      <c r="G3983"/>
      <c r="H3983"/>
      <c r="I3983"/>
      <c r="J3983" s="267"/>
      <c r="K3983" s="267"/>
      <c r="L3983" s="372"/>
      <c r="O3983" s="373"/>
      <c r="P3983" s="373"/>
      <c r="Q3983" s="374"/>
      <c r="R3983" s="274"/>
      <c r="S3983"/>
      <c r="T3983"/>
      <c r="U3983"/>
      <c r="V3983"/>
      <c r="W3983"/>
      <c r="X3983"/>
      <c r="Y3983"/>
      <c r="Z3983"/>
      <c r="AA3983"/>
      <c r="AB3983"/>
      <c r="AC3983"/>
      <c r="AD3983"/>
      <c r="AE3983"/>
      <c r="AF3983"/>
      <c r="AG3983"/>
      <c r="AH3983"/>
    </row>
    <row r="3984" spans="1:34" s="282" customFormat="1" ht="12.75" customHeight="1" x14ac:dyDescent="0.25">
      <c r="A3984"/>
      <c r="B3984"/>
      <c r="C3984" s="8"/>
      <c r="D3984" s="8"/>
      <c r="E3984"/>
      <c r="F3984" s="276"/>
      <c r="G3984"/>
      <c r="H3984"/>
      <c r="I3984"/>
      <c r="J3984" s="267"/>
      <c r="K3984" s="267"/>
      <c r="L3984" s="372"/>
      <c r="O3984" s="373"/>
      <c r="P3984" s="373"/>
      <c r="Q3984" s="374"/>
      <c r="R3984" s="274"/>
      <c r="S3984"/>
      <c r="T3984"/>
      <c r="U3984"/>
      <c r="V3984"/>
      <c r="W3984"/>
      <c r="X3984"/>
      <c r="Y3984"/>
      <c r="Z3984"/>
      <c r="AA3984"/>
      <c r="AB3984"/>
      <c r="AC3984"/>
      <c r="AD3984"/>
      <c r="AE3984"/>
      <c r="AF3984"/>
      <c r="AG3984"/>
      <c r="AH3984"/>
    </row>
    <row r="3985" spans="1:34" s="282" customFormat="1" ht="12.75" customHeight="1" x14ac:dyDescent="0.25">
      <c r="A3985"/>
      <c r="B3985"/>
      <c r="C3985" s="8"/>
      <c r="D3985" s="8"/>
      <c r="E3985"/>
      <c r="F3985" s="276"/>
      <c r="G3985"/>
      <c r="H3985"/>
      <c r="I3985"/>
      <c r="J3985" s="267"/>
      <c r="K3985" s="267"/>
      <c r="L3985" s="372"/>
      <c r="O3985" s="373"/>
      <c r="P3985" s="373"/>
      <c r="Q3985" s="374"/>
      <c r="R3985" s="274"/>
      <c r="S3985"/>
      <c r="T3985"/>
      <c r="U3985"/>
      <c r="V3985"/>
      <c r="W3985"/>
      <c r="X3985"/>
      <c r="Y3985"/>
      <c r="Z3985"/>
      <c r="AA3985"/>
      <c r="AB3985"/>
      <c r="AC3985"/>
      <c r="AD3985"/>
      <c r="AE3985"/>
      <c r="AF3985"/>
      <c r="AG3985"/>
      <c r="AH3985"/>
    </row>
    <row r="3986" spans="1:34" s="282" customFormat="1" ht="12.75" customHeight="1" x14ac:dyDescent="0.25">
      <c r="A3986"/>
      <c r="B3986"/>
      <c r="C3986" s="8"/>
      <c r="D3986" s="8"/>
      <c r="E3986"/>
      <c r="F3986" s="276"/>
      <c r="G3986"/>
      <c r="H3986"/>
      <c r="I3986"/>
      <c r="J3986" s="267"/>
      <c r="K3986" s="267"/>
      <c r="L3986" s="372"/>
      <c r="O3986" s="373"/>
      <c r="P3986" s="373"/>
      <c r="Q3986" s="374"/>
      <c r="R3986" s="274"/>
      <c r="S3986"/>
      <c r="T3986"/>
      <c r="U3986"/>
      <c r="V3986"/>
      <c r="W3986"/>
      <c r="X3986"/>
      <c r="Y3986"/>
      <c r="Z3986"/>
      <c r="AA3986"/>
      <c r="AB3986"/>
      <c r="AC3986"/>
      <c r="AD3986"/>
      <c r="AE3986"/>
      <c r="AF3986"/>
      <c r="AG3986"/>
      <c r="AH3986"/>
    </row>
    <row r="3987" spans="1:34" s="282" customFormat="1" ht="12.75" customHeight="1" x14ac:dyDescent="0.25">
      <c r="A3987"/>
      <c r="B3987"/>
      <c r="C3987" s="8"/>
      <c r="D3987" s="8"/>
      <c r="E3987"/>
      <c r="F3987" s="276"/>
      <c r="G3987"/>
      <c r="H3987"/>
      <c r="I3987"/>
      <c r="J3987" s="267"/>
      <c r="K3987" s="267"/>
      <c r="L3987" s="372"/>
      <c r="O3987" s="373"/>
      <c r="P3987" s="373"/>
      <c r="Q3987" s="374"/>
      <c r="R3987" s="274"/>
      <c r="S3987"/>
      <c r="T3987"/>
      <c r="U3987"/>
      <c r="V3987"/>
      <c r="W3987"/>
      <c r="X3987"/>
      <c r="Y3987"/>
      <c r="Z3987"/>
      <c r="AA3987"/>
      <c r="AB3987"/>
      <c r="AC3987"/>
      <c r="AD3987"/>
      <c r="AE3987"/>
      <c r="AF3987"/>
      <c r="AG3987"/>
      <c r="AH3987"/>
    </row>
    <row r="3988" spans="1:34" s="282" customFormat="1" ht="12.75" customHeight="1" x14ac:dyDescent="0.25">
      <c r="A3988"/>
      <c r="B3988"/>
      <c r="C3988" s="8"/>
      <c r="D3988" s="8"/>
      <c r="E3988"/>
      <c r="F3988" s="276"/>
      <c r="G3988"/>
      <c r="H3988"/>
      <c r="I3988"/>
      <c r="J3988" s="267"/>
      <c r="K3988" s="267"/>
      <c r="L3988" s="372"/>
      <c r="O3988" s="373"/>
      <c r="P3988" s="373"/>
      <c r="Q3988" s="374"/>
      <c r="R3988" s="274"/>
      <c r="S3988"/>
      <c r="T3988"/>
      <c r="U3988"/>
      <c r="V3988"/>
      <c r="W3988"/>
      <c r="X3988"/>
      <c r="Y3988"/>
      <c r="Z3988"/>
      <c r="AA3988"/>
      <c r="AB3988"/>
      <c r="AC3988"/>
      <c r="AD3988"/>
      <c r="AE3988"/>
      <c r="AF3988"/>
      <c r="AG3988"/>
      <c r="AH3988"/>
    </row>
    <row r="3989" spans="1:34" s="282" customFormat="1" ht="12.75" customHeight="1" x14ac:dyDescent="0.25">
      <c r="A3989"/>
      <c r="B3989"/>
      <c r="C3989" s="8"/>
      <c r="D3989" s="8"/>
      <c r="E3989"/>
      <c r="F3989" s="276"/>
      <c r="G3989"/>
      <c r="H3989"/>
      <c r="I3989"/>
      <c r="J3989" s="267"/>
      <c r="K3989" s="267"/>
      <c r="L3989" s="372"/>
      <c r="O3989" s="373"/>
      <c r="P3989" s="373"/>
      <c r="Q3989" s="374"/>
      <c r="R3989" s="274"/>
      <c r="S3989"/>
      <c r="T3989"/>
      <c r="U3989"/>
      <c r="V3989"/>
      <c r="W3989"/>
      <c r="X3989"/>
      <c r="Y3989"/>
      <c r="Z3989"/>
      <c r="AA3989"/>
      <c r="AB3989"/>
      <c r="AC3989"/>
      <c r="AD3989"/>
      <c r="AE3989"/>
      <c r="AF3989"/>
      <c r="AG3989"/>
      <c r="AH3989"/>
    </row>
    <row r="3990" spans="1:34" s="282" customFormat="1" ht="12.75" customHeight="1" x14ac:dyDescent="0.25">
      <c r="A3990"/>
      <c r="B3990"/>
      <c r="C3990" s="8"/>
      <c r="D3990" s="8"/>
      <c r="E3990"/>
      <c r="F3990" s="276"/>
      <c r="G3990"/>
      <c r="H3990"/>
      <c r="I3990"/>
      <c r="J3990" s="267"/>
      <c r="K3990" s="267"/>
      <c r="L3990" s="372"/>
      <c r="O3990" s="373"/>
      <c r="P3990" s="373"/>
      <c r="Q3990" s="374"/>
      <c r="R3990" s="274"/>
      <c r="S3990"/>
      <c r="T3990"/>
      <c r="U3990"/>
      <c r="V3990"/>
      <c r="W3990"/>
      <c r="X3990"/>
      <c r="Y3990"/>
      <c r="Z3990"/>
      <c r="AA3990"/>
      <c r="AB3990"/>
      <c r="AC3990"/>
      <c r="AD3990"/>
      <c r="AE3990"/>
      <c r="AF3990"/>
      <c r="AG3990"/>
      <c r="AH3990"/>
    </row>
    <row r="3991" spans="1:34" s="282" customFormat="1" ht="12.75" customHeight="1" x14ac:dyDescent="0.25">
      <c r="A3991"/>
      <c r="B3991"/>
      <c r="C3991" s="8"/>
      <c r="D3991" s="8"/>
      <c r="E3991"/>
      <c r="F3991" s="276"/>
      <c r="G3991"/>
      <c r="H3991"/>
      <c r="I3991"/>
      <c r="J3991" s="267"/>
      <c r="K3991" s="267"/>
      <c r="L3991" s="372"/>
      <c r="O3991" s="373"/>
      <c r="P3991" s="373"/>
      <c r="Q3991" s="374"/>
      <c r="R3991" s="274"/>
      <c r="S3991"/>
      <c r="T3991"/>
      <c r="U3991"/>
      <c r="V3991"/>
      <c r="W3991"/>
      <c r="X3991"/>
      <c r="Y3991"/>
      <c r="Z3991"/>
      <c r="AA3991"/>
      <c r="AB3991"/>
      <c r="AC3991"/>
      <c r="AD3991"/>
      <c r="AE3991"/>
      <c r="AF3991"/>
      <c r="AG3991"/>
      <c r="AH3991"/>
    </row>
    <row r="3992" spans="1:34" s="282" customFormat="1" ht="12.75" customHeight="1" x14ac:dyDescent="0.25">
      <c r="A3992"/>
      <c r="B3992"/>
      <c r="C3992" s="8"/>
      <c r="D3992" s="8"/>
      <c r="E3992"/>
      <c r="F3992" s="276"/>
      <c r="G3992"/>
      <c r="H3992"/>
      <c r="I3992"/>
      <c r="J3992" s="267"/>
      <c r="K3992" s="267"/>
      <c r="L3992" s="372"/>
      <c r="O3992" s="373"/>
      <c r="P3992" s="373"/>
      <c r="Q3992" s="374"/>
      <c r="R3992" s="274"/>
      <c r="S3992"/>
      <c r="T3992"/>
      <c r="U3992"/>
      <c r="V3992"/>
      <c r="W3992"/>
      <c r="X3992"/>
      <c r="Y3992"/>
      <c r="Z3992"/>
      <c r="AA3992"/>
      <c r="AB3992"/>
      <c r="AC3992"/>
      <c r="AD3992"/>
      <c r="AE3992"/>
      <c r="AF3992"/>
      <c r="AG3992"/>
      <c r="AH3992"/>
    </row>
    <row r="3993" spans="1:34" s="282" customFormat="1" ht="12.75" customHeight="1" x14ac:dyDescent="0.25">
      <c r="A3993"/>
      <c r="B3993"/>
      <c r="C3993" s="8"/>
      <c r="D3993" s="8"/>
      <c r="E3993"/>
      <c r="F3993" s="276"/>
      <c r="G3993"/>
      <c r="H3993"/>
      <c r="I3993"/>
      <c r="J3993" s="267"/>
      <c r="K3993" s="267"/>
      <c r="L3993" s="372"/>
      <c r="O3993" s="373"/>
      <c r="P3993" s="373"/>
      <c r="Q3993" s="374"/>
      <c r="R3993" s="274"/>
      <c r="S3993"/>
      <c r="T3993"/>
      <c r="U3993"/>
      <c r="V3993"/>
      <c r="W3993"/>
      <c r="X3993"/>
      <c r="Y3993"/>
      <c r="Z3993"/>
      <c r="AA3993"/>
      <c r="AB3993"/>
      <c r="AC3993"/>
      <c r="AD3993"/>
      <c r="AE3993"/>
      <c r="AF3993"/>
      <c r="AG3993"/>
      <c r="AH3993"/>
    </row>
    <row r="3994" spans="1:34" s="282" customFormat="1" ht="12.75" customHeight="1" x14ac:dyDescent="0.25">
      <c r="A3994"/>
      <c r="B3994"/>
      <c r="C3994" s="8"/>
      <c r="D3994" s="8"/>
      <c r="E3994"/>
      <c r="F3994" s="276"/>
      <c r="G3994"/>
      <c r="H3994"/>
      <c r="I3994"/>
      <c r="J3994" s="267"/>
      <c r="K3994" s="267"/>
      <c r="L3994" s="372"/>
      <c r="O3994" s="373"/>
      <c r="P3994" s="373"/>
      <c r="Q3994" s="374"/>
      <c r="R3994" s="274"/>
      <c r="S3994"/>
      <c r="T3994"/>
      <c r="U3994"/>
      <c r="V3994"/>
      <c r="W3994"/>
      <c r="X3994"/>
      <c r="Y3994"/>
      <c r="Z3994"/>
      <c r="AA3994"/>
      <c r="AB3994"/>
      <c r="AC3994"/>
      <c r="AD3994"/>
      <c r="AE3994"/>
      <c r="AF3994"/>
      <c r="AG3994"/>
      <c r="AH3994"/>
    </row>
    <row r="3995" spans="1:34" s="282" customFormat="1" ht="12.75" customHeight="1" x14ac:dyDescent="0.25">
      <c r="A3995"/>
      <c r="B3995"/>
      <c r="C3995" s="8"/>
      <c r="D3995" s="8"/>
      <c r="E3995"/>
      <c r="F3995" s="276"/>
      <c r="G3995"/>
      <c r="H3995"/>
      <c r="I3995"/>
      <c r="J3995" s="267"/>
      <c r="K3995" s="267"/>
      <c r="L3995" s="372"/>
      <c r="O3995" s="373"/>
      <c r="P3995" s="373"/>
      <c r="Q3995" s="374"/>
      <c r="R3995" s="274"/>
      <c r="S3995"/>
      <c r="T3995"/>
      <c r="U3995"/>
      <c r="V3995"/>
      <c r="W3995"/>
      <c r="X3995"/>
      <c r="Y3995"/>
      <c r="Z3995"/>
      <c r="AA3995"/>
      <c r="AB3995"/>
      <c r="AC3995"/>
      <c r="AD3995"/>
      <c r="AE3995"/>
      <c r="AF3995"/>
      <c r="AG3995"/>
      <c r="AH3995"/>
    </row>
    <row r="3996" spans="1:34" s="282" customFormat="1" ht="12.75" customHeight="1" x14ac:dyDescent="0.25">
      <c r="A3996"/>
      <c r="B3996"/>
      <c r="C3996" s="8"/>
      <c r="D3996" s="8"/>
      <c r="E3996"/>
      <c r="F3996" s="276"/>
      <c r="G3996"/>
      <c r="H3996"/>
      <c r="I3996"/>
      <c r="J3996" s="267"/>
      <c r="K3996" s="267"/>
      <c r="L3996" s="372"/>
      <c r="O3996" s="373"/>
      <c r="P3996" s="373"/>
      <c r="Q3996" s="374"/>
      <c r="R3996" s="274"/>
      <c r="S3996"/>
      <c r="T3996"/>
      <c r="U3996"/>
      <c r="V3996"/>
      <c r="W3996"/>
      <c r="X3996"/>
      <c r="Y3996"/>
      <c r="Z3996"/>
      <c r="AA3996"/>
      <c r="AB3996"/>
      <c r="AC3996"/>
      <c r="AD3996"/>
      <c r="AE3996"/>
      <c r="AF3996"/>
      <c r="AG3996"/>
      <c r="AH3996"/>
    </row>
    <row r="3997" spans="1:34" s="282" customFormat="1" ht="12.75" customHeight="1" x14ac:dyDescent="0.25">
      <c r="A3997"/>
      <c r="B3997"/>
      <c r="C3997" s="8"/>
      <c r="D3997" s="8"/>
      <c r="E3997"/>
      <c r="F3997" s="276"/>
      <c r="G3997"/>
      <c r="H3997"/>
      <c r="I3997"/>
      <c r="J3997" s="267"/>
      <c r="K3997" s="267"/>
      <c r="L3997" s="372"/>
      <c r="O3997" s="373"/>
      <c r="P3997" s="373"/>
      <c r="Q3997" s="374"/>
      <c r="R3997" s="274"/>
      <c r="S3997"/>
      <c r="T3997"/>
      <c r="U3997"/>
      <c r="V3997"/>
      <c r="W3997"/>
      <c r="X3997"/>
      <c r="Y3997"/>
      <c r="Z3997"/>
      <c r="AA3997"/>
      <c r="AB3997"/>
      <c r="AC3997"/>
      <c r="AD3997"/>
      <c r="AE3997"/>
      <c r="AF3997"/>
      <c r="AG3997"/>
      <c r="AH3997"/>
    </row>
    <row r="3998" spans="1:34" s="282" customFormat="1" ht="12.75" customHeight="1" x14ac:dyDescent="0.25">
      <c r="A3998"/>
      <c r="B3998"/>
      <c r="C3998" s="8"/>
      <c r="D3998" s="8"/>
      <c r="E3998"/>
      <c r="F3998" s="276"/>
      <c r="G3998"/>
      <c r="H3998"/>
      <c r="I3998"/>
      <c r="J3998" s="267"/>
      <c r="K3998" s="267"/>
      <c r="L3998" s="372"/>
      <c r="O3998" s="373"/>
      <c r="P3998" s="373"/>
      <c r="Q3998" s="374"/>
      <c r="R3998" s="274"/>
      <c r="S3998"/>
      <c r="T3998"/>
      <c r="U3998"/>
      <c r="V3998"/>
      <c r="W3998"/>
      <c r="X3998"/>
      <c r="Y3998"/>
      <c r="Z3998"/>
      <c r="AA3998"/>
      <c r="AB3998"/>
      <c r="AC3998"/>
      <c r="AD3998"/>
      <c r="AE3998"/>
      <c r="AF3998"/>
      <c r="AG3998"/>
      <c r="AH3998"/>
    </row>
    <row r="3999" spans="1:34" s="282" customFormat="1" ht="12.75" customHeight="1" x14ac:dyDescent="0.25">
      <c r="A3999"/>
      <c r="B3999"/>
      <c r="C3999" s="8"/>
      <c r="D3999" s="8"/>
      <c r="E3999"/>
      <c r="F3999" s="276"/>
      <c r="G3999"/>
      <c r="H3999"/>
      <c r="I3999"/>
      <c r="J3999" s="267"/>
      <c r="K3999" s="267"/>
      <c r="L3999" s="372"/>
      <c r="O3999" s="373"/>
      <c r="P3999" s="373"/>
      <c r="Q3999" s="374"/>
      <c r="R3999" s="274"/>
      <c r="S3999"/>
      <c r="T3999"/>
      <c r="U3999"/>
      <c r="V3999"/>
      <c r="W3999"/>
      <c r="X3999"/>
      <c r="Y3999"/>
      <c r="Z3999"/>
      <c r="AA3999"/>
      <c r="AB3999"/>
      <c r="AC3999"/>
      <c r="AD3999"/>
      <c r="AE3999"/>
      <c r="AF3999"/>
      <c r="AG3999"/>
      <c r="AH3999"/>
    </row>
    <row r="4000" spans="1:34" s="282" customFormat="1" ht="12.75" customHeight="1" x14ac:dyDescent="0.25">
      <c r="A4000"/>
      <c r="B4000"/>
      <c r="C4000" s="8"/>
      <c r="D4000" s="8"/>
      <c r="E4000"/>
      <c r="F4000" s="276"/>
      <c r="G4000"/>
      <c r="H4000"/>
      <c r="I4000"/>
      <c r="J4000" s="267"/>
      <c r="K4000" s="267"/>
      <c r="L4000" s="372"/>
      <c r="O4000" s="373"/>
      <c r="P4000" s="373"/>
      <c r="Q4000" s="374"/>
      <c r="R4000" s="274"/>
      <c r="S4000"/>
      <c r="T4000"/>
      <c r="U4000"/>
      <c r="V4000"/>
      <c r="W4000"/>
      <c r="X4000"/>
      <c r="Y4000"/>
      <c r="Z4000"/>
      <c r="AA4000"/>
      <c r="AB4000"/>
      <c r="AC4000"/>
      <c r="AD4000"/>
      <c r="AE4000"/>
      <c r="AF4000"/>
      <c r="AG4000"/>
      <c r="AH4000"/>
    </row>
    <row r="4001" spans="1:34" s="282" customFormat="1" ht="12.75" customHeight="1" x14ac:dyDescent="0.25">
      <c r="A4001"/>
      <c r="B4001"/>
      <c r="C4001" s="8"/>
      <c r="D4001" s="8"/>
      <c r="E4001"/>
      <c r="F4001" s="276"/>
      <c r="G4001"/>
      <c r="H4001"/>
      <c r="I4001"/>
      <c r="J4001" s="267"/>
      <c r="K4001" s="267"/>
      <c r="L4001" s="372"/>
      <c r="O4001" s="373"/>
      <c r="P4001" s="373"/>
      <c r="Q4001" s="374"/>
      <c r="R4001" s="274"/>
      <c r="S4001"/>
      <c r="T4001"/>
      <c r="U4001"/>
      <c r="V4001"/>
      <c r="W4001"/>
      <c r="X4001"/>
      <c r="Y4001"/>
      <c r="Z4001"/>
      <c r="AA4001"/>
      <c r="AB4001"/>
      <c r="AC4001"/>
      <c r="AD4001"/>
      <c r="AE4001"/>
      <c r="AF4001"/>
      <c r="AG4001"/>
      <c r="AH4001"/>
    </row>
    <row r="4002" spans="1:34" s="282" customFormat="1" ht="12.75" customHeight="1" x14ac:dyDescent="0.25">
      <c r="A4002"/>
      <c r="B4002"/>
      <c r="C4002" s="8"/>
      <c r="D4002" s="8"/>
      <c r="E4002"/>
      <c r="F4002" s="276"/>
      <c r="G4002"/>
      <c r="H4002"/>
      <c r="I4002"/>
      <c r="J4002" s="267"/>
      <c r="K4002" s="267"/>
      <c r="L4002" s="372"/>
      <c r="O4002" s="373"/>
      <c r="P4002" s="373"/>
      <c r="Q4002" s="374"/>
      <c r="R4002" s="274"/>
      <c r="S4002"/>
      <c r="T4002"/>
      <c r="U4002"/>
      <c r="V4002"/>
      <c r="W4002"/>
      <c r="X4002"/>
      <c r="Y4002"/>
      <c r="Z4002"/>
      <c r="AA4002"/>
      <c r="AB4002"/>
      <c r="AC4002"/>
      <c r="AD4002"/>
      <c r="AE4002"/>
      <c r="AF4002"/>
      <c r="AG4002"/>
      <c r="AH4002"/>
    </row>
    <row r="4003" spans="1:34" s="282" customFormat="1" ht="12.75" customHeight="1" x14ac:dyDescent="0.25">
      <c r="A4003"/>
      <c r="B4003"/>
      <c r="C4003" s="8"/>
      <c r="D4003" s="8"/>
      <c r="E4003"/>
      <c r="F4003" s="276"/>
      <c r="G4003"/>
      <c r="H4003"/>
      <c r="I4003"/>
      <c r="J4003" s="267"/>
      <c r="K4003" s="267"/>
      <c r="L4003" s="372"/>
      <c r="O4003" s="373"/>
      <c r="P4003" s="373"/>
      <c r="Q4003" s="374"/>
      <c r="R4003" s="274"/>
      <c r="S4003"/>
      <c r="T4003"/>
      <c r="U4003"/>
      <c r="V4003"/>
      <c r="W4003"/>
      <c r="X4003"/>
      <c r="Y4003"/>
      <c r="Z4003"/>
      <c r="AA4003"/>
      <c r="AB4003"/>
      <c r="AC4003"/>
      <c r="AD4003"/>
      <c r="AE4003"/>
      <c r="AF4003"/>
      <c r="AG4003"/>
      <c r="AH4003"/>
    </row>
    <row r="4004" spans="1:34" s="282" customFormat="1" ht="12.75" customHeight="1" x14ac:dyDescent="0.25">
      <c r="A4004"/>
      <c r="B4004"/>
      <c r="C4004" s="8"/>
      <c r="D4004" s="8"/>
      <c r="E4004"/>
      <c r="F4004" s="276"/>
      <c r="G4004"/>
      <c r="H4004"/>
      <c r="I4004"/>
      <c r="J4004" s="267"/>
      <c r="K4004" s="267"/>
      <c r="L4004" s="372"/>
      <c r="O4004" s="373"/>
      <c r="P4004" s="373"/>
      <c r="Q4004" s="374"/>
      <c r="R4004" s="274"/>
      <c r="S4004"/>
      <c r="T4004"/>
      <c r="U4004"/>
      <c r="V4004"/>
      <c r="W4004"/>
      <c r="X4004"/>
      <c r="Y4004"/>
      <c r="Z4004"/>
      <c r="AA4004"/>
      <c r="AB4004"/>
      <c r="AC4004"/>
      <c r="AD4004"/>
      <c r="AE4004"/>
      <c r="AF4004"/>
      <c r="AG4004"/>
      <c r="AH4004"/>
    </row>
    <row r="4005" spans="1:34" s="282" customFormat="1" ht="12.75" customHeight="1" x14ac:dyDescent="0.25">
      <c r="A4005"/>
      <c r="B4005"/>
      <c r="C4005" s="8"/>
      <c r="D4005" s="8"/>
      <c r="E4005"/>
      <c r="F4005" s="276"/>
      <c r="G4005"/>
      <c r="H4005"/>
      <c r="I4005"/>
      <c r="J4005" s="267"/>
      <c r="K4005" s="267"/>
      <c r="L4005" s="372"/>
      <c r="O4005" s="373"/>
      <c r="P4005" s="373"/>
      <c r="Q4005" s="374"/>
      <c r="R4005" s="274"/>
      <c r="S4005"/>
      <c r="T4005"/>
      <c r="U4005"/>
      <c r="V4005"/>
      <c r="W4005"/>
      <c r="X4005"/>
      <c r="Y4005"/>
      <c r="Z4005"/>
      <c r="AA4005"/>
      <c r="AB4005"/>
      <c r="AC4005"/>
      <c r="AD4005"/>
      <c r="AE4005"/>
      <c r="AF4005"/>
      <c r="AG4005"/>
      <c r="AH4005"/>
    </row>
    <row r="4006" spans="1:34" s="282" customFormat="1" ht="12.75" customHeight="1" x14ac:dyDescent="0.25">
      <c r="A4006"/>
      <c r="B4006"/>
      <c r="C4006" s="8"/>
      <c r="D4006" s="8"/>
      <c r="E4006"/>
      <c r="F4006" s="276"/>
      <c r="G4006"/>
      <c r="H4006"/>
      <c r="I4006"/>
      <c r="J4006" s="267"/>
      <c r="K4006" s="267"/>
      <c r="L4006" s="372"/>
      <c r="O4006" s="373"/>
      <c r="P4006" s="373"/>
      <c r="Q4006" s="374"/>
      <c r="R4006" s="274"/>
      <c r="S4006"/>
      <c r="T4006"/>
      <c r="U4006"/>
      <c r="V4006"/>
      <c r="W4006"/>
      <c r="X4006"/>
      <c r="Y4006"/>
      <c r="Z4006"/>
      <c r="AA4006"/>
      <c r="AB4006"/>
      <c r="AC4006"/>
      <c r="AD4006"/>
      <c r="AE4006"/>
      <c r="AF4006"/>
      <c r="AG4006"/>
      <c r="AH4006"/>
    </row>
    <row r="4007" spans="1:34" s="282" customFormat="1" ht="12.75" customHeight="1" x14ac:dyDescent="0.25">
      <c r="A4007"/>
      <c r="B4007"/>
      <c r="C4007" s="8"/>
      <c r="D4007" s="8"/>
      <c r="E4007"/>
      <c r="F4007" s="276"/>
      <c r="G4007"/>
      <c r="H4007"/>
      <c r="I4007"/>
      <c r="J4007" s="267"/>
      <c r="K4007" s="267"/>
      <c r="L4007" s="372"/>
      <c r="O4007" s="373"/>
      <c r="P4007" s="373"/>
      <c r="Q4007" s="374"/>
      <c r="R4007" s="274"/>
      <c r="S4007"/>
      <c r="T4007"/>
      <c r="U4007"/>
      <c r="V4007"/>
      <c r="W4007"/>
      <c r="X4007"/>
      <c r="Y4007"/>
      <c r="Z4007"/>
      <c r="AA4007"/>
      <c r="AB4007"/>
      <c r="AC4007"/>
      <c r="AD4007"/>
      <c r="AE4007"/>
      <c r="AF4007"/>
      <c r="AG4007"/>
      <c r="AH4007"/>
    </row>
    <row r="4008" spans="1:34" s="282" customFormat="1" ht="12.75" customHeight="1" x14ac:dyDescent="0.25">
      <c r="A4008"/>
      <c r="B4008"/>
      <c r="C4008" s="8"/>
      <c r="D4008" s="8"/>
      <c r="E4008"/>
      <c r="F4008" s="276"/>
      <c r="G4008"/>
      <c r="H4008"/>
      <c r="I4008"/>
      <c r="J4008" s="267"/>
      <c r="K4008" s="267"/>
      <c r="L4008" s="372"/>
      <c r="O4008" s="373"/>
      <c r="P4008" s="373"/>
      <c r="Q4008" s="374"/>
      <c r="R4008" s="274"/>
      <c r="S4008"/>
      <c r="T4008"/>
      <c r="U4008"/>
      <c r="V4008"/>
      <c r="W4008"/>
      <c r="X4008"/>
      <c r="Y4008"/>
      <c r="Z4008"/>
      <c r="AA4008"/>
      <c r="AB4008"/>
      <c r="AC4008"/>
      <c r="AD4008"/>
      <c r="AE4008"/>
      <c r="AF4008"/>
      <c r="AG4008"/>
      <c r="AH4008"/>
    </row>
    <row r="4009" spans="1:34" s="282" customFormat="1" ht="12.75" customHeight="1" x14ac:dyDescent="0.25">
      <c r="A4009"/>
      <c r="B4009"/>
      <c r="C4009" s="8"/>
      <c r="D4009" s="8"/>
      <c r="E4009"/>
      <c r="F4009" s="276"/>
      <c r="G4009"/>
      <c r="H4009"/>
      <c r="I4009"/>
      <c r="J4009" s="267"/>
      <c r="K4009" s="267"/>
      <c r="L4009" s="372"/>
      <c r="O4009" s="373"/>
      <c r="P4009" s="373"/>
      <c r="Q4009" s="374"/>
      <c r="R4009" s="274"/>
      <c r="S4009"/>
      <c r="T4009"/>
      <c r="U4009"/>
      <c r="V4009"/>
      <c r="W4009"/>
      <c r="X4009"/>
      <c r="Y4009"/>
      <c r="Z4009"/>
      <c r="AA4009"/>
      <c r="AB4009"/>
      <c r="AC4009"/>
      <c r="AD4009"/>
      <c r="AE4009"/>
      <c r="AF4009"/>
      <c r="AG4009"/>
      <c r="AH4009"/>
    </row>
    <row r="4010" spans="1:34" s="282" customFormat="1" ht="12.75" customHeight="1" x14ac:dyDescent="0.25">
      <c r="A4010"/>
      <c r="B4010"/>
      <c r="C4010" s="8"/>
      <c r="D4010" s="8"/>
      <c r="E4010"/>
      <c r="F4010" s="276"/>
      <c r="G4010"/>
      <c r="H4010"/>
      <c r="I4010"/>
      <c r="J4010" s="267"/>
      <c r="K4010" s="267"/>
      <c r="L4010" s="372"/>
      <c r="O4010" s="373"/>
      <c r="P4010" s="373"/>
      <c r="Q4010" s="374"/>
      <c r="R4010" s="274"/>
      <c r="S4010"/>
      <c r="T4010"/>
      <c r="U4010"/>
      <c r="V4010"/>
      <c r="W4010"/>
      <c r="X4010"/>
      <c r="Y4010"/>
      <c r="Z4010"/>
      <c r="AA4010"/>
      <c r="AB4010"/>
      <c r="AC4010"/>
      <c r="AD4010"/>
      <c r="AE4010"/>
      <c r="AF4010"/>
      <c r="AG4010"/>
      <c r="AH4010"/>
    </row>
    <row r="4011" spans="1:34" s="282" customFormat="1" ht="12.75" customHeight="1" x14ac:dyDescent="0.25">
      <c r="A4011"/>
      <c r="B4011"/>
      <c r="C4011" s="8"/>
      <c r="D4011" s="8"/>
      <c r="E4011"/>
      <c r="F4011" s="276"/>
      <c r="G4011"/>
      <c r="H4011"/>
      <c r="I4011"/>
      <c r="J4011" s="267"/>
      <c r="K4011" s="267"/>
      <c r="L4011" s="372"/>
      <c r="O4011" s="373"/>
      <c r="P4011" s="373"/>
      <c r="Q4011" s="374"/>
      <c r="R4011" s="274"/>
      <c r="S4011"/>
      <c r="T4011"/>
      <c r="U4011"/>
      <c r="V4011"/>
      <c r="W4011"/>
      <c r="X4011"/>
      <c r="Y4011"/>
      <c r="Z4011"/>
      <c r="AA4011"/>
      <c r="AB4011"/>
      <c r="AC4011"/>
      <c r="AD4011"/>
      <c r="AE4011"/>
      <c r="AF4011"/>
      <c r="AG4011"/>
      <c r="AH4011"/>
    </row>
    <row r="4012" spans="1:34" s="282" customFormat="1" ht="12.75" customHeight="1" x14ac:dyDescent="0.25">
      <c r="A4012"/>
      <c r="B4012"/>
      <c r="C4012" s="8"/>
      <c r="D4012" s="8"/>
      <c r="E4012"/>
      <c r="F4012" s="276"/>
      <c r="G4012"/>
      <c r="H4012"/>
      <c r="I4012"/>
      <c r="J4012" s="267"/>
      <c r="K4012" s="267"/>
      <c r="L4012" s="372"/>
      <c r="O4012" s="373"/>
      <c r="P4012" s="373"/>
      <c r="Q4012" s="374"/>
      <c r="R4012" s="274"/>
      <c r="S4012"/>
      <c r="T4012"/>
      <c r="U4012"/>
      <c r="V4012"/>
      <c r="W4012"/>
      <c r="X4012"/>
      <c r="Y4012"/>
      <c r="Z4012"/>
      <c r="AA4012"/>
      <c r="AB4012"/>
      <c r="AC4012"/>
      <c r="AD4012"/>
      <c r="AE4012"/>
      <c r="AF4012"/>
      <c r="AG4012"/>
      <c r="AH4012"/>
    </row>
    <row r="4013" spans="1:34" s="282" customFormat="1" ht="12.75" customHeight="1" x14ac:dyDescent="0.25">
      <c r="A4013"/>
      <c r="B4013"/>
      <c r="C4013" s="8"/>
      <c r="D4013" s="8"/>
      <c r="E4013"/>
      <c r="F4013" s="276"/>
      <c r="G4013"/>
      <c r="H4013"/>
      <c r="I4013"/>
      <c r="J4013" s="267"/>
      <c r="K4013" s="267"/>
      <c r="L4013" s="372"/>
      <c r="O4013" s="373"/>
      <c r="P4013" s="373"/>
      <c r="Q4013" s="374"/>
      <c r="R4013" s="274"/>
      <c r="S4013"/>
      <c r="T4013"/>
      <c r="U4013"/>
      <c r="V4013"/>
      <c r="W4013"/>
      <c r="X4013"/>
      <c r="Y4013"/>
      <c r="Z4013"/>
      <c r="AA4013"/>
      <c r="AB4013"/>
      <c r="AC4013"/>
      <c r="AD4013"/>
      <c r="AE4013"/>
      <c r="AF4013"/>
      <c r="AG4013"/>
      <c r="AH4013"/>
    </row>
    <row r="4014" spans="1:34" s="282" customFormat="1" ht="12.75" customHeight="1" x14ac:dyDescent="0.25">
      <c r="A4014"/>
      <c r="B4014"/>
      <c r="C4014" s="8"/>
      <c r="D4014" s="8"/>
      <c r="E4014"/>
      <c r="F4014" s="276"/>
      <c r="G4014"/>
      <c r="H4014"/>
      <c r="I4014"/>
      <c r="J4014" s="267"/>
      <c r="K4014" s="267"/>
      <c r="L4014" s="372"/>
      <c r="O4014" s="373"/>
      <c r="P4014" s="373"/>
      <c r="Q4014" s="374"/>
      <c r="R4014" s="274"/>
      <c r="S4014"/>
      <c r="T4014"/>
      <c r="U4014"/>
      <c r="V4014"/>
      <c r="W4014"/>
      <c r="X4014"/>
      <c r="Y4014"/>
      <c r="Z4014"/>
      <c r="AA4014"/>
      <c r="AB4014"/>
      <c r="AC4014"/>
      <c r="AD4014"/>
      <c r="AE4014"/>
      <c r="AF4014"/>
      <c r="AG4014"/>
      <c r="AH4014"/>
    </row>
    <row r="4015" spans="1:34" s="282" customFormat="1" ht="12.75" customHeight="1" x14ac:dyDescent="0.25">
      <c r="A4015"/>
      <c r="B4015"/>
      <c r="C4015" s="8"/>
      <c r="D4015" s="8"/>
      <c r="E4015"/>
      <c r="F4015" s="276"/>
      <c r="G4015"/>
      <c r="H4015"/>
      <c r="I4015"/>
      <c r="J4015" s="267"/>
      <c r="K4015" s="267"/>
      <c r="L4015" s="372"/>
      <c r="O4015" s="373"/>
      <c r="P4015" s="373"/>
      <c r="Q4015" s="374"/>
      <c r="R4015" s="274"/>
      <c r="S4015"/>
      <c r="T4015"/>
      <c r="U4015"/>
      <c r="V4015"/>
      <c r="W4015"/>
      <c r="X4015"/>
      <c r="Y4015"/>
      <c r="Z4015"/>
      <c r="AA4015"/>
      <c r="AB4015"/>
      <c r="AC4015"/>
      <c r="AD4015"/>
      <c r="AE4015"/>
      <c r="AF4015"/>
      <c r="AG4015"/>
      <c r="AH4015"/>
    </row>
    <row r="4016" spans="1:34" s="282" customFormat="1" ht="12.75" customHeight="1" x14ac:dyDescent="0.25">
      <c r="A4016"/>
      <c r="B4016"/>
      <c r="C4016" s="8"/>
      <c r="D4016" s="8"/>
      <c r="E4016"/>
      <c r="F4016" s="276"/>
      <c r="G4016"/>
      <c r="H4016"/>
      <c r="I4016"/>
      <c r="J4016" s="267"/>
      <c r="K4016" s="267"/>
      <c r="L4016" s="372"/>
      <c r="O4016" s="373"/>
      <c r="P4016" s="373"/>
      <c r="Q4016" s="374"/>
      <c r="R4016" s="274"/>
      <c r="S4016"/>
      <c r="T4016"/>
      <c r="U4016"/>
      <c r="V4016"/>
      <c r="W4016"/>
      <c r="X4016"/>
      <c r="Y4016"/>
      <c r="Z4016"/>
      <c r="AA4016"/>
      <c r="AB4016"/>
      <c r="AC4016"/>
      <c r="AD4016"/>
      <c r="AE4016"/>
      <c r="AF4016"/>
      <c r="AG4016"/>
      <c r="AH4016"/>
    </row>
    <row r="4017" spans="1:34" s="282" customFormat="1" ht="12.75" customHeight="1" x14ac:dyDescent="0.25">
      <c r="A4017"/>
      <c r="B4017"/>
      <c r="C4017" s="8"/>
      <c r="D4017" s="8"/>
      <c r="E4017"/>
      <c r="F4017" s="276"/>
      <c r="G4017"/>
      <c r="H4017"/>
      <c r="I4017"/>
      <c r="J4017" s="267"/>
      <c r="K4017" s="267"/>
      <c r="L4017" s="372"/>
      <c r="O4017" s="373"/>
      <c r="P4017" s="373"/>
      <c r="Q4017" s="374"/>
      <c r="R4017" s="274"/>
      <c r="S4017"/>
      <c r="T4017"/>
      <c r="U4017"/>
      <c r="V4017"/>
      <c r="W4017"/>
      <c r="X4017"/>
      <c r="Y4017"/>
      <c r="Z4017"/>
      <c r="AA4017"/>
      <c r="AB4017"/>
      <c r="AC4017"/>
      <c r="AD4017"/>
      <c r="AE4017"/>
      <c r="AF4017"/>
      <c r="AG4017"/>
      <c r="AH4017"/>
    </row>
    <row r="4018" spans="1:34" s="282" customFormat="1" ht="12.75" customHeight="1" x14ac:dyDescent="0.25">
      <c r="A4018"/>
      <c r="B4018"/>
      <c r="C4018" s="8"/>
      <c r="D4018" s="8"/>
      <c r="E4018"/>
      <c r="F4018" s="276"/>
      <c r="G4018"/>
      <c r="H4018"/>
      <c r="I4018"/>
      <c r="J4018" s="267"/>
      <c r="K4018" s="267"/>
      <c r="L4018" s="372"/>
      <c r="O4018" s="373"/>
      <c r="P4018" s="373"/>
      <c r="Q4018" s="374"/>
      <c r="R4018" s="274"/>
      <c r="S4018"/>
      <c r="T4018"/>
      <c r="U4018"/>
      <c r="V4018"/>
      <c r="W4018"/>
      <c r="X4018"/>
      <c r="Y4018"/>
      <c r="Z4018"/>
      <c r="AA4018"/>
      <c r="AB4018"/>
      <c r="AC4018"/>
      <c r="AD4018"/>
      <c r="AE4018"/>
      <c r="AF4018"/>
      <c r="AG4018"/>
      <c r="AH4018"/>
    </row>
    <row r="4019" spans="1:34" s="282" customFormat="1" ht="12.75" customHeight="1" x14ac:dyDescent="0.25">
      <c r="A4019"/>
      <c r="B4019"/>
      <c r="C4019" s="8"/>
      <c r="D4019" s="8"/>
      <c r="E4019"/>
      <c r="F4019" s="276"/>
      <c r="G4019"/>
      <c r="H4019"/>
      <c r="I4019"/>
      <c r="J4019" s="267"/>
      <c r="K4019" s="267"/>
      <c r="L4019" s="372"/>
      <c r="O4019" s="373"/>
      <c r="P4019" s="373"/>
      <c r="Q4019" s="374"/>
      <c r="R4019" s="274"/>
      <c r="S4019"/>
      <c r="T4019"/>
      <c r="U4019"/>
      <c r="V4019"/>
      <c r="W4019"/>
      <c r="X4019"/>
      <c r="Y4019"/>
      <c r="Z4019"/>
      <c r="AA4019"/>
      <c r="AB4019"/>
      <c r="AC4019"/>
      <c r="AD4019"/>
      <c r="AE4019"/>
      <c r="AF4019"/>
      <c r="AG4019"/>
      <c r="AH4019"/>
    </row>
    <row r="4020" spans="1:34" s="282" customFormat="1" ht="12.75" customHeight="1" x14ac:dyDescent="0.25">
      <c r="A4020"/>
      <c r="B4020"/>
      <c r="C4020" s="8"/>
      <c r="D4020" s="8"/>
      <c r="E4020"/>
      <c r="F4020" s="276"/>
      <c r="G4020"/>
      <c r="H4020"/>
      <c r="I4020"/>
      <c r="J4020" s="267"/>
      <c r="K4020" s="267"/>
      <c r="L4020" s="372"/>
      <c r="O4020" s="373"/>
      <c r="P4020" s="373"/>
      <c r="Q4020" s="374"/>
      <c r="R4020" s="274"/>
      <c r="S4020"/>
      <c r="T4020"/>
      <c r="U4020"/>
      <c r="V4020"/>
      <c r="W4020"/>
      <c r="X4020"/>
      <c r="Y4020"/>
      <c r="Z4020"/>
      <c r="AA4020"/>
      <c r="AB4020"/>
      <c r="AC4020"/>
      <c r="AD4020"/>
      <c r="AE4020"/>
      <c r="AF4020"/>
      <c r="AG4020"/>
      <c r="AH4020"/>
    </row>
    <row r="4021" spans="1:34" s="282" customFormat="1" ht="12.75" customHeight="1" x14ac:dyDescent="0.25">
      <c r="A4021"/>
      <c r="B4021"/>
      <c r="C4021" s="8"/>
      <c r="D4021" s="8"/>
      <c r="E4021"/>
      <c r="F4021" s="276"/>
      <c r="G4021"/>
      <c r="H4021"/>
      <c r="I4021"/>
      <c r="J4021" s="267"/>
      <c r="K4021" s="267"/>
      <c r="L4021" s="372"/>
      <c r="O4021" s="373"/>
      <c r="P4021" s="373"/>
      <c r="Q4021" s="374"/>
      <c r="R4021" s="274"/>
      <c r="S4021"/>
      <c r="T4021"/>
      <c r="U4021"/>
      <c r="V4021"/>
      <c r="W4021"/>
      <c r="X4021"/>
      <c r="Y4021"/>
      <c r="Z4021"/>
      <c r="AA4021"/>
      <c r="AB4021"/>
      <c r="AC4021"/>
      <c r="AD4021"/>
      <c r="AE4021"/>
      <c r="AF4021"/>
      <c r="AG4021"/>
      <c r="AH4021"/>
    </row>
    <row r="4022" spans="1:34" s="282" customFormat="1" ht="12.75" customHeight="1" x14ac:dyDescent="0.25">
      <c r="A4022"/>
      <c r="B4022"/>
      <c r="C4022" s="8"/>
      <c r="D4022" s="8"/>
      <c r="E4022"/>
      <c r="F4022" s="276"/>
      <c r="G4022"/>
      <c r="H4022"/>
      <c r="I4022"/>
      <c r="J4022" s="267"/>
      <c r="K4022" s="267"/>
      <c r="L4022" s="372"/>
      <c r="O4022" s="373"/>
      <c r="P4022" s="373"/>
      <c r="Q4022" s="374"/>
      <c r="R4022" s="274"/>
      <c r="S4022"/>
      <c r="T4022"/>
      <c r="U4022"/>
      <c r="V4022"/>
      <c r="W4022"/>
      <c r="X4022"/>
      <c r="Y4022"/>
      <c r="Z4022"/>
      <c r="AA4022"/>
      <c r="AB4022"/>
      <c r="AC4022"/>
      <c r="AD4022"/>
      <c r="AE4022"/>
      <c r="AF4022"/>
      <c r="AG4022"/>
      <c r="AH4022"/>
    </row>
    <row r="4023" spans="1:34" s="282" customFormat="1" ht="12.75" customHeight="1" x14ac:dyDescent="0.25">
      <c r="A4023"/>
      <c r="B4023"/>
      <c r="C4023" s="8"/>
      <c r="D4023" s="8"/>
      <c r="E4023"/>
      <c r="F4023" s="276"/>
      <c r="G4023"/>
      <c r="H4023"/>
      <c r="I4023"/>
      <c r="J4023" s="267"/>
      <c r="K4023" s="267"/>
      <c r="L4023" s="372"/>
      <c r="O4023" s="373"/>
      <c r="P4023" s="373"/>
      <c r="Q4023" s="374"/>
      <c r="R4023" s="274"/>
      <c r="S4023"/>
      <c r="T4023"/>
      <c r="U4023"/>
      <c r="V4023"/>
      <c r="W4023"/>
      <c r="X4023"/>
      <c r="Y4023"/>
      <c r="Z4023"/>
      <c r="AA4023"/>
      <c r="AB4023"/>
      <c r="AC4023"/>
      <c r="AD4023"/>
      <c r="AE4023"/>
      <c r="AF4023"/>
      <c r="AG4023"/>
      <c r="AH4023"/>
    </row>
    <row r="4024" spans="1:34" s="282" customFormat="1" ht="12.75" customHeight="1" x14ac:dyDescent="0.25">
      <c r="A4024"/>
      <c r="B4024"/>
      <c r="C4024" s="8"/>
      <c r="D4024" s="8"/>
      <c r="E4024"/>
      <c r="F4024" s="276"/>
      <c r="G4024"/>
      <c r="H4024"/>
      <c r="I4024"/>
      <c r="J4024" s="267"/>
      <c r="K4024" s="267"/>
      <c r="L4024" s="372"/>
      <c r="O4024" s="373"/>
      <c r="P4024" s="373"/>
      <c r="Q4024" s="374"/>
      <c r="R4024" s="274"/>
      <c r="S4024"/>
      <c r="T4024"/>
      <c r="U4024"/>
      <c r="V4024"/>
      <c r="W4024"/>
      <c r="X4024"/>
      <c r="Y4024"/>
      <c r="Z4024"/>
      <c r="AA4024"/>
      <c r="AB4024"/>
      <c r="AC4024"/>
      <c r="AD4024"/>
      <c r="AE4024"/>
      <c r="AF4024"/>
      <c r="AG4024"/>
      <c r="AH4024"/>
    </row>
    <row r="4025" spans="1:34" s="282" customFormat="1" ht="12.75" customHeight="1" x14ac:dyDescent="0.25">
      <c r="A4025"/>
      <c r="B4025"/>
      <c r="C4025" s="8"/>
      <c r="D4025" s="8"/>
      <c r="E4025"/>
      <c r="F4025" s="276"/>
      <c r="G4025"/>
      <c r="H4025"/>
      <c r="I4025"/>
      <c r="J4025" s="267"/>
      <c r="K4025" s="267"/>
      <c r="L4025" s="372"/>
      <c r="O4025" s="373"/>
      <c r="P4025" s="373"/>
      <c r="Q4025" s="374"/>
      <c r="R4025" s="274"/>
      <c r="S4025"/>
      <c r="T4025"/>
      <c r="U4025"/>
      <c r="V4025"/>
      <c r="W4025"/>
      <c r="X4025"/>
      <c r="Y4025"/>
      <c r="Z4025"/>
      <c r="AA4025"/>
      <c r="AB4025"/>
      <c r="AC4025"/>
      <c r="AD4025"/>
      <c r="AE4025"/>
      <c r="AF4025"/>
      <c r="AG4025"/>
      <c r="AH4025"/>
    </row>
    <row r="4026" spans="1:34" s="282" customFormat="1" ht="12.75" customHeight="1" x14ac:dyDescent="0.25">
      <c r="A4026"/>
      <c r="B4026"/>
      <c r="C4026" s="8"/>
      <c r="D4026" s="8"/>
      <c r="E4026"/>
      <c r="F4026" s="276"/>
      <c r="G4026"/>
      <c r="H4026"/>
      <c r="I4026"/>
      <c r="J4026" s="267"/>
      <c r="K4026" s="267"/>
      <c r="L4026" s="372"/>
      <c r="O4026" s="373"/>
      <c r="P4026" s="373"/>
      <c r="Q4026" s="374"/>
      <c r="R4026" s="274"/>
      <c r="S4026"/>
      <c r="T4026"/>
      <c r="U4026"/>
      <c r="V4026"/>
      <c r="W4026"/>
      <c r="X4026"/>
      <c r="Y4026"/>
      <c r="Z4026"/>
      <c r="AA4026"/>
      <c r="AB4026"/>
      <c r="AC4026"/>
      <c r="AD4026"/>
      <c r="AE4026"/>
      <c r="AF4026"/>
      <c r="AG4026"/>
      <c r="AH4026"/>
    </row>
    <row r="4027" spans="1:34" s="282" customFormat="1" ht="12.75" customHeight="1" x14ac:dyDescent="0.25">
      <c r="A4027"/>
      <c r="B4027"/>
      <c r="C4027" s="8"/>
      <c r="D4027" s="8"/>
      <c r="E4027"/>
      <c r="F4027" s="276"/>
      <c r="G4027"/>
      <c r="H4027"/>
      <c r="I4027"/>
      <c r="J4027" s="267"/>
      <c r="K4027" s="267"/>
      <c r="L4027" s="372"/>
      <c r="O4027" s="373"/>
      <c r="P4027" s="373"/>
      <c r="Q4027" s="374"/>
      <c r="R4027" s="274"/>
      <c r="S4027"/>
      <c r="T4027"/>
      <c r="U4027"/>
      <c r="V4027"/>
      <c r="W4027"/>
      <c r="X4027"/>
      <c r="Y4027"/>
      <c r="Z4027"/>
      <c r="AA4027"/>
      <c r="AB4027"/>
      <c r="AC4027"/>
      <c r="AD4027"/>
      <c r="AE4027"/>
      <c r="AF4027"/>
      <c r="AG4027"/>
      <c r="AH4027"/>
    </row>
    <row r="4028" spans="1:34" s="282" customFormat="1" ht="12.75" customHeight="1" x14ac:dyDescent="0.25">
      <c r="A4028"/>
      <c r="B4028"/>
      <c r="C4028" s="8"/>
      <c r="D4028" s="8"/>
      <c r="E4028"/>
      <c r="F4028" s="276"/>
      <c r="G4028"/>
      <c r="H4028"/>
      <c r="I4028"/>
      <c r="J4028" s="267"/>
      <c r="K4028" s="267"/>
      <c r="L4028" s="372"/>
      <c r="O4028" s="373"/>
      <c r="P4028" s="373"/>
      <c r="Q4028" s="374"/>
      <c r="R4028" s="274"/>
      <c r="S4028"/>
      <c r="T4028"/>
      <c r="U4028"/>
      <c r="V4028"/>
      <c r="W4028"/>
      <c r="X4028"/>
      <c r="Y4028"/>
      <c r="Z4028"/>
      <c r="AA4028"/>
      <c r="AB4028"/>
      <c r="AC4028"/>
      <c r="AD4028"/>
      <c r="AE4028"/>
      <c r="AF4028"/>
      <c r="AG4028"/>
      <c r="AH4028"/>
    </row>
    <row r="4029" spans="1:34" s="282" customFormat="1" ht="12.75" customHeight="1" x14ac:dyDescent="0.25">
      <c r="A4029"/>
      <c r="B4029"/>
      <c r="C4029" s="8"/>
      <c r="D4029" s="8"/>
      <c r="E4029"/>
      <c r="F4029" s="276"/>
      <c r="G4029"/>
      <c r="H4029"/>
      <c r="I4029"/>
      <c r="J4029" s="267"/>
      <c r="K4029" s="267"/>
      <c r="L4029" s="372"/>
      <c r="O4029" s="373"/>
      <c r="P4029" s="373"/>
      <c r="Q4029" s="374"/>
      <c r="R4029" s="274"/>
      <c r="S4029"/>
      <c r="T4029"/>
      <c r="U4029"/>
      <c r="V4029"/>
      <c r="W4029"/>
      <c r="X4029"/>
      <c r="Y4029"/>
      <c r="Z4029"/>
      <c r="AA4029"/>
      <c r="AB4029"/>
      <c r="AC4029"/>
      <c r="AD4029"/>
      <c r="AE4029"/>
      <c r="AF4029"/>
      <c r="AG4029"/>
      <c r="AH4029"/>
    </row>
    <row r="4030" spans="1:34" s="282" customFormat="1" ht="12.75" customHeight="1" x14ac:dyDescent="0.25">
      <c r="A4030"/>
      <c r="B4030"/>
      <c r="C4030" s="8"/>
      <c r="D4030" s="8"/>
      <c r="E4030"/>
      <c r="F4030" s="276"/>
      <c r="G4030"/>
      <c r="H4030"/>
      <c r="I4030"/>
      <c r="J4030" s="267"/>
      <c r="K4030" s="267"/>
      <c r="L4030" s="372"/>
      <c r="O4030" s="373"/>
      <c r="P4030" s="373"/>
      <c r="Q4030" s="374"/>
      <c r="R4030" s="274"/>
      <c r="S4030"/>
      <c r="T4030"/>
      <c r="U4030"/>
      <c r="V4030"/>
      <c r="W4030"/>
      <c r="X4030"/>
      <c r="Y4030"/>
      <c r="Z4030"/>
      <c r="AA4030"/>
      <c r="AB4030"/>
      <c r="AC4030"/>
      <c r="AD4030"/>
      <c r="AE4030"/>
      <c r="AF4030"/>
      <c r="AG4030"/>
      <c r="AH4030"/>
    </row>
    <row r="4031" spans="1:34" s="282" customFormat="1" ht="12.75" customHeight="1" x14ac:dyDescent="0.25">
      <c r="A4031"/>
      <c r="B4031"/>
      <c r="C4031" s="8"/>
      <c r="D4031" s="8"/>
      <c r="E4031"/>
      <c r="F4031" s="276"/>
      <c r="G4031"/>
      <c r="H4031"/>
      <c r="I4031"/>
      <c r="J4031" s="267"/>
      <c r="K4031" s="267"/>
      <c r="L4031" s="372"/>
      <c r="O4031" s="373"/>
      <c r="P4031" s="373"/>
      <c r="Q4031" s="374"/>
      <c r="R4031" s="274"/>
      <c r="S4031"/>
      <c r="T4031"/>
      <c r="U4031"/>
      <c r="V4031"/>
      <c r="W4031"/>
      <c r="X4031"/>
      <c r="Y4031"/>
      <c r="Z4031"/>
      <c r="AA4031"/>
      <c r="AB4031"/>
      <c r="AC4031"/>
      <c r="AD4031"/>
      <c r="AE4031"/>
      <c r="AF4031"/>
      <c r="AG4031"/>
      <c r="AH4031"/>
    </row>
    <row r="4032" spans="1:34" s="282" customFormat="1" ht="12.75" customHeight="1" x14ac:dyDescent="0.25">
      <c r="A4032"/>
      <c r="B4032"/>
      <c r="C4032" s="8"/>
      <c r="D4032" s="8"/>
      <c r="E4032"/>
      <c r="F4032" s="276"/>
      <c r="G4032"/>
      <c r="H4032"/>
      <c r="I4032"/>
      <c r="J4032" s="267"/>
      <c r="K4032" s="267"/>
      <c r="L4032" s="372"/>
      <c r="O4032" s="373"/>
      <c r="P4032" s="373"/>
      <c r="Q4032" s="374"/>
      <c r="R4032" s="274"/>
      <c r="S4032"/>
      <c r="T4032"/>
      <c r="U4032"/>
      <c r="V4032"/>
      <c r="W4032"/>
      <c r="X4032"/>
      <c r="Y4032"/>
      <c r="Z4032"/>
      <c r="AA4032"/>
      <c r="AB4032"/>
      <c r="AC4032"/>
      <c r="AD4032"/>
      <c r="AE4032"/>
      <c r="AF4032"/>
      <c r="AG4032"/>
      <c r="AH4032"/>
    </row>
    <row r="4033" spans="1:34" s="282" customFormat="1" ht="12.75" customHeight="1" x14ac:dyDescent="0.25">
      <c r="A4033"/>
      <c r="B4033"/>
      <c r="C4033" s="8"/>
      <c r="D4033" s="8"/>
      <c r="E4033"/>
      <c r="F4033" s="276"/>
      <c r="G4033"/>
      <c r="H4033"/>
      <c r="I4033"/>
      <c r="J4033" s="267"/>
      <c r="K4033" s="267"/>
      <c r="L4033" s="372"/>
      <c r="O4033" s="373"/>
      <c r="P4033" s="373"/>
      <c r="Q4033" s="374"/>
      <c r="R4033" s="274"/>
      <c r="S4033"/>
      <c r="T4033"/>
      <c r="U4033"/>
      <c r="V4033"/>
      <c r="W4033"/>
      <c r="X4033"/>
      <c r="Y4033"/>
      <c r="Z4033"/>
      <c r="AA4033"/>
      <c r="AB4033"/>
      <c r="AC4033"/>
      <c r="AD4033"/>
      <c r="AE4033"/>
      <c r="AF4033"/>
      <c r="AG4033"/>
      <c r="AH4033"/>
    </row>
    <row r="4034" spans="1:34" s="282" customFormat="1" ht="12.75" customHeight="1" x14ac:dyDescent="0.25">
      <c r="A4034"/>
      <c r="B4034"/>
      <c r="C4034" s="8"/>
      <c r="D4034" s="8"/>
      <c r="E4034"/>
      <c r="F4034" s="276"/>
      <c r="G4034"/>
      <c r="H4034"/>
      <c r="I4034"/>
      <c r="J4034" s="267"/>
      <c r="K4034" s="267"/>
      <c r="L4034" s="372"/>
      <c r="O4034" s="373"/>
      <c r="P4034" s="373"/>
      <c r="Q4034" s="374"/>
      <c r="R4034" s="274"/>
      <c r="S4034"/>
      <c r="T4034"/>
      <c r="U4034"/>
      <c r="V4034"/>
      <c r="W4034"/>
      <c r="X4034"/>
      <c r="Y4034"/>
      <c r="Z4034"/>
      <c r="AA4034"/>
      <c r="AB4034"/>
      <c r="AC4034"/>
      <c r="AD4034"/>
      <c r="AE4034"/>
      <c r="AF4034"/>
      <c r="AG4034"/>
      <c r="AH4034"/>
    </row>
    <row r="4035" spans="1:34" s="282" customFormat="1" ht="12.75" customHeight="1" x14ac:dyDescent="0.25">
      <c r="A4035"/>
      <c r="B4035"/>
      <c r="C4035" s="8"/>
      <c r="D4035" s="8"/>
      <c r="E4035"/>
      <c r="F4035" s="276"/>
      <c r="G4035"/>
      <c r="H4035"/>
      <c r="I4035"/>
      <c r="J4035" s="267"/>
      <c r="K4035" s="267"/>
      <c r="L4035" s="372"/>
      <c r="O4035" s="373"/>
      <c r="P4035" s="373"/>
      <c r="Q4035" s="374"/>
      <c r="R4035" s="274"/>
      <c r="S4035"/>
      <c r="T4035"/>
      <c r="U4035"/>
      <c r="V4035"/>
      <c r="W4035"/>
      <c r="X4035"/>
      <c r="Y4035"/>
      <c r="Z4035"/>
      <c r="AA4035"/>
      <c r="AB4035"/>
      <c r="AC4035"/>
      <c r="AD4035"/>
      <c r="AE4035"/>
      <c r="AF4035"/>
      <c r="AG4035"/>
      <c r="AH4035"/>
    </row>
    <row r="4036" spans="1:34" s="282" customFormat="1" ht="12.75" customHeight="1" x14ac:dyDescent="0.25">
      <c r="A4036"/>
      <c r="B4036"/>
      <c r="C4036" s="8"/>
      <c r="D4036" s="8"/>
      <c r="E4036"/>
      <c r="F4036" s="276"/>
      <c r="G4036"/>
      <c r="H4036"/>
      <c r="I4036"/>
      <c r="J4036" s="267"/>
      <c r="K4036" s="267"/>
      <c r="L4036" s="372"/>
      <c r="O4036" s="373"/>
      <c r="P4036" s="373"/>
      <c r="Q4036" s="374"/>
      <c r="R4036" s="274"/>
      <c r="S4036"/>
      <c r="T4036"/>
      <c r="U4036"/>
      <c r="V4036"/>
      <c r="W4036"/>
      <c r="X4036"/>
      <c r="Y4036"/>
      <c r="Z4036"/>
      <c r="AA4036"/>
      <c r="AB4036"/>
      <c r="AC4036"/>
      <c r="AD4036"/>
      <c r="AE4036"/>
      <c r="AF4036"/>
      <c r="AG4036"/>
      <c r="AH4036"/>
    </row>
    <row r="4037" spans="1:34" s="282" customFormat="1" ht="12.75" customHeight="1" x14ac:dyDescent="0.25">
      <c r="A4037"/>
      <c r="B4037"/>
      <c r="C4037" s="8"/>
      <c r="D4037" s="8"/>
      <c r="E4037"/>
      <c r="F4037" s="276"/>
      <c r="G4037"/>
      <c r="H4037"/>
      <c r="I4037"/>
      <c r="J4037" s="267"/>
      <c r="K4037" s="267"/>
      <c r="L4037" s="372"/>
      <c r="O4037" s="373"/>
      <c r="P4037" s="373"/>
      <c r="Q4037" s="374"/>
      <c r="R4037" s="274"/>
      <c r="S4037"/>
      <c r="T4037"/>
      <c r="U4037"/>
      <c r="V4037"/>
      <c r="W4037"/>
      <c r="X4037"/>
      <c r="Y4037"/>
      <c r="Z4037"/>
      <c r="AA4037"/>
      <c r="AB4037"/>
      <c r="AC4037"/>
      <c r="AD4037"/>
      <c r="AE4037"/>
      <c r="AF4037"/>
      <c r="AG4037"/>
      <c r="AH4037"/>
    </row>
    <row r="4038" spans="1:34" s="282" customFormat="1" ht="12.75" customHeight="1" x14ac:dyDescent="0.25">
      <c r="A4038"/>
      <c r="B4038"/>
      <c r="C4038" s="8"/>
      <c r="D4038" s="8"/>
      <c r="E4038"/>
      <c r="F4038" s="276"/>
      <c r="G4038"/>
      <c r="H4038"/>
      <c r="I4038"/>
      <c r="J4038" s="267"/>
      <c r="K4038" s="267"/>
      <c r="L4038" s="372"/>
      <c r="O4038" s="373"/>
      <c r="P4038" s="373"/>
      <c r="Q4038" s="374"/>
      <c r="R4038" s="274"/>
      <c r="S4038"/>
      <c r="T4038"/>
      <c r="U4038"/>
      <c r="V4038"/>
      <c r="W4038"/>
      <c r="X4038"/>
      <c r="Y4038"/>
      <c r="Z4038"/>
      <c r="AA4038"/>
      <c r="AB4038"/>
      <c r="AC4038"/>
      <c r="AD4038"/>
      <c r="AE4038"/>
      <c r="AF4038"/>
      <c r="AG4038"/>
      <c r="AH4038"/>
    </row>
    <row r="4039" spans="1:34" s="282" customFormat="1" ht="12.75" customHeight="1" x14ac:dyDescent="0.25">
      <c r="A4039"/>
      <c r="B4039"/>
      <c r="C4039" s="8"/>
      <c r="D4039" s="8"/>
      <c r="E4039"/>
      <c r="F4039" s="276"/>
      <c r="G4039"/>
      <c r="H4039"/>
      <c r="I4039"/>
      <c r="J4039" s="267"/>
      <c r="K4039" s="267"/>
      <c r="L4039" s="372"/>
      <c r="O4039" s="373"/>
      <c r="P4039" s="373"/>
      <c r="Q4039" s="374"/>
      <c r="R4039" s="274"/>
      <c r="S4039"/>
      <c r="T4039"/>
      <c r="U4039"/>
      <c r="V4039"/>
      <c r="W4039"/>
      <c r="X4039"/>
      <c r="Y4039"/>
      <c r="Z4039"/>
      <c r="AA4039"/>
      <c r="AB4039"/>
      <c r="AC4039"/>
      <c r="AD4039"/>
      <c r="AE4039"/>
      <c r="AF4039"/>
      <c r="AG4039"/>
      <c r="AH4039"/>
    </row>
    <row r="4040" spans="1:34" s="282" customFormat="1" ht="12.75" customHeight="1" x14ac:dyDescent="0.25">
      <c r="A4040"/>
      <c r="B4040"/>
      <c r="C4040" s="8"/>
      <c r="D4040" s="8"/>
      <c r="E4040"/>
      <c r="F4040" s="276"/>
      <c r="G4040"/>
      <c r="H4040"/>
      <c r="I4040"/>
      <c r="J4040" s="267"/>
      <c r="K4040" s="267"/>
      <c r="L4040" s="372"/>
      <c r="O4040" s="373"/>
      <c r="P4040" s="373"/>
      <c r="Q4040" s="374"/>
      <c r="R4040" s="274"/>
      <c r="S4040"/>
      <c r="T4040"/>
      <c r="U4040"/>
      <c r="V4040"/>
      <c r="W4040"/>
      <c r="X4040"/>
      <c r="Y4040"/>
      <c r="Z4040"/>
      <c r="AA4040"/>
      <c r="AB4040"/>
      <c r="AC4040"/>
      <c r="AD4040"/>
      <c r="AE4040"/>
      <c r="AF4040"/>
      <c r="AG4040"/>
      <c r="AH4040"/>
    </row>
    <row r="4041" spans="1:34" s="282" customFormat="1" ht="12.75" customHeight="1" x14ac:dyDescent="0.25">
      <c r="A4041"/>
      <c r="B4041"/>
      <c r="C4041" s="8"/>
      <c r="D4041" s="8"/>
      <c r="E4041"/>
      <c r="F4041" s="276"/>
      <c r="G4041"/>
      <c r="H4041"/>
      <c r="I4041"/>
      <c r="J4041" s="267"/>
      <c r="K4041" s="267"/>
      <c r="L4041" s="372"/>
      <c r="O4041" s="373"/>
      <c r="P4041" s="373"/>
      <c r="Q4041" s="374"/>
      <c r="R4041" s="274"/>
      <c r="S4041"/>
      <c r="T4041"/>
      <c r="U4041"/>
      <c r="V4041"/>
      <c r="W4041"/>
      <c r="X4041"/>
      <c r="Y4041"/>
      <c r="Z4041"/>
      <c r="AA4041"/>
      <c r="AB4041"/>
      <c r="AC4041"/>
      <c r="AD4041"/>
      <c r="AE4041"/>
      <c r="AF4041"/>
      <c r="AG4041"/>
      <c r="AH4041"/>
    </row>
    <row r="4042" spans="1:34" s="282" customFormat="1" ht="12.75" customHeight="1" x14ac:dyDescent="0.25">
      <c r="A4042"/>
      <c r="B4042"/>
      <c r="C4042" s="8"/>
      <c r="D4042" s="8"/>
      <c r="E4042"/>
      <c r="F4042" s="276"/>
      <c r="G4042"/>
      <c r="H4042"/>
      <c r="I4042"/>
      <c r="J4042" s="267"/>
      <c r="K4042" s="267"/>
      <c r="L4042" s="372"/>
      <c r="O4042" s="373"/>
      <c r="P4042" s="373"/>
      <c r="Q4042" s="374"/>
      <c r="R4042" s="274"/>
      <c r="S4042"/>
      <c r="T4042"/>
      <c r="U4042"/>
      <c r="V4042"/>
      <c r="W4042"/>
      <c r="X4042"/>
      <c r="Y4042"/>
      <c r="Z4042"/>
      <c r="AA4042"/>
      <c r="AB4042"/>
      <c r="AC4042"/>
      <c r="AD4042"/>
      <c r="AE4042"/>
      <c r="AF4042"/>
      <c r="AG4042"/>
      <c r="AH4042"/>
    </row>
    <row r="4043" spans="1:34" s="282" customFormat="1" ht="12.75" customHeight="1" x14ac:dyDescent="0.25">
      <c r="A4043"/>
      <c r="B4043"/>
      <c r="C4043" s="8"/>
      <c r="D4043" s="8"/>
      <c r="E4043"/>
      <c r="F4043" s="276"/>
      <c r="G4043"/>
      <c r="H4043"/>
      <c r="I4043"/>
      <c r="J4043" s="267"/>
      <c r="K4043" s="267"/>
      <c r="L4043" s="372"/>
      <c r="O4043" s="373"/>
      <c r="P4043" s="373"/>
      <c r="Q4043" s="374"/>
      <c r="R4043" s="274"/>
      <c r="S4043"/>
      <c r="T4043"/>
      <c r="U4043"/>
      <c r="V4043"/>
      <c r="W4043"/>
      <c r="X4043"/>
      <c r="Y4043"/>
      <c r="Z4043"/>
      <c r="AA4043"/>
      <c r="AB4043"/>
      <c r="AC4043"/>
      <c r="AD4043"/>
      <c r="AE4043"/>
      <c r="AF4043"/>
      <c r="AG4043"/>
      <c r="AH4043"/>
    </row>
    <row r="4044" spans="1:34" s="282" customFormat="1" ht="12.75" customHeight="1" x14ac:dyDescent="0.25">
      <c r="A4044"/>
      <c r="B4044"/>
      <c r="C4044" s="8"/>
      <c r="D4044" s="8"/>
      <c r="E4044"/>
      <c r="F4044" s="276"/>
      <c r="G4044"/>
      <c r="H4044"/>
      <c r="I4044"/>
      <c r="J4044" s="267"/>
      <c r="K4044" s="267"/>
      <c r="L4044" s="372"/>
      <c r="O4044" s="373"/>
      <c r="P4044" s="373"/>
      <c r="Q4044" s="374"/>
      <c r="R4044" s="274"/>
      <c r="S4044"/>
      <c r="T4044"/>
      <c r="U4044"/>
      <c r="V4044"/>
      <c r="W4044"/>
      <c r="X4044"/>
      <c r="Y4044"/>
      <c r="Z4044"/>
      <c r="AA4044"/>
      <c r="AB4044"/>
      <c r="AC4044"/>
      <c r="AD4044"/>
      <c r="AE4044"/>
      <c r="AF4044"/>
      <c r="AG4044"/>
      <c r="AH4044"/>
    </row>
    <row r="4045" spans="1:34" s="282" customFormat="1" ht="12.75" customHeight="1" x14ac:dyDescent="0.25">
      <c r="A4045"/>
      <c r="B4045"/>
      <c r="C4045" s="8"/>
      <c r="D4045" s="8"/>
      <c r="E4045"/>
      <c r="F4045" s="276"/>
      <c r="G4045"/>
      <c r="H4045"/>
      <c r="I4045"/>
      <c r="J4045" s="267"/>
      <c r="K4045" s="267"/>
      <c r="L4045" s="372"/>
      <c r="O4045" s="373"/>
      <c r="P4045" s="373"/>
      <c r="Q4045" s="374"/>
      <c r="R4045" s="274"/>
      <c r="S4045"/>
      <c r="T4045"/>
      <c r="U4045"/>
      <c r="V4045"/>
      <c r="W4045"/>
      <c r="X4045"/>
      <c r="Y4045"/>
      <c r="Z4045"/>
      <c r="AA4045"/>
      <c r="AB4045"/>
      <c r="AC4045"/>
      <c r="AD4045"/>
      <c r="AE4045"/>
      <c r="AF4045"/>
      <c r="AG4045"/>
      <c r="AH4045"/>
    </row>
    <row r="4046" spans="1:34" s="282" customFormat="1" ht="12.75" customHeight="1" x14ac:dyDescent="0.25">
      <c r="A4046"/>
      <c r="B4046"/>
      <c r="C4046" s="8"/>
      <c r="D4046" s="8"/>
      <c r="E4046"/>
      <c r="F4046" s="276"/>
      <c r="G4046"/>
      <c r="H4046"/>
      <c r="I4046"/>
      <c r="J4046" s="267"/>
      <c r="K4046" s="267"/>
      <c r="L4046" s="372"/>
      <c r="O4046" s="373"/>
      <c r="P4046" s="373"/>
      <c r="Q4046" s="374"/>
      <c r="R4046" s="274"/>
      <c r="S4046"/>
      <c r="T4046"/>
      <c r="U4046"/>
      <c r="V4046"/>
      <c r="W4046"/>
      <c r="X4046"/>
      <c r="Y4046"/>
      <c r="Z4046"/>
      <c r="AA4046"/>
      <c r="AB4046"/>
      <c r="AC4046"/>
      <c r="AD4046"/>
      <c r="AE4046"/>
      <c r="AF4046"/>
      <c r="AG4046"/>
      <c r="AH4046"/>
    </row>
    <row r="4047" spans="1:34" s="282" customFormat="1" ht="12.75" customHeight="1" x14ac:dyDescent="0.25">
      <c r="A4047"/>
      <c r="B4047"/>
      <c r="C4047" s="8"/>
      <c r="D4047" s="8"/>
      <c r="E4047"/>
      <c r="F4047" s="276"/>
      <c r="G4047"/>
      <c r="H4047"/>
      <c r="I4047"/>
      <c r="J4047" s="267"/>
      <c r="K4047" s="267"/>
      <c r="L4047" s="372"/>
      <c r="O4047" s="373"/>
      <c r="P4047" s="373"/>
      <c r="Q4047" s="374"/>
      <c r="R4047" s="274"/>
      <c r="S4047"/>
      <c r="T4047"/>
      <c r="U4047"/>
      <c r="V4047"/>
      <c r="W4047"/>
      <c r="X4047"/>
      <c r="Y4047"/>
      <c r="Z4047"/>
      <c r="AA4047"/>
      <c r="AB4047"/>
      <c r="AC4047"/>
      <c r="AD4047"/>
      <c r="AE4047"/>
      <c r="AF4047"/>
      <c r="AG4047"/>
      <c r="AH4047"/>
    </row>
    <row r="4048" spans="1:34" s="282" customFormat="1" ht="12.75" customHeight="1" x14ac:dyDescent="0.25">
      <c r="A4048"/>
      <c r="B4048"/>
      <c r="C4048" s="8"/>
      <c r="D4048" s="8"/>
      <c r="E4048"/>
      <c r="F4048" s="276"/>
      <c r="G4048"/>
      <c r="H4048"/>
      <c r="I4048"/>
      <c r="J4048" s="267"/>
      <c r="K4048" s="267"/>
      <c r="L4048" s="372"/>
      <c r="O4048" s="373"/>
      <c r="P4048" s="373"/>
      <c r="Q4048" s="374"/>
      <c r="R4048" s="274"/>
      <c r="S4048"/>
      <c r="T4048"/>
      <c r="U4048"/>
      <c r="V4048"/>
      <c r="W4048"/>
      <c r="X4048"/>
      <c r="Y4048"/>
      <c r="Z4048"/>
      <c r="AA4048"/>
      <c r="AB4048"/>
      <c r="AC4048"/>
      <c r="AD4048"/>
      <c r="AE4048"/>
      <c r="AF4048"/>
      <c r="AG4048"/>
      <c r="AH4048"/>
    </row>
    <row r="4049" spans="1:34" s="282" customFormat="1" ht="12.75" customHeight="1" x14ac:dyDescent="0.25">
      <c r="A4049"/>
      <c r="B4049"/>
      <c r="C4049" s="8"/>
      <c r="D4049" s="8"/>
      <c r="E4049"/>
      <c r="F4049" s="276"/>
      <c r="G4049"/>
      <c r="H4049"/>
      <c r="I4049"/>
      <c r="J4049" s="267"/>
      <c r="K4049" s="267"/>
      <c r="L4049" s="372"/>
      <c r="O4049" s="373"/>
      <c r="P4049" s="373"/>
      <c r="Q4049" s="374"/>
      <c r="R4049" s="274"/>
      <c r="S4049"/>
      <c r="T4049"/>
      <c r="U4049"/>
      <c r="V4049"/>
      <c r="W4049"/>
      <c r="X4049"/>
      <c r="Y4049"/>
      <c r="Z4049"/>
      <c r="AA4049"/>
      <c r="AB4049"/>
      <c r="AC4049"/>
      <c r="AD4049"/>
      <c r="AE4049"/>
      <c r="AF4049"/>
      <c r="AG4049"/>
      <c r="AH4049"/>
    </row>
    <row r="4050" spans="1:34" s="282" customFormat="1" ht="12.75" customHeight="1" x14ac:dyDescent="0.25">
      <c r="A4050"/>
      <c r="B4050"/>
      <c r="C4050" s="8"/>
      <c r="D4050" s="8"/>
      <c r="E4050"/>
      <c r="F4050" s="276"/>
      <c r="G4050"/>
      <c r="H4050"/>
      <c r="I4050"/>
      <c r="J4050" s="267"/>
      <c r="K4050" s="267"/>
      <c r="L4050" s="372"/>
      <c r="O4050" s="373"/>
      <c r="P4050" s="373"/>
      <c r="Q4050" s="374"/>
      <c r="R4050" s="274"/>
      <c r="S4050"/>
      <c r="T4050"/>
      <c r="U4050"/>
      <c r="V4050"/>
      <c r="W4050"/>
      <c r="X4050"/>
      <c r="Y4050"/>
      <c r="Z4050"/>
      <c r="AA4050"/>
      <c r="AB4050"/>
      <c r="AC4050"/>
      <c r="AD4050"/>
      <c r="AE4050"/>
      <c r="AF4050"/>
      <c r="AG4050"/>
      <c r="AH4050"/>
    </row>
    <row r="4051" spans="1:34" s="282" customFormat="1" ht="12.75" customHeight="1" x14ac:dyDescent="0.25">
      <c r="A4051"/>
      <c r="B4051"/>
      <c r="C4051" s="8"/>
      <c r="D4051" s="8"/>
      <c r="E4051"/>
      <c r="F4051" s="276"/>
      <c r="G4051"/>
      <c r="H4051"/>
      <c r="I4051"/>
      <c r="J4051" s="267"/>
      <c r="K4051" s="267"/>
      <c r="L4051" s="372"/>
      <c r="O4051" s="373"/>
      <c r="P4051" s="373"/>
      <c r="Q4051" s="374"/>
      <c r="R4051" s="274"/>
      <c r="S4051"/>
      <c r="T4051"/>
      <c r="U4051"/>
      <c r="V4051"/>
      <c r="W4051"/>
      <c r="X4051"/>
      <c r="Y4051"/>
      <c r="Z4051"/>
      <c r="AA4051"/>
      <c r="AB4051"/>
      <c r="AC4051"/>
      <c r="AD4051"/>
      <c r="AE4051"/>
      <c r="AF4051"/>
      <c r="AG4051"/>
      <c r="AH4051"/>
    </row>
    <row r="4052" spans="1:34" s="282" customFormat="1" ht="12.75" customHeight="1" x14ac:dyDescent="0.25">
      <c r="A4052"/>
      <c r="B4052"/>
      <c r="C4052" s="8"/>
      <c r="D4052" s="8"/>
      <c r="E4052"/>
      <c r="F4052" s="276"/>
      <c r="G4052"/>
      <c r="H4052"/>
      <c r="I4052"/>
      <c r="J4052" s="267"/>
      <c r="K4052" s="267"/>
      <c r="L4052" s="372"/>
      <c r="O4052" s="373"/>
      <c r="P4052" s="373"/>
      <c r="Q4052" s="374"/>
      <c r="R4052" s="274"/>
      <c r="S4052"/>
      <c r="T4052"/>
      <c r="U4052"/>
      <c r="V4052"/>
      <c r="W4052"/>
      <c r="X4052"/>
      <c r="Y4052"/>
      <c r="Z4052"/>
      <c r="AA4052"/>
      <c r="AB4052"/>
      <c r="AC4052"/>
      <c r="AD4052"/>
      <c r="AE4052"/>
      <c r="AF4052"/>
      <c r="AG4052"/>
      <c r="AH4052"/>
    </row>
    <row r="4053" spans="1:34" s="282" customFormat="1" ht="12.75" customHeight="1" x14ac:dyDescent="0.25">
      <c r="A4053"/>
      <c r="B4053"/>
      <c r="C4053" s="8"/>
      <c r="D4053" s="8"/>
      <c r="E4053"/>
      <c r="F4053" s="276"/>
      <c r="G4053"/>
      <c r="H4053"/>
      <c r="I4053"/>
      <c r="J4053" s="267"/>
      <c r="K4053" s="267"/>
      <c r="L4053" s="372"/>
      <c r="O4053" s="373"/>
      <c r="P4053" s="373"/>
      <c r="Q4053" s="374"/>
      <c r="R4053" s="274"/>
      <c r="S4053"/>
      <c r="T4053"/>
      <c r="U4053"/>
      <c r="V4053"/>
      <c r="W4053"/>
      <c r="X4053"/>
      <c r="Y4053"/>
      <c r="Z4053"/>
      <c r="AA4053"/>
      <c r="AB4053"/>
      <c r="AC4053"/>
      <c r="AD4053"/>
      <c r="AE4053"/>
      <c r="AF4053"/>
      <c r="AG4053"/>
      <c r="AH4053"/>
    </row>
    <row r="4054" spans="1:34" s="282" customFormat="1" ht="12.75" customHeight="1" x14ac:dyDescent="0.25">
      <c r="A4054"/>
      <c r="B4054"/>
      <c r="C4054" s="8"/>
      <c r="D4054" s="8"/>
      <c r="E4054"/>
      <c r="F4054" s="276"/>
      <c r="G4054"/>
      <c r="H4054"/>
      <c r="I4054"/>
      <c r="J4054" s="267"/>
      <c r="K4054" s="267"/>
      <c r="L4054" s="372"/>
      <c r="O4054" s="373"/>
      <c r="P4054" s="373"/>
      <c r="Q4054" s="374"/>
      <c r="R4054" s="274"/>
      <c r="S4054"/>
      <c r="T4054"/>
      <c r="U4054"/>
      <c r="V4054"/>
      <c r="W4054"/>
      <c r="X4054"/>
      <c r="Y4054"/>
      <c r="Z4054"/>
      <c r="AA4054"/>
      <c r="AB4054"/>
      <c r="AC4054"/>
      <c r="AD4054"/>
      <c r="AE4054"/>
      <c r="AF4054"/>
      <c r="AG4054"/>
      <c r="AH4054"/>
    </row>
    <row r="4055" spans="1:34" s="282" customFormat="1" ht="12.75" customHeight="1" x14ac:dyDescent="0.25">
      <c r="A4055"/>
      <c r="B4055"/>
      <c r="C4055" s="8"/>
      <c r="D4055" s="8"/>
      <c r="E4055"/>
      <c r="F4055" s="276"/>
      <c r="G4055"/>
      <c r="H4055"/>
      <c r="I4055"/>
      <c r="J4055" s="267"/>
      <c r="K4055" s="267"/>
      <c r="L4055" s="372"/>
      <c r="O4055" s="373"/>
      <c r="P4055" s="373"/>
      <c r="Q4055" s="374"/>
      <c r="R4055" s="274"/>
      <c r="S4055"/>
      <c r="T4055"/>
      <c r="U4055"/>
      <c r="V4055"/>
      <c r="W4055"/>
      <c r="X4055"/>
      <c r="Y4055"/>
      <c r="Z4055"/>
      <c r="AA4055"/>
      <c r="AB4055"/>
      <c r="AC4055"/>
      <c r="AD4055"/>
      <c r="AE4055"/>
      <c r="AF4055"/>
      <c r="AG4055"/>
      <c r="AH4055"/>
    </row>
    <row r="4056" spans="1:34" s="282" customFormat="1" ht="12.75" customHeight="1" x14ac:dyDescent="0.25">
      <c r="A4056"/>
      <c r="B4056"/>
      <c r="C4056" s="8"/>
      <c r="D4056" s="8"/>
      <c r="E4056"/>
      <c r="F4056" s="276"/>
      <c r="G4056"/>
      <c r="H4056"/>
      <c r="I4056"/>
      <c r="J4056" s="267"/>
      <c r="K4056" s="267"/>
      <c r="L4056" s="372"/>
      <c r="O4056" s="373"/>
      <c r="P4056" s="373"/>
      <c r="Q4056" s="374"/>
      <c r="R4056" s="274"/>
      <c r="S4056"/>
      <c r="T4056"/>
      <c r="U4056"/>
      <c r="V4056"/>
      <c r="W4056"/>
      <c r="X4056"/>
      <c r="Y4056"/>
      <c r="Z4056"/>
      <c r="AA4056"/>
      <c r="AB4056"/>
      <c r="AC4056"/>
      <c r="AD4056"/>
      <c r="AE4056"/>
      <c r="AF4056"/>
      <c r="AG4056"/>
      <c r="AH4056"/>
    </row>
    <row r="4057" spans="1:34" s="282" customFormat="1" ht="12.75" customHeight="1" x14ac:dyDescent="0.25">
      <c r="A4057"/>
      <c r="B4057"/>
      <c r="C4057" s="8"/>
      <c r="D4057" s="8"/>
      <c r="E4057"/>
      <c r="F4057" s="276"/>
      <c r="G4057"/>
      <c r="H4057"/>
      <c r="I4057"/>
      <c r="J4057" s="267"/>
      <c r="K4057" s="267"/>
      <c r="L4057" s="372"/>
      <c r="O4057" s="373"/>
      <c r="P4057" s="373"/>
      <c r="Q4057" s="374"/>
      <c r="R4057" s="274"/>
      <c r="S4057"/>
      <c r="T4057"/>
      <c r="U4057"/>
      <c r="V4057"/>
      <c r="W4057"/>
      <c r="X4057"/>
      <c r="Y4057"/>
      <c r="Z4057"/>
      <c r="AA4057"/>
      <c r="AB4057"/>
      <c r="AC4057"/>
      <c r="AD4057"/>
      <c r="AE4057"/>
      <c r="AF4057"/>
      <c r="AG4057"/>
      <c r="AH4057"/>
    </row>
    <row r="4058" spans="1:34" s="282" customFormat="1" ht="12.75" customHeight="1" x14ac:dyDescent="0.25">
      <c r="A4058"/>
      <c r="B4058"/>
      <c r="C4058" s="8"/>
      <c r="D4058" s="8"/>
      <c r="E4058"/>
      <c r="F4058" s="276"/>
      <c r="G4058"/>
      <c r="H4058"/>
      <c r="I4058"/>
      <c r="J4058" s="267"/>
      <c r="K4058" s="267"/>
      <c r="L4058" s="372"/>
      <c r="O4058" s="373"/>
      <c r="P4058" s="373"/>
      <c r="Q4058" s="374"/>
      <c r="R4058" s="274"/>
      <c r="S4058"/>
      <c r="T4058"/>
      <c r="U4058"/>
      <c r="V4058"/>
      <c r="W4058"/>
      <c r="X4058"/>
      <c r="Y4058"/>
      <c r="Z4058"/>
      <c r="AA4058"/>
      <c r="AB4058"/>
      <c r="AC4058"/>
      <c r="AD4058"/>
      <c r="AE4058"/>
      <c r="AF4058"/>
      <c r="AG4058"/>
      <c r="AH4058"/>
    </row>
    <row r="4059" spans="1:34" s="282" customFormat="1" ht="12.75" customHeight="1" x14ac:dyDescent="0.25">
      <c r="A4059"/>
      <c r="B4059"/>
      <c r="C4059" s="8"/>
      <c r="D4059" s="8"/>
      <c r="E4059"/>
      <c r="F4059" s="276"/>
      <c r="G4059"/>
      <c r="H4059"/>
      <c r="I4059"/>
      <c r="J4059" s="267"/>
      <c r="K4059" s="267"/>
      <c r="L4059" s="372"/>
      <c r="O4059" s="373"/>
      <c r="P4059" s="373"/>
      <c r="Q4059" s="374"/>
      <c r="R4059" s="274"/>
      <c r="S4059"/>
      <c r="T4059"/>
      <c r="U4059"/>
      <c r="V4059"/>
      <c r="W4059"/>
      <c r="X4059"/>
      <c r="Y4059"/>
      <c r="Z4059"/>
      <c r="AA4059"/>
      <c r="AB4059"/>
      <c r="AC4059"/>
      <c r="AD4059"/>
      <c r="AE4059"/>
      <c r="AF4059"/>
      <c r="AG4059"/>
      <c r="AH4059"/>
    </row>
    <row r="4060" spans="1:34" s="282" customFormat="1" ht="12.75" customHeight="1" x14ac:dyDescent="0.25">
      <c r="A4060"/>
      <c r="B4060"/>
      <c r="C4060" s="8"/>
      <c r="D4060" s="8"/>
      <c r="E4060"/>
      <c r="F4060" s="276"/>
      <c r="G4060"/>
      <c r="H4060"/>
      <c r="I4060"/>
      <c r="J4060" s="267"/>
      <c r="K4060" s="267"/>
      <c r="L4060" s="372"/>
      <c r="O4060" s="373"/>
      <c r="P4060" s="373"/>
      <c r="Q4060" s="374"/>
      <c r="R4060" s="274"/>
      <c r="S4060"/>
      <c r="T4060"/>
      <c r="U4060"/>
      <c r="V4060"/>
      <c r="W4060"/>
      <c r="X4060"/>
      <c r="Y4060"/>
      <c r="Z4060"/>
      <c r="AA4060"/>
      <c r="AB4060"/>
      <c r="AC4060"/>
      <c r="AD4060"/>
      <c r="AE4060"/>
      <c r="AF4060"/>
      <c r="AG4060"/>
      <c r="AH4060"/>
    </row>
    <row r="4061" spans="1:34" s="282" customFormat="1" ht="12.75" customHeight="1" x14ac:dyDescent="0.25">
      <c r="A4061"/>
      <c r="B4061"/>
      <c r="C4061" s="8"/>
      <c r="D4061" s="8"/>
      <c r="E4061"/>
      <c r="F4061" s="276"/>
      <c r="G4061"/>
      <c r="H4061"/>
      <c r="I4061"/>
      <c r="J4061" s="267"/>
      <c r="K4061" s="267"/>
      <c r="L4061" s="372"/>
      <c r="O4061" s="373"/>
      <c r="P4061" s="373"/>
      <c r="Q4061" s="374"/>
      <c r="R4061" s="274"/>
      <c r="S4061"/>
      <c r="T4061"/>
      <c r="U4061"/>
      <c r="V4061"/>
      <c r="W4061"/>
      <c r="X4061"/>
      <c r="Y4061"/>
      <c r="Z4061"/>
      <c r="AA4061"/>
      <c r="AB4061"/>
      <c r="AC4061"/>
      <c r="AD4061"/>
      <c r="AE4061"/>
      <c r="AF4061"/>
      <c r="AG4061"/>
      <c r="AH4061"/>
    </row>
    <row r="4062" spans="1:34" s="282" customFormat="1" ht="12.75" customHeight="1" x14ac:dyDescent="0.25">
      <c r="A4062"/>
      <c r="B4062"/>
      <c r="C4062" s="8"/>
      <c r="D4062" s="8"/>
      <c r="E4062"/>
      <c r="F4062" s="276"/>
      <c r="G4062"/>
      <c r="H4062"/>
      <c r="I4062"/>
      <c r="J4062" s="267"/>
      <c r="K4062" s="267"/>
      <c r="L4062" s="372"/>
      <c r="O4062" s="373"/>
      <c r="P4062" s="373"/>
      <c r="Q4062" s="374"/>
      <c r="R4062" s="274"/>
      <c r="S4062"/>
      <c r="T4062"/>
      <c r="U4062"/>
      <c r="V4062"/>
      <c r="W4062"/>
      <c r="X4062"/>
      <c r="Y4062"/>
      <c r="Z4062"/>
      <c r="AA4062"/>
      <c r="AB4062"/>
      <c r="AC4062"/>
      <c r="AD4062"/>
      <c r="AE4062"/>
      <c r="AF4062"/>
      <c r="AG4062"/>
      <c r="AH4062"/>
    </row>
    <row r="4063" spans="1:34" s="282" customFormat="1" ht="12.75" customHeight="1" x14ac:dyDescent="0.25">
      <c r="A4063"/>
      <c r="B4063"/>
      <c r="C4063" s="8"/>
      <c r="D4063" s="8"/>
      <c r="E4063"/>
      <c r="F4063" s="276"/>
      <c r="G4063"/>
      <c r="H4063"/>
      <c r="I4063"/>
      <c r="J4063" s="267"/>
      <c r="K4063" s="267"/>
      <c r="L4063" s="372"/>
      <c r="O4063" s="373"/>
      <c r="P4063" s="373"/>
      <c r="Q4063" s="374"/>
      <c r="R4063" s="274"/>
      <c r="S4063"/>
      <c r="T4063"/>
      <c r="U4063"/>
      <c r="V4063"/>
      <c r="W4063"/>
      <c r="X4063"/>
      <c r="Y4063"/>
      <c r="Z4063"/>
      <c r="AA4063"/>
      <c r="AB4063"/>
      <c r="AC4063"/>
      <c r="AD4063"/>
      <c r="AE4063"/>
      <c r="AF4063"/>
      <c r="AG4063"/>
      <c r="AH4063"/>
    </row>
    <row r="4064" spans="1:34" s="282" customFormat="1" ht="12.75" customHeight="1" x14ac:dyDescent="0.25">
      <c r="A4064"/>
      <c r="B4064"/>
      <c r="C4064" s="8"/>
      <c r="D4064" s="8"/>
      <c r="E4064"/>
      <c r="F4064" s="276"/>
      <c r="G4064"/>
      <c r="H4064"/>
      <c r="I4064"/>
      <c r="J4064" s="267"/>
      <c r="K4064" s="267"/>
      <c r="L4064" s="372"/>
      <c r="O4064" s="373"/>
      <c r="P4064" s="373"/>
      <c r="Q4064" s="374"/>
      <c r="R4064" s="274"/>
      <c r="S4064"/>
      <c r="T4064"/>
      <c r="U4064"/>
      <c r="V4064"/>
      <c r="W4064"/>
      <c r="X4064"/>
      <c r="Y4064"/>
      <c r="Z4064"/>
      <c r="AA4064"/>
      <c r="AB4064"/>
      <c r="AC4064"/>
      <c r="AD4064"/>
      <c r="AE4064"/>
      <c r="AF4064"/>
      <c r="AG4064"/>
      <c r="AH4064"/>
    </row>
    <row r="4065" spans="1:34" s="282" customFormat="1" ht="12.75" customHeight="1" x14ac:dyDescent="0.25">
      <c r="A4065"/>
      <c r="B4065"/>
      <c r="C4065" s="8"/>
      <c r="D4065" s="8"/>
      <c r="E4065"/>
      <c r="F4065" s="276"/>
      <c r="G4065"/>
      <c r="H4065"/>
      <c r="I4065"/>
      <c r="J4065" s="267"/>
      <c r="K4065" s="267"/>
      <c r="L4065" s="372"/>
      <c r="O4065" s="373"/>
      <c r="P4065" s="373"/>
      <c r="Q4065" s="374"/>
      <c r="R4065" s="274"/>
      <c r="S4065"/>
      <c r="T4065"/>
      <c r="U4065"/>
      <c r="V4065"/>
      <c r="W4065"/>
      <c r="X4065"/>
      <c r="Y4065"/>
      <c r="Z4065"/>
      <c r="AA4065"/>
      <c r="AB4065"/>
      <c r="AC4065"/>
      <c r="AD4065"/>
      <c r="AE4065"/>
      <c r="AF4065"/>
      <c r="AG4065"/>
      <c r="AH4065"/>
    </row>
    <row r="4066" spans="1:34" s="282" customFormat="1" ht="12.75" customHeight="1" x14ac:dyDescent="0.25">
      <c r="A4066"/>
      <c r="B4066"/>
      <c r="C4066" s="8"/>
      <c r="D4066" s="8"/>
      <c r="E4066"/>
      <c r="F4066" s="276"/>
      <c r="G4066"/>
      <c r="H4066"/>
      <c r="I4066"/>
      <c r="J4066" s="267"/>
      <c r="K4066" s="267"/>
      <c r="L4066" s="372"/>
      <c r="O4066" s="373"/>
      <c r="P4066" s="373"/>
      <c r="Q4066" s="374"/>
      <c r="R4066" s="274"/>
      <c r="S4066"/>
      <c r="T4066"/>
      <c r="U4066"/>
      <c r="V4066"/>
      <c r="W4066"/>
      <c r="X4066"/>
      <c r="Y4066"/>
      <c r="Z4066"/>
      <c r="AA4066"/>
      <c r="AB4066"/>
      <c r="AC4066"/>
      <c r="AD4066"/>
      <c r="AE4066"/>
      <c r="AF4066"/>
      <c r="AG4066"/>
      <c r="AH4066"/>
    </row>
    <row r="4067" spans="1:34" s="282" customFormat="1" ht="12.75" customHeight="1" x14ac:dyDescent="0.25">
      <c r="A4067"/>
      <c r="B4067"/>
      <c r="C4067" s="8"/>
      <c r="D4067" s="8"/>
      <c r="E4067"/>
      <c r="F4067" s="276"/>
      <c r="G4067"/>
      <c r="H4067"/>
      <c r="I4067"/>
      <c r="J4067" s="267"/>
      <c r="K4067" s="267"/>
      <c r="L4067" s="372"/>
      <c r="O4067" s="373"/>
      <c r="P4067" s="373"/>
      <c r="Q4067" s="374"/>
      <c r="R4067" s="274"/>
      <c r="S4067"/>
      <c r="T4067"/>
      <c r="U4067"/>
      <c r="V4067"/>
      <c r="W4067"/>
      <c r="X4067"/>
      <c r="Y4067"/>
      <c r="Z4067"/>
      <c r="AA4067"/>
      <c r="AB4067"/>
      <c r="AC4067"/>
      <c r="AD4067"/>
      <c r="AE4067"/>
      <c r="AF4067"/>
      <c r="AG4067"/>
      <c r="AH4067"/>
    </row>
    <row r="4068" spans="1:34" s="282" customFormat="1" ht="12.75" customHeight="1" x14ac:dyDescent="0.25">
      <c r="A4068"/>
      <c r="B4068"/>
      <c r="C4068" s="8"/>
      <c r="D4068" s="8"/>
      <c r="E4068"/>
      <c r="F4068" s="276"/>
      <c r="G4068"/>
      <c r="H4068"/>
      <c r="I4068"/>
      <c r="J4068" s="267"/>
      <c r="K4068" s="267"/>
      <c r="L4068" s="372"/>
      <c r="O4068" s="373"/>
      <c r="P4068" s="373"/>
      <c r="Q4068" s="374"/>
      <c r="R4068" s="274"/>
      <c r="S4068"/>
      <c r="T4068"/>
      <c r="U4068"/>
      <c r="V4068"/>
      <c r="W4068"/>
      <c r="X4068"/>
      <c r="Y4068"/>
      <c r="Z4068"/>
      <c r="AA4068"/>
      <c r="AB4068"/>
      <c r="AC4068"/>
      <c r="AD4068"/>
      <c r="AE4068"/>
      <c r="AF4068"/>
      <c r="AG4068"/>
      <c r="AH4068"/>
    </row>
    <row r="4069" spans="1:34" s="282" customFormat="1" ht="12.75" customHeight="1" x14ac:dyDescent="0.25">
      <c r="A4069"/>
      <c r="B4069"/>
      <c r="C4069" s="8"/>
      <c r="D4069" s="8"/>
      <c r="E4069"/>
      <c r="F4069" s="276"/>
      <c r="G4069"/>
      <c r="H4069"/>
      <c r="I4069"/>
      <c r="J4069" s="267"/>
      <c r="K4069" s="267"/>
      <c r="L4069" s="372"/>
      <c r="O4069" s="373"/>
      <c r="P4069" s="373"/>
      <c r="Q4069" s="374"/>
      <c r="R4069" s="274"/>
      <c r="S4069"/>
      <c r="T4069"/>
      <c r="U4069"/>
      <c r="V4069"/>
      <c r="W4069"/>
      <c r="X4069"/>
      <c r="Y4069"/>
      <c r="Z4069"/>
      <c r="AA4069"/>
      <c r="AB4069"/>
      <c r="AC4069"/>
      <c r="AD4069"/>
      <c r="AE4069"/>
      <c r="AF4069"/>
      <c r="AG4069"/>
      <c r="AH4069"/>
    </row>
    <row r="4070" spans="1:34" s="282" customFormat="1" ht="12.75" customHeight="1" x14ac:dyDescent="0.25">
      <c r="A4070"/>
      <c r="B4070"/>
      <c r="C4070" s="8"/>
      <c r="D4070" s="8"/>
      <c r="E4070"/>
      <c r="F4070" s="276"/>
      <c r="G4070"/>
      <c r="H4070"/>
      <c r="I4070"/>
      <c r="J4070" s="267"/>
      <c r="K4070" s="267"/>
      <c r="L4070" s="372"/>
      <c r="O4070" s="373"/>
      <c r="P4070" s="373"/>
      <c r="Q4070" s="374"/>
      <c r="R4070" s="274"/>
      <c r="S4070"/>
      <c r="T4070"/>
      <c r="U4070"/>
      <c r="V4070"/>
      <c r="W4070"/>
      <c r="X4070"/>
      <c r="Y4070"/>
      <c r="Z4070"/>
      <c r="AA4070"/>
      <c r="AB4070"/>
      <c r="AC4070"/>
      <c r="AD4070"/>
      <c r="AE4070"/>
      <c r="AF4070"/>
      <c r="AG4070"/>
      <c r="AH4070"/>
    </row>
    <row r="4071" spans="1:34" s="282" customFormat="1" ht="12.75" customHeight="1" x14ac:dyDescent="0.25">
      <c r="A4071"/>
      <c r="B4071"/>
      <c r="C4071" s="8"/>
      <c r="D4071" s="8"/>
      <c r="E4071"/>
      <c r="F4071" s="276"/>
      <c r="G4071"/>
      <c r="H4071"/>
      <c r="I4071"/>
      <c r="J4071" s="267"/>
      <c r="K4071" s="267"/>
      <c r="L4071" s="372"/>
      <c r="O4071" s="373"/>
      <c r="P4071" s="373"/>
      <c r="Q4071" s="374"/>
      <c r="R4071" s="274"/>
      <c r="S4071"/>
      <c r="T4071"/>
      <c r="U4071"/>
      <c r="V4071"/>
      <c r="W4071"/>
      <c r="X4071"/>
      <c r="Y4071"/>
      <c r="Z4071"/>
      <c r="AA4071"/>
      <c r="AB4071"/>
      <c r="AC4071"/>
      <c r="AD4071"/>
      <c r="AE4071"/>
      <c r="AF4071"/>
      <c r="AG4071"/>
      <c r="AH4071"/>
    </row>
    <row r="4072" spans="1:34" s="282" customFormat="1" ht="12.75" customHeight="1" x14ac:dyDescent="0.25">
      <c r="A4072"/>
      <c r="B4072"/>
      <c r="C4072" s="8"/>
      <c r="D4072" s="8"/>
      <c r="E4072"/>
      <c r="F4072" s="276"/>
      <c r="G4072"/>
      <c r="H4072"/>
      <c r="I4072"/>
      <c r="J4072" s="267"/>
      <c r="K4072" s="267"/>
      <c r="L4072" s="372"/>
      <c r="O4072" s="373"/>
      <c r="P4072" s="373"/>
      <c r="Q4072" s="374"/>
      <c r="R4072" s="274"/>
      <c r="S4072"/>
      <c r="T4072"/>
      <c r="U4072"/>
      <c r="V4072"/>
      <c r="W4072"/>
      <c r="X4072"/>
      <c r="Y4072"/>
      <c r="Z4072"/>
      <c r="AA4072"/>
      <c r="AB4072"/>
      <c r="AC4072"/>
      <c r="AD4072"/>
      <c r="AE4072"/>
      <c r="AF4072"/>
      <c r="AG4072"/>
      <c r="AH4072"/>
    </row>
    <row r="4073" spans="1:34" s="282" customFormat="1" ht="12.75" customHeight="1" x14ac:dyDescent="0.25">
      <c r="A4073"/>
      <c r="B4073"/>
      <c r="C4073" s="8"/>
      <c r="D4073" s="8"/>
      <c r="E4073"/>
      <c r="F4073" s="276"/>
      <c r="G4073"/>
      <c r="H4073"/>
      <c r="I4073"/>
      <c r="J4073" s="267"/>
      <c r="K4073" s="267"/>
      <c r="L4073" s="372"/>
      <c r="O4073" s="373"/>
      <c r="P4073" s="373"/>
      <c r="Q4073" s="374"/>
      <c r="R4073" s="274"/>
      <c r="S4073"/>
      <c r="T4073"/>
      <c r="U4073"/>
      <c r="V4073"/>
      <c r="W4073"/>
      <c r="X4073"/>
      <c r="Y4073"/>
      <c r="Z4073"/>
      <c r="AA4073"/>
      <c r="AB4073"/>
      <c r="AC4073"/>
      <c r="AD4073"/>
      <c r="AE4073"/>
      <c r="AF4073"/>
      <c r="AG4073"/>
      <c r="AH4073"/>
    </row>
    <row r="4074" spans="1:34" s="282" customFormat="1" ht="12.75" customHeight="1" x14ac:dyDescent="0.25">
      <c r="A4074"/>
      <c r="B4074"/>
      <c r="C4074" s="8"/>
      <c r="D4074" s="8"/>
      <c r="E4074"/>
      <c r="F4074" s="276"/>
      <c r="G4074"/>
      <c r="H4074"/>
      <c r="I4074"/>
      <c r="J4074" s="267"/>
      <c r="K4074" s="267"/>
      <c r="L4074" s="372"/>
      <c r="O4074" s="373"/>
      <c r="P4074" s="373"/>
      <c r="Q4074" s="374"/>
      <c r="R4074" s="274"/>
      <c r="S4074"/>
      <c r="T4074"/>
      <c r="U4074"/>
      <c r="V4074"/>
      <c r="W4074"/>
      <c r="X4074"/>
      <c r="Y4074"/>
      <c r="Z4074"/>
      <c r="AA4074"/>
      <c r="AB4074"/>
      <c r="AC4074"/>
      <c r="AD4074"/>
      <c r="AE4074"/>
      <c r="AF4074"/>
      <c r="AG4074"/>
      <c r="AH4074"/>
    </row>
    <row r="4075" spans="1:34" s="282" customFormat="1" ht="12.75" customHeight="1" x14ac:dyDescent="0.25">
      <c r="A4075"/>
      <c r="B4075"/>
      <c r="C4075" s="8"/>
      <c r="D4075" s="8"/>
      <c r="E4075"/>
      <c r="F4075" s="276"/>
      <c r="G4075"/>
      <c r="H4075"/>
      <c r="I4075"/>
      <c r="J4075" s="267"/>
      <c r="K4075" s="267"/>
      <c r="L4075" s="372"/>
      <c r="O4075" s="373"/>
      <c r="P4075" s="373"/>
      <c r="Q4075" s="374"/>
      <c r="R4075" s="274"/>
      <c r="S4075"/>
      <c r="T4075"/>
      <c r="U4075"/>
      <c r="V4075"/>
      <c r="W4075"/>
      <c r="X4075"/>
      <c r="Y4075"/>
      <c r="Z4075"/>
      <c r="AA4075"/>
      <c r="AB4075"/>
      <c r="AC4075"/>
      <c r="AD4075"/>
      <c r="AE4075"/>
      <c r="AF4075"/>
      <c r="AG4075"/>
      <c r="AH4075"/>
    </row>
    <row r="4076" spans="1:34" s="282" customFormat="1" ht="12.75" customHeight="1" x14ac:dyDescent="0.25">
      <c r="A4076"/>
      <c r="B4076"/>
      <c r="C4076" s="8"/>
      <c r="D4076" s="8"/>
      <c r="E4076"/>
      <c r="F4076" s="276"/>
      <c r="G4076"/>
      <c r="H4076"/>
      <c r="I4076"/>
      <c r="J4076" s="267"/>
      <c r="K4076" s="267"/>
      <c r="L4076" s="372"/>
      <c r="O4076" s="373"/>
      <c r="P4076" s="373"/>
      <c r="Q4076" s="374"/>
      <c r="R4076" s="274"/>
      <c r="S4076"/>
      <c r="T4076"/>
      <c r="U4076"/>
      <c r="V4076"/>
      <c r="W4076"/>
      <c r="X4076"/>
      <c r="Y4076"/>
      <c r="Z4076"/>
      <c r="AA4076"/>
      <c r="AB4076"/>
      <c r="AC4076"/>
      <c r="AD4076"/>
      <c r="AE4076"/>
      <c r="AF4076"/>
      <c r="AG4076"/>
      <c r="AH4076"/>
    </row>
    <row r="4077" spans="1:34" s="282" customFormat="1" ht="12.75" customHeight="1" x14ac:dyDescent="0.25">
      <c r="A4077"/>
      <c r="B4077"/>
      <c r="C4077" s="8"/>
      <c r="D4077" s="8"/>
      <c r="E4077"/>
      <c r="F4077" s="276"/>
      <c r="G4077"/>
      <c r="H4077"/>
      <c r="I4077"/>
      <c r="J4077" s="267"/>
      <c r="K4077" s="267"/>
      <c r="L4077" s="372"/>
      <c r="O4077" s="373"/>
      <c r="P4077" s="373"/>
      <c r="Q4077" s="374"/>
      <c r="R4077" s="274"/>
      <c r="S4077"/>
      <c r="T4077"/>
      <c r="U4077"/>
      <c r="V4077"/>
      <c r="W4077"/>
      <c r="X4077"/>
      <c r="Y4077"/>
      <c r="Z4077"/>
      <c r="AA4077"/>
      <c r="AB4077"/>
      <c r="AC4077"/>
      <c r="AD4077"/>
      <c r="AE4077"/>
      <c r="AF4077"/>
      <c r="AG4077"/>
      <c r="AH4077"/>
    </row>
    <row r="4078" spans="1:34" s="282" customFormat="1" ht="12.75" customHeight="1" x14ac:dyDescent="0.25">
      <c r="A4078"/>
      <c r="B4078"/>
      <c r="C4078" s="8"/>
      <c r="D4078" s="8"/>
      <c r="E4078"/>
      <c r="F4078" s="276"/>
      <c r="G4078"/>
      <c r="H4078"/>
      <c r="I4078"/>
      <c r="J4078" s="267"/>
      <c r="K4078" s="267"/>
      <c r="L4078" s="372"/>
      <c r="O4078" s="373"/>
      <c r="P4078" s="373"/>
      <c r="Q4078" s="374"/>
      <c r="R4078" s="274"/>
      <c r="S4078"/>
      <c r="T4078"/>
      <c r="U4078"/>
      <c r="V4078"/>
      <c r="W4078"/>
      <c r="X4078"/>
      <c r="Y4078"/>
      <c r="Z4078"/>
      <c r="AA4078"/>
      <c r="AB4078"/>
      <c r="AC4078"/>
      <c r="AD4078"/>
      <c r="AE4078"/>
      <c r="AF4078"/>
      <c r="AG4078"/>
      <c r="AH4078"/>
    </row>
    <row r="4079" spans="1:34" s="282" customFormat="1" ht="12.75" customHeight="1" x14ac:dyDescent="0.25">
      <c r="A4079"/>
      <c r="B4079"/>
      <c r="C4079" s="8"/>
      <c r="D4079" s="8"/>
      <c r="E4079"/>
      <c r="F4079" s="276"/>
      <c r="G4079"/>
      <c r="H4079"/>
      <c r="I4079"/>
      <c r="J4079" s="267"/>
      <c r="K4079" s="267"/>
      <c r="L4079" s="372"/>
      <c r="O4079" s="373"/>
      <c r="P4079" s="373"/>
      <c r="Q4079" s="374"/>
      <c r="R4079" s="274"/>
      <c r="S4079"/>
      <c r="T4079"/>
      <c r="U4079"/>
      <c r="V4079"/>
      <c r="W4079"/>
      <c r="X4079"/>
      <c r="Y4079"/>
      <c r="Z4079"/>
      <c r="AA4079"/>
      <c r="AB4079"/>
      <c r="AC4079"/>
      <c r="AD4079"/>
      <c r="AE4079"/>
      <c r="AF4079"/>
      <c r="AG4079"/>
      <c r="AH4079"/>
    </row>
    <row r="4080" spans="1:34" s="282" customFormat="1" ht="12.75" customHeight="1" x14ac:dyDescent="0.25">
      <c r="A4080"/>
      <c r="B4080"/>
      <c r="C4080" s="8"/>
      <c r="D4080" s="8"/>
      <c r="E4080"/>
      <c r="F4080" s="276"/>
      <c r="G4080"/>
      <c r="H4080"/>
      <c r="I4080"/>
      <c r="J4080" s="267"/>
      <c r="K4080" s="267"/>
      <c r="L4080" s="372"/>
      <c r="O4080" s="373"/>
      <c r="P4080" s="373"/>
      <c r="Q4080" s="374"/>
      <c r="R4080" s="274"/>
      <c r="S4080"/>
      <c r="T4080"/>
      <c r="U4080"/>
      <c r="V4080"/>
      <c r="W4080"/>
      <c r="X4080"/>
      <c r="Y4080"/>
      <c r="Z4080"/>
      <c r="AA4080"/>
      <c r="AB4080"/>
      <c r="AC4080"/>
      <c r="AD4080"/>
      <c r="AE4080"/>
      <c r="AF4080"/>
      <c r="AG4080"/>
      <c r="AH4080"/>
    </row>
    <row r="4081" spans="1:34" s="282" customFormat="1" ht="12.75" customHeight="1" x14ac:dyDescent="0.25">
      <c r="A4081"/>
      <c r="B4081"/>
      <c r="C4081" s="8"/>
      <c r="D4081" s="8"/>
      <c r="E4081"/>
      <c r="F4081" s="276"/>
      <c r="G4081"/>
      <c r="H4081"/>
      <c r="I4081"/>
      <c r="J4081" s="267"/>
      <c r="K4081" s="267"/>
      <c r="L4081" s="372"/>
      <c r="O4081" s="373"/>
      <c r="P4081" s="373"/>
      <c r="Q4081" s="374"/>
      <c r="R4081" s="274"/>
      <c r="S4081"/>
      <c r="T4081"/>
      <c r="U4081"/>
      <c r="V4081"/>
      <c r="W4081"/>
      <c r="X4081"/>
      <c r="Y4081"/>
      <c r="Z4081"/>
      <c r="AA4081"/>
      <c r="AB4081"/>
      <c r="AC4081"/>
      <c r="AD4081"/>
      <c r="AE4081"/>
      <c r="AF4081"/>
      <c r="AG4081"/>
      <c r="AH4081"/>
    </row>
    <row r="4082" spans="1:34" s="282" customFormat="1" ht="12.75" customHeight="1" x14ac:dyDescent="0.25">
      <c r="A4082"/>
      <c r="B4082"/>
      <c r="C4082" s="8"/>
      <c r="D4082" s="8"/>
      <c r="E4082"/>
      <c r="F4082" s="276"/>
      <c r="G4082"/>
      <c r="H4082"/>
      <c r="I4082"/>
      <c r="J4082" s="267"/>
      <c r="K4082" s="267"/>
      <c r="L4082" s="372"/>
      <c r="O4082" s="373"/>
      <c r="P4082" s="373"/>
      <c r="Q4082" s="374"/>
      <c r="R4082" s="274"/>
      <c r="S4082"/>
      <c r="T4082"/>
      <c r="U4082"/>
      <c r="V4082"/>
      <c r="W4082"/>
      <c r="X4082"/>
      <c r="Y4082"/>
      <c r="Z4082"/>
      <c r="AA4082"/>
      <c r="AB4082"/>
      <c r="AC4082"/>
      <c r="AD4082"/>
      <c r="AE4082"/>
      <c r="AF4082"/>
      <c r="AG4082"/>
      <c r="AH4082"/>
    </row>
    <row r="4083" spans="1:34" s="282" customFormat="1" ht="12.75" customHeight="1" x14ac:dyDescent="0.25">
      <c r="A4083"/>
      <c r="B4083"/>
      <c r="C4083" s="8"/>
      <c r="D4083" s="8"/>
      <c r="E4083"/>
      <c r="F4083" s="276"/>
      <c r="G4083"/>
      <c r="H4083"/>
      <c r="I4083"/>
      <c r="J4083" s="267"/>
      <c r="K4083" s="267"/>
      <c r="L4083" s="372"/>
      <c r="O4083" s="373"/>
      <c r="P4083" s="373"/>
      <c r="Q4083" s="374"/>
      <c r="R4083" s="274"/>
      <c r="S4083"/>
      <c r="T4083"/>
      <c r="U4083"/>
      <c r="V4083"/>
      <c r="W4083"/>
      <c r="X4083"/>
      <c r="Y4083"/>
      <c r="Z4083"/>
      <c r="AA4083"/>
      <c r="AB4083"/>
      <c r="AC4083"/>
      <c r="AD4083"/>
      <c r="AE4083"/>
      <c r="AF4083"/>
      <c r="AG4083"/>
      <c r="AH4083"/>
    </row>
    <row r="4084" spans="1:34" s="282" customFormat="1" ht="12.75" customHeight="1" x14ac:dyDescent="0.25">
      <c r="A4084"/>
      <c r="B4084"/>
      <c r="C4084" s="8"/>
      <c r="D4084" s="8"/>
      <c r="E4084"/>
      <c r="F4084" s="276"/>
      <c r="G4084"/>
      <c r="H4084"/>
      <c r="I4084"/>
      <c r="J4084" s="267"/>
      <c r="K4084" s="267"/>
      <c r="L4084" s="372"/>
      <c r="O4084" s="373"/>
      <c r="P4084" s="373"/>
      <c r="Q4084" s="374"/>
      <c r="R4084" s="274"/>
      <c r="S4084"/>
      <c r="T4084"/>
      <c r="U4084"/>
      <c r="V4084"/>
      <c r="W4084"/>
      <c r="X4084"/>
      <c r="Y4084"/>
      <c r="Z4084"/>
      <c r="AA4084"/>
      <c r="AB4084"/>
      <c r="AC4084"/>
      <c r="AD4084"/>
      <c r="AE4084"/>
      <c r="AF4084"/>
      <c r="AG4084"/>
      <c r="AH4084"/>
    </row>
    <row r="4085" spans="1:34" s="282" customFormat="1" ht="12.75" customHeight="1" x14ac:dyDescent="0.25">
      <c r="A4085"/>
      <c r="B4085"/>
      <c r="C4085" s="8"/>
      <c r="D4085" s="8"/>
      <c r="E4085"/>
      <c r="F4085" s="276"/>
      <c r="G4085"/>
      <c r="H4085"/>
      <c r="I4085"/>
      <c r="J4085" s="267"/>
      <c r="K4085" s="267"/>
      <c r="L4085" s="372"/>
      <c r="O4085" s="373"/>
      <c r="P4085" s="373"/>
      <c r="Q4085" s="374"/>
      <c r="R4085" s="274"/>
      <c r="S4085"/>
      <c r="T4085"/>
      <c r="U4085"/>
      <c r="V4085"/>
      <c r="W4085"/>
      <c r="X4085"/>
      <c r="Y4085"/>
      <c r="Z4085"/>
      <c r="AA4085"/>
      <c r="AB4085"/>
      <c r="AC4085"/>
      <c r="AD4085"/>
      <c r="AE4085"/>
      <c r="AF4085"/>
      <c r="AG4085"/>
      <c r="AH4085"/>
    </row>
    <row r="4086" spans="1:34" s="282" customFormat="1" ht="12.75" customHeight="1" x14ac:dyDescent="0.25">
      <c r="A4086"/>
      <c r="B4086"/>
      <c r="C4086" s="8"/>
      <c r="D4086" s="8"/>
      <c r="E4086"/>
      <c r="F4086" s="276"/>
      <c r="G4086"/>
      <c r="H4086"/>
      <c r="I4086"/>
      <c r="J4086" s="267"/>
      <c r="K4086" s="267"/>
      <c r="L4086" s="372"/>
      <c r="O4086" s="373"/>
      <c r="P4086" s="373"/>
      <c r="Q4086" s="374"/>
      <c r="R4086" s="274"/>
      <c r="S4086"/>
      <c r="T4086"/>
      <c r="U4086"/>
      <c r="V4086"/>
      <c r="W4086"/>
      <c r="X4086"/>
      <c r="Y4086"/>
      <c r="Z4086"/>
      <c r="AA4086"/>
      <c r="AB4086"/>
      <c r="AC4086"/>
      <c r="AD4086"/>
      <c r="AE4086"/>
      <c r="AF4086"/>
      <c r="AG4086"/>
      <c r="AH4086"/>
    </row>
    <row r="4087" spans="1:34" s="282" customFormat="1" ht="12.75" customHeight="1" x14ac:dyDescent="0.25">
      <c r="A4087"/>
      <c r="B4087"/>
      <c r="C4087" s="8"/>
      <c r="D4087" s="8"/>
      <c r="E4087"/>
      <c r="F4087" s="276"/>
      <c r="G4087"/>
      <c r="H4087"/>
      <c r="I4087"/>
      <c r="J4087" s="267"/>
      <c r="K4087" s="267"/>
      <c r="L4087" s="372"/>
      <c r="O4087" s="373"/>
      <c r="P4087" s="373"/>
      <c r="Q4087" s="374"/>
      <c r="R4087" s="274"/>
      <c r="S4087"/>
      <c r="T4087"/>
      <c r="U4087"/>
      <c r="V4087"/>
      <c r="W4087"/>
      <c r="X4087"/>
      <c r="Y4087"/>
      <c r="Z4087"/>
      <c r="AA4087"/>
      <c r="AB4087"/>
      <c r="AC4087"/>
      <c r="AD4087"/>
      <c r="AE4087"/>
      <c r="AF4087"/>
      <c r="AG4087"/>
      <c r="AH4087"/>
    </row>
    <row r="4088" spans="1:34" s="282" customFormat="1" ht="12.75" customHeight="1" x14ac:dyDescent="0.25">
      <c r="A4088"/>
      <c r="B4088"/>
      <c r="C4088" s="8"/>
      <c r="D4088" s="8"/>
      <c r="E4088"/>
      <c r="F4088" s="276"/>
      <c r="G4088"/>
      <c r="H4088"/>
      <c r="I4088"/>
      <c r="J4088" s="267"/>
      <c r="K4088" s="267"/>
      <c r="L4088" s="372"/>
      <c r="O4088" s="373"/>
      <c r="P4088" s="373"/>
      <c r="Q4088" s="374"/>
      <c r="R4088" s="274"/>
      <c r="S4088"/>
      <c r="T4088"/>
      <c r="U4088"/>
      <c r="V4088"/>
      <c r="W4088"/>
      <c r="X4088"/>
      <c r="Y4088"/>
      <c r="Z4088"/>
      <c r="AA4088"/>
      <c r="AB4088"/>
      <c r="AC4088"/>
      <c r="AD4088"/>
      <c r="AE4088"/>
      <c r="AF4088"/>
      <c r="AG4088"/>
      <c r="AH4088"/>
    </row>
    <row r="4089" spans="1:34" s="282" customFormat="1" ht="12.75" customHeight="1" x14ac:dyDescent="0.25">
      <c r="A4089"/>
      <c r="B4089"/>
      <c r="C4089" s="8"/>
      <c r="D4089" s="8"/>
      <c r="E4089"/>
      <c r="F4089" s="276"/>
      <c r="G4089"/>
      <c r="H4089"/>
      <c r="I4089"/>
      <c r="J4089" s="267"/>
      <c r="K4089" s="267"/>
      <c r="L4089" s="372"/>
      <c r="O4089" s="373"/>
      <c r="P4089" s="373"/>
      <c r="Q4089" s="374"/>
      <c r="R4089" s="274"/>
      <c r="S4089"/>
      <c r="T4089"/>
      <c r="U4089"/>
      <c r="V4089"/>
      <c r="W4089"/>
      <c r="X4089"/>
      <c r="Y4089"/>
      <c r="Z4089"/>
      <c r="AA4089"/>
      <c r="AB4089"/>
      <c r="AC4089"/>
      <c r="AD4089"/>
      <c r="AE4089"/>
      <c r="AF4089"/>
      <c r="AG4089"/>
      <c r="AH4089"/>
    </row>
    <row r="4090" spans="1:34" s="282" customFormat="1" ht="12.75" customHeight="1" x14ac:dyDescent="0.25">
      <c r="A4090"/>
      <c r="B4090"/>
      <c r="C4090" s="8"/>
      <c r="D4090" s="8"/>
      <c r="E4090"/>
      <c r="F4090" s="276"/>
      <c r="G4090"/>
      <c r="H4090"/>
      <c r="I4090"/>
      <c r="J4090" s="267"/>
      <c r="K4090" s="267"/>
      <c r="L4090" s="372"/>
      <c r="O4090" s="373"/>
      <c r="P4090" s="373"/>
      <c r="Q4090" s="374"/>
      <c r="R4090" s="274"/>
      <c r="S4090"/>
      <c r="T4090"/>
      <c r="U4090"/>
      <c r="V4090"/>
      <c r="W4090"/>
      <c r="X4090"/>
      <c r="Y4090"/>
      <c r="Z4090"/>
      <c r="AA4090"/>
      <c r="AB4090"/>
      <c r="AC4090"/>
      <c r="AD4090"/>
      <c r="AE4090"/>
      <c r="AF4090"/>
      <c r="AG4090"/>
      <c r="AH4090"/>
    </row>
    <row r="4091" spans="1:34" s="282" customFormat="1" ht="12.75" customHeight="1" x14ac:dyDescent="0.25">
      <c r="A4091"/>
      <c r="B4091"/>
      <c r="C4091" s="8"/>
      <c r="D4091" s="8"/>
      <c r="E4091"/>
      <c r="F4091" s="276"/>
      <c r="G4091"/>
      <c r="H4091"/>
      <c r="I4091"/>
      <c r="J4091" s="267"/>
      <c r="K4091" s="267"/>
      <c r="L4091" s="372"/>
      <c r="O4091" s="373"/>
      <c r="P4091" s="373"/>
      <c r="Q4091" s="374"/>
      <c r="R4091" s="274"/>
      <c r="S4091"/>
      <c r="T4091"/>
      <c r="U4091"/>
      <c r="V4091"/>
      <c r="W4091"/>
      <c r="X4091"/>
      <c r="Y4091"/>
      <c r="Z4091"/>
      <c r="AA4091"/>
      <c r="AB4091"/>
      <c r="AC4091"/>
      <c r="AD4091"/>
      <c r="AE4091"/>
      <c r="AF4091"/>
      <c r="AG4091"/>
      <c r="AH4091"/>
    </row>
    <row r="4092" spans="1:34" s="282" customFormat="1" ht="12.75" customHeight="1" x14ac:dyDescent="0.25">
      <c r="A4092"/>
      <c r="B4092"/>
      <c r="C4092" s="8"/>
      <c r="D4092" s="8"/>
      <c r="E4092"/>
      <c r="F4092" s="276"/>
      <c r="G4092"/>
      <c r="H4092"/>
      <c r="I4092"/>
      <c r="J4092" s="267"/>
      <c r="K4092" s="267"/>
      <c r="L4092" s="372"/>
      <c r="O4092" s="373"/>
      <c r="P4092" s="373"/>
      <c r="Q4092" s="374"/>
      <c r="R4092" s="274"/>
      <c r="S4092"/>
      <c r="T4092"/>
      <c r="U4092"/>
      <c r="V4092"/>
      <c r="W4092"/>
      <c r="X4092"/>
      <c r="Y4092"/>
      <c r="Z4092"/>
      <c r="AA4092"/>
      <c r="AB4092"/>
      <c r="AC4092"/>
      <c r="AD4092"/>
      <c r="AE4092"/>
      <c r="AF4092"/>
      <c r="AG4092"/>
      <c r="AH4092"/>
    </row>
    <row r="4093" spans="1:34" s="282" customFormat="1" ht="12.75" customHeight="1" x14ac:dyDescent="0.25">
      <c r="A4093"/>
      <c r="B4093"/>
      <c r="C4093" s="8"/>
      <c r="D4093" s="8"/>
      <c r="E4093"/>
      <c r="F4093" s="276"/>
      <c r="G4093"/>
      <c r="H4093"/>
      <c r="I4093"/>
      <c r="J4093" s="267"/>
      <c r="K4093" s="267"/>
      <c r="L4093" s="372"/>
      <c r="O4093" s="373"/>
      <c r="P4093" s="373"/>
      <c r="Q4093" s="374"/>
      <c r="R4093" s="274"/>
      <c r="S4093"/>
      <c r="T4093"/>
      <c r="U4093"/>
      <c r="V4093"/>
      <c r="W4093"/>
      <c r="X4093"/>
      <c r="Y4093"/>
      <c r="Z4093"/>
      <c r="AA4093"/>
      <c r="AB4093"/>
      <c r="AC4093"/>
      <c r="AD4093"/>
      <c r="AE4093"/>
      <c r="AF4093"/>
      <c r="AG4093"/>
      <c r="AH4093"/>
    </row>
    <row r="4094" spans="1:34" s="282" customFormat="1" ht="12.75" customHeight="1" x14ac:dyDescent="0.25">
      <c r="A4094"/>
      <c r="B4094"/>
      <c r="C4094" s="8"/>
      <c r="D4094" s="8"/>
      <c r="E4094"/>
      <c r="F4094" s="276"/>
      <c r="G4094"/>
      <c r="H4094"/>
      <c r="I4094"/>
      <c r="J4094" s="267"/>
      <c r="K4094" s="267"/>
      <c r="L4094" s="372"/>
      <c r="O4094" s="373"/>
      <c r="P4094" s="373"/>
      <c r="Q4094" s="374"/>
      <c r="R4094" s="274"/>
      <c r="S4094"/>
      <c r="T4094"/>
      <c r="U4094"/>
      <c r="V4094"/>
      <c r="W4094"/>
      <c r="X4094"/>
      <c r="Y4094"/>
      <c r="Z4094"/>
      <c r="AA4094"/>
      <c r="AB4094"/>
      <c r="AC4094"/>
      <c r="AD4094"/>
      <c r="AE4094"/>
      <c r="AF4094"/>
      <c r="AG4094"/>
      <c r="AH4094"/>
    </row>
    <row r="4095" spans="1:34" s="282" customFormat="1" ht="12.75" customHeight="1" x14ac:dyDescent="0.25">
      <c r="A4095"/>
      <c r="B4095"/>
      <c r="C4095" s="8"/>
      <c r="D4095" s="8"/>
      <c r="E4095"/>
      <c r="F4095" s="276"/>
      <c r="G4095"/>
      <c r="H4095"/>
      <c r="I4095"/>
      <c r="J4095" s="267"/>
      <c r="K4095" s="267"/>
      <c r="L4095" s="372"/>
      <c r="O4095" s="373"/>
      <c r="P4095" s="373"/>
      <c r="Q4095" s="374"/>
      <c r="R4095" s="274"/>
      <c r="S4095"/>
      <c r="T4095"/>
      <c r="U4095"/>
      <c r="V4095"/>
      <c r="W4095"/>
      <c r="X4095"/>
      <c r="Y4095"/>
      <c r="Z4095"/>
      <c r="AA4095"/>
      <c r="AB4095"/>
      <c r="AC4095"/>
      <c r="AD4095"/>
      <c r="AE4095"/>
      <c r="AF4095"/>
      <c r="AG4095"/>
      <c r="AH4095"/>
    </row>
    <row r="4096" spans="1:34" s="282" customFormat="1" ht="12.75" customHeight="1" x14ac:dyDescent="0.25">
      <c r="A4096"/>
      <c r="B4096"/>
      <c r="C4096" s="8"/>
      <c r="D4096" s="8"/>
      <c r="E4096"/>
      <c r="F4096" s="276"/>
      <c r="G4096"/>
      <c r="H4096"/>
      <c r="I4096"/>
      <c r="J4096" s="267"/>
      <c r="K4096" s="267"/>
      <c r="L4096" s="372"/>
      <c r="O4096" s="373"/>
      <c r="P4096" s="373"/>
      <c r="Q4096" s="374"/>
      <c r="R4096" s="274"/>
      <c r="S4096"/>
      <c r="T4096"/>
      <c r="U4096"/>
      <c r="V4096"/>
      <c r="W4096"/>
      <c r="X4096"/>
      <c r="Y4096"/>
      <c r="Z4096"/>
      <c r="AA4096"/>
      <c r="AB4096"/>
      <c r="AC4096"/>
      <c r="AD4096"/>
      <c r="AE4096"/>
      <c r="AF4096"/>
      <c r="AG4096"/>
      <c r="AH4096"/>
    </row>
    <row r="4097" spans="1:34" s="282" customFormat="1" ht="12.75" customHeight="1" x14ac:dyDescent="0.25">
      <c r="A4097"/>
      <c r="B4097"/>
      <c r="C4097" s="8"/>
      <c r="D4097" s="8"/>
      <c r="E4097"/>
      <c r="F4097" s="276"/>
      <c r="G4097"/>
      <c r="H4097"/>
      <c r="I4097"/>
      <c r="J4097" s="267"/>
      <c r="K4097" s="267"/>
      <c r="L4097" s="372"/>
      <c r="O4097" s="373"/>
      <c r="P4097" s="373"/>
      <c r="Q4097" s="374"/>
      <c r="R4097" s="274"/>
      <c r="S4097"/>
      <c r="T4097"/>
      <c r="U4097"/>
      <c r="V4097"/>
      <c r="W4097"/>
      <c r="X4097"/>
      <c r="Y4097"/>
      <c r="Z4097"/>
      <c r="AA4097"/>
      <c r="AB4097"/>
      <c r="AC4097"/>
      <c r="AD4097"/>
      <c r="AE4097"/>
      <c r="AF4097"/>
      <c r="AG4097"/>
      <c r="AH4097"/>
    </row>
    <row r="4098" spans="1:34" s="282" customFormat="1" ht="12.75" customHeight="1" x14ac:dyDescent="0.25">
      <c r="A4098"/>
      <c r="B4098"/>
      <c r="C4098" s="8"/>
      <c r="D4098" s="8"/>
      <c r="E4098"/>
      <c r="F4098" s="276"/>
      <c r="G4098"/>
      <c r="H4098"/>
      <c r="I4098"/>
      <c r="J4098" s="267"/>
      <c r="K4098" s="267"/>
      <c r="L4098" s="372"/>
      <c r="O4098" s="373"/>
      <c r="P4098" s="373"/>
      <c r="Q4098" s="374"/>
      <c r="R4098" s="274"/>
      <c r="S4098"/>
      <c r="T4098"/>
      <c r="U4098"/>
      <c r="V4098"/>
      <c r="W4098"/>
      <c r="X4098"/>
      <c r="Y4098"/>
      <c r="Z4098"/>
      <c r="AA4098"/>
      <c r="AB4098"/>
      <c r="AC4098"/>
      <c r="AD4098"/>
      <c r="AE4098"/>
      <c r="AF4098"/>
      <c r="AG4098"/>
      <c r="AH4098"/>
    </row>
    <row r="4099" spans="1:34" s="282" customFormat="1" ht="12.75" customHeight="1" x14ac:dyDescent="0.25">
      <c r="A4099"/>
      <c r="B4099"/>
      <c r="C4099" s="8"/>
      <c r="D4099" s="8"/>
      <c r="E4099"/>
      <c r="F4099" s="276"/>
      <c r="G4099"/>
      <c r="H4099"/>
      <c r="I4099"/>
      <c r="J4099" s="267"/>
      <c r="K4099" s="267"/>
      <c r="L4099" s="372"/>
      <c r="O4099" s="373"/>
      <c r="P4099" s="373"/>
      <c r="Q4099" s="374"/>
      <c r="R4099" s="274"/>
      <c r="S4099"/>
      <c r="T4099"/>
      <c r="U4099"/>
      <c r="V4099"/>
      <c r="W4099"/>
      <c r="X4099"/>
      <c r="Y4099"/>
      <c r="Z4099"/>
      <c r="AA4099"/>
      <c r="AB4099"/>
      <c r="AC4099"/>
      <c r="AD4099"/>
      <c r="AE4099"/>
      <c r="AF4099"/>
      <c r="AG4099"/>
      <c r="AH4099"/>
    </row>
    <row r="4100" spans="1:34" s="282" customFormat="1" ht="12.75" customHeight="1" x14ac:dyDescent="0.25">
      <c r="A4100"/>
      <c r="B4100"/>
      <c r="C4100" s="8"/>
      <c r="D4100" s="8"/>
      <c r="E4100"/>
      <c r="F4100" s="276"/>
      <c r="G4100"/>
      <c r="H4100"/>
      <c r="I4100"/>
      <c r="J4100" s="267"/>
      <c r="K4100" s="267"/>
      <c r="L4100" s="372"/>
      <c r="O4100" s="373"/>
      <c r="P4100" s="373"/>
      <c r="Q4100" s="374"/>
      <c r="R4100" s="274"/>
      <c r="S4100"/>
      <c r="T4100"/>
      <c r="U4100"/>
      <c r="V4100"/>
      <c r="W4100"/>
      <c r="X4100"/>
      <c r="Y4100"/>
      <c r="Z4100"/>
      <c r="AA4100"/>
      <c r="AB4100"/>
      <c r="AC4100"/>
      <c r="AD4100"/>
      <c r="AE4100"/>
      <c r="AF4100"/>
      <c r="AG4100"/>
      <c r="AH4100"/>
    </row>
    <row r="4101" spans="1:34" s="282" customFormat="1" ht="12.75" customHeight="1" x14ac:dyDescent="0.25">
      <c r="A4101"/>
      <c r="B4101"/>
      <c r="C4101" s="8"/>
      <c r="D4101" s="8"/>
      <c r="E4101"/>
      <c r="F4101" s="276"/>
      <c r="G4101"/>
      <c r="H4101"/>
      <c r="I4101"/>
      <c r="J4101" s="267"/>
      <c r="K4101" s="267"/>
      <c r="L4101" s="372"/>
      <c r="O4101" s="373"/>
      <c r="P4101" s="373"/>
      <c r="Q4101" s="374"/>
      <c r="R4101" s="274"/>
      <c r="S4101"/>
      <c r="T4101"/>
      <c r="U4101"/>
      <c r="V4101"/>
      <c r="W4101"/>
      <c r="X4101"/>
      <c r="Y4101"/>
      <c r="Z4101"/>
      <c r="AA4101"/>
      <c r="AB4101"/>
      <c r="AC4101"/>
      <c r="AD4101"/>
      <c r="AE4101"/>
      <c r="AF4101"/>
      <c r="AG4101"/>
      <c r="AH4101"/>
    </row>
    <row r="4102" spans="1:34" s="282" customFormat="1" ht="12.75" customHeight="1" x14ac:dyDescent="0.25">
      <c r="A4102"/>
      <c r="B4102"/>
      <c r="C4102" s="8"/>
      <c r="D4102" s="8"/>
      <c r="E4102"/>
      <c r="F4102" s="276"/>
      <c r="G4102"/>
      <c r="H4102"/>
      <c r="I4102"/>
      <c r="J4102" s="267"/>
      <c r="K4102" s="267"/>
      <c r="L4102" s="372"/>
      <c r="O4102" s="373"/>
      <c r="P4102" s="373"/>
      <c r="Q4102" s="374"/>
      <c r="R4102" s="274"/>
      <c r="S4102"/>
      <c r="T4102"/>
      <c r="U4102"/>
      <c r="V4102"/>
      <c r="W4102"/>
      <c r="X4102"/>
      <c r="Y4102"/>
      <c r="Z4102"/>
      <c r="AA4102"/>
      <c r="AB4102"/>
      <c r="AC4102"/>
      <c r="AD4102"/>
      <c r="AE4102"/>
      <c r="AF4102"/>
      <c r="AG4102"/>
      <c r="AH4102"/>
    </row>
    <row r="4103" spans="1:34" s="282" customFormat="1" ht="12.75" customHeight="1" x14ac:dyDescent="0.25">
      <c r="A4103"/>
      <c r="B4103"/>
      <c r="C4103" s="8"/>
      <c r="D4103" s="8"/>
      <c r="E4103"/>
      <c r="F4103" s="276"/>
      <c r="G4103"/>
      <c r="H4103"/>
      <c r="I4103"/>
      <c r="J4103" s="267"/>
      <c r="K4103" s="267"/>
      <c r="L4103" s="372"/>
      <c r="O4103" s="373"/>
      <c r="P4103" s="373"/>
      <c r="Q4103" s="374"/>
      <c r="R4103" s="274"/>
      <c r="S4103"/>
      <c r="T4103"/>
      <c r="U4103"/>
      <c r="V4103"/>
      <c r="W4103"/>
      <c r="X4103"/>
      <c r="Y4103"/>
      <c r="Z4103"/>
      <c r="AA4103"/>
      <c r="AB4103"/>
      <c r="AC4103"/>
      <c r="AD4103"/>
      <c r="AE4103"/>
      <c r="AF4103"/>
      <c r="AG4103"/>
      <c r="AH4103"/>
    </row>
    <row r="4104" spans="1:34" s="282" customFormat="1" ht="12.75" customHeight="1" x14ac:dyDescent="0.25">
      <c r="A4104"/>
      <c r="B4104"/>
      <c r="C4104" s="8"/>
      <c r="D4104" s="8"/>
      <c r="E4104"/>
      <c r="F4104" s="276"/>
      <c r="G4104"/>
      <c r="H4104"/>
      <c r="I4104"/>
      <c r="J4104" s="267"/>
      <c r="K4104" s="267"/>
      <c r="L4104" s="372"/>
      <c r="O4104" s="373"/>
      <c r="P4104" s="373"/>
      <c r="Q4104" s="374"/>
      <c r="R4104" s="274"/>
      <c r="S4104"/>
      <c r="T4104"/>
      <c r="U4104"/>
      <c r="V4104"/>
      <c r="W4104"/>
      <c r="X4104"/>
      <c r="Y4104"/>
      <c r="Z4104"/>
      <c r="AA4104"/>
      <c r="AB4104"/>
      <c r="AC4104"/>
      <c r="AD4104"/>
      <c r="AE4104"/>
      <c r="AF4104"/>
      <c r="AG4104"/>
      <c r="AH4104"/>
    </row>
    <row r="4105" spans="1:34" s="282" customFormat="1" ht="12.75" customHeight="1" x14ac:dyDescent="0.25">
      <c r="A4105"/>
      <c r="B4105"/>
      <c r="C4105" s="8"/>
      <c r="D4105" s="8"/>
      <c r="E4105"/>
      <c r="F4105" s="276"/>
      <c r="G4105"/>
      <c r="H4105"/>
      <c r="I4105"/>
      <c r="J4105" s="267"/>
      <c r="K4105" s="267"/>
      <c r="L4105" s="372"/>
      <c r="O4105" s="373"/>
      <c r="P4105" s="373"/>
      <c r="Q4105" s="374"/>
      <c r="R4105" s="274"/>
      <c r="S4105"/>
      <c r="T4105"/>
      <c r="U4105"/>
      <c r="V4105"/>
      <c r="W4105"/>
      <c r="X4105"/>
      <c r="Y4105"/>
      <c r="Z4105"/>
      <c r="AA4105"/>
      <c r="AB4105"/>
      <c r="AC4105"/>
      <c r="AD4105"/>
      <c r="AE4105"/>
      <c r="AF4105"/>
      <c r="AG4105"/>
      <c r="AH4105"/>
    </row>
    <row r="4106" spans="1:34" s="282" customFormat="1" ht="12.75" customHeight="1" x14ac:dyDescent="0.25">
      <c r="A4106"/>
      <c r="B4106"/>
      <c r="C4106" s="8"/>
      <c r="D4106" s="8"/>
      <c r="E4106"/>
      <c r="F4106" s="276"/>
      <c r="G4106"/>
      <c r="H4106"/>
      <c r="I4106"/>
      <c r="J4106" s="267"/>
      <c r="K4106" s="267"/>
      <c r="L4106" s="372"/>
      <c r="O4106" s="373"/>
      <c r="P4106" s="373"/>
      <c r="Q4106" s="374"/>
      <c r="R4106" s="274"/>
      <c r="S4106"/>
      <c r="T4106"/>
      <c r="U4106"/>
      <c r="V4106"/>
      <c r="W4106"/>
      <c r="X4106"/>
      <c r="Y4106"/>
      <c r="Z4106"/>
      <c r="AA4106"/>
      <c r="AB4106"/>
      <c r="AC4106"/>
      <c r="AD4106"/>
      <c r="AE4106"/>
      <c r="AF4106"/>
      <c r="AG4106"/>
      <c r="AH4106"/>
    </row>
    <row r="4107" spans="1:34" s="282" customFormat="1" ht="12.75" customHeight="1" x14ac:dyDescent="0.25">
      <c r="A4107"/>
      <c r="B4107"/>
      <c r="C4107" s="8"/>
      <c r="D4107" s="8"/>
      <c r="E4107"/>
      <c r="F4107" s="276"/>
      <c r="G4107"/>
      <c r="H4107"/>
      <c r="I4107"/>
      <c r="J4107" s="267"/>
      <c r="K4107" s="267"/>
      <c r="L4107" s="372"/>
      <c r="O4107" s="373"/>
      <c r="P4107" s="373"/>
      <c r="Q4107" s="374"/>
      <c r="R4107" s="274"/>
      <c r="S4107"/>
      <c r="T4107"/>
      <c r="U4107"/>
      <c r="V4107"/>
      <c r="W4107"/>
      <c r="X4107"/>
      <c r="Y4107"/>
      <c r="Z4107"/>
      <c r="AA4107"/>
      <c r="AB4107"/>
      <c r="AC4107"/>
      <c r="AD4107"/>
      <c r="AE4107"/>
      <c r="AF4107"/>
      <c r="AG4107"/>
      <c r="AH4107"/>
    </row>
    <row r="4108" spans="1:34" s="282" customFormat="1" ht="12.75" customHeight="1" x14ac:dyDescent="0.25">
      <c r="A4108"/>
      <c r="B4108"/>
      <c r="C4108" s="8"/>
      <c r="D4108" s="8"/>
      <c r="E4108"/>
      <c r="F4108" s="276"/>
      <c r="G4108"/>
      <c r="H4108"/>
      <c r="I4108"/>
      <c r="J4108" s="267"/>
      <c r="K4108" s="267"/>
      <c r="L4108" s="372"/>
      <c r="O4108" s="373"/>
      <c r="P4108" s="373"/>
      <c r="Q4108" s="374"/>
      <c r="R4108" s="274"/>
      <c r="S4108"/>
      <c r="T4108"/>
      <c r="U4108"/>
      <c r="V4108"/>
      <c r="W4108"/>
      <c r="X4108"/>
      <c r="Y4108"/>
      <c r="Z4108"/>
      <c r="AA4108"/>
      <c r="AB4108"/>
      <c r="AC4108"/>
      <c r="AD4108"/>
      <c r="AE4108"/>
      <c r="AF4108"/>
      <c r="AG4108"/>
      <c r="AH4108"/>
    </row>
    <row r="4109" spans="1:34" s="282" customFormat="1" ht="12.75" customHeight="1" x14ac:dyDescent="0.25">
      <c r="A4109"/>
      <c r="B4109"/>
      <c r="C4109" s="8"/>
      <c r="D4109" s="8"/>
      <c r="E4109"/>
      <c r="F4109" s="276"/>
      <c r="G4109"/>
      <c r="H4109"/>
      <c r="I4109"/>
      <c r="J4109" s="267"/>
      <c r="K4109" s="267"/>
      <c r="L4109" s="372"/>
      <c r="O4109" s="373"/>
      <c r="P4109" s="373"/>
      <c r="Q4109" s="374"/>
      <c r="R4109" s="274"/>
      <c r="S4109"/>
      <c r="T4109"/>
      <c r="U4109"/>
      <c r="V4109"/>
      <c r="W4109"/>
      <c r="X4109"/>
      <c r="Y4109"/>
      <c r="Z4109"/>
      <c r="AA4109"/>
      <c r="AB4109"/>
      <c r="AC4109"/>
      <c r="AD4109"/>
      <c r="AE4109"/>
      <c r="AF4109"/>
      <c r="AG4109"/>
      <c r="AH4109"/>
    </row>
    <row r="4110" spans="1:34" s="282" customFormat="1" ht="12.75" customHeight="1" x14ac:dyDescent="0.25">
      <c r="A4110"/>
      <c r="B4110"/>
      <c r="C4110" s="8"/>
      <c r="D4110" s="8"/>
      <c r="E4110"/>
      <c r="F4110" s="276"/>
      <c r="G4110"/>
      <c r="H4110"/>
      <c r="I4110"/>
      <c r="J4110" s="267"/>
      <c r="K4110" s="267"/>
      <c r="L4110" s="372"/>
      <c r="O4110" s="373"/>
      <c r="P4110" s="373"/>
      <c r="Q4110" s="374"/>
      <c r="R4110" s="274"/>
      <c r="S4110"/>
      <c r="T4110"/>
      <c r="U4110"/>
      <c r="V4110"/>
      <c r="W4110"/>
      <c r="X4110"/>
      <c r="Y4110"/>
      <c r="Z4110"/>
      <c r="AA4110"/>
      <c r="AB4110"/>
      <c r="AC4110"/>
      <c r="AD4110"/>
      <c r="AE4110"/>
      <c r="AF4110"/>
      <c r="AG4110"/>
      <c r="AH4110"/>
    </row>
    <row r="4111" spans="1:34" s="282" customFormat="1" ht="12.75" customHeight="1" x14ac:dyDescent="0.25">
      <c r="A4111"/>
      <c r="B4111"/>
      <c r="C4111" s="8"/>
      <c r="D4111" s="8"/>
      <c r="E4111"/>
      <c r="F4111" s="276"/>
      <c r="G4111"/>
      <c r="H4111"/>
      <c r="I4111"/>
      <c r="J4111" s="267"/>
      <c r="K4111" s="267"/>
      <c r="L4111" s="372"/>
      <c r="O4111" s="373"/>
      <c r="P4111" s="373"/>
      <c r="Q4111" s="374"/>
      <c r="R4111" s="274"/>
      <c r="S4111"/>
      <c r="T4111"/>
      <c r="U4111"/>
      <c r="V4111"/>
      <c r="W4111"/>
      <c r="X4111"/>
      <c r="Y4111"/>
      <c r="Z4111"/>
      <c r="AA4111"/>
      <c r="AB4111"/>
      <c r="AC4111"/>
      <c r="AD4111"/>
      <c r="AE4111"/>
      <c r="AF4111"/>
      <c r="AG4111"/>
      <c r="AH4111"/>
    </row>
    <row r="4112" spans="1:34" s="282" customFormat="1" ht="12.75" customHeight="1" x14ac:dyDescent="0.25">
      <c r="A4112"/>
      <c r="B4112"/>
      <c r="C4112" s="8"/>
      <c r="D4112" s="8"/>
      <c r="E4112"/>
      <c r="F4112" s="276"/>
      <c r="G4112"/>
      <c r="H4112"/>
      <c r="I4112"/>
      <c r="J4112" s="267"/>
      <c r="K4112" s="267"/>
      <c r="L4112" s="372"/>
      <c r="O4112" s="373"/>
      <c r="P4112" s="373"/>
      <c r="Q4112" s="374"/>
      <c r="R4112" s="274"/>
      <c r="S4112"/>
      <c r="T4112"/>
      <c r="U4112"/>
      <c r="V4112"/>
      <c r="W4112"/>
      <c r="X4112"/>
      <c r="Y4112"/>
      <c r="Z4112"/>
      <c r="AA4112"/>
      <c r="AB4112"/>
      <c r="AC4112"/>
      <c r="AD4112"/>
      <c r="AE4112"/>
      <c r="AF4112"/>
      <c r="AG4112"/>
      <c r="AH4112"/>
    </row>
    <row r="4113" spans="1:34" s="282" customFormat="1" ht="12.75" customHeight="1" x14ac:dyDescent="0.25">
      <c r="A4113"/>
      <c r="B4113"/>
      <c r="C4113" s="8"/>
      <c r="D4113" s="8"/>
      <c r="E4113"/>
      <c r="F4113" s="276"/>
      <c r="G4113"/>
      <c r="H4113"/>
      <c r="I4113"/>
      <c r="J4113" s="267"/>
      <c r="K4113" s="267"/>
      <c r="L4113" s="372"/>
      <c r="O4113" s="373"/>
      <c r="P4113" s="373"/>
      <c r="Q4113" s="374"/>
      <c r="R4113" s="274"/>
      <c r="S4113"/>
      <c r="T4113"/>
      <c r="U4113"/>
      <c r="V4113"/>
      <c r="W4113"/>
      <c r="X4113"/>
      <c r="Y4113"/>
      <c r="Z4113"/>
      <c r="AA4113"/>
      <c r="AB4113"/>
      <c r="AC4113"/>
      <c r="AD4113"/>
      <c r="AE4113"/>
      <c r="AF4113"/>
      <c r="AG4113"/>
      <c r="AH4113"/>
    </row>
    <row r="4114" spans="1:34" s="282" customFormat="1" ht="12.75" customHeight="1" x14ac:dyDescent="0.25">
      <c r="A4114"/>
      <c r="B4114"/>
      <c r="C4114" s="8"/>
      <c r="D4114" s="8"/>
      <c r="E4114"/>
      <c r="F4114" s="276"/>
      <c r="G4114"/>
      <c r="H4114"/>
      <c r="I4114"/>
      <c r="J4114" s="267"/>
      <c r="K4114" s="267"/>
      <c r="L4114" s="372"/>
      <c r="O4114" s="373"/>
      <c r="P4114" s="373"/>
      <c r="Q4114" s="374"/>
      <c r="R4114" s="274"/>
      <c r="S4114"/>
      <c r="T4114"/>
      <c r="U4114"/>
      <c r="V4114"/>
      <c r="W4114"/>
      <c r="X4114"/>
      <c r="Y4114"/>
      <c r="Z4114"/>
      <c r="AA4114"/>
      <c r="AB4114"/>
      <c r="AC4114"/>
      <c r="AD4114"/>
      <c r="AE4114"/>
      <c r="AF4114"/>
      <c r="AG4114"/>
      <c r="AH4114"/>
    </row>
    <row r="4115" spans="1:34" s="282" customFormat="1" ht="12.75" customHeight="1" x14ac:dyDescent="0.25">
      <c r="A4115"/>
      <c r="B4115"/>
      <c r="C4115" s="8"/>
      <c r="D4115" s="8"/>
      <c r="E4115"/>
      <c r="F4115" s="276"/>
      <c r="G4115"/>
      <c r="H4115"/>
      <c r="I4115"/>
      <c r="J4115" s="267"/>
      <c r="K4115" s="267"/>
      <c r="L4115" s="372"/>
      <c r="O4115" s="373"/>
      <c r="P4115" s="373"/>
      <c r="Q4115" s="374"/>
      <c r="R4115" s="274"/>
      <c r="S4115"/>
      <c r="T4115"/>
      <c r="U4115"/>
      <c r="V4115"/>
      <c r="W4115"/>
      <c r="X4115"/>
      <c r="Y4115"/>
      <c r="Z4115"/>
      <c r="AA4115"/>
      <c r="AB4115"/>
      <c r="AC4115"/>
      <c r="AD4115"/>
      <c r="AE4115"/>
      <c r="AF4115"/>
      <c r="AG4115"/>
      <c r="AH4115"/>
    </row>
    <row r="4116" spans="1:34" s="282" customFormat="1" ht="12.75" customHeight="1" x14ac:dyDescent="0.25">
      <c r="A4116"/>
      <c r="B4116"/>
      <c r="C4116" s="8"/>
      <c r="D4116" s="8"/>
      <c r="E4116"/>
      <c r="F4116" s="276"/>
      <c r="G4116"/>
      <c r="H4116"/>
      <c r="I4116"/>
      <c r="J4116" s="267"/>
      <c r="K4116" s="267"/>
      <c r="L4116" s="372"/>
      <c r="O4116" s="373"/>
      <c r="P4116" s="373"/>
      <c r="Q4116" s="374"/>
      <c r="R4116" s="274"/>
      <c r="S4116"/>
      <c r="T4116"/>
      <c r="U4116"/>
      <c r="V4116"/>
      <c r="W4116"/>
      <c r="X4116"/>
      <c r="Y4116"/>
      <c r="Z4116"/>
      <c r="AA4116"/>
      <c r="AB4116"/>
      <c r="AC4116"/>
      <c r="AD4116"/>
      <c r="AE4116"/>
      <c r="AF4116"/>
      <c r="AG4116"/>
      <c r="AH4116"/>
    </row>
    <row r="4117" spans="1:34" s="282" customFormat="1" ht="12.75" customHeight="1" x14ac:dyDescent="0.25">
      <c r="A4117"/>
      <c r="B4117"/>
      <c r="C4117" s="8"/>
      <c r="D4117" s="8"/>
      <c r="E4117"/>
      <c r="F4117" s="276"/>
      <c r="G4117"/>
      <c r="H4117"/>
      <c r="I4117"/>
      <c r="J4117" s="267"/>
      <c r="K4117" s="267"/>
      <c r="L4117" s="372"/>
      <c r="O4117" s="373"/>
      <c r="P4117" s="373"/>
      <c r="Q4117" s="374"/>
      <c r="R4117" s="274"/>
      <c r="S4117"/>
      <c r="T4117"/>
      <c r="U4117"/>
      <c r="V4117"/>
      <c r="W4117"/>
      <c r="X4117"/>
      <c r="Y4117"/>
      <c r="Z4117"/>
      <c r="AA4117"/>
      <c r="AB4117"/>
      <c r="AC4117"/>
      <c r="AD4117"/>
      <c r="AE4117"/>
      <c r="AF4117"/>
      <c r="AG4117"/>
      <c r="AH4117"/>
    </row>
    <row r="4118" spans="1:34" s="282" customFormat="1" ht="12.75" customHeight="1" x14ac:dyDescent="0.25">
      <c r="A4118"/>
      <c r="B4118"/>
      <c r="C4118" s="8"/>
      <c r="D4118" s="8"/>
      <c r="E4118"/>
      <c r="F4118" s="276"/>
      <c r="G4118"/>
      <c r="H4118"/>
      <c r="I4118"/>
      <c r="J4118" s="267"/>
      <c r="K4118" s="267"/>
      <c r="L4118" s="372"/>
      <c r="O4118" s="373"/>
      <c r="P4118" s="373"/>
      <c r="Q4118" s="374"/>
      <c r="R4118" s="274"/>
      <c r="S4118"/>
      <c r="T4118"/>
      <c r="U4118"/>
      <c r="V4118"/>
      <c r="W4118"/>
      <c r="X4118"/>
      <c r="Y4118"/>
      <c r="Z4118"/>
      <c r="AA4118"/>
      <c r="AB4118"/>
      <c r="AC4118"/>
      <c r="AD4118"/>
      <c r="AE4118"/>
      <c r="AF4118"/>
      <c r="AG4118"/>
      <c r="AH4118"/>
    </row>
    <row r="4119" spans="1:34" s="282" customFormat="1" ht="12.75" customHeight="1" x14ac:dyDescent="0.25">
      <c r="A4119"/>
      <c r="B4119"/>
      <c r="C4119" s="8"/>
      <c r="D4119" s="8"/>
      <c r="E4119"/>
      <c r="F4119" s="276"/>
      <c r="G4119"/>
      <c r="H4119"/>
      <c r="I4119"/>
      <c r="J4119" s="267"/>
      <c r="K4119" s="267"/>
      <c r="L4119" s="372"/>
      <c r="O4119" s="373"/>
      <c r="P4119" s="373"/>
      <c r="Q4119" s="374"/>
      <c r="R4119" s="274"/>
      <c r="S4119"/>
      <c r="T4119"/>
      <c r="U4119"/>
      <c r="V4119"/>
      <c r="W4119"/>
      <c r="X4119"/>
      <c r="Y4119"/>
      <c r="Z4119"/>
      <c r="AA4119"/>
      <c r="AB4119"/>
      <c r="AC4119"/>
      <c r="AD4119"/>
      <c r="AE4119"/>
      <c r="AF4119"/>
      <c r="AG4119"/>
      <c r="AH4119"/>
    </row>
    <row r="4120" spans="1:34" s="282" customFormat="1" ht="12.75" customHeight="1" x14ac:dyDescent="0.25">
      <c r="A4120"/>
      <c r="B4120"/>
      <c r="C4120" s="8"/>
      <c r="D4120" s="8"/>
      <c r="E4120"/>
      <c r="F4120" s="276"/>
      <c r="G4120"/>
      <c r="H4120"/>
      <c r="I4120"/>
      <c r="J4120" s="267"/>
      <c r="K4120" s="267"/>
      <c r="L4120" s="372"/>
      <c r="O4120" s="373"/>
      <c r="P4120" s="373"/>
      <c r="Q4120" s="374"/>
      <c r="R4120" s="274"/>
      <c r="S4120"/>
      <c r="T4120"/>
      <c r="U4120"/>
      <c r="V4120"/>
      <c r="W4120"/>
      <c r="X4120"/>
      <c r="Y4120"/>
      <c r="Z4120"/>
      <c r="AA4120"/>
      <c r="AB4120"/>
      <c r="AC4120"/>
      <c r="AD4120"/>
      <c r="AE4120"/>
      <c r="AF4120"/>
      <c r="AG4120"/>
      <c r="AH4120"/>
    </row>
    <row r="4121" spans="1:34" s="282" customFormat="1" ht="12.75" customHeight="1" x14ac:dyDescent="0.25">
      <c r="A4121"/>
      <c r="B4121"/>
      <c r="C4121" s="8"/>
      <c r="D4121" s="8"/>
      <c r="E4121"/>
      <c r="F4121" s="276"/>
      <c r="G4121"/>
      <c r="H4121"/>
      <c r="I4121"/>
      <c r="J4121" s="267"/>
      <c r="K4121" s="267"/>
      <c r="L4121" s="372"/>
      <c r="O4121" s="373"/>
      <c r="P4121" s="373"/>
      <c r="Q4121" s="374"/>
      <c r="R4121" s="274"/>
      <c r="S4121"/>
      <c r="T4121"/>
      <c r="U4121"/>
      <c r="V4121"/>
      <c r="W4121"/>
      <c r="X4121"/>
      <c r="Y4121"/>
      <c r="Z4121"/>
      <c r="AA4121"/>
      <c r="AB4121"/>
      <c r="AC4121"/>
      <c r="AD4121"/>
      <c r="AE4121"/>
      <c r="AF4121"/>
      <c r="AG4121"/>
      <c r="AH4121"/>
    </row>
    <row r="4122" spans="1:34" s="282" customFormat="1" ht="12.75" customHeight="1" x14ac:dyDescent="0.25">
      <c r="A4122"/>
      <c r="B4122"/>
      <c r="C4122" s="8"/>
      <c r="D4122" s="8"/>
      <c r="E4122"/>
      <c r="F4122" s="276"/>
      <c r="G4122"/>
      <c r="H4122"/>
      <c r="I4122"/>
      <c r="J4122" s="267"/>
      <c r="K4122" s="267"/>
      <c r="L4122" s="372"/>
      <c r="O4122" s="373"/>
      <c r="P4122" s="373"/>
      <c r="Q4122" s="374"/>
      <c r="R4122" s="274"/>
      <c r="S4122"/>
      <c r="T4122"/>
      <c r="U4122"/>
      <c r="V4122"/>
      <c r="W4122"/>
      <c r="X4122"/>
      <c r="Y4122"/>
      <c r="Z4122"/>
      <c r="AA4122"/>
      <c r="AB4122"/>
      <c r="AC4122"/>
      <c r="AD4122"/>
      <c r="AE4122"/>
      <c r="AF4122"/>
      <c r="AG4122"/>
      <c r="AH4122"/>
    </row>
    <row r="4123" spans="1:34" s="282" customFormat="1" ht="12.75" customHeight="1" x14ac:dyDescent="0.25">
      <c r="A4123"/>
      <c r="B4123"/>
      <c r="C4123" s="8"/>
      <c r="D4123" s="8"/>
      <c r="E4123"/>
      <c r="F4123" s="276"/>
      <c r="G4123"/>
      <c r="H4123"/>
      <c r="I4123"/>
      <c r="J4123" s="267"/>
      <c r="K4123" s="267"/>
      <c r="L4123" s="372"/>
      <c r="O4123" s="373"/>
      <c r="P4123" s="373"/>
      <c r="Q4123" s="374"/>
      <c r="R4123" s="274"/>
      <c r="S4123"/>
      <c r="T4123"/>
      <c r="U4123"/>
      <c r="V4123"/>
      <c r="W4123"/>
      <c r="X4123"/>
      <c r="Y4123"/>
      <c r="Z4123"/>
      <c r="AA4123"/>
      <c r="AB4123"/>
      <c r="AC4123"/>
      <c r="AD4123"/>
      <c r="AE4123"/>
      <c r="AF4123"/>
      <c r="AG4123"/>
      <c r="AH4123"/>
    </row>
    <row r="4124" spans="1:34" s="282" customFormat="1" ht="12.75" customHeight="1" x14ac:dyDescent="0.25">
      <c r="A4124"/>
      <c r="B4124"/>
      <c r="C4124" s="8"/>
      <c r="D4124" s="8"/>
      <c r="E4124"/>
      <c r="F4124" s="276"/>
      <c r="G4124"/>
      <c r="H4124"/>
      <c r="I4124"/>
      <c r="J4124" s="267"/>
      <c r="K4124" s="267"/>
      <c r="L4124" s="372"/>
      <c r="O4124" s="373"/>
      <c r="P4124" s="373"/>
      <c r="Q4124" s="374"/>
      <c r="R4124" s="274"/>
      <c r="S4124"/>
      <c r="T4124"/>
      <c r="U4124"/>
      <c r="V4124"/>
      <c r="W4124"/>
      <c r="X4124"/>
      <c r="Y4124"/>
      <c r="Z4124"/>
      <c r="AA4124"/>
      <c r="AB4124"/>
      <c r="AC4124"/>
      <c r="AD4124"/>
      <c r="AE4124"/>
      <c r="AF4124"/>
      <c r="AG4124"/>
      <c r="AH4124"/>
    </row>
    <row r="4125" spans="1:34" s="282" customFormat="1" ht="12.75" customHeight="1" x14ac:dyDescent="0.25">
      <c r="A4125"/>
      <c r="B4125"/>
      <c r="C4125" s="8"/>
      <c r="D4125" s="8"/>
      <c r="E4125"/>
      <c r="F4125" s="276"/>
      <c r="G4125"/>
      <c r="H4125"/>
      <c r="I4125"/>
      <c r="J4125" s="267"/>
      <c r="K4125" s="267"/>
      <c r="L4125" s="372"/>
      <c r="O4125" s="373"/>
      <c r="P4125" s="373"/>
      <c r="Q4125" s="374"/>
      <c r="R4125" s="274"/>
      <c r="S4125"/>
      <c r="T4125"/>
      <c r="U4125"/>
      <c r="V4125"/>
      <c r="W4125"/>
      <c r="X4125"/>
      <c r="Y4125"/>
      <c r="Z4125"/>
      <c r="AA4125"/>
      <c r="AB4125"/>
      <c r="AC4125"/>
      <c r="AD4125"/>
      <c r="AE4125"/>
      <c r="AF4125"/>
      <c r="AG4125"/>
      <c r="AH4125"/>
    </row>
    <row r="4126" spans="1:34" s="282" customFormat="1" ht="12.75" customHeight="1" x14ac:dyDescent="0.25">
      <c r="A4126"/>
      <c r="B4126"/>
      <c r="C4126" s="8"/>
      <c r="D4126" s="8"/>
      <c r="E4126"/>
      <c r="F4126" s="276"/>
      <c r="G4126"/>
      <c r="H4126"/>
      <c r="I4126"/>
      <c r="J4126" s="267"/>
      <c r="K4126" s="267"/>
      <c r="L4126" s="372"/>
      <c r="O4126" s="373"/>
      <c r="P4126" s="373"/>
      <c r="Q4126" s="374"/>
      <c r="R4126" s="274"/>
      <c r="S4126"/>
      <c r="T4126"/>
      <c r="U4126"/>
      <c r="V4126"/>
      <c r="W4126"/>
      <c r="X4126"/>
      <c r="Y4126"/>
      <c r="Z4126"/>
      <c r="AA4126"/>
      <c r="AB4126"/>
      <c r="AC4126"/>
      <c r="AD4126"/>
      <c r="AE4126"/>
      <c r="AF4126"/>
      <c r="AG4126"/>
      <c r="AH4126"/>
    </row>
    <row r="4127" spans="1:34" s="282" customFormat="1" ht="12.75" customHeight="1" x14ac:dyDescent="0.25">
      <c r="A4127"/>
      <c r="B4127"/>
      <c r="C4127" s="8"/>
      <c r="D4127" s="8"/>
      <c r="E4127"/>
      <c r="F4127" s="276"/>
      <c r="G4127"/>
      <c r="H4127"/>
      <c r="I4127"/>
      <c r="J4127" s="267"/>
      <c r="K4127" s="267"/>
      <c r="L4127" s="372"/>
      <c r="O4127" s="373"/>
      <c r="P4127" s="373"/>
      <c r="Q4127" s="374"/>
      <c r="R4127" s="274"/>
      <c r="S4127"/>
      <c r="T4127"/>
      <c r="U4127"/>
      <c r="V4127"/>
      <c r="W4127"/>
      <c r="X4127"/>
      <c r="Y4127"/>
      <c r="Z4127"/>
      <c r="AA4127"/>
      <c r="AB4127"/>
      <c r="AC4127"/>
      <c r="AD4127"/>
      <c r="AE4127"/>
      <c r="AF4127"/>
      <c r="AG4127"/>
      <c r="AH4127"/>
    </row>
    <row r="4128" spans="1:34" s="282" customFormat="1" ht="12.75" customHeight="1" x14ac:dyDescent="0.25">
      <c r="A4128"/>
      <c r="B4128"/>
      <c r="C4128" s="8"/>
      <c r="D4128" s="8"/>
      <c r="E4128"/>
      <c r="F4128" s="276"/>
      <c r="G4128"/>
      <c r="H4128"/>
      <c r="I4128"/>
      <c r="J4128" s="267"/>
      <c r="K4128" s="267"/>
      <c r="L4128" s="372"/>
      <c r="O4128" s="373"/>
      <c r="P4128" s="373"/>
      <c r="Q4128" s="374"/>
      <c r="R4128" s="274"/>
      <c r="S4128"/>
      <c r="T4128"/>
      <c r="U4128"/>
      <c r="V4128"/>
      <c r="W4128"/>
      <c r="X4128"/>
      <c r="Y4128"/>
      <c r="Z4128"/>
      <c r="AA4128"/>
      <c r="AB4128"/>
      <c r="AC4128"/>
      <c r="AD4128"/>
      <c r="AE4128"/>
      <c r="AF4128"/>
      <c r="AG4128"/>
      <c r="AH4128"/>
    </row>
    <row r="4129" spans="1:34" s="282" customFormat="1" ht="12.75" customHeight="1" x14ac:dyDescent="0.25">
      <c r="A4129"/>
      <c r="B4129"/>
      <c r="C4129" s="8"/>
      <c r="D4129" s="8"/>
      <c r="E4129"/>
      <c r="F4129" s="276"/>
      <c r="G4129"/>
      <c r="H4129"/>
      <c r="I4129"/>
      <c r="J4129" s="267"/>
      <c r="K4129" s="267"/>
      <c r="L4129" s="372"/>
      <c r="O4129" s="373"/>
      <c r="P4129" s="373"/>
      <c r="Q4129" s="374"/>
      <c r="R4129" s="274"/>
      <c r="S4129"/>
      <c r="T4129"/>
      <c r="U4129"/>
      <c r="V4129"/>
      <c r="W4129"/>
      <c r="X4129"/>
      <c r="Y4129"/>
      <c r="Z4129"/>
      <c r="AA4129"/>
      <c r="AB4129"/>
      <c r="AC4129"/>
      <c r="AD4129"/>
      <c r="AE4129"/>
      <c r="AF4129"/>
      <c r="AG4129"/>
      <c r="AH4129"/>
    </row>
    <row r="4130" spans="1:34" s="282" customFormat="1" ht="12.75" customHeight="1" x14ac:dyDescent="0.25">
      <c r="A4130"/>
      <c r="B4130"/>
      <c r="C4130" s="8"/>
      <c r="D4130" s="8"/>
      <c r="E4130"/>
      <c r="F4130" s="276"/>
      <c r="G4130"/>
      <c r="H4130"/>
      <c r="I4130"/>
      <c r="J4130" s="267"/>
      <c r="K4130" s="267"/>
      <c r="L4130" s="372"/>
      <c r="O4130" s="373"/>
      <c r="P4130" s="373"/>
      <c r="Q4130" s="374"/>
      <c r="R4130" s="274"/>
      <c r="S4130"/>
      <c r="T4130"/>
      <c r="U4130"/>
      <c r="V4130"/>
      <c r="W4130"/>
      <c r="X4130"/>
      <c r="Y4130"/>
      <c r="Z4130"/>
      <c r="AA4130"/>
      <c r="AB4130"/>
      <c r="AC4130"/>
      <c r="AD4130"/>
      <c r="AE4130"/>
      <c r="AF4130"/>
      <c r="AG4130"/>
      <c r="AH4130"/>
    </row>
    <row r="4131" spans="1:34" s="282" customFormat="1" ht="12.75" customHeight="1" x14ac:dyDescent="0.25">
      <c r="A4131"/>
      <c r="B4131"/>
      <c r="C4131" s="8"/>
      <c r="D4131" s="8"/>
      <c r="E4131"/>
      <c r="F4131" s="276"/>
      <c r="G4131"/>
      <c r="H4131"/>
      <c r="I4131"/>
      <c r="J4131" s="267"/>
      <c r="K4131" s="267"/>
      <c r="L4131" s="372"/>
      <c r="O4131" s="373"/>
      <c r="P4131" s="373"/>
      <c r="Q4131" s="374"/>
      <c r="R4131" s="274"/>
      <c r="S4131"/>
      <c r="T4131"/>
      <c r="U4131"/>
      <c r="V4131"/>
      <c r="W4131"/>
      <c r="X4131"/>
      <c r="Y4131"/>
      <c r="Z4131"/>
      <c r="AA4131"/>
      <c r="AB4131"/>
      <c r="AC4131"/>
      <c r="AD4131"/>
      <c r="AE4131"/>
      <c r="AF4131"/>
      <c r="AG4131"/>
      <c r="AH4131"/>
    </row>
    <row r="4132" spans="1:34" s="282" customFormat="1" ht="12.75" customHeight="1" x14ac:dyDescent="0.25">
      <c r="A4132"/>
      <c r="B4132"/>
      <c r="C4132" s="8"/>
      <c r="D4132" s="8"/>
      <c r="E4132"/>
      <c r="F4132" s="276"/>
      <c r="G4132"/>
      <c r="H4132"/>
      <c r="I4132"/>
      <c r="J4132" s="267"/>
      <c r="K4132" s="267"/>
      <c r="L4132" s="372"/>
      <c r="O4132" s="373"/>
      <c r="P4132" s="373"/>
      <c r="Q4132" s="374"/>
      <c r="R4132" s="274"/>
      <c r="S4132"/>
      <c r="T4132"/>
      <c r="U4132"/>
      <c r="V4132"/>
      <c r="W4132"/>
      <c r="X4132"/>
      <c r="Y4132"/>
      <c r="Z4132"/>
      <c r="AA4132"/>
      <c r="AB4132"/>
      <c r="AC4132"/>
      <c r="AD4132"/>
      <c r="AE4132"/>
      <c r="AF4132"/>
      <c r="AG4132"/>
      <c r="AH4132"/>
    </row>
    <row r="4133" spans="1:34" s="282" customFormat="1" ht="12.75" customHeight="1" x14ac:dyDescent="0.25">
      <c r="A4133"/>
      <c r="B4133"/>
      <c r="C4133" s="8"/>
      <c r="D4133" s="8"/>
      <c r="E4133"/>
      <c r="F4133" s="276"/>
      <c r="G4133"/>
      <c r="H4133"/>
      <c r="I4133"/>
      <c r="J4133" s="267"/>
      <c r="K4133" s="267"/>
      <c r="L4133" s="372"/>
      <c r="O4133" s="373"/>
      <c r="P4133" s="373"/>
      <c r="Q4133" s="374"/>
      <c r="R4133" s="274"/>
      <c r="S4133"/>
      <c r="T4133"/>
      <c r="U4133"/>
      <c r="V4133"/>
      <c r="W4133"/>
      <c r="X4133"/>
      <c r="Y4133"/>
      <c r="Z4133"/>
      <c r="AA4133"/>
      <c r="AB4133"/>
      <c r="AC4133"/>
      <c r="AD4133"/>
      <c r="AE4133"/>
      <c r="AF4133"/>
      <c r="AG4133"/>
      <c r="AH4133"/>
    </row>
    <row r="4134" spans="1:34" s="282" customFormat="1" ht="12.75" customHeight="1" x14ac:dyDescent="0.25">
      <c r="A4134"/>
      <c r="B4134"/>
      <c r="C4134" s="8"/>
      <c r="D4134" s="8"/>
      <c r="E4134"/>
      <c r="F4134" s="276"/>
      <c r="G4134"/>
      <c r="H4134"/>
      <c r="I4134"/>
      <c r="J4134" s="267"/>
      <c r="K4134" s="267"/>
      <c r="L4134" s="372"/>
      <c r="O4134" s="373"/>
      <c r="P4134" s="373"/>
      <c r="Q4134" s="374"/>
      <c r="R4134" s="274"/>
      <c r="S4134"/>
      <c r="T4134"/>
      <c r="U4134"/>
      <c r="V4134"/>
      <c r="W4134"/>
      <c r="X4134"/>
      <c r="Y4134"/>
      <c r="Z4134"/>
      <c r="AA4134"/>
      <c r="AB4134"/>
      <c r="AC4134"/>
      <c r="AD4134"/>
      <c r="AE4134"/>
      <c r="AF4134"/>
      <c r="AG4134"/>
      <c r="AH4134"/>
    </row>
    <row r="4135" spans="1:34" s="282" customFormat="1" ht="12.75" customHeight="1" x14ac:dyDescent="0.25">
      <c r="A4135"/>
      <c r="B4135"/>
      <c r="C4135" s="8"/>
      <c r="D4135" s="8"/>
      <c r="E4135"/>
      <c r="F4135" s="276"/>
      <c r="G4135"/>
      <c r="H4135"/>
      <c r="I4135"/>
      <c r="J4135" s="267"/>
      <c r="K4135" s="267"/>
      <c r="L4135" s="372"/>
      <c r="O4135" s="373"/>
      <c r="P4135" s="373"/>
      <c r="Q4135" s="374"/>
      <c r="R4135" s="274"/>
      <c r="S4135"/>
      <c r="T4135"/>
      <c r="U4135"/>
      <c r="V4135"/>
      <c r="W4135"/>
      <c r="X4135"/>
      <c r="Y4135"/>
      <c r="Z4135"/>
      <c r="AA4135"/>
      <c r="AB4135"/>
      <c r="AC4135"/>
      <c r="AD4135"/>
      <c r="AE4135"/>
      <c r="AF4135"/>
      <c r="AG4135"/>
      <c r="AH4135"/>
    </row>
    <row r="4136" spans="1:34" s="282" customFormat="1" ht="12.75" customHeight="1" x14ac:dyDescent="0.25">
      <c r="A4136"/>
      <c r="B4136"/>
      <c r="C4136" s="8"/>
      <c r="D4136" s="8"/>
      <c r="E4136"/>
      <c r="F4136" s="276"/>
      <c r="G4136"/>
      <c r="H4136"/>
      <c r="I4136"/>
      <c r="J4136" s="267"/>
      <c r="K4136" s="267"/>
      <c r="L4136" s="372"/>
      <c r="O4136" s="373"/>
      <c r="P4136" s="373"/>
      <c r="Q4136" s="374"/>
      <c r="R4136" s="274"/>
      <c r="S4136"/>
      <c r="T4136"/>
      <c r="U4136"/>
      <c r="V4136"/>
      <c r="W4136"/>
      <c r="X4136"/>
      <c r="Y4136"/>
      <c r="Z4136"/>
      <c r="AA4136"/>
      <c r="AB4136"/>
      <c r="AC4136"/>
      <c r="AD4136"/>
      <c r="AE4136"/>
      <c r="AF4136"/>
      <c r="AG4136"/>
      <c r="AH4136"/>
    </row>
    <row r="4137" spans="1:34" s="282" customFormat="1" ht="12.75" customHeight="1" x14ac:dyDescent="0.25">
      <c r="A4137"/>
      <c r="B4137"/>
      <c r="C4137" s="8"/>
      <c r="D4137" s="8"/>
      <c r="E4137"/>
      <c r="F4137" s="276"/>
      <c r="G4137"/>
      <c r="H4137"/>
      <c r="I4137"/>
      <c r="J4137" s="267"/>
      <c r="K4137" s="267"/>
      <c r="L4137" s="372"/>
      <c r="O4137" s="373"/>
      <c r="P4137" s="373"/>
      <c r="Q4137" s="374"/>
      <c r="R4137" s="274"/>
      <c r="S4137"/>
      <c r="T4137"/>
      <c r="U4137"/>
      <c r="V4137"/>
      <c r="W4137"/>
      <c r="X4137"/>
      <c r="Y4137"/>
      <c r="Z4137"/>
      <c r="AA4137"/>
      <c r="AB4137"/>
      <c r="AC4137"/>
      <c r="AD4137"/>
      <c r="AE4137"/>
      <c r="AF4137"/>
      <c r="AG4137"/>
      <c r="AH4137"/>
    </row>
    <row r="4138" spans="1:34" s="282" customFormat="1" ht="12.75" customHeight="1" x14ac:dyDescent="0.25">
      <c r="A4138"/>
      <c r="B4138"/>
      <c r="C4138" s="8"/>
      <c r="D4138" s="8"/>
      <c r="E4138"/>
      <c r="F4138" s="276"/>
      <c r="G4138"/>
      <c r="H4138"/>
      <c r="I4138"/>
      <c r="J4138" s="267"/>
      <c r="K4138" s="267"/>
      <c r="L4138" s="372"/>
      <c r="O4138" s="373"/>
      <c r="P4138" s="373"/>
      <c r="Q4138" s="374"/>
      <c r="R4138" s="274"/>
      <c r="S4138"/>
      <c r="T4138"/>
      <c r="U4138"/>
      <c r="V4138"/>
      <c r="W4138"/>
      <c r="X4138"/>
      <c r="Y4138"/>
      <c r="Z4138"/>
      <c r="AA4138"/>
      <c r="AB4138"/>
      <c r="AC4138"/>
      <c r="AD4138"/>
      <c r="AE4138"/>
      <c r="AF4138"/>
      <c r="AG4138"/>
      <c r="AH4138"/>
    </row>
    <row r="4139" spans="1:34" s="282" customFormat="1" ht="12.75" customHeight="1" x14ac:dyDescent="0.25">
      <c r="A4139"/>
      <c r="B4139"/>
      <c r="C4139" s="8"/>
      <c r="D4139" s="8"/>
      <c r="E4139"/>
      <c r="F4139" s="276"/>
      <c r="G4139"/>
      <c r="H4139"/>
      <c r="I4139"/>
      <c r="J4139" s="267"/>
      <c r="K4139" s="267"/>
      <c r="L4139" s="372"/>
      <c r="O4139" s="373"/>
      <c r="P4139" s="373"/>
      <c r="Q4139" s="374"/>
      <c r="R4139" s="274"/>
      <c r="S4139"/>
      <c r="T4139"/>
      <c r="U4139"/>
      <c r="V4139"/>
      <c r="W4139"/>
      <c r="X4139"/>
      <c r="Y4139"/>
      <c r="Z4139"/>
      <c r="AA4139"/>
      <c r="AB4139"/>
      <c r="AC4139"/>
      <c r="AD4139"/>
      <c r="AE4139"/>
      <c r="AF4139"/>
      <c r="AG4139"/>
      <c r="AH4139"/>
    </row>
    <row r="4140" spans="1:34" s="282" customFormat="1" ht="12.75" customHeight="1" x14ac:dyDescent="0.25">
      <c r="A4140"/>
      <c r="B4140"/>
      <c r="C4140" s="8"/>
      <c r="D4140" s="8"/>
      <c r="E4140"/>
      <c r="F4140" s="276"/>
      <c r="G4140"/>
      <c r="H4140"/>
      <c r="I4140"/>
      <c r="J4140" s="267"/>
      <c r="K4140" s="267"/>
      <c r="L4140" s="372"/>
      <c r="O4140" s="373"/>
      <c r="P4140" s="373"/>
      <c r="Q4140" s="374"/>
      <c r="R4140" s="274"/>
      <c r="S4140"/>
      <c r="T4140"/>
      <c r="U4140"/>
      <c r="V4140"/>
      <c r="W4140"/>
      <c r="X4140"/>
      <c r="Y4140"/>
      <c r="Z4140"/>
      <c r="AA4140"/>
      <c r="AB4140"/>
      <c r="AC4140"/>
      <c r="AD4140"/>
      <c r="AE4140"/>
      <c r="AF4140"/>
      <c r="AG4140"/>
      <c r="AH4140"/>
    </row>
    <row r="4141" spans="1:34" s="282" customFormat="1" ht="12.75" customHeight="1" x14ac:dyDescent="0.25">
      <c r="A4141"/>
      <c r="B4141"/>
      <c r="C4141" s="8"/>
      <c r="D4141" s="8"/>
      <c r="E4141"/>
      <c r="F4141" s="276"/>
      <c r="G4141"/>
      <c r="H4141"/>
      <c r="I4141"/>
      <c r="J4141" s="267"/>
      <c r="K4141" s="267"/>
      <c r="L4141" s="372"/>
      <c r="O4141" s="373"/>
      <c r="P4141" s="373"/>
      <c r="Q4141" s="374"/>
      <c r="R4141" s="274"/>
      <c r="S4141"/>
      <c r="T4141"/>
      <c r="U4141"/>
      <c r="V4141"/>
      <c r="W4141"/>
      <c r="X4141"/>
      <c r="Y4141"/>
      <c r="Z4141"/>
      <c r="AA4141"/>
      <c r="AB4141"/>
      <c r="AC4141"/>
      <c r="AD4141"/>
      <c r="AE4141"/>
      <c r="AF4141"/>
      <c r="AG4141"/>
      <c r="AH4141"/>
    </row>
    <row r="4142" spans="1:34" s="282" customFormat="1" ht="12.75" customHeight="1" x14ac:dyDescent="0.25">
      <c r="A4142"/>
      <c r="B4142"/>
      <c r="C4142" s="8"/>
      <c r="D4142" s="8"/>
      <c r="E4142"/>
      <c r="F4142" s="276"/>
      <c r="G4142"/>
      <c r="H4142"/>
      <c r="I4142"/>
      <c r="J4142" s="267"/>
      <c r="K4142" s="267"/>
      <c r="L4142" s="372"/>
      <c r="O4142" s="373"/>
      <c r="P4142" s="373"/>
      <c r="Q4142" s="374"/>
      <c r="R4142" s="274"/>
      <c r="S4142"/>
      <c r="T4142"/>
      <c r="U4142"/>
      <c r="V4142"/>
      <c r="W4142"/>
      <c r="X4142"/>
      <c r="Y4142"/>
      <c r="Z4142"/>
      <c r="AA4142"/>
      <c r="AB4142"/>
      <c r="AC4142"/>
      <c r="AD4142"/>
      <c r="AE4142"/>
      <c r="AF4142"/>
      <c r="AG4142"/>
      <c r="AH4142"/>
    </row>
    <row r="4143" spans="1:34" s="282" customFormat="1" ht="12.75" customHeight="1" x14ac:dyDescent="0.25">
      <c r="A4143"/>
      <c r="B4143"/>
      <c r="C4143" s="8"/>
      <c r="D4143" s="8"/>
      <c r="E4143"/>
      <c r="F4143" s="276"/>
      <c r="G4143"/>
      <c r="H4143"/>
      <c r="I4143"/>
      <c r="J4143" s="267"/>
      <c r="K4143" s="267"/>
      <c r="L4143" s="372"/>
      <c r="O4143" s="373"/>
      <c r="P4143" s="373"/>
      <c r="Q4143" s="374"/>
      <c r="R4143" s="274"/>
      <c r="S4143"/>
      <c r="T4143"/>
      <c r="U4143"/>
      <c r="V4143"/>
      <c r="W4143"/>
      <c r="X4143"/>
      <c r="Y4143"/>
      <c r="Z4143"/>
      <c r="AA4143"/>
      <c r="AB4143"/>
      <c r="AC4143"/>
      <c r="AD4143"/>
      <c r="AE4143"/>
      <c r="AF4143"/>
      <c r="AG4143"/>
      <c r="AH4143"/>
    </row>
    <row r="4144" spans="1:34" s="282" customFormat="1" ht="12.75" customHeight="1" x14ac:dyDescent="0.25">
      <c r="A4144"/>
      <c r="B4144"/>
      <c r="C4144" s="8"/>
      <c r="D4144" s="8"/>
      <c r="E4144"/>
      <c r="F4144" s="276"/>
      <c r="G4144"/>
      <c r="H4144"/>
      <c r="I4144"/>
      <c r="J4144" s="267"/>
      <c r="K4144" s="267"/>
      <c r="L4144" s="372"/>
      <c r="O4144" s="373"/>
      <c r="P4144" s="373"/>
      <c r="Q4144" s="374"/>
      <c r="R4144" s="274"/>
      <c r="S4144"/>
      <c r="T4144"/>
      <c r="U4144"/>
      <c r="V4144"/>
      <c r="W4144"/>
      <c r="X4144"/>
      <c r="Y4144"/>
      <c r="Z4144"/>
      <c r="AA4144"/>
      <c r="AB4144"/>
      <c r="AC4144"/>
      <c r="AD4144"/>
      <c r="AE4144"/>
      <c r="AF4144"/>
      <c r="AG4144"/>
      <c r="AH4144"/>
    </row>
    <row r="4145" spans="1:34" s="282" customFormat="1" ht="12.75" customHeight="1" x14ac:dyDescent="0.25">
      <c r="A4145"/>
      <c r="B4145"/>
      <c r="C4145" s="8"/>
      <c r="D4145" s="8"/>
      <c r="E4145"/>
      <c r="F4145" s="276"/>
      <c r="G4145"/>
      <c r="H4145"/>
      <c r="I4145"/>
      <c r="J4145" s="267"/>
      <c r="K4145" s="267"/>
      <c r="L4145" s="372"/>
      <c r="O4145" s="373"/>
      <c r="P4145" s="373"/>
      <c r="Q4145" s="374"/>
      <c r="R4145" s="274"/>
      <c r="S4145"/>
      <c r="T4145"/>
      <c r="U4145"/>
      <c r="V4145"/>
      <c r="W4145"/>
      <c r="X4145"/>
      <c r="Y4145"/>
      <c r="Z4145"/>
      <c r="AA4145"/>
      <c r="AB4145"/>
      <c r="AC4145"/>
      <c r="AD4145"/>
      <c r="AE4145"/>
      <c r="AF4145"/>
      <c r="AG4145"/>
      <c r="AH4145"/>
    </row>
    <row r="4146" spans="1:34" s="282" customFormat="1" ht="12.75" customHeight="1" x14ac:dyDescent="0.25">
      <c r="A4146"/>
      <c r="B4146"/>
      <c r="C4146" s="8"/>
      <c r="D4146" s="8"/>
      <c r="E4146"/>
      <c r="F4146" s="276"/>
      <c r="G4146"/>
      <c r="H4146"/>
      <c r="I4146"/>
      <c r="J4146" s="267"/>
      <c r="K4146" s="267"/>
      <c r="L4146" s="372"/>
      <c r="O4146" s="373"/>
      <c r="P4146" s="373"/>
      <c r="Q4146" s="374"/>
      <c r="R4146" s="274"/>
      <c r="S4146"/>
      <c r="T4146"/>
      <c r="U4146"/>
      <c r="V4146"/>
      <c r="W4146"/>
      <c r="X4146"/>
      <c r="Y4146"/>
      <c r="Z4146"/>
      <c r="AA4146"/>
      <c r="AB4146"/>
      <c r="AC4146"/>
      <c r="AD4146"/>
      <c r="AE4146"/>
      <c r="AF4146"/>
      <c r="AG4146"/>
      <c r="AH4146"/>
    </row>
    <row r="4147" spans="1:34" s="282" customFormat="1" ht="12.75" customHeight="1" x14ac:dyDescent="0.25">
      <c r="A4147"/>
      <c r="B4147"/>
      <c r="C4147" s="8"/>
      <c r="D4147" s="8"/>
      <c r="E4147"/>
      <c r="F4147" s="276"/>
      <c r="G4147"/>
      <c r="H4147"/>
      <c r="I4147"/>
      <c r="J4147" s="267"/>
      <c r="K4147" s="267"/>
      <c r="L4147" s="372"/>
      <c r="O4147" s="373"/>
      <c r="P4147" s="373"/>
      <c r="Q4147" s="374"/>
      <c r="R4147" s="274"/>
      <c r="S4147"/>
      <c r="T4147"/>
      <c r="U4147"/>
      <c r="V4147"/>
      <c r="W4147"/>
      <c r="X4147"/>
      <c r="Y4147"/>
      <c r="Z4147"/>
      <c r="AA4147"/>
      <c r="AB4147"/>
      <c r="AC4147"/>
      <c r="AD4147"/>
      <c r="AE4147"/>
      <c r="AF4147"/>
      <c r="AG4147"/>
      <c r="AH4147"/>
    </row>
    <row r="4148" spans="1:34" s="282" customFormat="1" ht="12.75" customHeight="1" x14ac:dyDescent="0.25">
      <c r="A4148"/>
      <c r="B4148"/>
      <c r="C4148" s="8"/>
      <c r="D4148" s="8"/>
      <c r="E4148"/>
      <c r="F4148" s="276"/>
      <c r="G4148"/>
      <c r="H4148"/>
      <c r="I4148"/>
      <c r="J4148" s="267"/>
      <c r="K4148" s="267"/>
      <c r="L4148" s="372"/>
      <c r="O4148" s="373"/>
      <c r="P4148" s="373"/>
      <c r="Q4148" s="374"/>
      <c r="R4148" s="274"/>
      <c r="S4148"/>
      <c r="T4148"/>
      <c r="U4148"/>
      <c r="V4148"/>
      <c r="W4148"/>
      <c r="X4148"/>
      <c r="Y4148"/>
      <c r="Z4148"/>
      <c r="AA4148"/>
      <c r="AB4148"/>
      <c r="AC4148"/>
      <c r="AD4148"/>
      <c r="AE4148"/>
      <c r="AF4148"/>
      <c r="AG4148"/>
      <c r="AH4148"/>
    </row>
    <row r="4149" spans="1:34" s="282" customFormat="1" ht="12.75" customHeight="1" x14ac:dyDescent="0.25">
      <c r="A4149"/>
      <c r="B4149"/>
      <c r="C4149" s="8"/>
      <c r="D4149" s="8"/>
      <c r="E4149"/>
      <c r="F4149" s="276"/>
      <c r="G4149"/>
      <c r="H4149"/>
      <c r="I4149"/>
      <c r="J4149" s="267"/>
      <c r="K4149" s="267"/>
      <c r="L4149" s="372"/>
      <c r="O4149" s="373"/>
      <c r="P4149" s="373"/>
      <c r="Q4149" s="374"/>
      <c r="R4149" s="274"/>
      <c r="S4149"/>
      <c r="T4149"/>
      <c r="U4149"/>
      <c r="V4149"/>
      <c r="W4149"/>
      <c r="X4149"/>
      <c r="Y4149"/>
      <c r="Z4149"/>
      <c r="AA4149"/>
      <c r="AB4149"/>
      <c r="AC4149"/>
      <c r="AD4149"/>
      <c r="AE4149"/>
      <c r="AF4149"/>
      <c r="AG4149"/>
      <c r="AH4149"/>
    </row>
    <row r="4150" spans="1:34" s="282" customFormat="1" ht="12.75" customHeight="1" x14ac:dyDescent="0.25">
      <c r="A4150"/>
      <c r="B4150"/>
      <c r="C4150" s="8"/>
      <c r="D4150" s="8"/>
      <c r="E4150"/>
      <c r="F4150" s="276"/>
      <c r="G4150"/>
      <c r="H4150"/>
      <c r="I4150"/>
      <c r="J4150" s="267"/>
      <c r="K4150" s="267"/>
      <c r="L4150" s="372"/>
      <c r="O4150" s="373"/>
      <c r="P4150" s="373"/>
      <c r="Q4150" s="374"/>
      <c r="R4150" s="274"/>
      <c r="S4150"/>
      <c r="T4150"/>
      <c r="U4150"/>
      <c r="V4150"/>
      <c r="W4150"/>
      <c r="X4150"/>
      <c r="Y4150"/>
      <c r="Z4150"/>
      <c r="AA4150"/>
      <c r="AB4150"/>
      <c r="AC4150"/>
      <c r="AD4150"/>
      <c r="AE4150"/>
      <c r="AF4150"/>
      <c r="AG4150"/>
      <c r="AH4150"/>
    </row>
    <row r="4151" spans="1:34" s="282" customFormat="1" ht="12.75" customHeight="1" x14ac:dyDescent="0.25">
      <c r="A4151"/>
      <c r="B4151"/>
      <c r="C4151" s="8"/>
      <c r="D4151" s="8"/>
      <c r="E4151"/>
      <c r="F4151" s="276"/>
      <c r="G4151"/>
      <c r="H4151"/>
      <c r="I4151"/>
      <c r="J4151" s="267"/>
      <c r="K4151" s="267"/>
      <c r="L4151" s="372"/>
      <c r="O4151" s="373"/>
      <c r="P4151" s="373"/>
      <c r="Q4151" s="374"/>
      <c r="R4151" s="274"/>
      <c r="S4151"/>
      <c r="T4151"/>
      <c r="U4151"/>
      <c r="V4151"/>
      <c r="W4151"/>
      <c r="X4151"/>
      <c r="Y4151"/>
      <c r="Z4151"/>
      <c r="AA4151"/>
      <c r="AB4151"/>
      <c r="AC4151"/>
      <c r="AD4151"/>
      <c r="AE4151"/>
      <c r="AF4151"/>
      <c r="AG4151"/>
      <c r="AH4151"/>
    </row>
    <row r="4152" spans="1:34" s="282" customFormat="1" ht="12.75" customHeight="1" x14ac:dyDescent="0.25">
      <c r="A4152"/>
      <c r="B4152"/>
      <c r="C4152" s="8"/>
      <c r="D4152" s="8"/>
      <c r="E4152"/>
      <c r="F4152" s="276"/>
      <c r="G4152"/>
      <c r="H4152"/>
      <c r="I4152"/>
      <c r="J4152" s="267"/>
      <c r="K4152" s="267"/>
      <c r="L4152" s="372"/>
      <c r="O4152" s="373"/>
      <c r="P4152" s="373"/>
      <c r="Q4152" s="374"/>
      <c r="R4152" s="274"/>
      <c r="S4152"/>
      <c r="T4152"/>
      <c r="U4152"/>
      <c r="V4152"/>
      <c r="W4152"/>
      <c r="X4152"/>
      <c r="Y4152"/>
      <c r="Z4152"/>
      <c r="AA4152"/>
      <c r="AB4152"/>
      <c r="AC4152"/>
      <c r="AD4152"/>
      <c r="AE4152"/>
      <c r="AF4152"/>
      <c r="AG4152"/>
      <c r="AH4152"/>
    </row>
    <row r="4153" spans="1:34" s="282" customFormat="1" ht="12.75" customHeight="1" x14ac:dyDescent="0.25">
      <c r="A4153"/>
      <c r="B4153"/>
      <c r="C4153" s="8"/>
      <c r="D4153" s="8"/>
      <c r="E4153"/>
      <c r="F4153" s="276"/>
      <c r="G4153"/>
      <c r="H4153"/>
      <c r="I4153"/>
      <c r="J4153" s="267"/>
      <c r="K4153" s="267"/>
      <c r="L4153" s="372"/>
      <c r="O4153" s="373"/>
      <c r="P4153" s="373"/>
      <c r="Q4153" s="374"/>
      <c r="R4153" s="274"/>
      <c r="S4153"/>
      <c r="T4153"/>
      <c r="U4153"/>
      <c r="V4153"/>
      <c r="W4153"/>
      <c r="X4153"/>
      <c r="Y4153"/>
      <c r="Z4153"/>
      <c r="AA4153"/>
      <c r="AB4153"/>
      <c r="AC4153"/>
      <c r="AD4153"/>
      <c r="AE4153"/>
      <c r="AF4153"/>
      <c r="AG4153"/>
      <c r="AH4153"/>
    </row>
    <row r="4154" spans="1:34" s="282" customFormat="1" ht="12.75" customHeight="1" x14ac:dyDescent="0.25">
      <c r="A4154"/>
      <c r="B4154"/>
      <c r="C4154" s="8"/>
      <c r="D4154" s="8"/>
      <c r="E4154"/>
      <c r="F4154" s="276"/>
      <c r="G4154"/>
      <c r="H4154"/>
      <c r="I4154"/>
      <c r="J4154" s="267"/>
      <c r="K4154" s="267"/>
      <c r="L4154" s="372"/>
      <c r="O4154" s="373"/>
      <c r="P4154" s="373"/>
      <c r="Q4154" s="374"/>
      <c r="R4154" s="274"/>
      <c r="S4154"/>
      <c r="T4154"/>
      <c r="U4154"/>
      <c r="V4154"/>
      <c r="W4154"/>
      <c r="X4154"/>
      <c r="Y4154"/>
      <c r="Z4154"/>
      <c r="AA4154"/>
      <c r="AB4154"/>
      <c r="AC4154"/>
      <c r="AD4154"/>
      <c r="AE4154"/>
      <c r="AF4154"/>
      <c r="AG4154"/>
      <c r="AH4154"/>
    </row>
    <row r="4155" spans="1:34" s="282" customFormat="1" ht="12.75" customHeight="1" x14ac:dyDescent="0.25">
      <c r="A4155"/>
      <c r="B4155"/>
      <c r="C4155" s="8"/>
      <c r="D4155" s="8"/>
      <c r="E4155"/>
      <c r="F4155" s="276"/>
      <c r="G4155"/>
      <c r="H4155"/>
      <c r="I4155"/>
      <c r="J4155" s="267"/>
      <c r="K4155" s="267"/>
      <c r="L4155" s="372"/>
      <c r="O4155" s="373"/>
      <c r="P4155" s="373"/>
      <c r="Q4155" s="374"/>
      <c r="R4155" s="274"/>
      <c r="S4155"/>
      <c r="T4155"/>
      <c r="U4155"/>
      <c r="V4155"/>
      <c r="W4155"/>
      <c r="X4155"/>
      <c r="Y4155"/>
      <c r="Z4155"/>
      <c r="AA4155"/>
      <c r="AB4155"/>
      <c r="AC4155"/>
      <c r="AD4155"/>
      <c r="AE4155"/>
      <c r="AF4155"/>
      <c r="AG4155"/>
      <c r="AH4155"/>
    </row>
    <row r="4156" spans="1:34" s="282" customFormat="1" ht="12.75" customHeight="1" x14ac:dyDescent="0.25">
      <c r="A4156"/>
      <c r="B4156"/>
      <c r="C4156" s="8"/>
      <c r="D4156" s="8"/>
      <c r="E4156"/>
      <c r="F4156" s="276"/>
      <c r="G4156"/>
      <c r="H4156"/>
      <c r="I4156"/>
      <c r="J4156" s="267"/>
      <c r="K4156" s="267"/>
      <c r="L4156" s="372"/>
      <c r="O4156" s="373"/>
      <c r="P4156" s="373"/>
      <c r="Q4156" s="374"/>
      <c r="R4156" s="274"/>
      <c r="S4156"/>
      <c r="T4156"/>
      <c r="U4156"/>
      <c r="V4156"/>
      <c r="W4156"/>
      <c r="X4156"/>
      <c r="Y4156"/>
      <c r="Z4156"/>
      <c r="AA4156"/>
      <c r="AB4156"/>
      <c r="AC4156"/>
      <c r="AD4156"/>
      <c r="AE4156"/>
      <c r="AF4156"/>
      <c r="AG4156"/>
      <c r="AH4156"/>
    </row>
    <row r="4157" spans="1:34" s="282" customFormat="1" ht="12.75" customHeight="1" x14ac:dyDescent="0.25">
      <c r="A4157"/>
      <c r="B4157"/>
      <c r="C4157" s="8"/>
      <c r="D4157" s="8"/>
      <c r="E4157"/>
      <c r="F4157" s="276"/>
      <c r="G4157"/>
      <c r="H4157"/>
      <c r="I4157"/>
      <c r="J4157" s="267"/>
      <c r="K4157" s="267"/>
      <c r="L4157" s="372"/>
      <c r="O4157" s="373"/>
      <c r="P4157" s="373"/>
      <c r="Q4157" s="374"/>
      <c r="R4157" s="274"/>
      <c r="S4157"/>
      <c r="T4157"/>
      <c r="U4157"/>
      <c r="V4157"/>
      <c r="W4157"/>
      <c r="X4157"/>
      <c r="Y4157"/>
      <c r="Z4157"/>
      <c r="AA4157"/>
      <c r="AB4157"/>
      <c r="AC4157"/>
      <c r="AD4157"/>
      <c r="AE4157"/>
      <c r="AF4157"/>
      <c r="AG4157"/>
      <c r="AH4157"/>
    </row>
    <row r="4158" spans="1:34" s="282" customFormat="1" ht="12.75" customHeight="1" x14ac:dyDescent="0.25">
      <c r="A4158"/>
      <c r="B4158"/>
      <c r="C4158" s="8"/>
      <c r="D4158" s="8"/>
      <c r="E4158"/>
      <c r="F4158" s="276"/>
      <c r="G4158"/>
      <c r="H4158"/>
      <c r="I4158"/>
      <c r="J4158" s="267"/>
      <c r="K4158" s="267"/>
      <c r="L4158" s="372"/>
      <c r="O4158" s="373"/>
      <c r="P4158" s="373"/>
      <c r="Q4158" s="374"/>
      <c r="R4158" s="274"/>
      <c r="S4158"/>
      <c r="T4158"/>
      <c r="U4158"/>
      <c r="V4158"/>
      <c r="W4158"/>
      <c r="X4158"/>
      <c r="Y4158"/>
      <c r="Z4158"/>
      <c r="AA4158"/>
      <c r="AB4158"/>
      <c r="AC4158"/>
      <c r="AD4158"/>
      <c r="AE4158"/>
      <c r="AF4158"/>
      <c r="AG4158"/>
      <c r="AH4158"/>
    </row>
    <row r="4159" spans="1:34" s="282" customFormat="1" ht="12.75" customHeight="1" x14ac:dyDescent="0.25">
      <c r="A4159"/>
      <c r="B4159"/>
      <c r="C4159" s="8"/>
      <c r="D4159" s="8"/>
      <c r="E4159"/>
      <c r="F4159" s="276"/>
      <c r="G4159"/>
      <c r="H4159"/>
      <c r="I4159"/>
      <c r="J4159" s="267"/>
      <c r="K4159" s="267"/>
      <c r="L4159" s="372"/>
      <c r="O4159" s="373"/>
      <c r="P4159" s="373"/>
      <c r="Q4159" s="374"/>
      <c r="R4159" s="274"/>
      <c r="S4159"/>
      <c r="T4159"/>
      <c r="U4159"/>
      <c r="V4159"/>
      <c r="W4159"/>
      <c r="X4159"/>
      <c r="Y4159"/>
      <c r="Z4159"/>
      <c r="AA4159"/>
      <c r="AB4159"/>
      <c r="AC4159"/>
      <c r="AD4159"/>
      <c r="AE4159"/>
      <c r="AF4159"/>
      <c r="AG4159"/>
      <c r="AH4159"/>
    </row>
    <row r="4160" spans="1:34" s="282" customFormat="1" ht="12.75" customHeight="1" x14ac:dyDescent="0.25">
      <c r="A4160"/>
      <c r="B4160"/>
      <c r="C4160" s="8"/>
      <c r="D4160" s="8"/>
      <c r="E4160"/>
      <c r="F4160" s="276"/>
      <c r="G4160"/>
      <c r="H4160"/>
      <c r="I4160"/>
      <c r="J4160" s="267"/>
      <c r="K4160" s="267"/>
      <c r="L4160" s="372"/>
      <c r="O4160" s="373"/>
      <c r="P4160" s="373"/>
      <c r="Q4160" s="374"/>
      <c r="R4160" s="274"/>
      <c r="S4160"/>
      <c r="T4160"/>
      <c r="U4160"/>
      <c r="V4160"/>
      <c r="W4160"/>
      <c r="X4160"/>
      <c r="Y4160"/>
      <c r="Z4160"/>
      <c r="AA4160"/>
      <c r="AB4160"/>
      <c r="AC4160"/>
      <c r="AD4160"/>
      <c r="AE4160"/>
      <c r="AF4160"/>
      <c r="AG4160"/>
      <c r="AH4160"/>
    </row>
    <row r="4161" spans="1:34" s="282" customFormat="1" ht="12.75" customHeight="1" x14ac:dyDescent="0.25">
      <c r="A4161"/>
      <c r="B4161"/>
      <c r="C4161" s="8"/>
      <c r="D4161" s="8"/>
      <c r="E4161"/>
      <c r="F4161" s="276"/>
      <c r="G4161"/>
      <c r="H4161"/>
      <c r="I4161"/>
      <c r="J4161" s="267"/>
      <c r="K4161" s="267"/>
      <c r="L4161" s="372"/>
      <c r="O4161" s="373"/>
      <c r="P4161" s="373"/>
      <c r="Q4161" s="374"/>
      <c r="R4161" s="274"/>
      <c r="S4161"/>
      <c r="T4161"/>
      <c r="U4161"/>
      <c r="V4161"/>
      <c r="W4161"/>
      <c r="X4161"/>
      <c r="Y4161"/>
      <c r="Z4161"/>
      <c r="AA4161"/>
      <c r="AB4161"/>
      <c r="AC4161"/>
      <c r="AD4161"/>
      <c r="AE4161"/>
      <c r="AF4161"/>
      <c r="AG4161"/>
      <c r="AH4161"/>
    </row>
    <row r="4162" spans="1:34" s="282" customFormat="1" ht="12.75" customHeight="1" x14ac:dyDescent="0.25">
      <c r="A4162"/>
      <c r="B4162"/>
      <c r="C4162" s="8"/>
      <c r="D4162" s="8"/>
      <c r="E4162"/>
      <c r="F4162" s="276"/>
      <c r="G4162"/>
      <c r="H4162"/>
      <c r="I4162"/>
      <c r="J4162" s="267"/>
      <c r="K4162" s="267"/>
      <c r="L4162" s="372"/>
      <c r="O4162" s="373"/>
      <c r="P4162" s="373"/>
      <c r="Q4162" s="374"/>
      <c r="R4162" s="274"/>
      <c r="S4162"/>
      <c r="T4162"/>
      <c r="U4162"/>
      <c r="V4162"/>
      <c r="W4162"/>
      <c r="X4162"/>
      <c r="Y4162"/>
      <c r="Z4162"/>
      <c r="AA4162"/>
      <c r="AB4162"/>
      <c r="AC4162"/>
      <c r="AD4162"/>
      <c r="AE4162"/>
      <c r="AF4162"/>
      <c r="AG4162"/>
      <c r="AH4162"/>
    </row>
    <row r="4163" spans="1:34" s="282" customFormat="1" ht="12.75" customHeight="1" x14ac:dyDescent="0.25">
      <c r="A4163"/>
      <c r="B4163"/>
      <c r="C4163" s="8"/>
      <c r="D4163" s="8"/>
      <c r="E4163"/>
      <c r="F4163" s="276"/>
      <c r="G4163"/>
      <c r="H4163"/>
      <c r="I4163"/>
      <c r="J4163" s="267"/>
      <c r="K4163" s="267"/>
      <c r="L4163" s="372"/>
      <c r="O4163" s="373"/>
      <c r="P4163" s="373"/>
      <c r="Q4163" s="374"/>
      <c r="R4163" s="274"/>
      <c r="S4163"/>
      <c r="T4163"/>
      <c r="U4163"/>
      <c r="V4163"/>
      <c r="W4163"/>
      <c r="X4163"/>
      <c r="Y4163"/>
      <c r="Z4163"/>
      <c r="AA4163"/>
      <c r="AB4163"/>
      <c r="AC4163"/>
      <c r="AD4163"/>
      <c r="AE4163"/>
      <c r="AF4163"/>
      <c r="AG4163"/>
      <c r="AH4163"/>
    </row>
    <row r="4164" spans="1:34" s="282" customFormat="1" ht="12.75" customHeight="1" x14ac:dyDescent="0.25">
      <c r="A4164"/>
      <c r="B4164"/>
      <c r="C4164" s="8"/>
      <c r="D4164" s="8"/>
      <c r="E4164"/>
      <c r="F4164" s="276"/>
      <c r="G4164"/>
      <c r="H4164"/>
      <c r="I4164"/>
      <c r="J4164" s="267"/>
      <c r="K4164" s="267"/>
      <c r="L4164" s="372"/>
      <c r="O4164" s="373"/>
      <c r="P4164" s="373"/>
      <c r="Q4164" s="374"/>
      <c r="R4164" s="274"/>
      <c r="S4164"/>
      <c r="T4164"/>
      <c r="U4164"/>
      <c r="V4164"/>
      <c r="W4164"/>
      <c r="X4164"/>
      <c r="Y4164"/>
      <c r="Z4164"/>
      <c r="AA4164"/>
      <c r="AB4164"/>
      <c r="AC4164"/>
      <c r="AD4164"/>
      <c r="AE4164"/>
      <c r="AF4164"/>
      <c r="AG4164"/>
      <c r="AH4164"/>
    </row>
    <row r="4165" spans="1:34" s="282" customFormat="1" ht="12.75" customHeight="1" x14ac:dyDescent="0.25">
      <c r="A4165"/>
      <c r="B4165"/>
      <c r="C4165" s="8"/>
      <c r="D4165" s="8"/>
      <c r="E4165"/>
      <c r="F4165" s="276"/>
      <c r="G4165"/>
      <c r="H4165"/>
      <c r="I4165"/>
      <c r="J4165" s="267"/>
      <c r="K4165" s="267"/>
      <c r="L4165" s="372"/>
      <c r="O4165" s="373"/>
      <c r="P4165" s="373"/>
      <c r="Q4165" s="374"/>
      <c r="R4165" s="274"/>
      <c r="S4165"/>
      <c r="T4165"/>
      <c r="U4165"/>
      <c r="V4165"/>
      <c r="W4165"/>
      <c r="X4165"/>
      <c r="Y4165"/>
      <c r="Z4165"/>
      <c r="AA4165"/>
      <c r="AB4165"/>
      <c r="AC4165"/>
      <c r="AD4165"/>
      <c r="AE4165"/>
      <c r="AF4165"/>
      <c r="AG4165"/>
      <c r="AH4165"/>
    </row>
    <row r="4166" spans="1:34" s="282" customFormat="1" ht="12.75" customHeight="1" x14ac:dyDescent="0.25">
      <c r="A4166"/>
      <c r="B4166"/>
      <c r="C4166" s="8"/>
      <c r="D4166" s="8"/>
      <c r="E4166"/>
      <c r="F4166" s="276"/>
      <c r="G4166"/>
      <c r="H4166"/>
      <c r="I4166"/>
      <c r="J4166" s="267"/>
      <c r="K4166" s="267"/>
      <c r="L4166" s="372"/>
      <c r="O4166" s="373"/>
      <c r="P4166" s="373"/>
      <c r="Q4166" s="374"/>
      <c r="R4166" s="274"/>
      <c r="S4166"/>
      <c r="T4166"/>
      <c r="U4166"/>
      <c r="V4166"/>
      <c r="W4166"/>
      <c r="X4166"/>
      <c r="Y4166"/>
      <c r="Z4166"/>
      <c r="AA4166"/>
      <c r="AB4166"/>
      <c r="AC4166"/>
      <c r="AD4166"/>
      <c r="AE4166"/>
      <c r="AF4166"/>
      <c r="AG4166"/>
      <c r="AH4166"/>
    </row>
    <row r="4167" spans="1:34" s="282" customFormat="1" ht="12.75" customHeight="1" x14ac:dyDescent="0.25">
      <c r="A4167"/>
      <c r="B4167"/>
      <c r="C4167" s="8"/>
      <c r="D4167" s="8"/>
      <c r="E4167"/>
      <c r="F4167" s="276"/>
      <c r="G4167"/>
      <c r="H4167"/>
      <c r="I4167"/>
      <c r="J4167" s="267"/>
      <c r="K4167" s="267"/>
      <c r="L4167" s="372"/>
      <c r="O4167" s="373"/>
      <c r="P4167" s="373"/>
      <c r="Q4167" s="374"/>
      <c r="R4167" s="274"/>
      <c r="S4167"/>
      <c r="T4167"/>
      <c r="U4167"/>
      <c r="V4167"/>
      <c r="W4167"/>
      <c r="X4167"/>
      <c r="Y4167"/>
      <c r="Z4167"/>
      <c r="AA4167"/>
      <c r="AB4167"/>
      <c r="AC4167"/>
      <c r="AD4167"/>
      <c r="AE4167"/>
      <c r="AF4167"/>
      <c r="AG4167"/>
      <c r="AH4167"/>
    </row>
    <row r="4168" spans="1:34" s="282" customFormat="1" ht="12.75" customHeight="1" x14ac:dyDescent="0.25">
      <c r="A4168"/>
      <c r="B4168"/>
      <c r="C4168" s="8"/>
      <c r="D4168" s="8"/>
      <c r="E4168"/>
      <c r="F4168" s="276"/>
      <c r="G4168"/>
      <c r="H4168"/>
      <c r="I4168"/>
      <c r="J4168" s="267"/>
      <c r="K4168" s="267"/>
      <c r="L4168" s="372"/>
      <c r="O4168" s="373"/>
      <c r="P4168" s="373"/>
      <c r="Q4168" s="374"/>
      <c r="R4168" s="274"/>
      <c r="S4168"/>
      <c r="T4168"/>
      <c r="U4168"/>
      <c r="V4168"/>
      <c r="W4168"/>
      <c r="X4168"/>
      <c r="Y4168"/>
      <c r="Z4168"/>
      <c r="AA4168"/>
      <c r="AB4168"/>
      <c r="AC4168"/>
      <c r="AD4168"/>
      <c r="AE4168"/>
      <c r="AF4168"/>
      <c r="AG4168"/>
      <c r="AH4168"/>
    </row>
    <row r="4169" spans="1:34" s="282" customFormat="1" ht="12.75" customHeight="1" x14ac:dyDescent="0.25">
      <c r="A4169"/>
      <c r="B4169"/>
      <c r="C4169" s="8"/>
      <c r="D4169" s="8"/>
      <c r="E4169"/>
      <c r="F4169" s="276"/>
      <c r="G4169"/>
      <c r="H4169"/>
      <c r="I4169"/>
      <c r="J4169" s="267"/>
      <c r="K4169" s="267"/>
      <c r="L4169" s="372"/>
      <c r="O4169" s="373"/>
      <c r="P4169" s="373"/>
      <c r="Q4169" s="374"/>
      <c r="R4169" s="274"/>
      <c r="S4169"/>
      <c r="T4169"/>
      <c r="U4169"/>
      <c r="V4169"/>
      <c r="W4169"/>
      <c r="X4169"/>
      <c r="Y4169"/>
      <c r="Z4169"/>
      <c r="AA4169"/>
      <c r="AB4169"/>
      <c r="AC4169"/>
      <c r="AD4169"/>
      <c r="AE4169"/>
      <c r="AF4169"/>
      <c r="AG4169"/>
      <c r="AH4169"/>
    </row>
    <row r="4170" spans="1:34" s="282" customFormat="1" ht="12.75" customHeight="1" x14ac:dyDescent="0.25">
      <c r="A4170"/>
      <c r="B4170"/>
      <c r="C4170" s="8"/>
      <c r="D4170" s="8"/>
      <c r="E4170"/>
      <c r="F4170" s="276"/>
      <c r="G4170"/>
      <c r="H4170"/>
      <c r="I4170"/>
      <c r="J4170" s="267"/>
      <c r="K4170" s="267"/>
      <c r="L4170" s="372"/>
      <c r="O4170" s="373"/>
      <c r="P4170" s="373"/>
      <c r="Q4170" s="374"/>
      <c r="R4170" s="274"/>
      <c r="S4170"/>
      <c r="T4170"/>
      <c r="U4170"/>
      <c r="V4170"/>
      <c r="W4170"/>
      <c r="X4170"/>
      <c r="Y4170"/>
      <c r="Z4170"/>
      <c r="AA4170"/>
      <c r="AB4170"/>
      <c r="AC4170"/>
      <c r="AD4170"/>
      <c r="AE4170"/>
      <c r="AF4170"/>
      <c r="AG4170"/>
      <c r="AH4170"/>
    </row>
    <row r="4171" spans="1:34" s="282" customFormat="1" ht="12.75" customHeight="1" x14ac:dyDescent="0.25">
      <c r="A4171"/>
      <c r="B4171"/>
      <c r="C4171" s="8"/>
      <c r="D4171" s="8"/>
      <c r="E4171"/>
      <c r="F4171" s="276"/>
      <c r="G4171"/>
      <c r="H4171"/>
      <c r="I4171"/>
      <c r="J4171" s="267"/>
      <c r="K4171" s="267"/>
      <c r="L4171" s="372"/>
      <c r="O4171" s="373"/>
      <c r="P4171" s="373"/>
      <c r="Q4171" s="374"/>
      <c r="R4171" s="274"/>
      <c r="S4171"/>
      <c r="T4171"/>
      <c r="U4171"/>
      <c r="V4171"/>
      <c r="W4171"/>
      <c r="X4171"/>
      <c r="Y4171"/>
      <c r="Z4171"/>
      <c r="AA4171"/>
      <c r="AB4171"/>
      <c r="AC4171"/>
      <c r="AD4171"/>
      <c r="AE4171"/>
      <c r="AF4171"/>
      <c r="AG4171"/>
      <c r="AH4171"/>
    </row>
    <row r="4172" spans="1:34" s="282" customFormat="1" ht="12.75" customHeight="1" x14ac:dyDescent="0.25">
      <c r="A4172"/>
      <c r="B4172"/>
      <c r="C4172" s="8"/>
      <c r="D4172" s="8"/>
      <c r="E4172"/>
      <c r="F4172" s="276"/>
      <c r="G4172"/>
      <c r="H4172"/>
      <c r="I4172"/>
      <c r="J4172" s="267"/>
      <c r="K4172" s="267"/>
      <c r="L4172" s="372"/>
      <c r="O4172" s="373"/>
      <c r="P4172" s="373"/>
      <c r="Q4172" s="374"/>
      <c r="R4172" s="274"/>
      <c r="S4172"/>
      <c r="T4172"/>
      <c r="U4172"/>
      <c r="V4172"/>
      <c r="W4172"/>
      <c r="X4172"/>
      <c r="Y4172"/>
      <c r="Z4172"/>
      <c r="AA4172"/>
      <c r="AB4172"/>
      <c r="AC4172"/>
      <c r="AD4172"/>
      <c r="AE4172"/>
      <c r="AF4172"/>
      <c r="AG4172"/>
      <c r="AH4172"/>
    </row>
    <row r="4173" spans="1:34" s="282" customFormat="1" ht="12.75" customHeight="1" x14ac:dyDescent="0.25">
      <c r="A4173"/>
      <c r="B4173"/>
      <c r="C4173" s="8"/>
      <c r="D4173" s="8"/>
      <c r="E4173"/>
      <c r="F4173" s="276"/>
      <c r="G4173"/>
      <c r="H4173"/>
      <c r="I4173"/>
      <c r="J4173" s="267"/>
      <c r="K4173" s="267"/>
      <c r="L4173" s="372"/>
      <c r="O4173" s="373"/>
      <c r="P4173" s="373"/>
      <c r="Q4173" s="374"/>
      <c r="R4173" s="274"/>
      <c r="S4173"/>
      <c r="T4173"/>
      <c r="U4173"/>
      <c r="V4173"/>
      <c r="W4173"/>
      <c r="X4173"/>
      <c r="Y4173"/>
      <c r="Z4173"/>
      <c r="AA4173"/>
      <c r="AB4173"/>
      <c r="AC4173"/>
      <c r="AD4173"/>
      <c r="AE4173"/>
      <c r="AF4173"/>
      <c r="AG4173"/>
      <c r="AH4173"/>
    </row>
    <row r="4174" spans="1:34" s="282" customFormat="1" ht="12.75" customHeight="1" x14ac:dyDescent="0.25">
      <c r="A4174"/>
      <c r="B4174"/>
      <c r="C4174" s="8"/>
      <c r="D4174" s="8"/>
      <c r="E4174"/>
      <c r="F4174" s="276"/>
      <c r="G4174"/>
      <c r="H4174"/>
      <c r="I4174"/>
      <c r="J4174" s="267"/>
      <c r="K4174" s="267"/>
      <c r="L4174" s="372"/>
      <c r="O4174" s="373"/>
      <c r="P4174" s="373"/>
      <c r="Q4174" s="374"/>
      <c r="R4174" s="274"/>
      <c r="S4174"/>
      <c r="T4174"/>
      <c r="U4174"/>
      <c r="V4174"/>
      <c r="W4174"/>
      <c r="X4174"/>
      <c r="Y4174"/>
      <c r="Z4174"/>
      <c r="AA4174"/>
      <c r="AB4174"/>
      <c r="AC4174"/>
      <c r="AD4174"/>
      <c r="AE4174"/>
      <c r="AF4174"/>
      <c r="AG4174"/>
      <c r="AH4174"/>
    </row>
    <row r="4175" spans="1:34" s="282" customFormat="1" ht="12.75" customHeight="1" x14ac:dyDescent="0.25">
      <c r="A4175"/>
      <c r="B4175"/>
      <c r="C4175" s="8"/>
      <c r="D4175" s="8"/>
      <c r="E4175"/>
      <c r="F4175" s="276"/>
      <c r="G4175"/>
      <c r="H4175"/>
      <c r="I4175"/>
      <c r="J4175" s="267"/>
      <c r="K4175" s="267"/>
      <c r="L4175" s="372"/>
      <c r="O4175" s="373"/>
      <c r="P4175" s="373"/>
      <c r="Q4175" s="374"/>
      <c r="R4175" s="274"/>
      <c r="S4175"/>
      <c r="T4175"/>
      <c r="U4175"/>
      <c r="V4175"/>
      <c r="W4175"/>
      <c r="X4175"/>
      <c r="Y4175"/>
      <c r="Z4175"/>
      <c r="AA4175"/>
      <c r="AB4175"/>
      <c r="AC4175"/>
      <c r="AD4175"/>
      <c r="AE4175"/>
      <c r="AF4175"/>
      <c r="AG4175"/>
      <c r="AH4175"/>
    </row>
    <row r="4176" spans="1:34" s="282" customFormat="1" ht="12.75" customHeight="1" x14ac:dyDescent="0.25">
      <c r="A4176"/>
      <c r="B4176"/>
      <c r="C4176" s="8"/>
      <c r="D4176" s="8"/>
      <c r="E4176"/>
      <c r="F4176" s="276"/>
      <c r="G4176"/>
      <c r="H4176"/>
      <c r="I4176"/>
      <c r="J4176" s="267"/>
      <c r="K4176" s="267"/>
      <c r="L4176" s="372"/>
      <c r="O4176" s="373"/>
      <c r="P4176" s="373"/>
      <c r="Q4176" s="374"/>
      <c r="R4176" s="274"/>
      <c r="S4176"/>
      <c r="T4176"/>
      <c r="U4176"/>
      <c r="V4176"/>
      <c r="W4176"/>
      <c r="X4176"/>
      <c r="Y4176"/>
      <c r="Z4176"/>
      <c r="AA4176"/>
      <c r="AB4176"/>
      <c r="AC4176"/>
      <c r="AD4176"/>
      <c r="AE4176"/>
      <c r="AF4176"/>
      <c r="AG4176"/>
      <c r="AH4176"/>
    </row>
    <row r="4177" spans="1:34" s="282" customFormat="1" ht="12.75" customHeight="1" x14ac:dyDescent="0.25">
      <c r="A4177"/>
      <c r="B4177"/>
      <c r="C4177" s="8"/>
      <c r="D4177" s="8"/>
      <c r="E4177"/>
      <c r="F4177" s="276"/>
      <c r="G4177"/>
      <c r="H4177"/>
      <c r="I4177"/>
      <c r="J4177" s="267"/>
      <c r="K4177" s="267"/>
      <c r="L4177" s="372"/>
      <c r="O4177" s="373"/>
      <c r="P4177" s="373"/>
      <c r="Q4177" s="374"/>
      <c r="R4177" s="274"/>
      <c r="S4177"/>
      <c r="T4177"/>
      <c r="U4177"/>
      <c r="V4177"/>
      <c r="W4177"/>
      <c r="X4177"/>
      <c r="Y4177"/>
      <c r="Z4177"/>
      <c r="AA4177"/>
      <c r="AB4177"/>
      <c r="AC4177"/>
      <c r="AD4177"/>
      <c r="AE4177"/>
      <c r="AF4177"/>
      <c r="AG4177"/>
      <c r="AH4177"/>
    </row>
    <row r="4178" spans="1:34" s="282" customFormat="1" ht="12.75" customHeight="1" x14ac:dyDescent="0.25">
      <c r="A4178"/>
      <c r="B4178"/>
      <c r="C4178" s="8"/>
      <c r="D4178" s="8"/>
      <c r="E4178"/>
      <c r="F4178" s="276"/>
      <c r="G4178"/>
      <c r="H4178"/>
      <c r="I4178"/>
      <c r="J4178" s="267"/>
      <c r="K4178" s="267"/>
      <c r="L4178" s="372"/>
      <c r="O4178" s="373"/>
      <c r="P4178" s="373"/>
      <c r="Q4178" s="374"/>
      <c r="R4178" s="274"/>
      <c r="S4178"/>
      <c r="T4178"/>
      <c r="U4178"/>
      <c r="V4178"/>
      <c r="W4178"/>
      <c r="X4178"/>
      <c r="Y4178"/>
      <c r="Z4178"/>
      <c r="AA4178"/>
      <c r="AB4178"/>
      <c r="AC4178"/>
      <c r="AD4178"/>
      <c r="AE4178"/>
      <c r="AF4178"/>
      <c r="AG4178"/>
      <c r="AH4178"/>
    </row>
    <row r="4179" spans="1:34" s="282" customFormat="1" ht="12.75" customHeight="1" x14ac:dyDescent="0.25">
      <c r="A4179"/>
      <c r="B4179"/>
      <c r="C4179" s="8"/>
      <c r="D4179" s="8"/>
      <c r="E4179"/>
      <c r="F4179" s="276"/>
      <c r="G4179"/>
      <c r="H4179"/>
      <c r="I4179"/>
      <c r="J4179" s="267"/>
      <c r="K4179" s="267"/>
      <c r="L4179" s="372"/>
      <c r="O4179" s="373"/>
      <c r="P4179" s="373"/>
      <c r="Q4179" s="374"/>
      <c r="R4179" s="274"/>
      <c r="S4179"/>
      <c r="T4179"/>
      <c r="U4179"/>
      <c r="V4179"/>
      <c r="W4179"/>
      <c r="X4179"/>
      <c r="Y4179"/>
      <c r="Z4179"/>
      <c r="AA4179"/>
      <c r="AB4179"/>
      <c r="AC4179"/>
      <c r="AD4179"/>
      <c r="AE4179"/>
      <c r="AF4179"/>
      <c r="AG4179"/>
      <c r="AH4179"/>
    </row>
    <row r="4180" spans="1:34" s="282" customFormat="1" ht="12.75" customHeight="1" x14ac:dyDescent="0.25">
      <c r="A4180"/>
      <c r="B4180"/>
      <c r="C4180" s="8"/>
      <c r="D4180" s="8"/>
      <c r="E4180"/>
      <c r="F4180" s="276"/>
      <c r="G4180"/>
      <c r="H4180"/>
      <c r="I4180"/>
      <c r="J4180" s="267"/>
      <c r="K4180" s="267"/>
      <c r="L4180" s="372"/>
      <c r="O4180" s="373"/>
      <c r="P4180" s="373"/>
      <c r="Q4180" s="374"/>
      <c r="R4180" s="274"/>
      <c r="S4180"/>
      <c r="T4180"/>
      <c r="U4180"/>
      <c r="V4180"/>
      <c r="W4180"/>
      <c r="X4180"/>
      <c r="Y4180"/>
      <c r="Z4180"/>
      <c r="AA4180"/>
      <c r="AB4180"/>
      <c r="AC4180"/>
      <c r="AD4180"/>
      <c r="AE4180"/>
      <c r="AF4180"/>
      <c r="AG4180"/>
      <c r="AH4180"/>
    </row>
    <row r="4181" spans="1:34" s="282" customFormat="1" ht="12.75" customHeight="1" x14ac:dyDescent="0.25">
      <c r="A4181"/>
      <c r="B4181"/>
      <c r="C4181" s="8"/>
      <c r="D4181" s="8"/>
      <c r="E4181"/>
      <c r="F4181" s="276"/>
      <c r="G4181"/>
      <c r="H4181"/>
      <c r="I4181"/>
      <c r="J4181" s="267"/>
      <c r="K4181" s="267"/>
      <c r="L4181" s="372"/>
      <c r="O4181" s="373"/>
      <c r="P4181" s="373"/>
      <c r="Q4181" s="374"/>
      <c r="R4181" s="274"/>
      <c r="S4181"/>
      <c r="T4181"/>
      <c r="U4181"/>
      <c r="V4181"/>
      <c r="W4181"/>
      <c r="X4181"/>
      <c r="Y4181"/>
      <c r="Z4181"/>
      <c r="AA4181"/>
      <c r="AB4181"/>
      <c r="AC4181"/>
      <c r="AD4181"/>
      <c r="AE4181"/>
      <c r="AF4181"/>
      <c r="AG4181"/>
      <c r="AH4181"/>
    </row>
    <row r="4182" spans="1:34" s="282" customFormat="1" ht="12.75" customHeight="1" x14ac:dyDescent="0.25">
      <c r="A4182"/>
      <c r="B4182"/>
      <c r="C4182" s="8"/>
      <c r="D4182" s="8"/>
      <c r="E4182"/>
      <c r="F4182" s="276"/>
      <c r="G4182"/>
      <c r="H4182"/>
      <c r="I4182"/>
      <c r="J4182" s="267"/>
      <c r="K4182" s="267"/>
      <c r="L4182" s="372"/>
      <c r="O4182" s="373"/>
      <c r="P4182" s="373"/>
      <c r="Q4182" s="374"/>
      <c r="R4182" s="274"/>
      <c r="S4182"/>
      <c r="T4182"/>
      <c r="U4182"/>
      <c r="V4182"/>
      <c r="W4182"/>
      <c r="X4182"/>
      <c r="Y4182"/>
      <c r="Z4182"/>
      <c r="AA4182"/>
      <c r="AB4182"/>
      <c r="AC4182"/>
      <c r="AD4182"/>
      <c r="AE4182"/>
      <c r="AF4182"/>
      <c r="AG4182"/>
      <c r="AH4182"/>
    </row>
    <row r="4183" spans="1:34" s="282" customFormat="1" ht="12.75" customHeight="1" x14ac:dyDescent="0.25">
      <c r="A4183"/>
      <c r="B4183"/>
      <c r="C4183" s="8"/>
      <c r="D4183" s="8"/>
      <c r="E4183"/>
      <c r="F4183" s="276"/>
      <c r="G4183"/>
      <c r="H4183"/>
      <c r="I4183"/>
      <c r="J4183" s="267"/>
      <c r="K4183" s="267"/>
      <c r="L4183" s="372"/>
      <c r="O4183" s="373"/>
      <c r="P4183" s="373"/>
      <c r="Q4183" s="374"/>
      <c r="R4183" s="274"/>
      <c r="S4183"/>
      <c r="T4183"/>
      <c r="U4183"/>
      <c r="V4183"/>
      <c r="W4183"/>
      <c r="X4183"/>
      <c r="Y4183"/>
      <c r="Z4183"/>
      <c r="AA4183"/>
      <c r="AB4183"/>
      <c r="AC4183"/>
      <c r="AD4183"/>
      <c r="AE4183"/>
      <c r="AF4183"/>
      <c r="AG4183"/>
      <c r="AH4183"/>
    </row>
    <row r="4184" spans="1:34" s="282" customFormat="1" ht="12.75" customHeight="1" x14ac:dyDescent="0.25">
      <c r="A4184"/>
      <c r="B4184"/>
      <c r="C4184" s="8"/>
      <c r="D4184" s="8"/>
      <c r="E4184"/>
      <c r="F4184" s="276"/>
      <c r="G4184"/>
      <c r="H4184"/>
      <c r="I4184"/>
      <c r="J4184" s="267"/>
      <c r="K4184" s="267"/>
      <c r="L4184" s="372"/>
      <c r="O4184" s="373"/>
      <c r="P4184" s="373"/>
      <c r="Q4184" s="374"/>
      <c r="R4184" s="274"/>
      <c r="S4184"/>
      <c r="T4184"/>
      <c r="U4184"/>
      <c r="V4184"/>
      <c r="W4184"/>
      <c r="X4184"/>
      <c r="Y4184"/>
      <c r="Z4184"/>
      <c r="AA4184"/>
      <c r="AB4184"/>
      <c r="AC4184"/>
      <c r="AD4184"/>
      <c r="AE4184"/>
      <c r="AF4184"/>
      <c r="AG4184"/>
      <c r="AH4184"/>
    </row>
    <row r="4185" spans="1:34" s="282" customFormat="1" ht="12.75" customHeight="1" x14ac:dyDescent="0.25">
      <c r="A4185"/>
      <c r="B4185"/>
      <c r="C4185" s="8"/>
      <c r="D4185" s="8"/>
      <c r="E4185"/>
      <c r="F4185" s="276"/>
      <c r="G4185"/>
      <c r="H4185"/>
      <c r="I4185"/>
      <c r="J4185" s="267"/>
      <c r="K4185" s="267"/>
      <c r="L4185" s="372"/>
      <c r="O4185" s="373"/>
      <c r="P4185" s="373"/>
      <c r="Q4185" s="374"/>
      <c r="R4185" s="274"/>
      <c r="S4185"/>
      <c r="T4185"/>
      <c r="U4185"/>
      <c r="V4185"/>
      <c r="W4185"/>
      <c r="X4185"/>
      <c r="Y4185"/>
      <c r="Z4185"/>
      <c r="AA4185"/>
      <c r="AB4185"/>
      <c r="AC4185"/>
      <c r="AD4185"/>
      <c r="AE4185"/>
      <c r="AF4185"/>
      <c r="AG4185"/>
      <c r="AH4185"/>
    </row>
    <row r="4186" spans="1:34" s="282" customFormat="1" ht="12.75" customHeight="1" x14ac:dyDescent="0.25">
      <c r="A4186"/>
      <c r="B4186"/>
      <c r="C4186" s="8"/>
      <c r="D4186" s="8"/>
      <c r="E4186"/>
      <c r="F4186" s="276"/>
      <c r="G4186"/>
      <c r="H4186"/>
      <c r="I4186"/>
      <c r="J4186" s="267"/>
      <c r="K4186" s="267"/>
      <c r="L4186" s="372"/>
      <c r="O4186" s="373"/>
      <c r="P4186" s="373"/>
      <c r="Q4186" s="374"/>
      <c r="R4186" s="274"/>
      <c r="S4186"/>
      <c r="T4186"/>
      <c r="U4186"/>
      <c r="V4186"/>
      <c r="W4186"/>
      <c r="X4186"/>
      <c r="Y4186"/>
      <c r="Z4186"/>
      <c r="AA4186"/>
      <c r="AB4186"/>
      <c r="AC4186"/>
      <c r="AD4186"/>
      <c r="AE4186"/>
      <c r="AF4186"/>
      <c r="AG4186"/>
      <c r="AH4186"/>
    </row>
    <row r="4187" spans="1:34" s="282" customFormat="1" ht="12.75" customHeight="1" x14ac:dyDescent="0.25">
      <c r="A4187"/>
      <c r="B4187"/>
      <c r="C4187" s="8"/>
      <c r="D4187" s="8"/>
      <c r="E4187"/>
      <c r="F4187" s="276"/>
      <c r="G4187"/>
      <c r="H4187"/>
      <c r="I4187"/>
      <c r="J4187" s="267"/>
      <c r="K4187" s="267"/>
      <c r="L4187" s="372"/>
      <c r="O4187" s="373"/>
      <c r="P4187" s="373"/>
      <c r="Q4187" s="374"/>
      <c r="R4187" s="274"/>
      <c r="S4187"/>
      <c r="T4187"/>
      <c r="U4187"/>
      <c r="V4187"/>
      <c r="W4187"/>
      <c r="X4187"/>
      <c r="Y4187"/>
      <c r="Z4187"/>
      <c r="AA4187"/>
      <c r="AB4187"/>
      <c r="AC4187"/>
      <c r="AD4187"/>
      <c r="AE4187"/>
      <c r="AF4187"/>
      <c r="AG4187"/>
      <c r="AH4187"/>
    </row>
    <row r="4188" spans="1:34" s="282" customFormat="1" ht="12.75" customHeight="1" x14ac:dyDescent="0.25">
      <c r="A4188"/>
      <c r="B4188"/>
      <c r="C4188" s="8"/>
      <c r="D4188" s="8"/>
      <c r="E4188"/>
      <c r="F4188" s="276"/>
      <c r="G4188"/>
      <c r="H4188"/>
      <c r="I4188"/>
      <c r="J4188" s="267"/>
      <c r="K4188" s="267"/>
      <c r="L4188" s="372"/>
      <c r="O4188" s="373"/>
      <c r="P4188" s="373"/>
      <c r="Q4188" s="374"/>
      <c r="R4188" s="274"/>
      <c r="S4188"/>
      <c r="T4188"/>
      <c r="U4188"/>
      <c r="V4188"/>
      <c r="W4188"/>
      <c r="X4188"/>
      <c r="Y4188"/>
      <c r="Z4188"/>
      <c r="AA4188"/>
      <c r="AB4188"/>
      <c r="AC4188"/>
      <c r="AD4188"/>
      <c r="AE4188"/>
      <c r="AF4188"/>
      <c r="AG4188"/>
      <c r="AH4188"/>
    </row>
    <row r="4189" spans="1:34" s="282" customFormat="1" ht="12.75" customHeight="1" x14ac:dyDescent="0.25">
      <c r="A4189"/>
      <c r="B4189"/>
      <c r="C4189" s="8"/>
      <c r="D4189" s="8"/>
      <c r="E4189"/>
      <c r="F4189" s="276"/>
      <c r="G4189"/>
      <c r="H4189"/>
      <c r="I4189"/>
      <c r="J4189" s="267"/>
      <c r="K4189" s="267"/>
      <c r="L4189" s="372"/>
      <c r="O4189" s="373"/>
      <c r="P4189" s="373"/>
      <c r="Q4189" s="374"/>
      <c r="R4189" s="274"/>
      <c r="S4189"/>
      <c r="T4189"/>
      <c r="U4189"/>
      <c r="V4189"/>
      <c r="W4189"/>
      <c r="X4189"/>
      <c r="Y4189"/>
      <c r="Z4189"/>
      <c r="AA4189"/>
      <c r="AB4189"/>
      <c r="AC4189"/>
      <c r="AD4189"/>
      <c r="AE4189"/>
      <c r="AF4189"/>
      <c r="AG4189"/>
      <c r="AH4189"/>
    </row>
    <row r="4190" spans="1:34" s="282" customFormat="1" ht="12.75" customHeight="1" x14ac:dyDescent="0.25">
      <c r="A4190"/>
      <c r="B4190"/>
      <c r="C4190" s="8"/>
      <c r="D4190" s="8"/>
      <c r="E4190"/>
      <c r="F4190" s="276"/>
      <c r="G4190"/>
      <c r="H4190"/>
      <c r="I4190"/>
      <c r="J4190" s="267"/>
      <c r="K4190" s="267"/>
      <c r="L4190" s="372"/>
      <c r="O4190" s="373"/>
      <c r="P4190" s="373"/>
      <c r="Q4190" s="374"/>
      <c r="R4190" s="274"/>
      <c r="S4190"/>
      <c r="T4190"/>
      <c r="U4190"/>
      <c r="V4190"/>
      <c r="W4190"/>
      <c r="X4190"/>
      <c r="Y4190"/>
      <c r="Z4190"/>
      <c r="AA4190"/>
      <c r="AB4190"/>
      <c r="AC4190"/>
      <c r="AD4190"/>
      <c r="AE4190"/>
      <c r="AF4190"/>
      <c r="AG4190"/>
      <c r="AH4190"/>
    </row>
    <row r="4191" spans="1:34" s="282" customFormat="1" ht="12.75" customHeight="1" x14ac:dyDescent="0.25">
      <c r="A4191"/>
      <c r="B4191"/>
      <c r="C4191" s="8"/>
      <c r="D4191" s="8"/>
      <c r="E4191"/>
      <c r="F4191" s="276"/>
      <c r="G4191"/>
      <c r="H4191"/>
      <c r="I4191"/>
      <c r="J4191" s="267"/>
      <c r="K4191" s="267"/>
      <c r="L4191" s="372"/>
      <c r="O4191" s="373"/>
      <c r="P4191" s="373"/>
      <c r="Q4191" s="374"/>
      <c r="R4191" s="274"/>
      <c r="S4191"/>
      <c r="T4191"/>
      <c r="U4191"/>
      <c r="V4191"/>
      <c r="W4191"/>
      <c r="X4191"/>
      <c r="Y4191"/>
      <c r="Z4191"/>
      <c r="AA4191"/>
      <c r="AB4191"/>
      <c r="AC4191"/>
      <c r="AD4191"/>
      <c r="AE4191"/>
      <c r="AF4191"/>
      <c r="AG4191"/>
      <c r="AH4191"/>
    </row>
    <row r="4192" spans="1:34" s="282" customFormat="1" ht="12.75" customHeight="1" x14ac:dyDescent="0.25">
      <c r="A4192"/>
      <c r="B4192"/>
      <c r="C4192" s="8"/>
      <c r="D4192" s="8"/>
      <c r="E4192"/>
      <c r="F4192" s="276"/>
      <c r="G4192"/>
      <c r="H4192"/>
      <c r="I4192"/>
      <c r="J4192" s="267"/>
      <c r="K4192" s="267"/>
      <c r="L4192" s="372"/>
      <c r="O4192" s="373"/>
      <c r="P4192" s="373"/>
      <c r="Q4192" s="374"/>
      <c r="R4192" s="274"/>
      <c r="S4192"/>
      <c r="T4192"/>
      <c r="U4192"/>
      <c r="V4192"/>
      <c r="W4192"/>
      <c r="X4192"/>
      <c r="Y4192"/>
      <c r="Z4192"/>
      <c r="AA4192"/>
      <c r="AB4192"/>
      <c r="AC4192"/>
      <c r="AD4192"/>
      <c r="AE4192"/>
      <c r="AF4192"/>
      <c r="AG4192"/>
      <c r="AH4192"/>
    </row>
    <row r="4193" spans="1:34" s="282" customFormat="1" ht="12.75" customHeight="1" x14ac:dyDescent="0.25">
      <c r="A4193"/>
      <c r="B4193"/>
      <c r="C4193" s="8"/>
      <c r="D4193" s="8"/>
      <c r="E4193"/>
      <c r="F4193" s="276"/>
      <c r="G4193"/>
      <c r="H4193"/>
      <c r="I4193"/>
      <c r="J4193" s="267"/>
      <c r="K4193" s="267"/>
      <c r="L4193" s="372"/>
      <c r="O4193" s="373"/>
      <c r="P4193" s="373"/>
      <c r="Q4193" s="374"/>
      <c r="R4193" s="274"/>
      <c r="S4193"/>
      <c r="T4193"/>
      <c r="U4193"/>
      <c r="V4193"/>
      <c r="W4193"/>
      <c r="X4193"/>
      <c r="Y4193"/>
      <c r="Z4193"/>
      <c r="AA4193"/>
      <c r="AB4193"/>
      <c r="AC4193"/>
      <c r="AD4193"/>
      <c r="AE4193"/>
      <c r="AF4193"/>
      <c r="AG4193"/>
      <c r="AH4193"/>
    </row>
    <row r="4194" spans="1:34" s="282" customFormat="1" ht="12.75" customHeight="1" x14ac:dyDescent="0.25">
      <c r="A4194"/>
      <c r="B4194"/>
      <c r="C4194" s="8"/>
      <c r="D4194" s="8"/>
      <c r="E4194"/>
      <c r="F4194" s="276"/>
      <c r="G4194"/>
      <c r="H4194"/>
      <c r="I4194"/>
      <c r="J4194" s="267"/>
      <c r="K4194" s="267"/>
      <c r="L4194" s="372"/>
      <c r="O4194" s="373"/>
      <c r="P4194" s="373"/>
      <c r="Q4194" s="374"/>
      <c r="R4194" s="274"/>
      <c r="S4194"/>
      <c r="T4194"/>
      <c r="U4194"/>
      <c r="V4194"/>
      <c r="W4194"/>
      <c r="X4194"/>
      <c r="Y4194"/>
      <c r="Z4194"/>
      <c r="AA4194"/>
      <c r="AB4194"/>
      <c r="AC4194"/>
      <c r="AD4194"/>
      <c r="AE4194"/>
      <c r="AF4194"/>
      <c r="AG4194"/>
      <c r="AH4194"/>
    </row>
    <row r="4195" spans="1:34" s="282" customFormat="1" ht="12.75" customHeight="1" x14ac:dyDescent="0.25">
      <c r="A4195"/>
      <c r="B4195"/>
      <c r="C4195" s="8"/>
      <c r="D4195" s="8"/>
      <c r="E4195"/>
      <c r="F4195" s="276"/>
      <c r="G4195"/>
      <c r="H4195"/>
      <c r="I4195"/>
      <c r="J4195" s="267"/>
      <c r="K4195" s="267"/>
      <c r="L4195" s="372"/>
      <c r="O4195" s="373"/>
      <c r="P4195" s="373"/>
      <c r="Q4195" s="374"/>
      <c r="R4195" s="274"/>
      <c r="S4195"/>
      <c r="T4195"/>
      <c r="U4195"/>
      <c r="V4195"/>
      <c r="W4195"/>
      <c r="X4195"/>
      <c r="Y4195"/>
      <c r="Z4195"/>
      <c r="AA4195"/>
      <c r="AB4195"/>
      <c r="AC4195"/>
      <c r="AD4195"/>
      <c r="AE4195"/>
      <c r="AF4195"/>
      <c r="AG4195"/>
      <c r="AH4195"/>
    </row>
    <row r="4196" spans="1:34" s="282" customFormat="1" ht="12.75" customHeight="1" x14ac:dyDescent="0.25">
      <c r="A4196"/>
      <c r="B4196"/>
      <c r="C4196" s="8"/>
      <c r="D4196" s="8"/>
      <c r="E4196"/>
      <c r="F4196" s="276"/>
      <c r="G4196"/>
      <c r="H4196"/>
      <c r="I4196"/>
      <c r="J4196" s="267"/>
      <c r="K4196" s="267"/>
      <c r="L4196" s="372"/>
      <c r="O4196" s="373"/>
      <c r="P4196" s="373"/>
      <c r="Q4196" s="374"/>
      <c r="R4196" s="274"/>
      <c r="S4196"/>
      <c r="T4196"/>
      <c r="U4196"/>
      <c r="V4196"/>
      <c r="W4196"/>
      <c r="X4196"/>
      <c r="Y4196"/>
      <c r="Z4196"/>
      <c r="AA4196"/>
      <c r="AB4196"/>
      <c r="AC4196"/>
      <c r="AD4196"/>
      <c r="AE4196"/>
      <c r="AF4196"/>
      <c r="AG4196"/>
      <c r="AH4196"/>
    </row>
    <row r="4197" spans="1:34" s="282" customFormat="1" ht="12.75" customHeight="1" x14ac:dyDescent="0.25">
      <c r="A4197"/>
      <c r="B4197"/>
      <c r="C4197" s="8"/>
      <c r="D4197" s="8"/>
      <c r="E4197"/>
      <c r="F4197" s="276"/>
      <c r="G4197"/>
      <c r="H4197"/>
      <c r="I4197"/>
      <c r="J4197" s="267"/>
      <c r="K4197" s="267"/>
      <c r="L4197" s="372"/>
      <c r="O4197" s="373"/>
      <c r="P4197" s="373"/>
      <c r="Q4197" s="374"/>
      <c r="R4197" s="274"/>
      <c r="S4197"/>
      <c r="T4197"/>
      <c r="U4197"/>
      <c r="V4197"/>
      <c r="W4197"/>
      <c r="X4197"/>
      <c r="Y4197"/>
      <c r="Z4197"/>
      <c r="AA4197"/>
      <c r="AB4197"/>
      <c r="AC4197"/>
      <c r="AD4197"/>
      <c r="AE4197"/>
      <c r="AF4197"/>
      <c r="AG4197"/>
      <c r="AH4197"/>
    </row>
    <row r="4198" spans="1:34" s="282" customFormat="1" ht="12.75" customHeight="1" x14ac:dyDescent="0.25">
      <c r="A4198"/>
      <c r="B4198"/>
      <c r="C4198" s="8"/>
      <c r="D4198" s="8"/>
      <c r="E4198"/>
      <c r="F4198" s="276"/>
      <c r="G4198"/>
      <c r="H4198"/>
      <c r="I4198"/>
      <c r="J4198" s="267"/>
      <c r="K4198" s="267"/>
      <c r="L4198" s="372"/>
      <c r="O4198" s="373"/>
      <c r="P4198" s="373"/>
      <c r="Q4198" s="374"/>
      <c r="R4198" s="274"/>
      <c r="S4198"/>
      <c r="T4198"/>
      <c r="U4198"/>
      <c r="V4198"/>
      <c r="W4198"/>
      <c r="X4198"/>
      <c r="Y4198"/>
      <c r="Z4198"/>
      <c r="AA4198"/>
      <c r="AB4198"/>
      <c r="AC4198"/>
      <c r="AD4198"/>
      <c r="AE4198"/>
      <c r="AF4198"/>
      <c r="AG4198"/>
      <c r="AH4198"/>
    </row>
    <row r="4199" spans="1:34" s="282" customFormat="1" ht="12.75" customHeight="1" x14ac:dyDescent="0.25">
      <c r="A4199"/>
      <c r="B4199"/>
      <c r="C4199" s="8"/>
      <c r="D4199" s="8"/>
      <c r="E4199"/>
      <c r="F4199" s="276"/>
      <c r="G4199"/>
      <c r="H4199"/>
      <c r="I4199"/>
      <c r="J4199" s="267"/>
      <c r="K4199" s="267"/>
      <c r="L4199" s="372"/>
      <c r="O4199" s="373"/>
      <c r="P4199" s="373"/>
      <c r="Q4199" s="374"/>
      <c r="R4199" s="274"/>
      <c r="S4199"/>
      <c r="T4199"/>
      <c r="U4199"/>
      <c r="V4199"/>
      <c r="W4199"/>
      <c r="X4199"/>
      <c r="Y4199"/>
      <c r="Z4199"/>
      <c r="AA4199"/>
      <c r="AB4199"/>
      <c r="AC4199"/>
      <c r="AD4199"/>
      <c r="AE4199"/>
      <c r="AF4199"/>
      <c r="AG4199"/>
      <c r="AH4199"/>
    </row>
    <row r="4200" spans="1:34" s="282" customFormat="1" ht="12.75" customHeight="1" x14ac:dyDescent="0.25">
      <c r="A4200"/>
      <c r="B4200"/>
      <c r="C4200" s="8"/>
      <c r="D4200" s="8"/>
      <c r="E4200"/>
      <c r="F4200" s="276"/>
      <c r="G4200"/>
      <c r="H4200"/>
      <c r="I4200"/>
      <c r="J4200" s="267"/>
      <c r="K4200" s="267"/>
      <c r="L4200" s="372"/>
      <c r="O4200" s="373"/>
      <c r="P4200" s="373"/>
      <c r="Q4200" s="374"/>
      <c r="R4200" s="274"/>
      <c r="S4200"/>
      <c r="T4200"/>
      <c r="U4200"/>
      <c r="V4200"/>
      <c r="W4200"/>
      <c r="X4200"/>
      <c r="Y4200"/>
      <c r="Z4200"/>
      <c r="AA4200"/>
      <c r="AB4200"/>
      <c r="AC4200"/>
      <c r="AD4200"/>
      <c r="AE4200"/>
      <c r="AF4200"/>
      <c r="AG4200"/>
      <c r="AH4200"/>
    </row>
    <row r="4201" spans="1:34" s="282" customFormat="1" ht="12.75" customHeight="1" x14ac:dyDescent="0.25">
      <c r="A4201"/>
      <c r="B4201"/>
      <c r="C4201" s="8"/>
      <c r="D4201" s="8"/>
      <c r="E4201"/>
      <c r="F4201" s="276"/>
      <c r="G4201"/>
      <c r="H4201"/>
      <c r="I4201"/>
      <c r="J4201" s="267"/>
      <c r="K4201" s="267"/>
      <c r="L4201" s="372"/>
      <c r="O4201" s="373"/>
      <c r="P4201" s="373"/>
      <c r="Q4201" s="374"/>
      <c r="R4201" s="274"/>
      <c r="S4201"/>
      <c r="T4201"/>
      <c r="U4201"/>
      <c r="V4201"/>
      <c r="W4201"/>
      <c r="X4201"/>
      <c r="Y4201"/>
      <c r="Z4201"/>
      <c r="AA4201"/>
      <c r="AB4201"/>
      <c r="AC4201"/>
      <c r="AD4201"/>
      <c r="AE4201"/>
      <c r="AF4201"/>
      <c r="AG4201"/>
      <c r="AH4201"/>
    </row>
    <row r="4202" spans="1:34" s="282" customFormat="1" ht="12.75" customHeight="1" x14ac:dyDescent="0.25">
      <c r="A4202"/>
      <c r="B4202"/>
      <c r="C4202" s="8"/>
      <c r="D4202" s="8"/>
      <c r="E4202"/>
      <c r="F4202" s="276"/>
      <c r="G4202"/>
      <c r="H4202"/>
      <c r="I4202"/>
      <c r="J4202" s="267"/>
      <c r="K4202" s="267"/>
      <c r="L4202" s="372"/>
      <c r="O4202" s="373"/>
      <c r="P4202" s="373"/>
      <c r="Q4202" s="374"/>
      <c r="R4202" s="274"/>
      <c r="S4202"/>
      <c r="T4202"/>
      <c r="U4202"/>
      <c r="V4202"/>
      <c r="W4202"/>
      <c r="X4202"/>
      <c r="Y4202"/>
      <c r="Z4202"/>
      <c r="AA4202"/>
      <c r="AB4202"/>
      <c r="AC4202"/>
      <c r="AD4202"/>
      <c r="AE4202"/>
      <c r="AF4202"/>
      <c r="AG4202"/>
      <c r="AH4202"/>
    </row>
    <row r="4203" spans="1:34" s="282" customFormat="1" ht="12.75" customHeight="1" x14ac:dyDescent="0.25">
      <c r="A4203"/>
      <c r="B4203"/>
      <c r="C4203" s="8"/>
      <c r="D4203" s="8"/>
      <c r="E4203"/>
      <c r="F4203" s="276"/>
      <c r="G4203"/>
      <c r="H4203"/>
      <c r="I4203"/>
      <c r="J4203" s="267"/>
      <c r="K4203" s="267"/>
      <c r="L4203" s="372"/>
      <c r="O4203" s="373"/>
      <c r="P4203" s="373"/>
      <c r="Q4203" s="374"/>
      <c r="R4203" s="274"/>
      <c r="S4203"/>
      <c r="T4203"/>
      <c r="U4203"/>
      <c r="V4203"/>
      <c r="W4203"/>
      <c r="X4203"/>
      <c r="Y4203"/>
      <c r="Z4203"/>
      <c r="AA4203"/>
      <c r="AB4203"/>
      <c r="AC4203"/>
      <c r="AD4203"/>
      <c r="AE4203"/>
      <c r="AF4203"/>
      <c r="AG4203"/>
      <c r="AH4203"/>
    </row>
    <row r="4204" spans="1:34" s="282" customFormat="1" ht="12.75" customHeight="1" x14ac:dyDescent="0.25">
      <c r="A4204"/>
      <c r="B4204"/>
      <c r="C4204" s="8"/>
      <c r="D4204" s="8"/>
      <c r="E4204"/>
      <c r="F4204" s="276"/>
      <c r="G4204"/>
      <c r="H4204"/>
      <c r="I4204"/>
      <c r="J4204" s="267"/>
      <c r="K4204" s="267"/>
      <c r="L4204" s="372"/>
      <c r="O4204" s="373"/>
      <c r="P4204" s="373"/>
      <c r="Q4204" s="374"/>
      <c r="R4204" s="274"/>
      <c r="S4204"/>
      <c r="T4204"/>
      <c r="U4204"/>
      <c r="V4204"/>
      <c r="W4204"/>
      <c r="X4204"/>
      <c r="Y4204"/>
      <c r="Z4204"/>
      <c r="AA4204"/>
      <c r="AB4204"/>
      <c r="AC4204"/>
      <c r="AD4204"/>
      <c r="AE4204"/>
      <c r="AF4204"/>
      <c r="AG4204"/>
      <c r="AH4204"/>
    </row>
    <row r="4205" spans="1:34" s="282" customFormat="1" ht="12.75" customHeight="1" x14ac:dyDescent="0.25">
      <c r="A4205"/>
      <c r="B4205"/>
      <c r="C4205" s="8"/>
      <c r="D4205" s="8"/>
      <c r="E4205"/>
      <c r="F4205" s="276"/>
      <c r="G4205"/>
      <c r="H4205"/>
      <c r="I4205"/>
      <c r="J4205" s="267"/>
      <c r="K4205" s="267"/>
      <c r="L4205" s="372"/>
      <c r="O4205" s="373"/>
      <c r="P4205" s="373"/>
      <c r="Q4205" s="374"/>
      <c r="R4205" s="274"/>
      <c r="S4205"/>
      <c r="T4205"/>
      <c r="U4205"/>
      <c r="V4205"/>
      <c r="W4205"/>
      <c r="X4205"/>
      <c r="Y4205"/>
      <c r="Z4205"/>
      <c r="AA4205"/>
      <c r="AB4205"/>
      <c r="AC4205"/>
      <c r="AD4205"/>
      <c r="AE4205"/>
      <c r="AF4205"/>
      <c r="AG4205"/>
      <c r="AH4205"/>
    </row>
    <row r="4206" spans="1:34" s="282" customFormat="1" ht="12.75" customHeight="1" x14ac:dyDescent="0.25">
      <c r="A4206"/>
      <c r="B4206"/>
      <c r="C4206" s="8"/>
      <c r="D4206" s="8"/>
      <c r="E4206"/>
      <c r="F4206" s="276"/>
      <c r="G4206"/>
      <c r="H4206"/>
      <c r="I4206"/>
      <c r="J4206" s="267"/>
      <c r="K4206" s="267"/>
      <c r="L4206" s="372"/>
      <c r="O4206" s="373"/>
      <c r="P4206" s="373"/>
      <c r="Q4206" s="374"/>
      <c r="R4206" s="274"/>
      <c r="S4206"/>
      <c r="T4206"/>
      <c r="U4206"/>
      <c r="V4206"/>
      <c r="W4206"/>
      <c r="X4206"/>
      <c r="Y4206"/>
      <c r="Z4206"/>
      <c r="AA4206"/>
      <c r="AB4206"/>
      <c r="AC4206"/>
      <c r="AD4206"/>
      <c r="AE4206"/>
      <c r="AF4206"/>
      <c r="AG4206"/>
      <c r="AH4206"/>
    </row>
    <row r="4207" spans="1:34" s="282" customFormat="1" ht="12.75" customHeight="1" x14ac:dyDescent="0.25">
      <c r="A4207"/>
      <c r="B4207"/>
      <c r="C4207" s="8"/>
      <c r="D4207" s="8"/>
      <c r="E4207"/>
      <c r="F4207" s="276"/>
      <c r="G4207"/>
      <c r="H4207"/>
      <c r="I4207"/>
      <c r="J4207" s="267"/>
      <c r="K4207" s="267"/>
      <c r="L4207" s="372"/>
      <c r="O4207" s="373"/>
      <c r="P4207" s="373"/>
      <c r="Q4207" s="374"/>
      <c r="R4207" s="274"/>
      <c r="S4207"/>
      <c r="T4207"/>
      <c r="U4207"/>
      <c r="V4207"/>
      <c r="W4207"/>
      <c r="X4207"/>
      <c r="Y4207"/>
      <c r="Z4207"/>
      <c r="AA4207"/>
      <c r="AB4207"/>
      <c r="AC4207"/>
      <c r="AD4207"/>
      <c r="AE4207"/>
      <c r="AF4207"/>
      <c r="AG4207"/>
      <c r="AH4207"/>
    </row>
    <row r="4208" spans="1:34" s="282" customFormat="1" ht="12.75" customHeight="1" x14ac:dyDescent="0.25">
      <c r="A4208"/>
      <c r="B4208"/>
      <c r="C4208" s="8"/>
      <c r="D4208" s="8"/>
      <c r="E4208"/>
      <c r="F4208" s="276"/>
      <c r="G4208"/>
      <c r="H4208"/>
      <c r="I4208"/>
      <c r="J4208" s="267"/>
      <c r="K4208" s="267"/>
      <c r="L4208" s="372"/>
      <c r="O4208" s="373"/>
      <c r="P4208" s="373"/>
      <c r="Q4208" s="374"/>
      <c r="R4208" s="274"/>
      <c r="S4208"/>
      <c r="T4208"/>
      <c r="U4208"/>
      <c r="V4208"/>
      <c r="W4208"/>
      <c r="X4208"/>
      <c r="Y4208"/>
      <c r="Z4208"/>
      <c r="AA4208"/>
      <c r="AB4208"/>
      <c r="AC4208"/>
      <c r="AD4208"/>
      <c r="AE4208"/>
      <c r="AF4208"/>
      <c r="AG4208"/>
      <c r="AH4208"/>
    </row>
    <row r="4209" spans="1:34" s="282" customFormat="1" ht="12.75" customHeight="1" x14ac:dyDescent="0.25">
      <c r="A4209"/>
      <c r="B4209"/>
      <c r="C4209" s="8"/>
      <c r="D4209" s="8"/>
      <c r="E4209"/>
      <c r="F4209" s="276"/>
      <c r="G4209"/>
      <c r="H4209"/>
      <c r="I4209"/>
      <c r="J4209" s="267"/>
      <c r="K4209" s="267"/>
      <c r="L4209" s="372"/>
      <c r="O4209" s="373"/>
      <c r="P4209" s="373"/>
      <c r="Q4209" s="374"/>
      <c r="R4209" s="274"/>
      <c r="S4209"/>
      <c r="T4209"/>
      <c r="U4209"/>
      <c r="V4209"/>
      <c r="W4209"/>
      <c r="X4209"/>
      <c r="Y4209"/>
      <c r="Z4209"/>
      <c r="AA4209"/>
      <c r="AB4209"/>
      <c r="AC4209"/>
      <c r="AD4209"/>
      <c r="AE4209"/>
      <c r="AF4209"/>
      <c r="AG4209"/>
      <c r="AH4209"/>
    </row>
    <row r="4210" spans="1:34" s="282" customFormat="1" ht="12.75" customHeight="1" x14ac:dyDescent="0.25">
      <c r="A4210"/>
      <c r="B4210"/>
      <c r="C4210" s="8"/>
      <c r="D4210" s="8"/>
      <c r="E4210"/>
      <c r="F4210" s="276"/>
      <c r="G4210"/>
      <c r="H4210"/>
      <c r="I4210"/>
      <c r="J4210" s="267"/>
      <c r="K4210" s="267"/>
      <c r="L4210" s="372"/>
      <c r="O4210" s="373"/>
      <c r="P4210" s="373"/>
      <c r="Q4210" s="374"/>
      <c r="R4210" s="274"/>
      <c r="S4210"/>
      <c r="T4210"/>
      <c r="U4210"/>
      <c r="V4210"/>
      <c r="W4210"/>
      <c r="X4210"/>
      <c r="Y4210"/>
      <c r="Z4210"/>
      <c r="AA4210"/>
      <c r="AB4210"/>
      <c r="AC4210"/>
      <c r="AD4210"/>
      <c r="AE4210"/>
      <c r="AF4210"/>
      <c r="AG4210"/>
      <c r="AH4210"/>
    </row>
    <row r="4211" spans="1:34" s="282" customFormat="1" ht="12.75" customHeight="1" x14ac:dyDescent="0.25">
      <c r="A4211"/>
      <c r="B4211"/>
      <c r="C4211" s="8"/>
      <c r="D4211" s="8"/>
      <c r="E4211"/>
      <c r="F4211" s="276"/>
      <c r="G4211"/>
      <c r="H4211"/>
      <c r="I4211"/>
      <c r="J4211" s="267"/>
      <c r="K4211" s="267"/>
      <c r="L4211" s="372"/>
      <c r="O4211" s="373"/>
      <c r="P4211" s="373"/>
      <c r="Q4211" s="374"/>
      <c r="R4211" s="274"/>
      <c r="S4211"/>
      <c r="T4211"/>
      <c r="U4211"/>
      <c r="V4211"/>
      <c r="W4211"/>
      <c r="X4211"/>
      <c r="Y4211"/>
      <c r="Z4211"/>
      <c r="AA4211"/>
      <c r="AB4211"/>
      <c r="AC4211"/>
      <c r="AD4211"/>
      <c r="AE4211"/>
      <c r="AF4211"/>
      <c r="AG4211"/>
      <c r="AH4211"/>
    </row>
    <row r="4212" spans="1:34" s="282" customFormat="1" ht="12.75" customHeight="1" x14ac:dyDescent="0.25">
      <c r="A4212"/>
      <c r="B4212"/>
      <c r="C4212" s="8"/>
      <c r="D4212" s="8"/>
      <c r="E4212"/>
      <c r="F4212" s="276"/>
      <c r="G4212"/>
      <c r="H4212"/>
      <c r="I4212"/>
      <c r="J4212" s="267"/>
      <c r="K4212" s="267"/>
      <c r="L4212" s="372"/>
      <c r="O4212" s="373"/>
      <c r="P4212" s="373"/>
      <c r="Q4212" s="374"/>
      <c r="R4212" s="274"/>
      <c r="S4212"/>
      <c r="T4212"/>
      <c r="U4212"/>
      <c r="V4212"/>
      <c r="W4212"/>
      <c r="X4212"/>
      <c r="Y4212"/>
      <c r="Z4212"/>
      <c r="AA4212"/>
      <c r="AB4212"/>
      <c r="AC4212"/>
      <c r="AD4212"/>
      <c r="AE4212"/>
      <c r="AF4212"/>
      <c r="AG4212"/>
      <c r="AH4212"/>
    </row>
    <row r="4213" spans="1:34" s="282" customFormat="1" ht="12.75" customHeight="1" x14ac:dyDescent="0.25">
      <c r="A4213"/>
      <c r="B4213"/>
      <c r="C4213" s="8"/>
      <c r="D4213" s="8"/>
      <c r="E4213"/>
      <c r="F4213" s="276"/>
      <c r="G4213"/>
      <c r="H4213"/>
      <c r="I4213"/>
      <c r="J4213" s="267"/>
      <c r="K4213" s="267"/>
      <c r="L4213" s="372"/>
      <c r="O4213" s="373"/>
      <c r="P4213" s="373"/>
      <c r="Q4213" s="374"/>
      <c r="R4213" s="274"/>
      <c r="S4213"/>
      <c r="T4213"/>
      <c r="U4213"/>
      <c r="V4213"/>
      <c r="W4213"/>
      <c r="X4213"/>
      <c r="Y4213"/>
      <c r="Z4213"/>
      <c r="AA4213"/>
      <c r="AB4213"/>
      <c r="AC4213"/>
      <c r="AD4213"/>
      <c r="AE4213"/>
      <c r="AF4213"/>
      <c r="AG4213"/>
      <c r="AH4213"/>
    </row>
    <row r="4214" spans="1:34" s="282" customFormat="1" ht="12.75" customHeight="1" x14ac:dyDescent="0.25">
      <c r="A4214"/>
      <c r="B4214"/>
      <c r="C4214" s="8"/>
      <c r="D4214" s="8"/>
      <c r="E4214"/>
      <c r="F4214" s="276"/>
      <c r="G4214"/>
      <c r="H4214"/>
      <c r="I4214"/>
      <c r="J4214" s="267"/>
      <c r="K4214" s="267"/>
      <c r="L4214" s="372"/>
      <c r="O4214" s="373"/>
      <c r="P4214" s="373"/>
      <c r="Q4214" s="374"/>
      <c r="R4214" s="274"/>
      <c r="S4214"/>
      <c r="T4214"/>
      <c r="U4214"/>
      <c r="V4214"/>
      <c r="W4214"/>
      <c r="X4214"/>
      <c r="Y4214"/>
      <c r="Z4214"/>
      <c r="AA4214"/>
      <c r="AB4214"/>
      <c r="AC4214"/>
      <c r="AD4214"/>
      <c r="AE4214"/>
      <c r="AF4214"/>
      <c r="AG4214"/>
      <c r="AH4214"/>
    </row>
    <row r="4215" spans="1:34" s="282" customFormat="1" ht="12.75" customHeight="1" x14ac:dyDescent="0.25">
      <c r="A4215"/>
      <c r="B4215"/>
      <c r="C4215" s="8"/>
      <c r="D4215" s="8"/>
      <c r="E4215"/>
      <c r="F4215" s="276"/>
      <c r="G4215"/>
      <c r="H4215"/>
      <c r="I4215"/>
      <c r="J4215" s="267"/>
      <c r="K4215" s="267"/>
      <c r="L4215" s="372"/>
      <c r="O4215" s="373"/>
      <c r="P4215" s="373"/>
      <c r="Q4215" s="374"/>
      <c r="R4215" s="274"/>
      <c r="S4215"/>
      <c r="T4215"/>
      <c r="U4215"/>
      <c r="V4215"/>
      <c r="W4215"/>
      <c r="X4215"/>
      <c r="Y4215"/>
      <c r="Z4215"/>
      <c r="AA4215"/>
      <c r="AB4215"/>
      <c r="AC4215"/>
      <c r="AD4215"/>
      <c r="AE4215"/>
      <c r="AF4215"/>
      <c r="AG4215"/>
      <c r="AH4215"/>
    </row>
    <row r="4216" spans="1:34" s="282" customFormat="1" ht="12.75" customHeight="1" x14ac:dyDescent="0.25">
      <c r="A4216"/>
      <c r="B4216"/>
      <c r="C4216" s="8"/>
      <c r="D4216" s="8"/>
      <c r="E4216"/>
      <c r="F4216" s="276"/>
      <c r="G4216"/>
      <c r="H4216"/>
      <c r="I4216"/>
      <c r="J4216" s="267"/>
      <c r="K4216" s="267"/>
      <c r="L4216" s="372"/>
      <c r="O4216" s="373"/>
      <c r="P4216" s="373"/>
      <c r="Q4216" s="374"/>
      <c r="R4216" s="274"/>
      <c r="S4216"/>
      <c r="T4216"/>
      <c r="U4216"/>
      <c r="V4216"/>
      <c r="W4216"/>
      <c r="X4216"/>
      <c r="Y4216"/>
      <c r="Z4216"/>
      <c r="AA4216"/>
      <c r="AB4216"/>
      <c r="AC4216"/>
      <c r="AD4216"/>
      <c r="AE4216"/>
      <c r="AF4216"/>
      <c r="AG4216"/>
      <c r="AH4216"/>
    </row>
    <row r="4217" spans="1:34" s="282" customFormat="1" ht="12.75" customHeight="1" x14ac:dyDescent="0.25">
      <c r="A4217"/>
      <c r="B4217"/>
      <c r="C4217" s="8"/>
      <c r="D4217" s="8"/>
      <c r="E4217"/>
      <c r="F4217" s="276"/>
      <c r="G4217"/>
      <c r="H4217"/>
      <c r="I4217"/>
      <c r="J4217" s="267"/>
      <c r="K4217" s="267"/>
      <c r="L4217" s="372"/>
      <c r="O4217" s="373"/>
      <c r="P4217" s="373"/>
      <c r="Q4217" s="374"/>
      <c r="R4217" s="274"/>
      <c r="S4217"/>
      <c r="T4217"/>
      <c r="U4217"/>
      <c r="V4217"/>
      <c r="W4217"/>
      <c r="X4217"/>
      <c r="Y4217"/>
      <c r="Z4217"/>
      <c r="AA4217"/>
      <c r="AB4217"/>
      <c r="AC4217"/>
      <c r="AD4217"/>
      <c r="AE4217"/>
      <c r="AF4217"/>
      <c r="AG4217"/>
      <c r="AH4217"/>
    </row>
    <row r="4218" spans="1:34" s="282" customFormat="1" ht="12.75" customHeight="1" x14ac:dyDescent="0.25">
      <c r="A4218"/>
      <c r="B4218"/>
      <c r="C4218" s="8"/>
      <c r="D4218" s="8"/>
      <c r="E4218"/>
      <c r="F4218" s="276"/>
      <c r="G4218"/>
      <c r="H4218"/>
      <c r="I4218"/>
      <c r="J4218" s="267"/>
      <c r="K4218" s="267"/>
      <c r="L4218" s="372"/>
      <c r="O4218" s="373"/>
      <c r="P4218" s="373"/>
      <c r="Q4218" s="374"/>
      <c r="R4218" s="274"/>
      <c r="S4218"/>
      <c r="T4218"/>
      <c r="U4218"/>
      <c r="V4218"/>
      <c r="W4218"/>
      <c r="X4218"/>
      <c r="Y4218"/>
      <c r="Z4218"/>
      <c r="AA4218"/>
      <c r="AB4218"/>
      <c r="AC4218"/>
      <c r="AD4218"/>
      <c r="AE4218"/>
      <c r="AF4218"/>
      <c r="AG4218"/>
      <c r="AH4218"/>
    </row>
    <row r="4219" spans="1:34" s="282" customFormat="1" ht="12.75" customHeight="1" x14ac:dyDescent="0.25">
      <c r="A4219"/>
      <c r="B4219"/>
      <c r="C4219" s="8"/>
      <c r="D4219" s="8"/>
      <c r="E4219"/>
      <c r="F4219" s="276"/>
      <c r="G4219"/>
      <c r="H4219"/>
      <c r="I4219"/>
      <c r="J4219" s="267"/>
      <c r="K4219" s="267"/>
      <c r="L4219" s="372"/>
      <c r="O4219" s="373"/>
      <c r="P4219" s="373"/>
      <c r="Q4219" s="374"/>
      <c r="R4219" s="274"/>
      <c r="S4219"/>
      <c r="T4219"/>
      <c r="U4219"/>
      <c r="V4219"/>
      <c r="W4219"/>
      <c r="X4219"/>
      <c r="Y4219"/>
      <c r="Z4219"/>
      <c r="AA4219"/>
      <c r="AB4219"/>
      <c r="AC4219"/>
      <c r="AD4219"/>
      <c r="AE4219"/>
      <c r="AF4219"/>
      <c r="AG4219"/>
      <c r="AH4219"/>
    </row>
    <row r="4220" spans="1:34" s="282" customFormat="1" ht="12.75" customHeight="1" x14ac:dyDescent="0.25">
      <c r="A4220"/>
      <c r="B4220"/>
      <c r="C4220" s="8"/>
      <c r="D4220" s="8"/>
      <c r="E4220"/>
      <c r="F4220" s="276"/>
      <c r="G4220"/>
      <c r="H4220"/>
      <c r="I4220"/>
      <c r="J4220" s="267"/>
      <c r="K4220" s="267"/>
      <c r="L4220" s="372"/>
      <c r="O4220" s="373"/>
      <c r="P4220" s="373"/>
      <c r="Q4220" s="374"/>
      <c r="R4220" s="274"/>
      <c r="S4220"/>
      <c r="T4220"/>
      <c r="U4220"/>
      <c r="V4220"/>
      <c r="W4220"/>
      <c r="X4220"/>
      <c r="Y4220"/>
      <c r="Z4220"/>
      <c r="AA4220"/>
      <c r="AB4220"/>
      <c r="AC4220"/>
      <c r="AD4220"/>
      <c r="AE4220"/>
      <c r="AF4220"/>
      <c r="AG4220"/>
      <c r="AH4220"/>
    </row>
    <row r="4221" spans="1:34" s="282" customFormat="1" ht="12.75" customHeight="1" x14ac:dyDescent="0.25">
      <c r="A4221"/>
      <c r="B4221"/>
      <c r="C4221" s="8"/>
      <c r="D4221" s="8"/>
      <c r="E4221"/>
      <c r="F4221" s="276"/>
      <c r="G4221"/>
      <c r="H4221"/>
      <c r="I4221"/>
      <c r="J4221" s="267"/>
      <c r="K4221" s="267"/>
      <c r="L4221" s="372"/>
      <c r="O4221" s="373"/>
      <c r="P4221" s="373"/>
      <c r="Q4221" s="374"/>
      <c r="R4221" s="274"/>
      <c r="S4221"/>
      <c r="T4221"/>
      <c r="U4221"/>
      <c r="V4221"/>
      <c r="W4221"/>
      <c r="X4221"/>
      <c r="Y4221"/>
      <c r="Z4221"/>
      <c r="AA4221"/>
      <c r="AB4221"/>
      <c r="AC4221"/>
      <c r="AD4221"/>
      <c r="AE4221"/>
      <c r="AF4221"/>
      <c r="AG4221"/>
      <c r="AH4221"/>
    </row>
    <row r="4222" spans="1:34" s="282" customFormat="1" ht="12.75" customHeight="1" x14ac:dyDescent="0.25">
      <c r="A4222"/>
      <c r="B4222"/>
      <c r="C4222" s="8"/>
      <c r="D4222" s="8"/>
      <c r="E4222"/>
      <c r="F4222" s="276"/>
      <c r="G4222"/>
      <c r="H4222"/>
      <c r="I4222"/>
      <c r="J4222" s="267"/>
      <c r="K4222" s="267"/>
      <c r="L4222" s="372"/>
      <c r="O4222" s="373"/>
      <c r="P4222" s="373"/>
      <c r="Q4222" s="374"/>
      <c r="R4222" s="274"/>
      <c r="S4222"/>
      <c r="T4222"/>
      <c r="U4222"/>
      <c r="V4222"/>
      <c r="W4222"/>
      <c r="X4222"/>
      <c r="Y4222"/>
      <c r="Z4222"/>
      <c r="AA4222"/>
      <c r="AB4222"/>
      <c r="AC4222"/>
      <c r="AD4222"/>
      <c r="AE4222"/>
      <c r="AF4222"/>
      <c r="AG4222"/>
      <c r="AH4222"/>
    </row>
    <row r="4223" spans="1:34" s="282" customFormat="1" ht="12.75" customHeight="1" x14ac:dyDescent="0.25">
      <c r="A4223"/>
      <c r="B4223"/>
      <c r="C4223" s="8"/>
      <c r="D4223" s="8"/>
      <c r="E4223"/>
      <c r="F4223" s="276"/>
      <c r="G4223"/>
      <c r="H4223"/>
      <c r="I4223"/>
      <c r="J4223" s="267"/>
      <c r="K4223" s="267"/>
      <c r="L4223" s="372"/>
      <c r="O4223" s="373"/>
      <c r="P4223" s="373"/>
      <c r="Q4223" s="374"/>
      <c r="R4223" s="274"/>
      <c r="S4223"/>
      <c r="T4223"/>
      <c r="U4223"/>
      <c r="V4223"/>
      <c r="W4223"/>
      <c r="X4223"/>
      <c r="Y4223"/>
      <c r="Z4223"/>
      <c r="AA4223"/>
      <c r="AB4223"/>
      <c r="AC4223"/>
      <c r="AD4223"/>
      <c r="AE4223"/>
      <c r="AF4223"/>
      <c r="AG4223"/>
      <c r="AH4223"/>
    </row>
    <row r="4224" spans="1:34" s="282" customFormat="1" ht="12.75" customHeight="1" x14ac:dyDescent="0.25">
      <c r="A4224"/>
      <c r="B4224"/>
      <c r="C4224" s="8"/>
      <c r="D4224" s="8"/>
      <c r="E4224"/>
      <c r="F4224" s="276"/>
      <c r="G4224"/>
      <c r="H4224"/>
      <c r="I4224"/>
      <c r="J4224" s="267"/>
      <c r="K4224" s="267"/>
      <c r="L4224" s="372"/>
      <c r="O4224" s="373"/>
      <c r="P4224" s="373"/>
      <c r="Q4224" s="374"/>
      <c r="R4224" s="274"/>
      <c r="S4224"/>
      <c r="T4224"/>
      <c r="U4224"/>
      <c r="V4224"/>
      <c r="W4224"/>
      <c r="X4224"/>
      <c r="Y4224"/>
      <c r="Z4224"/>
      <c r="AA4224"/>
      <c r="AB4224"/>
      <c r="AC4224"/>
      <c r="AD4224"/>
      <c r="AE4224"/>
      <c r="AF4224"/>
      <c r="AG4224"/>
      <c r="AH4224"/>
    </row>
    <row r="4225" spans="1:34" s="282" customFormat="1" ht="12.75" customHeight="1" x14ac:dyDescent="0.25">
      <c r="A4225"/>
      <c r="B4225"/>
      <c r="C4225" s="8"/>
      <c r="D4225" s="8"/>
      <c r="E4225"/>
      <c r="F4225" s="276"/>
      <c r="G4225"/>
      <c r="H4225"/>
      <c r="I4225"/>
      <c r="J4225" s="267"/>
      <c r="K4225" s="267"/>
      <c r="L4225" s="372"/>
      <c r="O4225" s="373"/>
      <c r="P4225" s="373"/>
      <c r="Q4225" s="374"/>
      <c r="R4225" s="274"/>
      <c r="S4225"/>
      <c r="T4225"/>
      <c r="U4225"/>
      <c r="V4225"/>
      <c r="W4225"/>
      <c r="X4225"/>
      <c r="Y4225"/>
      <c r="Z4225"/>
      <c r="AA4225"/>
      <c r="AB4225"/>
      <c r="AC4225"/>
      <c r="AD4225"/>
      <c r="AE4225"/>
      <c r="AF4225"/>
      <c r="AG4225"/>
      <c r="AH4225"/>
    </row>
    <row r="4226" spans="1:34" s="282" customFormat="1" ht="12.75" customHeight="1" x14ac:dyDescent="0.25">
      <c r="A4226"/>
      <c r="B4226"/>
      <c r="C4226" s="8"/>
      <c r="D4226" s="8"/>
      <c r="E4226"/>
      <c r="F4226" s="276"/>
      <c r="G4226"/>
      <c r="H4226"/>
      <c r="I4226"/>
      <c r="J4226" s="267"/>
      <c r="K4226" s="267"/>
      <c r="L4226" s="372"/>
      <c r="O4226" s="373"/>
      <c r="P4226" s="373"/>
      <c r="Q4226" s="374"/>
      <c r="R4226" s="274"/>
      <c r="S4226"/>
      <c r="T4226"/>
      <c r="U4226"/>
      <c r="V4226"/>
      <c r="W4226"/>
      <c r="X4226"/>
      <c r="Y4226"/>
      <c r="Z4226"/>
      <c r="AA4226"/>
      <c r="AB4226"/>
      <c r="AC4226"/>
      <c r="AD4226"/>
      <c r="AE4226"/>
      <c r="AF4226"/>
      <c r="AG4226"/>
      <c r="AH4226"/>
    </row>
    <row r="4227" spans="1:34" s="282" customFormat="1" ht="12.75" customHeight="1" x14ac:dyDescent="0.25">
      <c r="A4227"/>
      <c r="B4227"/>
      <c r="C4227" s="8"/>
      <c r="D4227" s="8"/>
      <c r="E4227"/>
      <c r="F4227" s="276"/>
      <c r="G4227"/>
      <c r="H4227"/>
      <c r="I4227"/>
      <c r="J4227" s="267"/>
      <c r="K4227" s="267"/>
      <c r="L4227" s="372"/>
      <c r="O4227" s="373"/>
      <c r="P4227" s="373"/>
      <c r="Q4227" s="374"/>
      <c r="R4227" s="274"/>
      <c r="S4227"/>
      <c r="T4227"/>
      <c r="U4227"/>
      <c r="V4227"/>
      <c r="W4227"/>
      <c r="X4227"/>
      <c r="Y4227"/>
      <c r="Z4227"/>
      <c r="AA4227"/>
      <c r="AB4227"/>
      <c r="AC4227"/>
      <c r="AD4227"/>
      <c r="AE4227"/>
      <c r="AF4227"/>
      <c r="AG4227"/>
      <c r="AH4227"/>
    </row>
    <row r="4228" spans="1:34" s="282" customFormat="1" ht="12.75" customHeight="1" x14ac:dyDescent="0.25">
      <c r="A4228"/>
      <c r="B4228"/>
      <c r="C4228" s="8"/>
      <c r="D4228" s="8"/>
      <c r="E4228"/>
      <c r="F4228" s="276"/>
      <c r="G4228"/>
      <c r="H4228"/>
      <c r="I4228"/>
      <c r="J4228" s="267"/>
      <c r="K4228" s="267"/>
      <c r="L4228" s="372"/>
      <c r="O4228" s="373"/>
      <c r="P4228" s="373"/>
      <c r="Q4228" s="374"/>
      <c r="R4228" s="274"/>
      <c r="S4228"/>
      <c r="T4228"/>
      <c r="U4228"/>
      <c r="V4228"/>
      <c r="W4228"/>
      <c r="X4228"/>
      <c r="Y4228"/>
      <c r="Z4228"/>
      <c r="AA4228"/>
      <c r="AB4228"/>
      <c r="AC4228"/>
      <c r="AD4228"/>
      <c r="AE4228"/>
      <c r="AF4228"/>
      <c r="AG4228"/>
      <c r="AH4228"/>
    </row>
    <row r="4229" spans="1:34" s="282" customFormat="1" ht="12.75" customHeight="1" x14ac:dyDescent="0.25">
      <c r="A4229"/>
      <c r="B4229"/>
      <c r="C4229" s="8"/>
      <c r="D4229" s="8"/>
      <c r="E4229"/>
      <c r="F4229" s="276"/>
      <c r="G4229"/>
      <c r="H4229"/>
      <c r="I4229"/>
      <c r="J4229" s="267"/>
      <c r="K4229" s="267"/>
      <c r="L4229" s="372"/>
      <c r="O4229" s="373"/>
      <c r="P4229" s="373"/>
      <c r="Q4229" s="374"/>
      <c r="R4229" s="274"/>
      <c r="S4229"/>
      <c r="T4229"/>
      <c r="U4229"/>
      <c r="V4229"/>
      <c r="W4229"/>
      <c r="X4229"/>
      <c r="Y4229"/>
      <c r="Z4229"/>
      <c r="AA4229"/>
      <c r="AB4229"/>
      <c r="AC4229"/>
      <c r="AD4229"/>
      <c r="AE4229"/>
      <c r="AF4229"/>
      <c r="AG4229"/>
      <c r="AH4229"/>
    </row>
    <row r="4230" spans="1:34" s="282" customFormat="1" ht="12.75" customHeight="1" x14ac:dyDescent="0.25">
      <c r="A4230"/>
      <c r="B4230"/>
      <c r="C4230" s="8"/>
      <c r="D4230" s="8"/>
      <c r="E4230"/>
      <c r="F4230" s="276"/>
      <c r="G4230"/>
      <c r="H4230"/>
      <c r="I4230"/>
      <c r="J4230" s="267"/>
      <c r="K4230" s="267"/>
      <c r="L4230" s="372"/>
      <c r="O4230" s="373"/>
      <c r="P4230" s="373"/>
      <c r="Q4230" s="374"/>
      <c r="R4230" s="274"/>
      <c r="S4230"/>
      <c r="T4230"/>
      <c r="U4230"/>
      <c r="V4230"/>
      <c r="W4230"/>
      <c r="X4230"/>
      <c r="Y4230"/>
      <c r="Z4230"/>
      <c r="AA4230"/>
      <c r="AB4230"/>
      <c r="AC4230"/>
      <c r="AD4230"/>
      <c r="AE4230"/>
      <c r="AF4230"/>
      <c r="AG4230"/>
      <c r="AH4230"/>
    </row>
    <row r="4231" spans="1:34" s="282" customFormat="1" ht="12.75" customHeight="1" x14ac:dyDescent="0.25">
      <c r="A4231"/>
      <c r="B4231"/>
      <c r="C4231" s="8"/>
      <c r="D4231" s="8"/>
      <c r="E4231"/>
      <c r="F4231" s="276"/>
      <c r="G4231"/>
      <c r="H4231"/>
      <c r="I4231"/>
      <c r="J4231" s="267"/>
      <c r="K4231" s="267"/>
      <c r="L4231" s="372"/>
      <c r="O4231" s="373"/>
      <c r="P4231" s="373"/>
      <c r="Q4231" s="374"/>
      <c r="R4231" s="274"/>
      <c r="S4231"/>
      <c r="T4231"/>
      <c r="U4231"/>
      <c r="V4231"/>
      <c r="W4231"/>
      <c r="X4231"/>
      <c r="Y4231"/>
      <c r="Z4231"/>
      <c r="AA4231"/>
      <c r="AB4231"/>
      <c r="AC4231"/>
      <c r="AD4231"/>
      <c r="AE4231"/>
      <c r="AF4231"/>
      <c r="AG4231"/>
      <c r="AH4231"/>
    </row>
    <row r="4232" spans="1:34" s="282" customFormat="1" ht="12.75" customHeight="1" x14ac:dyDescent="0.25">
      <c r="A4232"/>
      <c r="B4232"/>
      <c r="C4232" s="8"/>
      <c r="D4232" s="8"/>
      <c r="E4232"/>
      <c r="F4232" s="276"/>
      <c r="G4232"/>
      <c r="H4232"/>
      <c r="I4232"/>
      <c r="J4232" s="267"/>
      <c r="K4232" s="267"/>
      <c r="L4232" s="372"/>
      <c r="O4232" s="373"/>
      <c r="P4232" s="373"/>
      <c r="Q4232" s="374"/>
      <c r="R4232" s="274"/>
      <c r="S4232"/>
      <c r="T4232"/>
      <c r="U4232"/>
      <c r="V4232"/>
      <c r="W4232"/>
      <c r="X4232"/>
      <c r="Y4232"/>
      <c r="Z4232"/>
      <c r="AA4232"/>
      <c r="AB4232"/>
      <c r="AC4232"/>
      <c r="AD4232"/>
      <c r="AE4232"/>
      <c r="AF4232"/>
      <c r="AG4232"/>
      <c r="AH4232"/>
    </row>
    <row r="4233" spans="1:34" s="282" customFormat="1" ht="12.75" customHeight="1" x14ac:dyDescent="0.25">
      <c r="A4233"/>
      <c r="B4233"/>
      <c r="C4233" s="8"/>
      <c r="D4233" s="8"/>
      <c r="E4233"/>
      <c r="F4233" s="276"/>
      <c r="G4233"/>
      <c r="H4233"/>
      <c r="I4233"/>
      <c r="J4233" s="267"/>
      <c r="K4233" s="267"/>
      <c r="L4233" s="372"/>
      <c r="O4233" s="373"/>
      <c r="P4233" s="373"/>
      <c r="Q4233" s="374"/>
      <c r="R4233" s="274"/>
      <c r="S4233"/>
      <c r="T4233"/>
      <c r="U4233"/>
      <c r="V4233"/>
      <c r="W4233"/>
      <c r="X4233"/>
      <c r="Y4233"/>
      <c r="Z4233"/>
      <c r="AA4233"/>
      <c r="AB4233"/>
      <c r="AC4233"/>
      <c r="AD4233"/>
      <c r="AE4233"/>
      <c r="AF4233"/>
      <c r="AG4233"/>
      <c r="AH4233"/>
    </row>
    <row r="4234" spans="1:34" s="282" customFormat="1" ht="12.75" customHeight="1" x14ac:dyDescent="0.25">
      <c r="A4234"/>
      <c r="B4234"/>
      <c r="C4234" s="8"/>
      <c r="D4234" s="8"/>
      <c r="E4234"/>
      <c r="F4234" s="276"/>
      <c r="G4234"/>
      <c r="H4234"/>
      <c r="I4234"/>
      <c r="J4234" s="267"/>
      <c r="K4234" s="267"/>
      <c r="L4234" s="372"/>
      <c r="O4234" s="373"/>
      <c r="P4234" s="373"/>
      <c r="Q4234" s="374"/>
      <c r="R4234" s="274"/>
      <c r="S4234"/>
      <c r="T4234"/>
      <c r="U4234"/>
      <c r="V4234"/>
      <c r="W4234"/>
      <c r="X4234"/>
      <c r="Y4234"/>
      <c r="Z4234"/>
      <c r="AA4234"/>
      <c r="AB4234"/>
      <c r="AC4234"/>
      <c r="AD4234"/>
      <c r="AE4234"/>
      <c r="AF4234"/>
      <c r="AG4234"/>
      <c r="AH4234"/>
    </row>
    <row r="4235" spans="1:34" s="282" customFormat="1" ht="12.75" customHeight="1" x14ac:dyDescent="0.25">
      <c r="A4235"/>
      <c r="B4235"/>
      <c r="C4235" s="8"/>
      <c r="D4235" s="8"/>
      <c r="E4235"/>
      <c r="F4235" s="276"/>
      <c r="G4235"/>
      <c r="H4235"/>
      <c r="I4235"/>
      <c r="J4235" s="267"/>
      <c r="K4235" s="267"/>
      <c r="L4235" s="372"/>
      <c r="O4235" s="373"/>
      <c r="P4235" s="373"/>
      <c r="Q4235" s="374"/>
      <c r="R4235" s="274"/>
      <c r="S4235"/>
      <c r="T4235"/>
      <c r="U4235"/>
      <c r="V4235"/>
      <c r="W4235"/>
      <c r="X4235"/>
      <c r="Y4235"/>
      <c r="Z4235"/>
      <c r="AA4235"/>
      <c r="AB4235"/>
      <c r="AC4235"/>
      <c r="AD4235"/>
      <c r="AE4235"/>
      <c r="AF4235"/>
      <c r="AG4235"/>
      <c r="AH4235"/>
    </row>
    <row r="4236" spans="1:34" s="282" customFormat="1" ht="12.75" customHeight="1" x14ac:dyDescent="0.25">
      <c r="A4236"/>
      <c r="B4236"/>
      <c r="C4236" s="8"/>
      <c r="D4236" s="8"/>
      <c r="E4236"/>
      <c r="F4236" s="276"/>
      <c r="G4236"/>
      <c r="H4236"/>
      <c r="I4236"/>
      <c r="J4236" s="267"/>
      <c r="K4236" s="267"/>
      <c r="L4236" s="372"/>
      <c r="O4236" s="373"/>
      <c r="P4236" s="373"/>
      <c r="Q4236" s="374"/>
      <c r="R4236" s="274"/>
      <c r="S4236"/>
      <c r="T4236"/>
      <c r="U4236"/>
      <c r="V4236"/>
      <c r="W4236"/>
      <c r="X4236"/>
      <c r="Y4236"/>
      <c r="Z4236"/>
      <c r="AA4236"/>
      <c r="AB4236"/>
      <c r="AC4236"/>
      <c r="AD4236"/>
      <c r="AE4236"/>
      <c r="AF4236"/>
      <c r="AG4236"/>
      <c r="AH4236"/>
    </row>
    <row r="4237" spans="1:34" s="282" customFormat="1" ht="12.75" customHeight="1" x14ac:dyDescent="0.25">
      <c r="A4237"/>
      <c r="B4237"/>
      <c r="C4237" s="8"/>
      <c r="D4237" s="8"/>
      <c r="E4237"/>
      <c r="F4237" s="276"/>
      <c r="G4237"/>
      <c r="H4237"/>
      <c r="I4237"/>
      <c r="J4237" s="267"/>
      <c r="K4237" s="267"/>
      <c r="L4237" s="372"/>
      <c r="O4237" s="373"/>
      <c r="P4237" s="373"/>
      <c r="Q4237" s="374"/>
      <c r="R4237" s="274"/>
      <c r="S4237"/>
      <c r="T4237"/>
      <c r="U4237"/>
      <c r="V4237"/>
      <c r="W4237"/>
      <c r="X4237"/>
      <c r="Y4237"/>
      <c r="Z4237"/>
      <c r="AA4237"/>
      <c r="AB4237"/>
      <c r="AC4237"/>
      <c r="AD4237"/>
      <c r="AE4237"/>
      <c r="AF4237"/>
      <c r="AG4237"/>
      <c r="AH4237"/>
    </row>
    <row r="4238" spans="1:34" s="282" customFormat="1" ht="12.75" customHeight="1" x14ac:dyDescent="0.25">
      <c r="A4238"/>
      <c r="B4238"/>
      <c r="C4238" s="8"/>
      <c r="D4238" s="8"/>
      <c r="E4238"/>
      <c r="F4238" s="276"/>
      <c r="G4238"/>
      <c r="H4238"/>
      <c r="I4238"/>
      <c r="J4238" s="267"/>
      <c r="K4238" s="267"/>
      <c r="L4238" s="372"/>
      <c r="O4238" s="373"/>
      <c r="P4238" s="373"/>
      <c r="Q4238" s="374"/>
      <c r="R4238" s="274"/>
      <c r="S4238"/>
      <c r="T4238"/>
      <c r="U4238"/>
      <c r="V4238"/>
      <c r="W4238"/>
      <c r="X4238"/>
      <c r="Y4238"/>
      <c r="Z4238"/>
      <c r="AA4238"/>
      <c r="AB4238"/>
      <c r="AC4238"/>
      <c r="AD4238"/>
      <c r="AE4238"/>
      <c r="AF4238"/>
      <c r="AG4238"/>
      <c r="AH4238"/>
    </row>
    <row r="4239" spans="1:34" s="282" customFormat="1" ht="12.75" customHeight="1" x14ac:dyDescent="0.25">
      <c r="A4239"/>
      <c r="B4239"/>
      <c r="C4239" s="8"/>
      <c r="D4239" s="8"/>
      <c r="E4239"/>
      <c r="F4239" s="276"/>
      <c r="G4239"/>
      <c r="H4239"/>
      <c r="I4239"/>
      <c r="J4239" s="267"/>
      <c r="K4239" s="267"/>
      <c r="L4239" s="372"/>
      <c r="O4239" s="373"/>
      <c r="P4239" s="373"/>
      <c r="Q4239" s="374"/>
      <c r="R4239" s="274"/>
      <c r="S4239"/>
      <c r="T4239"/>
      <c r="U4239"/>
      <c r="V4239"/>
      <c r="W4239"/>
      <c r="X4239"/>
      <c r="Y4239"/>
      <c r="Z4239"/>
      <c r="AA4239"/>
      <c r="AB4239"/>
      <c r="AC4239"/>
      <c r="AD4239"/>
      <c r="AE4239"/>
      <c r="AF4239"/>
      <c r="AG4239"/>
      <c r="AH4239"/>
    </row>
    <row r="4240" spans="1:34" s="282" customFormat="1" ht="12.75" customHeight="1" x14ac:dyDescent="0.25">
      <c r="A4240"/>
      <c r="B4240"/>
      <c r="C4240" s="8"/>
      <c r="D4240" s="8"/>
      <c r="E4240"/>
      <c r="F4240" s="276"/>
      <c r="G4240"/>
      <c r="H4240"/>
      <c r="I4240"/>
      <c r="J4240" s="267"/>
      <c r="K4240" s="267"/>
      <c r="L4240" s="372"/>
      <c r="O4240" s="373"/>
      <c r="P4240" s="373"/>
      <c r="Q4240" s="374"/>
      <c r="R4240" s="274"/>
      <c r="S4240"/>
      <c r="T4240"/>
      <c r="U4240"/>
      <c r="V4240"/>
      <c r="W4240"/>
      <c r="X4240"/>
      <c r="Y4240"/>
      <c r="Z4240"/>
      <c r="AA4240"/>
      <c r="AB4240"/>
      <c r="AC4240"/>
      <c r="AD4240"/>
      <c r="AE4240"/>
      <c r="AF4240"/>
      <c r="AG4240"/>
      <c r="AH4240"/>
    </row>
    <row r="4241" spans="1:34" s="282" customFormat="1" ht="12.75" customHeight="1" x14ac:dyDescent="0.25">
      <c r="A4241"/>
      <c r="B4241"/>
      <c r="C4241" s="8"/>
      <c r="D4241" s="8"/>
      <c r="E4241"/>
      <c r="F4241" s="276"/>
      <c r="G4241"/>
      <c r="H4241"/>
      <c r="I4241"/>
      <c r="J4241" s="267"/>
      <c r="K4241" s="267"/>
      <c r="L4241" s="372"/>
      <c r="O4241" s="373"/>
      <c r="P4241" s="373"/>
      <c r="Q4241" s="374"/>
      <c r="R4241" s="274"/>
      <c r="S4241"/>
      <c r="T4241"/>
      <c r="U4241"/>
      <c r="V4241"/>
      <c r="W4241"/>
      <c r="X4241"/>
      <c r="Y4241"/>
      <c r="Z4241"/>
      <c r="AA4241"/>
      <c r="AB4241"/>
      <c r="AC4241"/>
      <c r="AD4241"/>
      <c r="AE4241"/>
      <c r="AF4241"/>
      <c r="AG4241"/>
      <c r="AH4241"/>
    </row>
    <row r="4242" spans="1:34" s="282" customFormat="1" ht="12.75" customHeight="1" x14ac:dyDescent="0.25">
      <c r="A4242"/>
      <c r="B4242"/>
      <c r="C4242" s="8"/>
      <c r="D4242" s="8"/>
      <c r="E4242"/>
      <c r="F4242" s="276"/>
      <c r="G4242"/>
      <c r="H4242"/>
      <c r="I4242"/>
      <c r="J4242" s="267"/>
      <c r="K4242" s="267"/>
      <c r="L4242" s="372"/>
      <c r="O4242" s="373"/>
      <c r="P4242" s="373"/>
      <c r="Q4242" s="374"/>
      <c r="R4242" s="274"/>
      <c r="S4242"/>
      <c r="T4242"/>
      <c r="U4242"/>
      <c r="V4242"/>
      <c r="W4242"/>
      <c r="X4242"/>
      <c r="Y4242"/>
      <c r="Z4242"/>
      <c r="AA4242"/>
      <c r="AB4242"/>
      <c r="AC4242"/>
      <c r="AD4242"/>
      <c r="AE4242"/>
      <c r="AF4242"/>
      <c r="AG4242"/>
      <c r="AH4242"/>
    </row>
    <row r="4243" spans="1:34" s="282" customFormat="1" ht="12.75" customHeight="1" x14ac:dyDescent="0.25">
      <c r="A4243"/>
      <c r="B4243"/>
      <c r="C4243" s="8"/>
      <c r="D4243" s="8"/>
      <c r="E4243"/>
      <c r="F4243" s="276"/>
      <c r="G4243"/>
      <c r="H4243"/>
      <c r="I4243"/>
      <c r="J4243" s="267"/>
      <c r="K4243" s="267"/>
      <c r="L4243" s="372"/>
      <c r="O4243" s="373"/>
      <c r="P4243" s="373"/>
      <c r="Q4243" s="374"/>
      <c r="R4243" s="274"/>
      <c r="S4243"/>
      <c r="T4243"/>
      <c r="U4243"/>
      <c r="V4243"/>
      <c r="W4243"/>
      <c r="X4243"/>
      <c r="Y4243"/>
      <c r="Z4243"/>
      <c r="AA4243"/>
      <c r="AB4243"/>
      <c r="AC4243"/>
      <c r="AD4243"/>
      <c r="AE4243"/>
      <c r="AF4243"/>
      <c r="AG4243"/>
      <c r="AH4243"/>
    </row>
    <row r="4244" spans="1:34" s="282" customFormat="1" ht="12.75" customHeight="1" x14ac:dyDescent="0.25">
      <c r="A4244"/>
      <c r="B4244"/>
      <c r="C4244" s="8"/>
      <c r="D4244" s="8"/>
      <c r="E4244"/>
      <c r="F4244" s="276"/>
      <c r="G4244"/>
      <c r="H4244"/>
      <c r="I4244"/>
      <c r="J4244" s="267"/>
      <c r="K4244" s="267"/>
      <c r="L4244" s="372"/>
      <c r="O4244" s="373"/>
      <c r="P4244" s="373"/>
      <c r="Q4244" s="374"/>
      <c r="R4244" s="274"/>
      <c r="S4244"/>
      <c r="T4244"/>
      <c r="U4244"/>
      <c r="V4244"/>
      <c r="W4244"/>
      <c r="X4244"/>
      <c r="Y4244"/>
      <c r="Z4244"/>
      <c r="AA4244"/>
      <c r="AB4244"/>
      <c r="AC4244"/>
      <c r="AD4244"/>
      <c r="AE4244"/>
      <c r="AF4244"/>
      <c r="AG4244"/>
      <c r="AH4244"/>
    </row>
    <row r="4245" spans="1:34" s="282" customFormat="1" ht="12.75" customHeight="1" x14ac:dyDescent="0.25">
      <c r="A4245"/>
      <c r="B4245"/>
      <c r="C4245" s="8"/>
      <c r="D4245" s="8"/>
      <c r="E4245"/>
      <c r="F4245" s="276"/>
      <c r="G4245"/>
      <c r="H4245"/>
      <c r="I4245"/>
      <c r="J4245" s="267"/>
      <c r="K4245" s="267"/>
      <c r="L4245" s="372"/>
      <c r="O4245" s="373"/>
      <c r="P4245" s="373"/>
      <c r="Q4245" s="374"/>
      <c r="R4245" s="274"/>
      <c r="S4245"/>
      <c r="T4245"/>
      <c r="U4245"/>
      <c r="V4245"/>
      <c r="W4245"/>
      <c r="X4245"/>
      <c r="Y4245"/>
      <c r="Z4245"/>
      <c r="AA4245"/>
      <c r="AB4245"/>
      <c r="AC4245"/>
      <c r="AD4245"/>
      <c r="AE4245"/>
      <c r="AF4245"/>
      <c r="AG4245"/>
      <c r="AH4245"/>
    </row>
    <row r="4246" spans="1:34" s="282" customFormat="1" ht="12.75" customHeight="1" x14ac:dyDescent="0.25">
      <c r="A4246"/>
      <c r="B4246"/>
      <c r="C4246" s="8"/>
      <c r="D4246" s="8"/>
      <c r="E4246"/>
      <c r="F4246" s="276"/>
      <c r="G4246"/>
      <c r="H4246"/>
      <c r="I4246"/>
      <c r="J4246" s="267"/>
      <c r="K4246" s="267"/>
      <c r="L4246" s="372"/>
      <c r="O4246" s="373"/>
      <c r="P4246" s="373"/>
      <c r="Q4246" s="374"/>
      <c r="R4246" s="274"/>
      <c r="S4246"/>
      <c r="T4246"/>
      <c r="U4246"/>
      <c r="V4246"/>
      <c r="W4246"/>
      <c r="X4246"/>
      <c r="Y4246"/>
      <c r="Z4246"/>
      <c r="AA4246"/>
      <c r="AB4246"/>
      <c r="AC4246"/>
      <c r="AD4246"/>
      <c r="AE4246"/>
      <c r="AF4246"/>
      <c r="AG4246"/>
      <c r="AH4246"/>
    </row>
    <row r="4247" spans="1:34" s="282" customFormat="1" ht="12.75" customHeight="1" x14ac:dyDescent="0.25">
      <c r="A4247"/>
      <c r="B4247"/>
      <c r="C4247" s="8"/>
      <c r="D4247" s="8"/>
      <c r="E4247"/>
      <c r="F4247" s="276"/>
      <c r="G4247"/>
      <c r="H4247"/>
      <c r="I4247"/>
      <c r="J4247" s="267"/>
      <c r="K4247" s="267"/>
      <c r="L4247" s="372"/>
      <c r="O4247" s="373"/>
      <c r="P4247" s="373"/>
      <c r="Q4247" s="374"/>
      <c r="R4247" s="274"/>
      <c r="S4247"/>
      <c r="T4247"/>
      <c r="U4247"/>
      <c r="V4247"/>
      <c r="W4247"/>
      <c r="X4247"/>
      <c r="Y4247"/>
      <c r="Z4247"/>
      <c r="AA4247"/>
      <c r="AB4247"/>
      <c r="AC4247"/>
      <c r="AD4247"/>
      <c r="AE4247"/>
      <c r="AF4247"/>
      <c r="AG4247"/>
      <c r="AH4247"/>
    </row>
    <row r="4248" spans="1:34" s="282" customFormat="1" ht="12.75" customHeight="1" x14ac:dyDescent="0.25">
      <c r="A4248"/>
      <c r="B4248"/>
      <c r="C4248" s="8"/>
      <c r="D4248" s="8"/>
      <c r="E4248"/>
      <c r="F4248" s="276"/>
      <c r="G4248"/>
      <c r="H4248"/>
      <c r="I4248"/>
      <c r="J4248" s="267"/>
      <c r="K4248" s="267"/>
      <c r="L4248" s="372"/>
      <c r="O4248" s="373"/>
      <c r="P4248" s="373"/>
      <c r="Q4248" s="374"/>
      <c r="R4248" s="274"/>
      <c r="S4248"/>
      <c r="T4248"/>
      <c r="U4248"/>
      <c r="V4248"/>
      <c r="W4248"/>
      <c r="X4248"/>
      <c r="Y4248"/>
      <c r="Z4248"/>
      <c r="AA4248"/>
      <c r="AB4248"/>
      <c r="AC4248"/>
      <c r="AD4248"/>
      <c r="AE4248"/>
      <c r="AF4248"/>
      <c r="AG4248"/>
      <c r="AH4248"/>
    </row>
    <row r="4249" spans="1:34" s="282" customFormat="1" ht="12.75" customHeight="1" x14ac:dyDescent="0.25">
      <c r="A4249"/>
      <c r="B4249"/>
      <c r="C4249" s="8"/>
      <c r="D4249" s="8"/>
      <c r="E4249"/>
      <c r="F4249" s="276"/>
      <c r="G4249"/>
      <c r="H4249"/>
      <c r="I4249"/>
      <c r="J4249" s="267"/>
      <c r="K4249" s="267"/>
      <c r="L4249" s="372"/>
      <c r="O4249" s="373"/>
      <c r="P4249" s="373"/>
      <c r="Q4249" s="374"/>
      <c r="R4249" s="274"/>
      <c r="S4249"/>
      <c r="T4249"/>
      <c r="U4249"/>
      <c r="V4249"/>
      <c r="W4249"/>
      <c r="X4249"/>
      <c r="Y4249"/>
      <c r="Z4249"/>
      <c r="AA4249"/>
      <c r="AB4249"/>
      <c r="AC4249"/>
      <c r="AD4249"/>
      <c r="AE4249"/>
      <c r="AF4249"/>
      <c r="AG4249"/>
      <c r="AH4249"/>
    </row>
    <row r="4250" spans="1:34" s="282" customFormat="1" ht="12.75" customHeight="1" x14ac:dyDescent="0.25">
      <c r="A4250"/>
      <c r="B4250"/>
      <c r="C4250" s="8"/>
      <c r="D4250" s="8"/>
      <c r="E4250"/>
      <c r="F4250" s="276"/>
      <c r="G4250"/>
      <c r="H4250"/>
      <c r="I4250"/>
      <c r="J4250" s="267"/>
      <c r="K4250" s="267"/>
      <c r="L4250" s="372"/>
      <c r="O4250" s="373"/>
      <c r="P4250" s="373"/>
      <c r="Q4250" s="374"/>
      <c r="R4250" s="274"/>
      <c r="S4250"/>
      <c r="T4250"/>
      <c r="U4250"/>
      <c r="V4250"/>
      <c r="W4250"/>
      <c r="X4250"/>
      <c r="Y4250"/>
      <c r="Z4250"/>
      <c r="AA4250"/>
      <c r="AB4250"/>
      <c r="AC4250"/>
      <c r="AD4250"/>
      <c r="AE4250"/>
      <c r="AF4250"/>
      <c r="AG4250"/>
      <c r="AH4250"/>
    </row>
    <row r="4251" spans="1:34" s="282" customFormat="1" ht="12.75" customHeight="1" x14ac:dyDescent="0.25">
      <c r="A4251"/>
      <c r="B4251"/>
      <c r="C4251" s="8"/>
      <c r="D4251" s="8"/>
      <c r="E4251"/>
      <c r="F4251" s="276"/>
      <c r="G4251"/>
      <c r="H4251"/>
      <c r="I4251"/>
      <c r="J4251" s="267"/>
      <c r="K4251" s="267"/>
      <c r="L4251" s="372"/>
      <c r="O4251" s="373"/>
      <c r="P4251" s="373"/>
      <c r="Q4251" s="374"/>
      <c r="R4251" s="274"/>
      <c r="S4251"/>
      <c r="T4251"/>
      <c r="U4251"/>
      <c r="V4251"/>
      <c r="W4251"/>
      <c r="X4251"/>
      <c r="Y4251"/>
      <c r="Z4251"/>
      <c r="AA4251"/>
      <c r="AB4251"/>
      <c r="AC4251"/>
      <c r="AD4251"/>
      <c r="AE4251"/>
      <c r="AF4251"/>
      <c r="AG4251"/>
      <c r="AH4251"/>
    </row>
    <row r="4252" spans="1:34" s="282" customFormat="1" ht="12.75" customHeight="1" x14ac:dyDescent="0.25">
      <c r="A4252"/>
      <c r="B4252"/>
      <c r="C4252" s="8"/>
      <c r="D4252" s="8"/>
      <c r="E4252"/>
      <c r="F4252" s="276"/>
      <c r="G4252"/>
      <c r="H4252"/>
      <c r="I4252"/>
      <c r="J4252" s="267"/>
      <c r="K4252" s="267"/>
      <c r="L4252" s="372"/>
      <c r="O4252" s="373"/>
      <c r="P4252" s="373"/>
      <c r="Q4252" s="374"/>
      <c r="R4252" s="274"/>
      <c r="S4252"/>
      <c r="T4252"/>
      <c r="U4252"/>
      <c r="V4252"/>
      <c r="W4252"/>
      <c r="X4252"/>
      <c r="Y4252"/>
      <c r="Z4252"/>
      <c r="AA4252"/>
      <c r="AB4252"/>
      <c r="AC4252"/>
      <c r="AD4252"/>
      <c r="AE4252"/>
      <c r="AF4252"/>
      <c r="AG4252"/>
      <c r="AH4252"/>
    </row>
    <row r="4253" spans="1:34" s="282" customFormat="1" ht="12.75" customHeight="1" x14ac:dyDescent="0.25">
      <c r="A4253"/>
      <c r="B4253"/>
      <c r="C4253" s="8"/>
      <c r="D4253" s="8"/>
      <c r="E4253"/>
      <c r="F4253" s="276"/>
      <c r="G4253"/>
      <c r="H4253"/>
      <c r="I4253"/>
      <c r="J4253" s="267"/>
      <c r="K4253" s="267"/>
      <c r="L4253" s="372"/>
      <c r="O4253" s="373"/>
      <c r="P4253" s="373"/>
      <c r="Q4253" s="374"/>
      <c r="R4253" s="274"/>
      <c r="S4253"/>
      <c r="T4253"/>
      <c r="U4253"/>
      <c r="V4253"/>
      <c r="W4253"/>
      <c r="X4253"/>
      <c r="Y4253"/>
      <c r="Z4253"/>
      <c r="AA4253"/>
      <c r="AB4253"/>
      <c r="AC4253"/>
      <c r="AD4253"/>
      <c r="AE4253"/>
      <c r="AF4253"/>
      <c r="AG4253"/>
      <c r="AH4253"/>
    </row>
    <row r="4254" spans="1:34" s="282" customFormat="1" ht="12.75" customHeight="1" x14ac:dyDescent="0.25">
      <c r="A4254"/>
      <c r="B4254"/>
      <c r="C4254" s="8"/>
      <c r="D4254" s="8"/>
      <c r="E4254"/>
      <c r="F4254" s="276"/>
      <c r="G4254"/>
      <c r="H4254"/>
      <c r="I4254"/>
      <c r="J4254" s="267"/>
      <c r="K4254" s="267"/>
      <c r="L4254" s="372"/>
      <c r="O4254" s="373"/>
      <c r="P4254" s="373"/>
      <c r="Q4254" s="374"/>
      <c r="R4254" s="274"/>
      <c r="S4254"/>
      <c r="T4254"/>
      <c r="U4254"/>
      <c r="V4254"/>
      <c r="W4254"/>
      <c r="X4254"/>
      <c r="Y4254"/>
      <c r="Z4254"/>
      <c r="AA4254"/>
      <c r="AB4254"/>
      <c r="AC4254"/>
      <c r="AD4254"/>
      <c r="AE4254"/>
      <c r="AF4254"/>
      <c r="AG4254"/>
      <c r="AH4254"/>
    </row>
    <row r="4255" spans="1:34" s="282" customFormat="1" ht="12.75" customHeight="1" x14ac:dyDescent="0.25">
      <c r="A4255"/>
      <c r="B4255"/>
      <c r="C4255" s="8"/>
      <c r="D4255" s="8"/>
      <c r="E4255"/>
      <c r="F4255" s="276"/>
      <c r="G4255"/>
      <c r="H4255"/>
      <c r="I4255"/>
      <c r="J4255" s="267"/>
      <c r="K4255" s="267"/>
      <c r="L4255" s="372"/>
      <c r="O4255" s="373"/>
      <c r="P4255" s="373"/>
      <c r="Q4255" s="374"/>
      <c r="R4255" s="274"/>
      <c r="S4255"/>
      <c r="T4255"/>
      <c r="U4255"/>
      <c r="V4255"/>
      <c r="W4255"/>
      <c r="X4255"/>
      <c r="Y4255"/>
      <c r="Z4255"/>
      <c r="AA4255"/>
      <c r="AB4255"/>
      <c r="AC4255"/>
      <c r="AD4255"/>
      <c r="AE4255"/>
      <c r="AF4255"/>
      <c r="AG4255"/>
      <c r="AH4255"/>
    </row>
    <row r="4256" spans="1:34" s="282" customFormat="1" ht="12.75" customHeight="1" x14ac:dyDescent="0.25">
      <c r="A4256"/>
      <c r="B4256"/>
      <c r="C4256" s="8"/>
      <c r="D4256" s="8"/>
      <c r="E4256"/>
      <c r="F4256" s="276"/>
      <c r="G4256"/>
      <c r="H4256"/>
      <c r="I4256"/>
      <c r="J4256" s="267"/>
      <c r="K4256" s="267"/>
      <c r="L4256" s="372"/>
      <c r="O4256" s="373"/>
      <c r="P4256" s="373"/>
      <c r="Q4256" s="374"/>
      <c r="R4256" s="274"/>
      <c r="S4256"/>
      <c r="T4256"/>
      <c r="U4256"/>
      <c r="V4256"/>
      <c r="W4256"/>
      <c r="X4256"/>
      <c r="Y4256"/>
      <c r="Z4256"/>
      <c r="AA4256"/>
      <c r="AB4256"/>
      <c r="AC4256"/>
      <c r="AD4256"/>
      <c r="AE4256"/>
      <c r="AF4256"/>
      <c r="AG4256"/>
      <c r="AH4256"/>
    </row>
    <row r="4257" spans="1:34" s="282" customFormat="1" ht="12.75" customHeight="1" x14ac:dyDescent="0.25">
      <c r="A4257"/>
      <c r="B4257"/>
      <c r="C4257" s="8"/>
      <c r="D4257" s="8"/>
      <c r="E4257"/>
      <c r="F4257" s="276"/>
      <c r="G4257"/>
      <c r="H4257"/>
      <c r="I4257"/>
      <c r="J4257" s="267"/>
      <c r="K4257" s="267"/>
      <c r="L4257" s="372"/>
      <c r="O4257" s="373"/>
      <c r="P4257" s="373"/>
      <c r="Q4257" s="374"/>
      <c r="R4257" s="274"/>
      <c r="S4257"/>
      <c r="T4257"/>
      <c r="U4257"/>
      <c r="V4257"/>
      <c r="W4257"/>
      <c r="X4257"/>
      <c r="Y4257"/>
      <c r="Z4257"/>
      <c r="AA4257"/>
      <c r="AB4257"/>
      <c r="AC4257"/>
      <c r="AD4257"/>
      <c r="AE4257"/>
      <c r="AF4257"/>
      <c r="AG4257"/>
      <c r="AH4257"/>
    </row>
    <row r="4258" spans="1:34" s="282" customFormat="1" ht="12.75" customHeight="1" x14ac:dyDescent="0.25">
      <c r="A4258"/>
      <c r="B4258"/>
      <c r="C4258" s="8"/>
      <c r="D4258" s="8"/>
      <c r="E4258"/>
      <c r="F4258" s="276"/>
      <c r="G4258"/>
      <c r="H4258"/>
      <c r="I4258"/>
      <c r="J4258" s="267"/>
      <c r="K4258" s="267"/>
      <c r="L4258" s="372"/>
      <c r="O4258" s="373"/>
      <c r="P4258" s="373"/>
      <c r="Q4258" s="374"/>
      <c r="R4258" s="274"/>
      <c r="S4258"/>
      <c r="T4258"/>
      <c r="U4258"/>
      <c r="V4258"/>
      <c r="W4258"/>
      <c r="X4258"/>
      <c r="Y4258"/>
      <c r="Z4258"/>
      <c r="AA4258"/>
      <c r="AB4258"/>
      <c r="AC4258"/>
      <c r="AD4258"/>
      <c r="AE4258"/>
      <c r="AF4258"/>
      <c r="AG4258"/>
      <c r="AH4258"/>
    </row>
    <row r="4259" spans="1:34" s="282" customFormat="1" ht="12.75" customHeight="1" x14ac:dyDescent="0.25">
      <c r="A4259"/>
      <c r="B4259"/>
      <c r="C4259" s="8"/>
      <c r="D4259" s="8"/>
      <c r="E4259"/>
      <c r="F4259" s="276"/>
      <c r="G4259"/>
      <c r="H4259"/>
      <c r="I4259"/>
      <c r="J4259" s="267"/>
      <c r="K4259" s="267"/>
      <c r="L4259" s="372"/>
      <c r="O4259" s="373"/>
      <c r="P4259" s="373"/>
      <c r="Q4259" s="374"/>
      <c r="R4259" s="274"/>
      <c r="S4259"/>
      <c r="T4259"/>
      <c r="U4259"/>
      <c r="V4259"/>
      <c r="W4259"/>
      <c r="X4259"/>
      <c r="Y4259"/>
      <c r="Z4259"/>
      <c r="AA4259"/>
      <c r="AB4259"/>
      <c r="AC4259"/>
      <c r="AD4259"/>
      <c r="AE4259"/>
      <c r="AF4259"/>
      <c r="AG4259"/>
      <c r="AH4259"/>
    </row>
    <row r="4260" spans="1:34" s="282" customFormat="1" ht="12.75" customHeight="1" x14ac:dyDescent="0.25">
      <c r="A4260"/>
      <c r="B4260"/>
      <c r="C4260" s="8"/>
      <c r="D4260" s="8"/>
      <c r="E4260"/>
      <c r="F4260" s="276"/>
      <c r="G4260"/>
      <c r="H4260"/>
      <c r="I4260"/>
      <c r="J4260" s="267"/>
      <c r="K4260" s="267"/>
      <c r="L4260" s="372"/>
      <c r="O4260" s="373"/>
      <c r="P4260" s="373"/>
      <c r="Q4260" s="374"/>
      <c r="R4260" s="274"/>
      <c r="S4260"/>
      <c r="T4260"/>
      <c r="U4260"/>
      <c r="V4260"/>
      <c r="W4260"/>
      <c r="X4260"/>
      <c r="Y4260"/>
      <c r="Z4260"/>
      <c r="AA4260"/>
      <c r="AB4260"/>
      <c r="AC4260"/>
      <c r="AD4260"/>
      <c r="AE4260"/>
      <c r="AF4260"/>
      <c r="AG4260"/>
      <c r="AH4260"/>
    </row>
    <row r="4261" spans="1:34" s="282" customFormat="1" ht="12.75" customHeight="1" x14ac:dyDescent="0.25">
      <c r="A4261"/>
      <c r="B4261"/>
      <c r="C4261" s="8"/>
      <c r="D4261" s="8"/>
      <c r="E4261"/>
      <c r="F4261" s="276"/>
      <c r="G4261"/>
      <c r="H4261"/>
      <c r="I4261"/>
      <c r="J4261" s="267"/>
      <c r="K4261" s="267"/>
      <c r="L4261" s="372"/>
      <c r="O4261" s="373"/>
      <c r="P4261" s="373"/>
      <c r="Q4261" s="374"/>
      <c r="R4261" s="274"/>
      <c r="S4261"/>
      <c r="T4261"/>
      <c r="U4261"/>
      <c r="V4261"/>
      <c r="W4261"/>
      <c r="X4261"/>
      <c r="Y4261"/>
      <c r="Z4261"/>
      <c r="AA4261"/>
      <c r="AB4261"/>
      <c r="AC4261"/>
      <c r="AD4261"/>
      <c r="AE4261"/>
      <c r="AF4261"/>
      <c r="AG4261"/>
      <c r="AH4261"/>
    </row>
    <row r="4262" spans="1:34" s="282" customFormat="1" ht="12.75" customHeight="1" x14ac:dyDescent="0.25">
      <c r="A4262"/>
      <c r="B4262"/>
      <c r="C4262" s="8"/>
      <c r="D4262" s="8"/>
      <c r="E4262"/>
      <c r="F4262" s="276"/>
      <c r="G4262"/>
      <c r="H4262"/>
      <c r="I4262"/>
      <c r="J4262" s="267"/>
      <c r="K4262" s="267"/>
      <c r="L4262" s="372"/>
      <c r="O4262" s="373"/>
      <c r="P4262" s="373"/>
      <c r="Q4262" s="374"/>
      <c r="R4262" s="274"/>
      <c r="S4262"/>
      <c r="T4262"/>
      <c r="U4262"/>
      <c r="V4262"/>
      <c r="W4262"/>
      <c r="X4262"/>
      <c r="Y4262"/>
      <c r="Z4262"/>
      <c r="AA4262"/>
      <c r="AB4262"/>
      <c r="AC4262"/>
      <c r="AD4262"/>
      <c r="AE4262"/>
      <c r="AF4262"/>
      <c r="AG4262"/>
      <c r="AH4262"/>
    </row>
    <row r="4263" spans="1:34" s="282" customFormat="1" ht="12.75" customHeight="1" x14ac:dyDescent="0.25">
      <c r="A4263"/>
      <c r="B4263"/>
      <c r="C4263" s="8"/>
      <c r="D4263" s="8"/>
      <c r="E4263"/>
      <c r="F4263" s="276"/>
      <c r="G4263"/>
      <c r="H4263"/>
      <c r="I4263"/>
      <c r="J4263" s="267"/>
      <c r="K4263" s="267"/>
      <c r="L4263" s="372"/>
      <c r="O4263" s="373"/>
      <c r="P4263" s="373"/>
      <c r="Q4263" s="374"/>
      <c r="R4263" s="274"/>
      <c r="S4263"/>
      <c r="T4263"/>
      <c r="U4263"/>
      <c r="V4263"/>
      <c r="W4263"/>
      <c r="X4263"/>
      <c r="Y4263"/>
      <c r="Z4263"/>
      <c r="AA4263"/>
      <c r="AB4263"/>
      <c r="AC4263"/>
      <c r="AD4263"/>
      <c r="AE4263"/>
      <c r="AF4263"/>
      <c r="AG4263"/>
      <c r="AH4263"/>
    </row>
    <row r="4264" spans="1:34" s="282" customFormat="1" ht="12.75" customHeight="1" x14ac:dyDescent="0.25">
      <c r="A4264"/>
      <c r="B4264"/>
      <c r="C4264" s="8"/>
      <c r="D4264" s="8"/>
      <c r="E4264"/>
      <c r="F4264" s="276"/>
      <c r="G4264"/>
      <c r="H4264"/>
      <c r="I4264"/>
      <c r="J4264" s="267"/>
      <c r="K4264" s="267"/>
      <c r="L4264" s="372"/>
      <c r="O4264" s="373"/>
      <c r="P4264" s="373"/>
      <c r="Q4264" s="374"/>
      <c r="R4264" s="274"/>
      <c r="S4264"/>
      <c r="T4264"/>
      <c r="U4264"/>
      <c r="V4264"/>
      <c r="W4264"/>
      <c r="X4264"/>
      <c r="Y4264"/>
      <c r="Z4264"/>
      <c r="AA4264"/>
      <c r="AB4264"/>
      <c r="AC4264"/>
      <c r="AD4264"/>
      <c r="AE4264"/>
      <c r="AF4264"/>
      <c r="AG4264"/>
      <c r="AH4264"/>
    </row>
    <row r="4265" spans="1:34" s="282" customFormat="1" ht="12.75" customHeight="1" x14ac:dyDescent="0.25">
      <c r="A4265"/>
      <c r="B4265"/>
      <c r="C4265" s="8"/>
      <c r="D4265" s="8"/>
      <c r="E4265"/>
      <c r="F4265" s="276"/>
      <c r="G4265"/>
      <c r="H4265"/>
      <c r="I4265"/>
      <c r="J4265" s="267"/>
      <c r="K4265" s="267"/>
      <c r="L4265" s="372"/>
      <c r="O4265" s="373"/>
      <c r="P4265" s="373"/>
      <c r="Q4265" s="374"/>
      <c r="R4265" s="274"/>
      <c r="S4265"/>
      <c r="T4265"/>
      <c r="U4265"/>
      <c r="V4265"/>
      <c r="W4265"/>
      <c r="X4265"/>
      <c r="Y4265"/>
      <c r="Z4265"/>
      <c r="AA4265"/>
      <c r="AB4265"/>
      <c r="AC4265"/>
      <c r="AD4265"/>
      <c r="AE4265"/>
      <c r="AF4265"/>
      <c r="AG4265"/>
      <c r="AH4265"/>
    </row>
    <row r="4266" spans="1:34" s="282" customFormat="1" ht="12.75" customHeight="1" x14ac:dyDescent="0.25">
      <c r="A4266"/>
      <c r="B4266"/>
      <c r="C4266" s="8"/>
      <c r="D4266" s="8"/>
      <c r="E4266"/>
      <c r="F4266" s="276"/>
      <c r="G4266"/>
      <c r="H4266"/>
      <c r="I4266"/>
      <c r="J4266" s="267"/>
      <c r="K4266" s="267"/>
      <c r="L4266" s="372"/>
      <c r="O4266" s="373"/>
      <c r="P4266" s="373"/>
      <c r="Q4266" s="374"/>
      <c r="R4266" s="274"/>
      <c r="S4266"/>
      <c r="T4266"/>
      <c r="U4266"/>
      <c r="V4266"/>
      <c r="W4266"/>
      <c r="X4266"/>
      <c r="Y4266"/>
      <c r="Z4266"/>
      <c r="AA4266"/>
      <c r="AB4266"/>
      <c r="AC4266"/>
      <c r="AD4266"/>
      <c r="AE4266"/>
      <c r="AF4266"/>
      <c r="AG4266"/>
      <c r="AH4266"/>
    </row>
    <row r="4267" spans="1:34" s="282" customFormat="1" ht="12.75" customHeight="1" x14ac:dyDescent="0.25">
      <c r="A4267"/>
      <c r="B4267"/>
      <c r="C4267" s="8"/>
      <c r="D4267" s="8"/>
      <c r="E4267"/>
      <c r="F4267" s="276"/>
      <c r="G4267"/>
      <c r="H4267"/>
      <c r="I4267"/>
      <c r="J4267" s="267"/>
      <c r="K4267" s="267"/>
      <c r="L4267" s="372"/>
      <c r="O4267" s="373"/>
      <c r="P4267" s="373"/>
      <c r="Q4267" s="374"/>
      <c r="R4267" s="274"/>
      <c r="S4267"/>
      <c r="T4267"/>
      <c r="U4267"/>
      <c r="V4267"/>
      <c r="W4267"/>
      <c r="X4267"/>
      <c r="Y4267"/>
      <c r="Z4267"/>
      <c r="AA4267"/>
      <c r="AB4267"/>
      <c r="AC4267"/>
      <c r="AD4267"/>
      <c r="AE4267"/>
      <c r="AF4267"/>
      <c r="AG4267"/>
      <c r="AH4267"/>
    </row>
    <row r="4268" spans="1:34" s="282" customFormat="1" ht="12.75" customHeight="1" x14ac:dyDescent="0.25">
      <c r="A4268"/>
      <c r="B4268"/>
      <c r="C4268" s="8"/>
      <c r="D4268" s="8"/>
      <c r="E4268"/>
      <c r="F4268" s="276"/>
      <c r="G4268"/>
      <c r="H4268"/>
      <c r="I4268"/>
      <c r="J4268" s="267"/>
      <c r="K4268" s="267"/>
      <c r="L4268" s="372"/>
      <c r="O4268" s="373"/>
      <c r="P4268" s="373"/>
      <c r="Q4268" s="374"/>
      <c r="R4268" s="274"/>
      <c r="S4268"/>
      <c r="T4268"/>
      <c r="U4268"/>
      <c r="V4268"/>
      <c r="W4268"/>
      <c r="X4268"/>
      <c r="Y4268"/>
      <c r="Z4268"/>
      <c r="AA4268"/>
      <c r="AB4268"/>
      <c r="AC4268"/>
      <c r="AD4268"/>
      <c r="AE4268"/>
      <c r="AF4268"/>
      <c r="AG4268"/>
      <c r="AH4268"/>
    </row>
    <row r="4269" spans="1:34" s="282" customFormat="1" ht="12.75" customHeight="1" x14ac:dyDescent="0.25">
      <c r="A4269"/>
      <c r="B4269"/>
      <c r="C4269" s="8"/>
      <c r="D4269" s="8"/>
      <c r="E4269"/>
      <c r="F4269" s="276"/>
      <c r="G4269"/>
      <c r="H4269"/>
      <c r="I4269"/>
      <c r="J4269" s="267"/>
      <c r="K4269" s="267"/>
      <c r="L4269" s="372"/>
      <c r="O4269" s="373"/>
      <c r="P4269" s="373"/>
      <c r="Q4269" s="374"/>
      <c r="R4269" s="274"/>
      <c r="S4269"/>
      <c r="T4269"/>
      <c r="U4269"/>
      <c r="V4269"/>
      <c r="W4269"/>
      <c r="X4269"/>
      <c r="Y4269"/>
      <c r="Z4269"/>
      <c r="AA4269"/>
      <c r="AB4269"/>
      <c r="AC4269"/>
      <c r="AD4269"/>
      <c r="AE4269"/>
      <c r="AF4269"/>
      <c r="AG4269"/>
      <c r="AH4269"/>
    </row>
    <row r="4270" spans="1:34" s="282" customFormat="1" ht="12.75" customHeight="1" x14ac:dyDescent="0.25">
      <c r="A4270"/>
      <c r="B4270"/>
      <c r="C4270" s="8"/>
      <c r="D4270" s="8"/>
      <c r="E4270"/>
      <c r="F4270" s="276"/>
      <c r="G4270"/>
      <c r="H4270"/>
      <c r="I4270"/>
      <c r="J4270" s="267"/>
      <c r="K4270" s="267"/>
      <c r="L4270" s="372"/>
      <c r="O4270" s="373"/>
      <c r="P4270" s="373"/>
      <c r="Q4270" s="374"/>
      <c r="R4270" s="274"/>
      <c r="S4270"/>
      <c r="T4270"/>
      <c r="U4270"/>
      <c r="V4270"/>
      <c r="W4270"/>
      <c r="X4270"/>
      <c r="Y4270"/>
      <c r="Z4270"/>
      <c r="AA4270"/>
      <c r="AB4270"/>
      <c r="AC4270"/>
      <c r="AD4270"/>
      <c r="AE4270"/>
      <c r="AF4270"/>
      <c r="AG4270"/>
      <c r="AH4270"/>
    </row>
    <row r="4271" spans="1:34" s="282" customFormat="1" ht="12.75" customHeight="1" x14ac:dyDescent="0.25">
      <c r="A4271"/>
      <c r="B4271"/>
      <c r="C4271" s="8"/>
      <c r="D4271" s="8"/>
      <c r="E4271"/>
      <c r="F4271" s="276"/>
      <c r="G4271"/>
      <c r="H4271"/>
      <c r="I4271"/>
      <c r="J4271" s="267"/>
      <c r="K4271" s="267"/>
      <c r="L4271" s="372"/>
      <c r="O4271" s="373"/>
      <c r="P4271" s="373"/>
      <c r="Q4271" s="374"/>
      <c r="R4271" s="274"/>
      <c r="S4271"/>
      <c r="T4271"/>
      <c r="U4271"/>
      <c r="V4271"/>
      <c r="W4271"/>
      <c r="X4271"/>
      <c r="Y4271"/>
      <c r="Z4271"/>
      <c r="AA4271"/>
      <c r="AB4271"/>
      <c r="AC4271"/>
      <c r="AD4271"/>
      <c r="AE4271"/>
      <c r="AF4271"/>
      <c r="AG4271"/>
      <c r="AH4271"/>
    </row>
    <row r="4272" spans="1:34" s="282" customFormat="1" ht="12.75" customHeight="1" x14ac:dyDescent="0.25">
      <c r="A4272"/>
      <c r="B4272"/>
      <c r="C4272" s="8"/>
      <c r="D4272" s="8"/>
      <c r="E4272"/>
      <c r="F4272" s="276"/>
      <c r="G4272"/>
      <c r="H4272"/>
      <c r="I4272"/>
      <c r="J4272" s="267"/>
      <c r="K4272" s="267"/>
      <c r="L4272" s="372"/>
      <c r="O4272" s="373"/>
      <c r="P4272" s="373"/>
      <c r="Q4272" s="374"/>
      <c r="R4272" s="274"/>
      <c r="S4272"/>
      <c r="T4272"/>
      <c r="U4272"/>
      <c r="V4272"/>
      <c r="W4272"/>
      <c r="X4272"/>
      <c r="Y4272"/>
      <c r="Z4272"/>
      <c r="AA4272"/>
      <c r="AB4272"/>
      <c r="AC4272"/>
      <c r="AD4272"/>
      <c r="AE4272"/>
      <c r="AF4272"/>
      <c r="AG4272"/>
      <c r="AH4272"/>
    </row>
    <row r="4273" spans="1:34" s="282" customFormat="1" ht="12.75" customHeight="1" x14ac:dyDescent="0.25">
      <c r="A4273"/>
      <c r="B4273"/>
      <c r="C4273" s="8"/>
      <c r="D4273" s="8"/>
      <c r="E4273"/>
      <c r="F4273" s="276"/>
      <c r="G4273"/>
      <c r="H4273"/>
      <c r="I4273"/>
      <c r="J4273" s="267"/>
      <c r="K4273" s="267"/>
      <c r="L4273" s="372"/>
      <c r="O4273" s="373"/>
      <c r="P4273" s="373"/>
      <c r="Q4273" s="374"/>
      <c r="R4273" s="274"/>
      <c r="S4273"/>
      <c r="T4273"/>
      <c r="U4273"/>
      <c r="V4273"/>
      <c r="W4273"/>
      <c r="X4273"/>
      <c r="Y4273"/>
      <c r="Z4273"/>
      <c r="AA4273"/>
      <c r="AB4273"/>
      <c r="AC4273"/>
      <c r="AD4273"/>
      <c r="AE4273"/>
      <c r="AF4273"/>
      <c r="AG4273"/>
      <c r="AH4273"/>
    </row>
    <row r="4274" spans="1:34" s="282" customFormat="1" ht="12.75" customHeight="1" x14ac:dyDescent="0.25">
      <c r="A4274"/>
      <c r="B4274"/>
      <c r="C4274" s="8"/>
      <c r="D4274" s="8"/>
      <c r="E4274"/>
      <c r="F4274" s="276"/>
      <c r="G4274"/>
      <c r="H4274"/>
      <c r="I4274"/>
      <c r="J4274" s="267"/>
      <c r="K4274" s="267"/>
      <c r="L4274" s="372"/>
      <c r="O4274" s="373"/>
      <c r="P4274" s="373"/>
      <c r="Q4274" s="374"/>
      <c r="R4274" s="274"/>
      <c r="S4274"/>
      <c r="T4274"/>
      <c r="U4274"/>
      <c r="V4274"/>
      <c r="W4274"/>
      <c r="X4274"/>
      <c r="Y4274"/>
      <c r="Z4274"/>
      <c r="AA4274"/>
      <c r="AB4274"/>
      <c r="AC4274"/>
      <c r="AD4274"/>
      <c r="AE4274"/>
      <c r="AF4274"/>
      <c r="AG4274"/>
      <c r="AH4274"/>
    </row>
    <row r="4275" spans="1:34" s="282" customFormat="1" ht="12.75" customHeight="1" x14ac:dyDescent="0.25">
      <c r="A4275"/>
      <c r="B4275"/>
      <c r="C4275" s="8"/>
      <c r="D4275" s="8"/>
      <c r="E4275"/>
      <c r="F4275" s="276"/>
      <c r="G4275"/>
      <c r="H4275"/>
      <c r="I4275"/>
      <c r="J4275" s="267"/>
      <c r="K4275" s="267"/>
      <c r="L4275" s="372"/>
      <c r="O4275" s="373"/>
      <c r="P4275" s="373"/>
      <c r="Q4275" s="374"/>
      <c r="R4275" s="274"/>
      <c r="S4275"/>
      <c r="T4275"/>
      <c r="U4275"/>
      <c r="V4275"/>
      <c r="W4275"/>
      <c r="X4275"/>
      <c r="Y4275"/>
      <c r="Z4275"/>
      <c r="AA4275"/>
      <c r="AB4275"/>
      <c r="AC4275"/>
      <c r="AD4275"/>
      <c r="AE4275"/>
      <c r="AF4275"/>
      <c r="AG4275"/>
      <c r="AH4275"/>
    </row>
    <row r="4276" spans="1:34" s="282" customFormat="1" ht="12.75" customHeight="1" x14ac:dyDescent="0.25">
      <c r="A4276"/>
      <c r="B4276"/>
      <c r="C4276" s="8"/>
      <c r="D4276" s="8"/>
      <c r="E4276"/>
      <c r="F4276" s="276"/>
      <c r="G4276"/>
      <c r="H4276"/>
      <c r="I4276"/>
      <c r="J4276" s="267"/>
      <c r="K4276" s="267"/>
      <c r="L4276" s="372"/>
      <c r="O4276" s="373"/>
      <c r="P4276" s="373"/>
      <c r="Q4276" s="374"/>
      <c r="R4276" s="274"/>
      <c r="S4276"/>
      <c r="T4276"/>
      <c r="U4276"/>
      <c r="V4276"/>
      <c r="W4276"/>
      <c r="X4276"/>
      <c r="Y4276"/>
      <c r="Z4276"/>
      <c r="AA4276"/>
      <c r="AB4276"/>
      <c r="AC4276"/>
      <c r="AD4276"/>
      <c r="AE4276"/>
      <c r="AF4276"/>
      <c r="AG4276"/>
      <c r="AH4276"/>
    </row>
    <row r="4277" spans="1:34" s="282" customFormat="1" ht="12.75" customHeight="1" x14ac:dyDescent="0.25">
      <c r="A4277"/>
      <c r="B4277"/>
      <c r="C4277" s="8"/>
      <c r="D4277" s="8"/>
      <c r="E4277"/>
      <c r="F4277" s="276"/>
      <c r="G4277"/>
      <c r="H4277"/>
      <c r="I4277"/>
      <c r="J4277" s="267"/>
      <c r="K4277" s="267"/>
      <c r="L4277" s="372"/>
      <c r="O4277" s="373"/>
      <c r="P4277" s="373"/>
      <c r="Q4277" s="374"/>
      <c r="R4277" s="274"/>
      <c r="S4277"/>
      <c r="T4277"/>
      <c r="U4277"/>
      <c r="V4277"/>
      <c r="W4277"/>
      <c r="X4277"/>
      <c r="Y4277"/>
      <c r="Z4277"/>
      <c r="AA4277"/>
      <c r="AB4277"/>
      <c r="AC4277"/>
      <c r="AD4277"/>
      <c r="AE4277"/>
      <c r="AF4277"/>
      <c r="AG4277"/>
      <c r="AH4277"/>
    </row>
    <row r="4278" spans="1:34" s="282" customFormat="1" ht="12.75" customHeight="1" x14ac:dyDescent="0.25">
      <c r="A4278"/>
      <c r="B4278"/>
      <c r="C4278" s="8"/>
      <c r="D4278" s="8"/>
      <c r="E4278"/>
      <c r="F4278" s="276"/>
      <c r="G4278"/>
      <c r="H4278"/>
      <c r="I4278"/>
      <c r="J4278" s="267"/>
      <c r="K4278" s="267"/>
      <c r="L4278" s="372"/>
      <c r="O4278" s="373"/>
      <c r="P4278" s="373"/>
      <c r="Q4278" s="374"/>
      <c r="R4278" s="274"/>
      <c r="S4278"/>
      <c r="T4278"/>
      <c r="U4278"/>
      <c r="V4278"/>
      <c r="W4278"/>
      <c r="X4278"/>
      <c r="Y4278"/>
      <c r="Z4278"/>
      <c r="AA4278"/>
      <c r="AB4278"/>
      <c r="AC4278"/>
      <c r="AD4278"/>
      <c r="AE4278"/>
      <c r="AF4278"/>
      <c r="AG4278"/>
      <c r="AH4278"/>
    </row>
    <row r="4279" spans="1:34" s="282" customFormat="1" ht="12.75" customHeight="1" x14ac:dyDescent="0.25">
      <c r="A4279"/>
      <c r="B4279"/>
      <c r="C4279" s="8"/>
      <c r="D4279" s="8"/>
      <c r="E4279"/>
      <c r="F4279" s="276"/>
      <c r="G4279"/>
      <c r="H4279"/>
      <c r="I4279"/>
      <c r="J4279" s="267"/>
      <c r="K4279" s="267"/>
      <c r="L4279" s="372"/>
      <c r="O4279" s="373"/>
      <c r="P4279" s="373"/>
      <c r="Q4279" s="374"/>
      <c r="R4279" s="274"/>
      <c r="S4279"/>
      <c r="T4279"/>
      <c r="U4279"/>
      <c r="V4279"/>
      <c r="W4279"/>
      <c r="X4279"/>
      <c r="Y4279"/>
      <c r="Z4279"/>
      <c r="AA4279"/>
      <c r="AB4279"/>
      <c r="AC4279"/>
      <c r="AD4279"/>
      <c r="AE4279"/>
      <c r="AF4279"/>
      <c r="AG4279"/>
      <c r="AH4279"/>
    </row>
    <row r="4280" spans="1:34" s="282" customFormat="1" ht="12.75" customHeight="1" x14ac:dyDescent="0.25">
      <c r="A4280"/>
      <c r="B4280"/>
      <c r="C4280" s="8"/>
      <c r="D4280" s="8"/>
      <c r="E4280"/>
      <c r="F4280" s="276"/>
      <c r="G4280"/>
      <c r="H4280"/>
      <c r="I4280"/>
      <c r="J4280" s="267"/>
      <c r="K4280" s="267"/>
      <c r="L4280" s="372"/>
      <c r="O4280" s="373"/>
      <c r="P4280" s="373"/>
      <c r="Q4280" s="374"/>
      <c r="R4280" s="274"/>
      <c r="S4280"/>
      <c r="T4280"/>
      <c r="U4280"/>
      <c r="V4280"/>
      <c r="W4280"/>
      <c r="X4280"/>
      <c r="Y4280"/>
      <c r="Z4280"/>
      <c r="AA4280"/>
      <c r="AB4280"/>
      <c r="AC4280"/>
      <c r="AD4280"/>
      <c r="AE4280"/>
      <c r="AF4280"/>
      <c r="AG4280"/>
      <c r="AH4280"/>
    </row>
    <row r="4281" spans="1:34" s="282" customFormat="1" ht="12.75" customHeight="1" x14ac:dyDescent="0.25">
      <c r="A4281"/>
      <c r="B4281"/>
      <c r="C4281" s="8"/>
      <c r="D4281" s="8"/>
      <c r="E4281"/>
      <c r="F4281" s="276"/>
      <c r="G4281"/>
      <c r="H4281"/>
      <c r="I4281"/>
      <c r="J4281" s="267"/>
      <c r="K4281" s="267"/>
      <c r="L4281" s="372"/>
      <c r="O4281" s="373"/>
      <c r="P4281" s="373"/>
      <c r="Q4281" s="374"/>
      <c r="R4281" s="274"/>
      <c r="S4281"/>
      <c r="T4281"/>
      <c r="U4281"/>
      <c r="V4281"/>
      <c r="W4281"/>
      <c r="X4281"/>
      <c r="Y4281"/>
      <c r="Z4281"/>
      <c r="AA4281"/>
      <c r="AB4281"/>
      <c r="AC4281"/>
      <c r="AD4281"/>
      <c r="AE4281"/>
      <c r="AF4281"/>
      <c r="AG4281"/>
      <c r="AH4281"/>
    </row>
    <row r="4282" spans="1:34" s="282" customFormat="1" ht="12.75" customHeight="1" x14ac:dyDescent="0.25">
      <c r="A4282"/>
      <c r="B4282"/>
      <c r="C4282" s="8"/>
      <c r="D4282" s="8"/>
      <c r="E4282"/>
      <c r="F4282" s="276"/>
      <c r="G4282"/>
      <c r="H4282"/>
      <c r="I4282"/>
      <c r="J4282" s="267"/>
      <c r="K4282" s="267"/>
      <c r="L4282" s="372"/>
      <c r="O4282" s="373"/>
      <c r="P4282" s="373"/>
      <c r="Q4282" s="374"/>
      <c r="R4282" s="274"/>
      <c r="S4282"/>
      <c r="T4282"/>
      <c r="U4282"/>
      <c r="V4282"/>
      <c r="W4282"/>
      <c r="X4282"/>
      <c r="Y4282"/>
      <c r="Z4282"/>
      <c r="AA4282"/>
      <c r="AB4282"/>
      <c r="AC4282"/>
      <c r="AD4282"/>
      <c r="AE4282"/>
      <c r="AF4282"/>
      <c r="AG4282"/>
      <c r="AH4282"/>
    </row>
    <row r="4283" spans="1:34" s="282" customFormat="1" ht="12.75" customHeight="1" x14ac:dyDescent="0.25">
      <c r="A4283"/>
      <c r="B4283"/>
      <c r="C4283" s="8"/>
      <c r="D4283" s="8"/>
      <c r="E4283"/>
      <c r="F4283" s="276"/>
      <c r="G4283"/>
      <c r="H4283"/>
      <c r="I4283"/>
      <c r="J4283" s="267"/>
      <c r="K4283" s="267"/>
      <c r="L4283" s="372"/>
      <c r="O4283" s="373"/>
      <c r="P4283" s="373"/>
      <c r="Q4283" s="374"/>
      <c r="R4283" s="274"/>
      <c r="S4283"/>
      <c r="T4283"/>
      <c r="U4283"/>
      <c r="V4283"/>
      <c r="W4283"/>
      <c r="X4283"/>
      <c r="Y4283"/>
      <c r="Z4283"/>
      <c r="AA4283"/>
      <c r="AB4283"/>
      <c r="AC4283"/>
      <c r="AD4283"/>
      <c r="AE4283"/>
      <c r="AF4283"/>
      <c r="AG4283"/>
      <c r="AH4283"/>
    </row>
    <row r="4284" spans="1:34" s="282" customFormat="1" ht="12.75" customHeight="1" x14ac:dyDescent="0.25">
      <c r="A4284"/>
      <c r="B4284"/>
      <c r="C4284" s="8"/>
      <c r="D4284" s="8"/>
      <c r="E4284"/>
      <c r="F4284" s="276"/>
      <c r="G4284"/>
      <c r="H4284"/>
      <c r="I4284"/>
      <c r="J4284" s="267"/>
      <c r="K4284" s="267"/>
      <c r="L4284" s="372"/>
      <c r="O4284" s="373"/>
      <c r="P4284" s="373"/>
      <c r="Q4284" s="374"/>
      <c r="R4284" s="274"/>
      <c r="S4284"/>
      <c r="T4284"/>
      <c r="U4284"/>
      <c r="V4284"/>
      <c r="W4284"/>
      <c r="X4284"/>
      <c r="Y4284"/>
      <c r="Z4284"/>
      <c r="AA4284"/>
      <c r="AB4284"/>
      <c r="AC4284"/>
      <c r="AD4284"/>
      <c r="AE4284"/>
      <c r="AF4284"/>
      <c r="AG4284"/>
      <c r="AH4284"/>
    </row>
    <row r="4285" spans="1:34" s="282" customFormat="1" ht="12.75" customHeight="1" x14ac:dyDescent="0.25">
      <c r="A4285"/>
      <c r="B4285"/>
      <c r="C4285" s="8"/>
      <c r="D4285" s="8"/>
      <c r="E4285"/>
      <c r="F4285" s="276"/>
      <c r="G4285"/>
      <c r="H4285"/>
      <c r="I4285"/>
      <c r="J4285" s="267"/>
      <c r="K4285" s="267"/>
      <c r="L4285" s="372"/>
      <c r="O4285" s="373"/>
      <c r="P4285" s="373"/>
      <c r="Q4285" s="374"/>
      <c r="R4285" s="274"/>
      <c r="S4285"/>
      <c r="T4285"/>
      <c r="U4285"/>
      <c r="V4285"/>
      <c r="W4285"/>
      <c r="X4285"/>
      <c r="Y4285"/>
      <c r="Z4285"/>
      <c r="AA4285"/>
      <c r="AB4285"/>
      <c r="AC4285"/>
      <c r="AD4285"/>
      <c r="AE4285"/>
      <c r="AF4285"/>
      <c r="AG4285"/>
      <c r="AH4285"/>
    </row>
    <row r="4286" spans="1:34" s="282" customFormat="1" ht="12.75" customHeight="1" x14ac:dyDescent="0.25">
      <c r="A4286"/>
      <c r="B4286"/>
      <c r="C4286" s="8"/>
      <c r="D4286" s="8"/>
      <c r="E4286"/>
      <c r="F4286" s="276"/>
      <c r="G4286"/>
      <c r="H4286"/>
      <c r="I4286"/>
      <c r="J4286" s="267"/>
      <c r="K4286" s="267"/>
      <c r="L4286" s="372"/>
      <c r="O4286" s="373"/>
      <c r="P4286" s="373"/>
      <c r="Q4286" s="374"/>
      <c r="R4286" s="274"/>
      <c r="S4286"/>
      <c r="T4286"/>
      <c r="U4286"/>
      <c r="V4286"/>
      <c r="W4286"/>
      <c r="X4286"/>
      <c r="Y4286"/>
      <c r="Z4286"/>
      <c r="AA4286"/>
      <c r="AB4286"/>
      <c r="AC4286"/>
      <c r="AD4286"/>
      <c r="AE4286"/>
      <c r="AF4286"/>
      <c r="AG4286"/>
      <c r="AH4286"/>
    </row>
    <row r="4287" spans="1:34" s="282" customFormat="1" ht="12.75" customHeight="1" x14ac:dyDescent="0.25">
      <c r="A4287"/>
      <c r="B4287"/>
      <c r="C4287" s="8"/>
      <c r="D4287" s="8"/>
      <c r="E4287"/>
      <c r="F4287" s="276"/>
      <c r="G4287"/>
      <c r="H4287"/>
      <c r="I4287"/>
      <c r="J4287" s="267"/>
      <c r="K4287" s="267"/>
      <c r="L4287" s="372"/>
      <c r="O4287" s="373"/>
      <c r="P4287" s="373"/>
      <c r="Q4287" s="374"/>
      <c r="R4287" s="274"/>
      <c r="S4287"/>
      <c r="T4287"/>
      <c r="U4287"/>
      <c r="V4287"/>
      <c r="W4287"/>
      <c r="X4287"/>
      <c r="Y4287"/>
      <c r="Z4287"/>
      <c r="AA4287"/>
      <c r="AB4287"/>
      <c r="AC4287"/>
      <c r="AD4287"/>
      <c r="AE4287"/>
      <c r="AF4287"/>
      <c r="AG4287"/>
      <c r="AH4287"/>
    </row>
    <row r="4288" spans="1:34" s="282" customFormat="1" ht="12.75" customHeight="1" x14ac:dyDescent="0.25">
      <c r="A4288"/>
      <c r="B4288"/>
      <c r="C4288" s="8"/>
      <c r="D4288" s="8"/>
      <c r="E4288"/>
      <c r="F4288" s="276"/>
      <c r="G4288"/>
      <c r="H4288"/>
      <c r="I4288"/>
      <c r="J4288" s="267"/>
      <c r="K4288" s="267"/>
      <c r="L4288" s="372"/>
      <c r="O4288" s="373"/>
      <c r="P4288" s="373"/>
      <c r="Q4288" s="374"/>
      <c r="R4288" s="274"/>
      <c r="S4288"/>
      <c r="T4288"/>
      <c r="U4288"/>
      <c r="V4288"/>
      <c r="W4288"/>
      <c r="X4288"/>
      <c r="Y4288"/>
      <c r="Z4288"/>
      <c r="AA4288"/>
      <c r="AB4288"/>
      <c r="AC4288"/>
      <c r="AD4288"/>
      <c r="AE4288"/>
      <c r="AF4288"/>
      <c r="AG4288"/>
      <c r="AH4288"/>
    </row>
    <row r="4289" spans="1:34" s="282" customFormat="1" ht="12.75" customHeight="1" x14ac:dyDescent="0.25">
      <c r="A4289"/>
      <c r="B4289"/>
      <c r="C4289" s="8"/>
      <c r="D4289" s="8"/>
      <c r="E4289"/>
      <c r="F4289" s="276"/>
      <c r="G4289"/>
      <c r="H4289"/>
      <c r="I4289"/>
      <c r="J4289" s="267"/>
      <c r="K4289" s="267"/>
      <c r="L4289" s="372"/>
      <c r="O4289" s="373"/>
      <c r="P4289" s="373"/>
      <c r="Q4289" s="374"/>
      <c r="R4289" s="274"/>
      <c r="S4289"/>
      <c r="T4289"/>
      <c r="U4289"/>
      <c r="V4289"/>
      <c r="W4289"/>
      <c r="X4289"/>
      <c r="Y4289"/>
      <c r="Z4289"/>
      <c r="AA4289"/>
      <c r="AB4289"/>
      <c r="AC4289"/>
      <c r="AD4289"/>
      <c r="AE4289"/>
      <c r="AF4289"/>
      <c r="AG4289"/>
      <c r="AH4289"/>
    </row>
    <row r="4290" spans="1:34" s="282" customFormat="1" ht="12.75" customHeight="1" x14ac:dyDescent="0.25">
      <c r="A4290"/>
      <c r="B4290"/>
      <c r="C4290" s="8"/>
      <c r="D4290" s="8"/>
      <c r="E4290"/>
      <c r="F4290" s="276"/>
      <c r="G4290"/>
      <c r="H4290"/>
      <c r="I4290"/>
      <c r="J4290" s="267"/>
      <c r="K4290" s="267"/>
      <c r="L4290" s="372"/>
      <c r="O4290" s="373"/>
      <c r="P4290" s="373"/>
      <c r="Q4290" s="374"/>
      <c r="R4290" s="274"/>
      <c r="S4290"/>
      <c r="T4290"/>
      <c r="U4290"/>
      <c r="V4290"/>
      <c r="W4290"/>
      <c r="X4290"/>
      <c r="Y4290"/>
      <c r="Z4290"/>
      <c r="AA4290"/>
      <c r="AB4290"/>
      <c r="AC4290"/>
      <c r="AD4290"/>
      <c r="AE4290"/>
      <c r="AF4290"/>
      <c r="AG4290"/>
      <c r="AH4290"/>
    </row>
    <row r="4291" spans="1:34" s="282" customFormat="1" ht="12.75" customHeight="1" x14ac:dyDescent="0.25">
      <c r="A4291"/>
      <c r="B4291"/>
      <c r="C4291" s="8"/>
      <c r="D4291" s="8"/>
      <c r="E4291"/>
      <c r="F4291" s="276"/>
      <c r="G4291"/>
      <c r="H4291"/>
      <c r="I4291"/>
      <c r="J4291" s="267"/>
      <c r="K4291" s="267"/>
      <c r="L4291" s="372"/>
      <c r="O4291" s="373"/>
      <c r="P4291" s="373"/>
      <c r="Q4291" s="374"/>
      <c r="R4291" s="274"/>
      <c r="S4291"/>
      <c r="T4291"/>
      <c r="U4291"/>
      <c r="V4291"/>
      <c r="W4291"/>
      <c r="X4291"/>
      <c r="Y4291"/>
      <c r="Z4291"/>
      <c r="AA4291"/>
      <c r="AB4291"/>
      <c r="AC4291"/>
      <c r="AD4291"/>
      <c r="AE4291"/>
      <c r="AF4291"/>
      <c r="AG4291"/>
      <c r="AH4291"/>
    </row>
    <row r="4292" spans="1:34" s="282" customFormat="1" ht="12.75" customHeight="1" x14ac:dyDescent="0.25">
      <c r="A4292"/>
      <c r="B4292"/>
      <c r="C4292" s="8"/>
      <c r="D4292" s="8"/>
      <c r="E4292"/>
      <c r="F4292" s="276"/>
      <c r="G4292"/>
      <c r="H4292"/>
      <c r="I4292"/>
      <c r="J4292" s="267"/>
      <c r="K4292" s="267"/>
      <c r="L4292" s="372"/>
      <c r="O4292" s="373"/>
      <c r="P4292" s="373"/>
      <c r="Q4292" s="374"/>
      <c r="R4292" s="274"/>
      <c r="S4292"/>
      <c r="T4292"/>
      <c r="U4292"/>
      <c r="V4292"/>
      <c r="W4292"/>
      <c r="X4292"/>
      <c r="Y4292"/>
      <c r="Z4292"/>
      <c r="AA4292"/>
      <c r="AB4292"/>
      <c r="AC4292"/>
      <c r="AD4292"/>
      <c r="AE4292"/>
      <c r="AF4292"/>
      <c r="AG4292"/>
      <c r="AH4292"/>
    </row>
    <row r="4293" spans="1:34" s="282" customFormat="1" ht="12.75" customHeight="1" x14ac:dyDescent="0.25">
      <c r="A4293"/>
      <c r="B4293"/>
      <c r="C4293" s="8"/>
      <c r="D4293" s="8"/>
      <c r="E4293"/>
      <c r="F4293" s="276"/>
      <c r="G4293"/>
      <c r="H4293"/>
      <c r="I4293"/>
      <c r="J4293" s="267"/>
      <c r="K4293" s="267"/>
      <c r="L4293" s="372"/>
      <c r="O4293" s="373"/>
      <c r="P4293" s="373"/>
      <c r="Q4293" s="374"/>
      <c r="R4293" s="274"/>
      <c r="S4293"/>
      <c r="T4293"/>
      <c r="U4293"/>
      <c r="V4293"/>
      <c r="W4293"/>
      <c r="X4293"/>
      <c r="Y4293"/>
      <c r="Z4293"/>
      <c r="AA4293"/>
      <c r="AB4293"/>
      <c r="AC4293"/>
      <c r="AD4293"/>
      <c r="AE4293"/>
      <c r="AF4293"/>
      <c r="AG4293"/>
      <c r="AH4293"/>
    </row>
    <row r="4294" spans="1:34" s="282" customFormat="1" ht="12.75" customHeight="1" x14ac:dyDescent="0.25">
      <c r="A4294"/>
      <c r="B4294"/>
      <c r="C4294" s="8"/>
      <c r="D4294" s="8"/>
      <c r="E4294"/>
      <c r="F4294" s="276"/>
      <c r="G4294"/>
      <c r="H4294"/>
      <c r="I4294"/>
      <c r="J4294" s="267"/>
      <c r="K4294" s="267"/>
      <c r="L4294" s="372"/>
      <c r="O4294" s="373"/>
      <c r="P4294" s="373"/>
      <c r="Q4294" s="374"/>
      <c r="R4294" s="274"/>
      <c r="S4294"/>
      <c r="T4294"/>
      <c r="U4294"/>
      <c r="V4294"/>
      <c r="W4294"/>
      <c r="X4294"/>
      <c r="Y4294"/>
      <c r="Z4294"/>
      <c r="AA4294"/>
      <c r="AB4294"/>
      <c r="AC4294"/>
      <c r="AD4294"/>
      <c r="AE4294"/>
      <c r="AF4294"/>
      <c r="AG4294"/>
      <c r="AH4294"/>
    </row>
    <row r="4295" spans="1:34" s="282" customFormat="1" ht="12.75" customHeight="1" x14ac:dyDescent="0.25">
      <c r="A4295"/>
      <c r="B4295"/>
      <c r="C4295" s="8"/>
      <c r="D4295" s="8"/>
      <c r="E4295"/>
      <c r="F4295" s="276"/>
      <c r="G4295"/>
      <c r="H4295"/>
      <c r="I4295"/>
      <c r="J4295" s="267"/>
      <c r="K4295" s="267"/>
      <c r="L4295" s="372"/>
      <c r="O4295" s="373"/>
      <c r="P4295" s="373"/>
      <c r="Q4295" s="374"/>
      <c r="R4295" s="274"/>
      <c r="S4295"/>
      <c r="T4295"/>
      <c r="U4295"/>
      <c r="V4295"/>
      <c r="W4295"/>
      <c r="X4295"/>
      <c r="Y4295"/>
      <c r="Z4295"/>
      <c r="AA4295"/>
      <c r="AB4295"/>
      <c r="AC4295"/>
      <c r="AD4295"/>
      <c r="AE4295"/>
      <c r="AF4295"/>
      <c r="AG4295"/>
      <c r="AH4295"/>
    </row>
    <row r="4296" spans="1:34" s="282" customFormat="1" ht="12.75" customHeight="1" x14ac:dyDescent="0.25">
      <c r="A4296"/>
      <c r="B4296"/>
      <c r="C4296" s="8"/>
      <c r="D4296" s="8"/>
      <c r="E4296"/>
      <c r="F4296" s="276"/>
      <c r="G4296"/>
      <c r="H4296"/>
      <c r="I4296"/>
      <c r="J4296" s="267"/>
      <c r="K4296" s="267"/>
      <c r="L4296" s="372"/>
      <c r="O4296" s="373"/>
      <c r="P4296" s="373"/>
      <c r="Q4296" s="374"/>
      <c r="R4296" s="274"/>
      <c r="S4296"/>
      <c r="T4296"/>
      <c r="U4296"/>
      <c r="V4296"/>
      <c r="W4296"/>
      <c r="X4296"/>
      <c r="Y4296"/>
      <c r="Z4296"/>
      <c r="AA4296"/>
      <c r="AB4296"/>
      <c r="AC4296"/>
      <c r="AD4296"/>
      <c r="AE4296"/>
      <c r="AF4296"/>
      <c r="AG4296"/>
      <c r="AH4296"/>
    </row>
    <row r="4297" spans="1:34" s="282" customFormat="1" ht="12.75" customHeight="1" x14ac:dyDescent="0.25">
      <c r="A4297"/>
      <c r="B4297"/>
      <c r="C4297" s="8"/>
      <c r="D4297" s="8"/>
      <c r="E4297"/>
      <c r="F4297" s="276"/>
      <c r="G4297"/>
      <c r="H4297"/>
      <c r="I4297"/>
      <c r="J4297" s="267"/>
      <c r="K4297" s="267"/>
      <c r="L4297" s="372"/>
      <c r="O4297" s="373"/>
      <c r="P4297" s="373"/>
      <c r="Q4297" s="374"/>
      <c r="R4297" s="274"/>
      <c r="S4297"/>
      <c r="T4297"/>
      <c r="U4297"/>
      <c r="V4297"/>
      <c r="W4297"/>
      <c r="X4297"/>
      <c r="Y4297"/>
      <c r="Z4297"/>
      <c r="AA4297"/>
      <c r="AB4297"/>
      <c r="AC4297"/>
      <c r="AD4297"/>
      <c r="AE4297"/>
      <c r="AF4297"/>
      <c r="AG4297"/>
      <c r="AH4297"/>
    </row>
    <row r="4298" spans="1:34" s="282" customFormat="1" ht="12.75" customHeight="1" x14ac:dyDescent="0.25">
      <c r="A4298"/>
      <c r="B4298"/>
      <c r="C4298" s="8"/>
      <c r="D4298" s="8"/>
      <c r="E4298"/>
      <c r="F4298" s="276"/>
      <c r="G4298"/>
      <c r="H4298"/>
      <c r="I4298"/>
      <c r="J4298" s="267"/>
      <c r="K4298" s="267"/>
      <c r="L4298" s="372"/>
      <c r="O4298" s="373"/>
      <c r="P4298" s="373"/>
      <c r="Q4298" s="374"/>
      <c r="R4298" s="274"/>
      <c r="S4298"/>
      <c r="T4298"/>
      <c r="U4298"/>
      <c r="V4298"/>
      <c r="W4298"/>
      <c r="X4298"/>
      <c r="Y4298"/>
      <c r="Z4298"/>
      <c r="AA4298"/>
      <c r="AB4298"/>
      <c r="AC4298"/>
      <c r="AD4298"/>
      <c r="AE4298"/>
      <c r="AF4298"/>
      <c r="AG4298"/>
      <c r="AH4298"/>
    </row>
    <row r="4299" spans="1:34" s="282" customFormat="1" ht="12.75" customHeight="1" x14ac:dyDescent="0.25">
      <c r="A4299"/>
      <c r="B4299"/>
      <c r="C4299" s="8"/>
      <c r="D4299" s="8"/>
      <c r="E4299"/>
      <c r="F4299" s="276"/>
      <c r="G4299"/>
      <c r="H4299"/>
      <c r="I4299"/>
      <c r="J4299" s="267"/>
      <c r="K4299" s="267"/>
      <c r="L4299" s="372"/>
      <c r="O4299" s="373"/>
      <c r="P4299" s="373"/>
      <c r="Q4299" s="374"/>
      <c r="R4299" s="274"/>
      <c r="S4299"/>
      <c r="T4299"/>
      <c r="U4299"/>
      <c r="V4299"/>
      <c r="W4299"/>
      <c r="X4299"/>
      <c r="Y4299"/>
      <c r="Z4299"/>
      <c r="AA4299"/>
      <c r="AB4299"/>
      <c r="AC4299"/>
      <c r="AD4299"/>
      <c r="AE4299"/>
      <c r="AF4299"/>
      <c r="AG4299"/>
      <c r="AH4299"/>
    </row>
    <row r="4300" spans="1:34" s="282" customFormat="1" ht="12.75" customHeight="1" x14ac:dyDescent="0.25">
      <c r="A4300"/>
      <c r="B4300"/>
      <c r="C4300" s="8"/>
      <c r="D4300" s="8"/>
      <c r="E4300"/>
      <c r="F4300" s="276"/>
      <c r="G4300"/>
      <c r="H4300"/>
      <c r="I4300"/>
      <c r="J4300" s="267"/>
      <c r="K4300" s="267"/>
      <c r="L4300" s="372"/>
      <c r="O4300" s="373"/>
      <c r="P4300" s="373"/>
      <c r="Q4300" s="374"/>
      <c r="R4300" s="274"/>
      <c r="S4300"/>
      <c r="T4300"/>
      <c r="U4300"/>
      <c r="V4300"/>
      <c r="W4300"/>
      <c r="X4300"/>
      <c r="Y4300"/>
      <c r="Z4300"/>
      <c r="AA4300"/>
      <c r="AB4300"/>
      <c r="AC4300"/>
      <c r="AD4300"/>
      <c r="AE4300"/>
      <c r="AF4300"/>
      <c r="AG4300"/>
      <c r="AH4300"/>
    </row>
    <row r="4301" spans="1:34" s="282" customFormat="1" ht="12.75" customHeight="1" x14ac:dyDescent="0.25">
      <c r="A4301"/>
      <c r="B4301"/>
      <c r="C4301" s="8"/>
      <c r="D4301" s="8"/>
      <c r="E4301"/>
      <c r="F4301" s="276"/>
      <c r="G4301"/>
      <c r="H4301"/>
      <c r="I4301"/>
      <c r="J4301" s="267"/>
      <c r="K4301" s="267"/>
      <c r="L4301" s="372"/>
      <c r="O4301" s="373"/>
      <c r="P4301" s="373"/>
      <c r="Q4301" s="374"/>
      <c r="R4301" s="274"/>
      <c r="S4301"/>
      <c r="T4301"/>
      <c r="U4301"/>
      <c r="V4301"/>
      <c r="W4301"/>
      <c r="X4301"/>
      <c r="Y4301"/>
      <c r="Z4301"/>
      <c r="AA4301"/>
      <c r="AB4301"/>
      <c r="AC4301"/>
      <c r="AD4301"/>
      <c r="AE4301"/>
      <c r="AF4301"/>
      <c r="AG4301"/>
      <c r="AH4301"/>
    </row>
    <row r="4302" spans="1:34" s="282" customFormat="1" ht="12.75" customHeight="1" x14ac:dyDescent="0.25">
      <c r="A4302"/>
      <c r="B4302"/>
      <c r="C4302" s="8"/>
      <c r="D4302" s="8"/>
      <c r="E4302"/>
      <c r="F4302" s="276"/>
      <c r="G4302"/>
      <c r="H4302"/>
      <c r="I4302"/>
      <c r="J4302" s="267"/>
      <c r="K4302" s="267"/>
      <c r="L4302" s="372"/>
      <c r="O4302" s="373"/>
      <c r="P4302" s="373"/>
      <c r="Q4302" s="374"/>
      <c r="R4302" s="274"/>
      <c r="S4302"/>
      <c r="T4302"/>
      <c r="U4302"/>
      <c r="V4302"/>
      <c r="W4302"/>
      <c r="X4302"/>
      <c r="Y4302"/>
      <c r="Z4302"/>
      <c r="AA4302"/>
      <c r="AB4302"/>
      <c r="AC4302"/>
      <c r="AD4302"/>
      <c r="AE4302"/>
      <c r="AF4302"/>
      <c r="AG4302"/>
      <c r="AH4302"/>
    </row>
    <row r="4303" spans="1:34" s="282" customFormat="1" ht="12.75" customHeight="1" x14ac:dyDescent="0.25">
      <c r="A4303"/>
      <c r="B4303"/>
      <c r="C4303" s="8"/>
      <c r="D4303" s="8"/>
      <c r="E4303"/>
      <c r="F4303" s="276"/>
      <c r="G4303"/>
      <c r="H4303"/>
      <c r="I4303"/>
      <c r="J4303" s="267"/>
      <c r="K4303" s="267"/>
      <c r="L4303" s="372"/>
      <c r="O4303" s="373"/>
      <c r="P4303" s="373"/>
      <c r="Q4303" s="374"/>
      <c r="R4303" s="274"/>
      <c r="S4303"/>
      <c r="T4303"/>
      <c r="U4303"/>
      <c r="V4303"/>
      <c r="W4303"/>
      <c r="X4303"/>
      <c r="Y4303"/>
      <c r="Z4303"/>
      <c r="AA4303"/>
      <c r="AB4303"/>
      <c r="AC4303"/>
      <c r="AD4303"/>
      <c r="AE4303"/>
      <c r="AF4303"/>
      <c r="AG4303"/>
      <c r="AH4303"/>
    </row>
    <row r="4304" spans="1:34" s="282" customFormat="1" ht="12.75" customHeight="1" x14ac:dyDescent="0.25">
      <c r="A4304"/>
      <c r="B4304"/>
      <c r="C4304" s="8"/>
      <c r="D4304" s="8"/>
      <c r="E4304"/>
      <c r="F4304" s="276"/>
      <c r="G4304"/>
      <c r="H4304"/>
      <c r="I4304"/>
      <c r="J4304" s="267"/>
      <c r="K4304" s="267"/>
      <c r="L4304" s="372"/>
      <c r="O4304" s="373"/>
      <c r="P4304" s="373"/>
      <c r="Q4304" s="374"/>
      <c r="R4304" s="274"/>
      <c r="S4304"/>
      <c r="T4304"/>
      <c r="U4304"/>
      <c r="V4304"/>
      <c r="W4304"/>
      <c r="X4304"/>
      <c r="Y4304"/>
      <c r="Z4304"/>
      <c r="AA4304"/>
      <c r="AB4304"/>
      <c r="AC4304"/>
      <c r="AD4304"/>
      <c r="AE4304"/>
      <c r="AF4304"/>
      <c r="AG4304"/>
      <c r="AH4304"/>
    </row>
    <row r="4305" spans="1:34" s="282" customFormat="1" ht="12.75" customHeight="1" x14ac:dyDescent="0.25">
      <c r="A4305"/>
      <c r="B4305"/>
      <c r="C4305" s="8"/>
      <c r="D4305" s="8"/>
      <c r="E4305"/>
      <c r="F4305" s="276"/>
      <c r="G4305"/>
      <c r="H4305"/>
      <c r="I4305"/>
      <c r="J4305" s="267"/>
      <c r="K4305" s="267"/>
      <c r="L4305" s="372"/>
      <c r="O4305" s="373"/>
      <c r="P4305" s="373"/>
      <c r="Q4305" s="374"/>
      <c r="R4305" s="274"/>
      <c r="S4305"/>
      <c r="T4305"/>
      <c r="U4305"/>
      <c r="V4305"/>
      <c r="W4305"/>
      <c r="X4305"/>
      <c r="Y4305"/>
      <c r="Z4305"/>
      <c r="AA4305"/>
      <c r="AB4305"/>
      <c r="AC4305"/>
      <c r="AD4305"/>
      <c r="AE4305"/>
      <c r="AF4305"/>
      <c r="AG4305"/>
      <c r="AH4305"/>
    </row>
    <row r="4306" spans="1:34" s="282" customFormat="1" ht="12.75" customHeight="1" x14ac:dyDescent="0.25">
      <c r="A4306"/>
      <c r="B4306"/>
      <c r="C4306" s="8"/>
      <c r="D4306" s="8"/>
      <c r="E4306"/>
      <c r="F4306" s="276"/>
      <c r="G4306"/>
      <c r="H4306"/>
      <c r="I4306"/>
      <c r="J4306" s="267"/>
      <c r="K4306" s="267"/>
      <c r="L4306" s="372"/>
      <c r="O4306" s="373"/>
      <c r="P4306" s="373"/>
      <c r="Q4306" s="374"/>
      <c r="R4306" s="274"/>
      <c r="S4306"/>
      <c r="T4306"/>
      <c r="U4306"/>
      <c r="V4306"/>
      <c r="W4306"/>
      <c r="X4306"/>
      <c r="Y4306"/>
      <c r="Z4306"/>
      <c r="AA4306"/>
      <c r="AB4306"/>
      <c r="AC4306"/>
      <c r="AD4306"/>
      <c r="AE4306"/>
      <c r="AF4306"/>
      <c r="AG4306"/>
      <c r="AH4306"/>
    </row>
    <row r="4307" spans="1:34" s="282" customFormat="1" ht="12.75" customHeight="1" x14ac:dyDescent="0.25">
      <c r="A4307"/>
      <c r="B4307"/>
      <c r="C4307" s="8"/>
      <c r="D4307" s="8"/>
      <c r="E4307"/>
      <c r="F4307" s="276"/>
      <c r="G4307"/>
      <c r="H4307"/>
      <c r="I4307"/>
      <c r="J4307" s="267"/>
      <c r="K4307" s="267"/>
      <c r="L4307" s="372"/>
      <c r="O4307" s="373"/>
      <c r="P4307" s="373"/>
      <c r="Q4307" s="374"/>
      <c r="R4307" s="274"/>
      <c r="S4307"/>
      <c r="T4307"/>
      <c r="U4307"/>
      <c r="V4307"/>
      <c r="W4307"/>
      <c r="X4307"/>
      <c r="Y4307"/>
      <c r="Z4307"/>
      <c r="AA4307"/>
      <c r="AB4307"/>
      <c r="AC4307"/>
      <c r="AD4307"/>
      <c r="AE4307"/>
      <c r="AF4307"/>
      <c r="AG4307"/>
      <c r="AH4307"/>
    </row>
    <row r="4308" spans="1:34" s="282" customFormat="1" ht="12.75" customHeight="1" x14ac:dyDescent="0.25">
      <c r="A4308"/>
      <c r="B4308"/>
      <c r="C4308" s="8"/>
      <c r="D4308" s="8"/>
      <c r="E4308"/>
      <c r="F4308" s="276"/>
      <c r="G4308"/>
      <c r="H4308"/>
      <c r="I4308"/>
      <c r="J4308" s="267"/>
      <c r="K4308" s="267"/>
      <c r="L4308" s="372"/>
      <c r="O4308" s="373"/>
      <c r="P4308" s="373"/>
      <c r="Q4308" s="374"/>
      <c r="R4308" s="274"/>
      <c r="S4308"/>
      <c r="T4308"/>
      <c r="U4308"/>
      <c r="V4308"/>
      <c r="W4308"/>
      <c r="X4308"/>
      <c r="Y4308"/>
      <c r="Z4308"/>
      <c r="AA4308"/>
      <c r="AB4308"/>
      <c r="AC4308"/>
      <c r="AD4308"/>
      <c r="AE4308"/>
      <c r="AF4308"/>
      <c r="AG4308"/>
      <c r="AH4308"/>
    </row>
    <row r="4309" spans="1:34" s="282" customFormat="1" ht="12.75" customHeight="1" x14ac:dyDescent="0.25">
      <c r="A4309"/>
      <c r="B4309"/>
      <c r="C4309" s="8"/>
      <c r="D4309" s="8"/>
      <c r="E4309"/>
      <c r="F4309" s="276"/>
      <c r="G4309"/>
      <c r="H4309"/>
      <c r="I4309"/>
      <c r="J4309" s="267"/>
      <c r="K4309" s="267"/>
      <c r="L4309" s="372"/>
      <c r="O4309" s="373"/>
      <c r="P4309" s="373"/>
      <c r="Q4309" s="374"/>
      <c r="R4309" s="274"/>
      <c r="S4309"/>
      <c r="T4309"/>
      <c r="U4309"/>
      <c r="V4309"/>
      <c r="W4309"/>
      <c r="X4309"/>
      <c r="Y4309"/>
      <c r="Z4309"/>
      <c r="AA4309"/>
      <c r="AB4309"/>
      <c r="AC4309"/>
      <c r="AD4309"/>
      <c r="AE4309"/>
      <c r="AF4309"/>
      <c r="AG4309"/>
      <c r="AH4309"/>
    </row>
    <row r="4310" spans="1:34" s="282" customFormat="1" ht="12.75" customHeight="1" x14ac:dyDescent="0.25">
      <c r="A4310"/>
      <c r="B4310"/>
      <c r="C4310" s="8"/>
      <c r="D4310" s="8"/>
      <c r="E4310"/>
      <c r="F4310" s="276"/>
      <c r="G4310"/>
      <c r="H4310"/>
      <c r="I4310"/>
      <c r="J4310" s="267"/>
      <c r="K4310" s="267"/>
      <c r="L4310" s="372"/>
      <c r="O4310" s="373"/>
      <c r="P4310" s="373"/>
      <c r="Q4310" s="374"/>
      <c r="R4310" s="274"/>
      <c r="S4310"/>
      <c r="T4310"/>
      <c r="U4310"/>
      <c r="V4310"/>
      <c r="W4310"/>
      <c r="X4310"/>
      <c r="Y4310"/>
      <c r="Z4310"/>
      <c r="AA4310"/>
      <c r="AB4310"/>
      <c r="AC4310"/>
      <c r="AD4310"/>
      <c r="AE4310"/>
      <c r="AF4310"/>
      <c r="AG4310"/>
      <c r="AH4310"/>
    </row>
    <row r="4311" spans="1:34" s="282" customFormat="1" ht="12.75" customHeight="1" x14ac:dyDescent="0.25">
      <c r="A4311"/>
      <c r="B4311"/>
      <c r="C4311" s="8"/>
      <c r="D4311" s="8"/>
      <c r="E4311"/>
      <c r="F4311" s="276"/>
      <c r="G4311"/>
      <c r="H4311"/>
      <c r="I4311"/>
      <c r="J4311" s="267"/>
      <c r="K4311" s="267"/>
      <c r="L4311" s="372"/>
      <c r="O4311" s="373"/>
      <c r="P4311" s="373"/>
      <c r="Q4311" s="374"/>
      <c r="R4311" s="274"/>
      <c r="S4311"/>
      <c r="T4311"/>
      <c r="U4311"/>
      <c r="V4311"/>
      <c r="W4311"/>
      <c r="X4311"/>
      <c r="Y4311"/>
      <c r="Z4311"/>
      <c r="AA4311"/>
      <c r="AB4311"/>
      <c r="AC4311"/>
      <c r="AD4311"/>
      <c r="AE4311"/>
      <c r="AF4311"/>
      <c r="AG4311"/>
      <c r="AH4311"/>
    </row>
    <row r="4312" spans="1:34" s="282" customFormat="1" ht="12.75" customHeight="1" x14ac:dyDescent="0.25">
      <c r="A4312"/>
      <c r="B4312"/>
      <c r="C4312" s="8"/>
      <c r="D4312" s="8"/>
      <c r="E4312"/>
      <c r="F4312" s="276"/>
      <c r="G4312"/>
      <c r="H4312"/>
      <c r="I4312"/>
      <c r="J4312" s="267"/>
      <c r="K4312" s="267"/>
      <c r="L4312" s="372"/>
      <c r="O4312" s="373"/>
      <c r="P4312" s="373"/>
      <c r="Q4312" s="374"/>
      <c r="R4312" s="274"/>
      <c r="S4312"/>
      <c r="T4312"/>
      <c r="U4312"/>
      <c r="V4312"/>
      <c r="W4312"/>
      <c r="X4312"/>
      <c r="Y4312"/>
      <c r="Z4312"/>
      <c r="AA4312"/>
      <c r="AB4312"/>
      <c r="AC4312"/>
      <c r="AD4312"/>
      <c r="AE4312"/>
      <c r="AF4312"/>
      <c r="AG4312"/>
      <c r="AH4312"/>
    </row>
    <row r="4313" spans="1:34" s="282" customFormat="1" ht="12.75" customHeight="1" x14ac:dyDescent="0.25">
      <c r="A4313"/>
      <c r="B4313"/>
      <c r="C4313" s="8"/>
      <c r="D4313" s="8"/>
      <c r="E4313"/>
      <c r="F4313" s="276"/>
      <c r="G4313"/>
      <c r="H4313"/>
      <c r="I4313"/>
      <c r="J4313" s="267"/>
      <c r="K4313" s="267"/>
      <c r="L4313" s="372"/>
      <c r="O4313" s="373"/>
      <c r="P4313" s="373"/>
      <c r="Q4313" s="374"/>
      <c r="R4313" s="274"/>
      <c r="S4313"/>
      <c r="T4313"/>
      <c r="U4313"/>
      <c r="V4313"/>
      <c r="W4313"/>
      <c r="X4313"/>
      <c r="Y4313"/>
      <c r="Z4313"/>
      <c r="AA4313"/>
      <c r="AB4313"/>
      <c r="AC4313"/>
      <c r="AD4313"/>
      <c r="AE4313"/>
      <c r="AF4313"/>
      <c r="AG4313"/>
      <c r="AH4313"/>
    </row>
    <row r="4314" spans="1:34" s="282" customFormat="1" ht="12.75" customHeight="1" x14ac:dyDescent="0.25">
      <c r="A4314"/>
      <c r="B4314"/>
      <c r="C4314" s="8"/>
      <c r="D4314" s="8"/>
      <c r="E4314"/>
      <c r="F4314" s="276"/>
      <c r="G4314"/>
      <c r="H4314"/>
      <c r="I4314"/>
      <c r="J4314" s="267"/>
      <c r="K4314" s="267"/>
      <c r="L4314" s="372"/>
      <c r="O4314" s="373"/>
      <c r="P4314" s="373"/>
      <c r="Q4314" s="374"/>
      <c r="R4314" s="274"/>
      <c r="S4314"/>
      <c r="T4314"/>
      <c r="U4314"/>
      <c r="V4314"/>
      <c r="W4314"/>
      <c r="X4314"/>
      <c r="Y4314"/>
      <c r="Z4314"/>
      <c r="AA4314"/>
      <c r="AB4314"/>
      <c r="AC4314"/>
      <c r="AD4314"/>
      <c r="AE4314"/>
      <c r="AF4314"/>
      <c r="AG4314"/>
      <c r="AH4314"/>
    </row>
    <row r="4315" spans="1:34" s="282" customFormat="1" ht="12.75" customHeight="1" x14ac:dyDescent="0.25">
      <c r="A4315"/>
      <c r="B4315"/>
      <c r="C4315" s="8"/>
      <c r="D4315" s="8"/>
      <c r="E4315"/>
      <c r="F4315" s="276"/>
      <c r="G4315"/>
      <c r="H4315"/>
      <c r="I4315"/>
      <c r="J4315" s="267"/>
      <c r="K4315" s="267"/>
      <c r="L4315" s="372"/>
      <c r="O4315" s="373"/>
      <c r="P4315" s="373"/>
      <c r="Q4315" s="374"/>
      <c r="R4315" s="274"/>
      <c r="S4315"/>
      <c r="T4315"/>
      <c r="U4315"/>
      <c r="V4315"/>
      <c r="W4315"/>
      <c r="X4315"/>
      <c r="Y4315"/>
      <c r="Z4315"/>
      <c r="AA4315"/>
      <c r="AB4315"/>
      <c r="AC4315"/>
      <c r="AD4315"/>
      <c r="AE4315"/>
      <c r="AF4315"/>
      <c r="AG4315"/>
      <c r="AH4315"/>
    </row>
    <row r="4316" spans="1:34" s="282" customFormat="1" ht="12.75" customHeight="1" x14ac:dyDescent="0.25">
      <c r="A4316"/>
      <c r="B4316"/>
      <c r="C4316" s="8"/>
      <c r="D4316" s="8"/>
      <c r="E4316"/>
      <c r="F4316" s="276"/>
      <c r="G4316"/>
      <c r="H4316"/>
      <c r="I4316"/>
      <c r="J4316" s="267"/>
      <c r="K4316" s="267"/>
      <c r="L4316" s="372"/>
      <c r="O4316" s="373"/>
      <c r="P4316" s="373"/>
      <c r="Q4316" s="374"/>
      <c r="R4316" s="274"/>
      <c r="S4316"/>
      <c r="T4316"/>
      <c r="U4316"/>
      <c r="V4316"/>
      <c r="W4316"/>
      <c r="X4316"/>
      <c r="Y4316"/>
      <c r="Z4316"/>
      <c r="AA4316"/>
      <c r="AB4316"/>
      <c r="AC4316"/>
      <c r="AD4316"/>
      <c r="AE4316"/>
      <c r="AF4316"/>
      <c r="AG4316"/>
      <c r="AH4316"/>
    </row>
    <row r="4317" spans="1:34" s="282" customFormat="1" ht="12.75" customHeight="1" x14ac:dyDescent="0.25">
      <c r="A4317"/>
      <c r="B4317"/>
      <c r="C4317" s="8"/>
      <c r="D4317" s="8"/>
      <c r="E4317"/>
      <c r="F4317" s="276"/>
      <c r="G4317"/>
      <c r="H4317"/>
      <c r="I4317"/>
      <c r="J4317" s="267"/>
      <c r="K4317" s="267"/>
      <c r="L4317" s="372"/>
      <c r="O4317" s="373"/>
      <c r="P4317" s="373"/>
      <c r="Q4317" s="374"/>
      <c r="R4317" s="274"/>
      <c r="S4317"/>
      <c r="T4317"/>
      <c r="U4317"/>
      <c r="V4317"/>
      <c r="W4317"/>
      <c r="X4317"/>
      <c r="Y4317"/>
      <c r="Z4317"/>
      <c r="AA4317"/>
      <c r="AB4317"/>
      <c r="AC4317"/>
      <c r="AD4317"/>
      <c r="AE4317"/>
      <c r="AF4317"/>
      <c r="AG4317"/>
      <c r="AH4317"/>
    </row>
    <row r="4318" spans="1:34" s="282" customFormat="1" ht="12.75" customHeight="1" x14ac:dyDescent="0.25">
      <c r="A4318"/>
      <c r="B4318"/>
      <c r="C4318" s="8"/>
      <c r="D4318" s="8"/>
      <c r="E4318"/>
      <c r="F4318" s="276"/>
      <c r="G4318"/>
      <c r="H4318"/>
      <c r="I4318"/>
      <c r="J4318" s="267"/>
      <c r="K4318" s="267"/>
      <c r="L4318" s="372"/>
      <c r="O4318" s="373"/>
      <c r="P4318" s="373"/>
      <c r="Q4318" s="374"/>
      <c r="R4318" s="274"/>
      <c r="S4318"/>
      <c r="T4318"/>
      <c r="U4318"/>
      <c r="V4318"/>
      <c r="W4318"/>
      <c r="X4318"/>
      <c r="Y4318"/>
      <c r="Z4318"/>
      <c r="AA4318"/>
      <c r="AB4318"/>
      <c r="AC4318"/>
      <c r="AD4318"/>
      <c r="AE4318"/>
      <c r="AF4318"/>
      <c r="AG4318"/>
      <c r="AH4318"/>
    </row>
    <row r="4319" spans="1:34" s="282" customFormat="1" ht="12.75" customHeight="1" x14ac:dyDescent="0.25">
      <c r="A4319"/>
      <c r="B4319"/>
      <c r="C4319" s="8"/>
      <c r="D4319" s="8"/>
      <c r="E4319"/>
      <c r="F4319" s="276"/>
      <c r="G4319"/>
      <c r="H4319"/>
      <c r="I4319"/>
      <c r="J4319" s="267"/>
      <c r="K4319" s="267"/>
      <c r="L4319" s="372"/>
      <c r="O4319" s="373"/>
      <c r="P4319" s="373"/>
      <c r="Q4319" s="374"/>
      <c r="R4319" s="274"/>
      <c r="S4319"/>
      <c r="T4319"/>
      <c r="U4319"/>
      <c r="V4319"/>
      <c r="W4319"/>
      <c r="X4319"/>
      <c r="Y4319"/>
      <c r="Z4319"/>
      <c r="AA4319"/>
      <c r="AB4319"/>
      <c r="AC4319"/>
      <c r="AD4319"/>
      <c r="AE4319"/>
      <c r="AF4319"/>
      <c r="AG4319"/>
      <c r="AH4319"/>
    </row>
    <row r="4320" spans="1:34" s="282" customFormat="1" ht="12.75" customHeight="1" x14ac:dyDescent="0.25">
      <c r="A4320"/>
      <c r="B4320"/>
      <c r="C4320" s="8"/>
      <c r="D4320" s="8"/>
      <c r="E4320"/>
      <c r="F4320" s="276"/>
      <c r="G4320"/>
      <c r="H4320"/>
      <c r="I4320"/>
      <c r="J4320" s="267"/>
      <c r="K4320" s="267"/>
      <c r="L4320" s="372"/>
      <c r="O4320" s="373"/>
      <c r="P4320" s="373"/>
      <c r="Q4320" s="374"/>
      <c r="R4320" s="274"/>
      <c r="S4320"/>
      <c r="T4320"/>
      <c r="U4320"/>
      <c r="V4320"/>
      <c r="W4320"/>
      <c r="X4320"/>
      <c r="Y4320"/>
      <c r="Z4320"/>
      <c r="AA4320"/>
      <c r="AB4320"/>
      <c r="AC4320"/>
      <c r="AD4320"/>
      <c r="AE4320"/>
      <c r="AF4320"/>
      <c r="AG4320"/>
      <c r="AH4320"/>
    </row>
    <row r="4321" spans="1:34" s="282" customFormat="1" ht="12.75" customHeight="1" x14ac:dyDescent="0.25">
      <c r="A4321"/>
      <c r="B4321"/>
      <c r="C4321" s="8"/>
      <c r="D4321" s="8"/>
      <c r="E4321"/>
      <c r="F4321" s="276"/>
      <c r="G4321"/>
      <c r="H4321"/>
      <c r="I4321"/>
      <c r="J4321" s="267"/>
      <c r="K4321" s="267"/>
      <c r="L4321" s="372"/>
      <c r="O4321" s="373"/>
      <c r="P4321" s="373"/>
      <c r="Q4321" s="374"/>
      <c r="R4321" s="274"/>
      <c r="S4321"/>
      <c r="T4321"/>
      <c r="U4321"/>
      <c r="V4321"/>
      <c r="W4321"/>
      <c r="X4321"/>
      <c r="Y4321"/>
      <c r="Z4321"/>
      <c r="AA4321"/>
      <c r="AB4321"/>
      <c r="AC4321"/>
      <c r="AD4321"/>
      <c r="AE4321"/>
      <c r="AF4321"/>
      <c r="AG4321"/>
      <c r="AH4321"/>
    </row>
    <row r="4322" spans="1:34" s="282" customFormat="1" ht="12.75" customHeight="1" x14ac:dyDescent="0.25">
      <c r="A4322"/>
      <c r="B4322"/>
      <c r="C4322" s="8"/>
      <c r="D4322" s="8"/>
      <c r="E4322"/>
      <c r="F4322" s="276"/>
      <c r="G4322"/>
      <c r="H4322"/>
      <c r="I4322"/>
      <c r="J4322" s="267"/>
      <c r="K4322" s="267"/>
      <c r="L4322" s="372"/>
      <c r="O4322" s="373"/>
      <c r="P4322" s="373"/>
      <c r="Q4322" s="374"/>
      <c r="R4322" s="274"/>
      <c r="S4322"/>
      <c r="T4322"/>
      <c r="U4322"/>
      <c r="V4322"/>
      <c r="W4322"/>
      <c r="X4322"/>
      <c r="Y4322"/>
      <c r="Z4322"/>
      <c r="AA4322"/>
      <c r="AB4322"/>
      <c r="AC4322"/>
      <c r="AD4322"/>
      <c r="AE4322"/>
      <c r="AF4322"/>
      <c r="AG4322"/>
      <c r="AH4322"/>
    </row>
    <row r="4323" spans="1:34" s="282" customFormat="1" ht="12.75" customHeight="1" x14ac:dyDescent="0.25">
      <c r="A4323"/>
      <c r="B4323"/>
      <c r="C4323" s="8"/>
      <c r="D4323" s="8"/>
      <c r="E4323"/>
      <c r="F4323" s="276"/>
      <c r="G4323"/>
      <c r="H4323"/>
      <c r="I4323"/>
      <c r="J4323" s="267"/>
      <c r="K4323" s="267"/>
      <c r="L4323" s="372"/>
      <c r="O4323" s="373"/>
      <c r="P4323" s="373"/>
      <c r="Q4323" s="374"/>
      <c r="R4323" s="274"/>
      <c r="S4323"/>
      <c r="T4323"/>
      <c r="U4323"/>
      <c r="V4323"/>
      <c r="W4323"/>
      <c r="X4323"/>
      <c r="Y4323"/>
      <c r="Z4323"/>
      <c r="AA4323"/>
      <c r="AB4323"/>
      <c r="AC4323"/>
      <c r="AD4323"/>
      <c r="AE4323"/>
      <c r="AF4323"/>
      <c r="AG4323"/>
      <c r="AH4323"/>
    </row>
    <row r="4324" spans="1:34" s="282" customFormat="1" ht="12.75" customHeight="1" x14ac:dyDescent="0.25">
      <c r="A4324"/>
      <c r="B4324"/>
      <c r="C4324" s="8"/>
      <c r="D4324" s="8"/>
      <c r="E4324"/>
      <c r="F4324" s="276"/>
      <c r="G4324"/>
      <c r="H4324"/>
      <c r="I4324"/>
      <c r="J4324" s="267"/>
      <c r="K4324" s="267"/>
      <c r="L4324" s="372"/>
      <c r="O4324" s="373"/>
      <c r="P4324" s="373"/>
      <c r="Q4324" s="374"/>
      <c r="R4324" s="274"/>
      <c r="S4324"/>
      <c r="T4324"/>
      <c r="U4324"/>
      <c r="V4324"/>
      <c r="W4324"/>
      <c r="X4324"/>
      <c r="Y4324"/>
      <c r="Z4324"/>
      <c r="AA4324"/>
      <c r="AB4324"/>
      <c r="AC4324"/>
      <c r="AD4324"/>
      <c r="AE4324"/>
      <c r="AF4324"/>
      <c r="AG4324"/>
      <c r="AH4324"/>
    </row>
    <row r="4325" spans="1:34" s="282" customFormat="1" ht="12.75" customHeight="1" x14ac:dyDescent="0.25">
      <c r="A4325"/>
      <c r="B4325"/>
      <c r="C4325" s="8"/>
      <c r="D4325" s="8"/>
      <c r="E4325"/>
      <c r="F4325" s="276"/>
      <c r="G4325"/>
      <c r="H4325"/>
      <c r="I4325"/>
      <c r="J4325" s="267"/>
      <c r="K4325" s="267"/>
      <c r="L4325" s="372"/>
      <c r="O4325" s="373"/>
      <c r="P4325" s="373"/>
      <c r="Q4325" s="374"/>
      <c r="R4325" s="274"/>
      <c r="S4325"/>
      <c r="T4325"/>
      <c r="U4325"/>
      <c r="V4325"/>
      <c r="W4325"/>
      <c r="X4325"/>
      <c r="Y4325"/>
      <c r="Z4325"/>
      <c r="AA4325"/>
      <c r="AB4325"/>
      <c r="AC4325"/>
      <c r="AD4325"/>
      <c r="AE4325"/>
      <c r="AF4325"/>
      <c r="AG4325"/>
      <c r="AH4325"/>
    </row>
    <row r="4326" spans="1:34" s="282" customFormat="1" ht="12.75" customHeight="1" x14ac:dyDescent="0.25">
      <c r="A4326"/>
      <c r="B4326"/>
      <c r="C4326" s="8"/>
      <c r="D4326" s="8"/>
      <c r="E4326"/>
      <c r="F4326" s="276"/>
      <c r="G4326"/>
      <c r="H4326"/>
      <c r="I4326"/>
      <c r="J4326" s="267"/>
      <c r="K4326" s="267"/>
      <c r="L4326" s="372"/>
      <c r="O4326" s="373"/>
      <c r="P4326" s="373"/>
      <c r="Q4326" s="374"/>
      <c r="R4326" s="274"/>
      <c r="S4326"/>
      <c r="T4326"/>
      <c r="U4326"/>
      <c r="V4326"/>
      <c r="W4326"/>
      <c r="X4326"/>
      <c r="Y4326"/>
      <c r="Z4326"/>
      <c r="AA4326"/>
      <c r="AB4326"/>
      <c r="AC4326"/>
      <c r="AD4326"/>
      <c r="AE4326"/>
      <c r="AF4326"/>
      <c r="AG4326"/>
      <c r="AH4326"/>
    </row>
    <row r="4327" spans="1:34" s="282" customFormat="1" ht="12.75" customHeight="1" x14ac:dyDescent="0.25">
      <c r="A4327"/>
      <c r="B4327"/>
      <c r="C4327" s="8"/>
      <c r="D4327" s="8"/>
      <c r="E4327"/>
      <c r="F4327" s="276"/>
      <c r="G4327"/>
      <c r="H4327"/>
      <c r="I4327"/>
      <c r="J4327" s="267"/>
      <c r="K4327" s="267"/>
      <c r="L4327" s="372"/>
      <c r="O4327" s="373"/>
      <c r="P4327" s="373"/>
      <c r="Q4327" s="374"/>
      <c r="R4327" s="274"/>
      <c r="S4327"/>
      <c r="T4327"/>
      <c r="U4327"/>
      <c r="V4327"/>
      <c r="W4327"/>
      <c r="X4327"/>
      <c r="Y4327"/>
      <c r="Z4327"/>
      <c r="AA4327"/>
      <c r="AB4327"/>
      <c r="AC4327"/>
      <c r="AD4327"/>
      <c r="AE4327"/>
      <c r="AF4327"/>
      <c r="AG4327"/>
      <c r="AH4327"/>
    </row>
    <row r="4328" spans="1:34" s="282" customFormat="1" ht="12.75" customHeight="1" x14ac:dyDescent="0.25">
      <c r="A4328"/>
      <c r="B4328"/>
      <c r="C4328" s="8"/>
      <c r="D4328" s="8"/>
      <c r="E4328"/>
      <c r="F4328" s="276"/>
      <c r="G4328"/>
      <c r="H4328"/>
      <c r="I4328"/>
      <c r="J4328" s="267"/>
      <c r="K4328" s="267"/>
      <c r="L4328" s="372"/>
      <c r="O4328" s="373"/>
      <c r="P4328" s="373"/>
      <c r="Q4328" s="374"/>
      <c r="R4328" s="274"/>
      <c r="S4328"/>
      <c r="T4328"/>
      <c r="U4328"/>
      <c r="V4328"/>
      <c r="W4328"/>
      <c r="X4328"/>
      <c r="Y4328"/>
      <c r="Z4328"/>
      <c r="AA4328"/>
      <c r="AB4328"/>
      <c r="AC4328"/>
      <c r="AD4328"/>
      <c r="AE4328"/>
      <c r="AF4328"/>
      <c r="AG4328"/>
      <c r="AH4328"/>
    </row>
    <row r="4329" spans="1:34" s="282" customFormat="1" ht="12.75" customHeight="1" x14ac:dyDescent="0.25">
      <c r="A4329"/>
      <c r="B4329"/>
      <c r="C4329" s="8"/>
      <c r="D4329" s="8"/>
      <c r="E4329"/>
      <c r="F4329" s="276"/>
      <c r="G4329"/>
      <c r="H4329"/>
      <c r="I4329"/>
      <c r="J4329" s="267"/>
      <c r="K4329" s="267"/>
      <c r="L4329" s="372"/>
      <c r="O4329" s="373"/>
      <c r="P4329" s="373"/>
      <c r="Q4329" s="374"/>
      <c r="R4329" s="274"/>
      <c r="S4329"/>
      <c r="T4329"/>
      <c r="U4329"/>
      <c r="V4329"/>
      <c r="W4329"/>
      <c r="X4329"/>
      <c r="Y4329"/>
      <c r="Z4329"/>
      <c r="AA4329"/>
      <c r="AB4329"/>
      <c r="AC4329"/>
      <c r="AD4329"/>
      <c r="AE4329"/>
      <c r="AF4329"/>
      <c r="AG4329"/>
      <c r="AH4329"/>
    </row>
    <row r="4330" spans="1:34" s="282" customFormat="1" ht="12.75" customHeight="1" x14ac:dyDescent="0.25">
      <c r="A4330"/>
      <c r="B4330"/>
      <c r="C4330" s="8"/>
      <c r="D4330" s="8"/>
      <c r="E4330"/>
      <c r="F4330" s="276"/>
      <c r="G4330"/>
      <c r="H4330"/>
      <c r="I4330"/>
      <c r="J4330" s="267"/>
      <c r="K4330" s="267"/>
      <c r="L4330" s="372"/>
      <c r="O4330" s="373"/>
      <c r="P4330" s="373"/>
      <c r="Q4330" s="374"/>
      <c r="R4330" s="274"/>
      <c r="S4330"/>
      <c r="T4330"/>
      <c r="U4330"/>
      <c r="V4330"/>
      <c r="W4330"/>
      <c r="X4330"/>
      <c r="Y4330"/>
      <c r="Z4330"/>
      <c r="AA4330"/>
      <c r="AB4330"/>
      <c r="AC4330"/>
      <c r="AD4330"/>
      <c r="AE4330"/>
      <c r="AF4330"/>
      <c r="AG4330"/>
      <c r="AH4330"/>
    </row>
    <row r="4331" spans="1:34" s="282" customFormat="1" ht="12.75" customHeight="1" x14ac:dyDescent="0.25">
      <c r="A4331"/>
      <c r="B4331"/>
      <c r="C4331" s="8"/>
      <c r="D4331" s="8"/>
      <c r="E4331"/>
      <c r="F4331" s="276"/>
      <c r="G4331"/>
      <c r="H4331"/>
      <c r="I4331"/>
      <c r="J4331" s="267"/>
      <c r="K4331" s="267"/>
      <c r="L4331" s="372"/>
      <c r="O4331" s="373"/>
      <c r="P4331" s="373"/>
      <c r="Q4331" s="374"/>
      <c r="R4331" s="274"/>
      <c r="S4331"/>
      <c r="T4331"/>
      <c r="U4331"/>
      <c r="V4331"/>
      <c r="W4331"/>
      <c r="X4331"/>
      <c r="Y4331"/>
      <c r="Z4331"/>
      <c r="AA4331"/>
      <c r="AB4331"/>
      <c r="AC4331"/>
      <c r="AD4331"/>
      <c r="AE4331"/>
      <c r="AF4331"/>
      <c r="AG4331"/>
      <c r="AH4331"/>
    </row>
    <row r="4332" spans="1:34" s="282" customFormat="1" ht="12.75" customHeight="1" x14ac:dyDescent="0.25">
      <c r="A4332"/>
      <c r="B4332"/>
      <c r="C4332" s="8"/>
      <c r="D4332" s="8"/>
      <c r="E4332"/>
      <c r="F4332" s="276"/>
      <c r="G4332"/>
      <c r="H4332"/>
      <c r="I4332"/>
      <c r="J4332" s="267"/>
      <c r="K4332" s="267"/>
      <c r="L4332" s="372"/>
      <c r="O4332" s="373"/>
      <c r="P4332" s="373"/>
      <c r="Q4332" s="374"/>
      <c r="R4332" s="274"/>
      <c r="S4332"/>
      <c r="T4332"/>
      <c r="U4332"/>
      <c r="V4332"/>
      <c r="W4332"/>
      <c r="X4332"/>
      <c r="Y4332"/>
      <c r="Z4332"/>
      <c r="AA4332"/>
      <c r="AB4332"/>
      <c r="AC4332"/>
      <c r="AD4332"/>
      <c r="AE4332"/>
      <c r="AF4332"/>
      <c r="AG4332"/>
      <c r="AH4332"/>
    </row>
    <row r="4333" spans="1:34" s="282" customFormat="1" ht="12.75" customHeight="1" x14ac:dyDescent="0.25">
      <c r="A4333"/>
      <c r="B4333"/>
      <c r="C4333" s="8"/>
      <c r="D4333" s="8"/>
      <c r="E4333"/>
      <c r="F4333" s="276"/>
      <c r="G4333"/>
      <c r="H4333"/>
      <c r="I4333"/>
      <c r="J4333" s="267"/>
      <c r="K4333" s="267"/>
      <c r="L4333" s="372"/>
      <c r="O4333" s="373"/>
      <c r="P4333" s="373"/>
      <c r="Q4333" s="374"/>
      <c r="R4333" s="274"/>
      <c r="S4333"/>
      <c r="T4333"/>
      <c r="U4333"/>
      <c r="V4333"/>
      <c r="W4333"/>
      <c r="X4333"/>
      <c r="Y4333"/>
      <c r="Z4333"/>
      <c r="AA4333"/>
      <c r="AB4333"/>
      <c r="AC4333"/>
      <c r="AD4333"/>
      <c r="AE4333"/>
      <c r="AF4333"/>
      <c r="AG4333"/>
      <c r="AH4333"/>
    </row>
    <row r="4334" spans="1:34" s="282" customFormat="1" ht="12.75" customHeight="1" x14ac:dyDescent="0.25">
      <c r="A4334"/>
      <c r="B4334"/>
      <c r="C4334" s="8"/>
      <c r="D4334" s="8"/>
      <c r="E4334"/>
      <c r="F4334" s="276"/>
      <c r="G4334"/>
      <c r="H4334"/>
      <c r="I4334"/>
      <c r="J4334" s="267"/>
      <c r="K4334" s="267"/>
      <c r="L4334" s="372"/>
      <c r="O4334" s="373"/>
      <c r="P4334" s="373"/>
      <c r="Q4334" s="374"/>
      <c r="R4334" s="274"/>
      <c r="S4334"/>
      <c r="T4334"/>
      <c r="U4334"/>
      <c r="V4334"/>
      <c r="W4334"/>
      <c r="X4334"/>
      <c r="Y4334"/>
      <c r="Z4334"/>
      <c r="AA4334"/>
      <c r="AB4334"/>
      <c r="AC4334"/>
      <c r="AD4334"/>
      <c r="AE4334"/>
      <c r="AF4334"/>
      <c r="AG4334"/>
      <c r="AH4334"/>
    </row>
    <row r="4335" spans="1:34" s="282" customFormat="1" ht="12.75" customHeight="1" x14ac:dyDescent="0.25">
      <c r="A4335"/>
      <c r="B4335"/>
      <c r="C4335" s="8"/>
      <c r="D4335" s="8"/>
      <c r="E4335"/>
      <c r="F4335" s="276"/>
      <c r="G4335"/>
      <c r="H4335"/>
      <c r="I4335"/>
      <c r="J4335" s="267"/>
      <c r="K4335" s="267"/>
      <c r="L4335" s="372"/>
      <c r="O4335" s="373"/>
      <c r="P4335" s="373"/>
      <c r="Q4335" s="374"/>
      <c r="R4335" s="274"/>
      <c r="S4335"/>
      <c r="T4335"/>
      <c r="U4335"/>
      <c r="V4335"/>
      <c r="W4335"/>
      <c r="X4335"/>
      <c r="Y4335"/>
      <c r="Z4335"/>
      <c r="AA4335"/>
      <c r="AB4335"/>
      <c r="AC4335"/>
      <c r="AD4335"/>
      <c r="AE4335"/>
      <c r="AF4335"/>
      <c r="AG4335"/>
      <c r="AH4335"/>
    </row>
    <row r="4336" spans="1:34" s="282" customFormat="1" ht="12.75" customHeight="1" x14ac:dyDescent="0.25">
      <c r="A4336"/>
      <c r="B4336"/>
      <c r="C4336" s="8"/>
      <c r="D4336" s="8"/>
      <c r="E4336"/>
      <c r="F4336" s="276"/>
      <c r="G4336"/>
      <c r="H4336"/>
      <c r="I4336"/>
      <c r="J4336" s="267"/>
      <c r="K4336" s="267"/>
      <c r="L4336" s="372"/>
      <c r="O4336" s="373"/>
      <c r="P4336" s="373"/>
      <c r="Q4336" s="374"/>
      <c r="R4336" s="274"/>
      <c r="S4336"/>
      <c r="T4336"/>
      <c r="U4336"/>
      <c r="V4336"/>
      <c r="W4336"/>
      <c r="X4336"/>
      <c r="Y4336"/>
      <c r="Z4336"/>
      <c r="AA4336"/>
      <c r="AB4336"/>
      <c r="AC4336"/>
      <c r="AD4336"/>
      <c r="AE4336"/>
      <c r="AF4336"/>
      <c r="AG4336"/>
      <c r="AH4336"/>
    </row>
    <row r="4337" spans="1:34" s="282" customFormat="1" ht="12.75" customHeight="1" x14ac:dyDescent="0.25">
      <c r="A4337"/>
      <c r="B4337"/>
      <c r="C4337" s="8"/>
      <c r="D4337" s="8"/>
      <c r="E4337"/>
      <c r="F4337" s="276"/>
      <c r="G4337"/>
      <c r="H4337"/>
      <c r="I4337"/>
      <c r="J4337" s="267"/>
      <c r="K4337" s="267"/>
      <c r="L4337" s="372"/>
      <c r="O4337" s="373"/>
      <c r="P4337" s="373"/>
      <c r="Q4337" s="374"/>
      <c r="R4337" s="274"/>
      <c r="S4337"/>
      <c r="T4337"/>
      <c r="U4337"/>
      <c r="V4337"/>
      <c r="W4337"/>
      <c r="X4337"/>
      <c r="Y4337"/>
      <c r="Z4337"/>
      <c r="AA4337"/>
      <c r="AB4337"/>
      <c r="AC4337"/>
      <c r="AD4337"/>
      <c r="AE4337"/>
      <c r="AF4337"/>
      <c r="AG4337"/>
      <c r="AH4337"/>
    </row>
    <row r="4338" spans="1:34" s="282" customFormat="1" ht="12.75" customHeight="1" x14ac:dyDescent="0.25">
      <c r="A4338"/>
      <c r="B4338"/>
      <c r="C4338" s="8"/>
      <c r="D4338" s="8"/>
      <c r="E4338"/>
      <c r="F4338" s="276"/>
      <c r="G4338"/>
      <c r="H4338"/>
      <c r="I4338"/>
      <c r="J4338" s="267"/>
      <c r="K4338" s="267"/>
      <c r="L4338" s="372"/>
      <c r="O4338" s="373"/>
      <c r="P4338" s="373"/>
      <c r="Q4338" s="374"/>
      <c r="R4338" s="274"/>
      <c r="S4338"/>
      <c r="T4338"/>
      <c r="U4338"/>
      <c r="V4338"/>
      <c r="W4338"/>
      <c r="X4338"/>
      <c r="Y4338"/>
      <c r="Z4338"/>
      <c r="AA4338"/>
      <c r="AB4338"/>
      <c r="AC4338"/>
      <c r="AD4338"/>
      <c r="AE4338"/>
      <c r="AF4338"/>
      <c r="AG4338"/>
      <c r="AH4338"/>
    </row>
    <row r="4339" spans="1:34" s="282" customFormat="1" ht="12.75" customHeight="1" x14ac:dyDescent="0.25">
      <c r="A4339"/>
      <c r="B4339"/>
      <c r="C4339" s="8"/>
      <c r="D4339" s="8"/>
      <c r="E4339"/>
      <c r="F4339" s="276"/>
      <c r="G4339"/>
      <c r="H4339"/>
      <c r="I4339"/>
      <c r="J4339" s="267"/>
      <c r="K4339" s="267"/>
      <c r="L4339" s="372"/>
      <c r="O4339" s="373"/>
      <c r="P4339" s="373"/>
      <c r="Q4339" s="374"/>
      <c r="R4339" s="274"/>
      <c r="S4339"/>
      <c r="T4339"/>
      <c r="U4339"/>
      <c r="V4339"/>
      <c r="W4339"/>
      <c r="X4339"/>
      <c r="Y4339"/>
      <c r="Z4339"/>
      <c r="AA4339"/>
      <c r="AB4339"/>
      <c r="AC4339"/>
      <c r="AD4339"/>
      <c r="AE4339"/>
      <c r="AF4339"/>
      <c r="AG4339"/>
      <c r="AH4339"/>
    </row>
    <row r="4340" spans="1:34" s="282" customFormat="1" ht="12.75" customHeight="1" x14ac:dyDescent="0.25">
      <c r="A4340"/>
      <c r="B4340"/>
      <c r="C4340" s="8"/>
      <c r="D4340" s="8"/>
      <c r="E4340"/>
      <c r="F4340" s="276"/>
      <c r="G4340"/>
      <c r="H4340"/>
      <c r="I4340"/>
      <c r="J4340" s="267"/>
      <c r="K4340" s="267"/>
      <c r="L4340" s="372"/>
      <c r="O4340" s="373"/>
      <c r="P4340" s="373"/>
      <c r="Q4340" s="374"/>
      <c r="R4340" s="274"/>
      <c r="S4340"/>
      <c r="T4340"/>
      <c r="U4340"/>
      <c r="V4340"/>
      <c r="W4340"/>
      <c r="X4340"/>
      <c r="Y4340"/>
      <c r="Z4340"/>
      <c r="AA4340"/>
      <c r="AB4340"/>
      <c r="AC4340"/>
      <c r="AD4340"/>
      <c r="AE4340"/>
      <c r="AF4340"/>
      <c r="AG4340"/>
      <c r="AH4340"/>
    </row>
    <row r="4341" spans="1:34" s="282" customFormat="1" ht="12.75" customHeight="1" x14ac:dyDescent="0.25">
      <c r="A4341"/>
      <c r="B4341"/>
      <c r="C4341" s="8"/>
      <c r="D4341" s="8"/>
      <c r="E4341"/>
      <c r="F4341" s="276"/>
      <c r="G4341"/>
      <c r="H4341"/>
      <c r="I4341"/>
      <c r="J4341" s="267"/>
      <c r="K4341" s="267"/>
      <c r="L4341" s="372"/>
      <c r="O4341" s="373"/>
      <c r="P4341" s="373"/>
      <c r="Q4341" s="374"/>
      <c r="R4341" s="274"/>
      <c r="S4341"/>
      <c r="T4341"/>
      <c r="U4341"/>
      <c r="V4341"/>
      <c r="W4341"/>
      <c r="X4341"/>
      <c r="Y4341"/>
      <c r="Z4341"/>
      <c r="AA4341"/>
      <c r="AB4341"/>
      <c r="AC4341"/>
      <c r="AD4341"/>
      <c r="AE4341"/>
      <c r="AF4341"/>
      <c r="AG4341"/>
      <c r="AH4341"/>
    </row>
    <row r="4342" spans="1:34" s="282" customFormat="1" ht="12.75" customHeight="1" x14ac:dyDescent="0.25">
      <c r="A4342"/>
      <c r="B4342"/>
      <c r="C4342" s="8"/>
      <c r="D4342" s="8"/>
      <c r="E4342"/>
      <c r="F4342" s="276"/>
      <c r="G4342"/>
      <c r="H4342"/>
      <c r="I4342"/>
      <c r="J4342" s="267"/>
      <c r="K4342" s="267"/>
      <c r="L4342" s="372"/>
      <c r="O4342" s="373"/>
      <c r="P4342" s="373"/>
      <c r="Q4342" s="374"/>
      <c r="R4342" s="274"/>
      <c r="S4342"/>
      <c r="T4342"/>
      <c r="U4342"/>
      <c r="V4342"/>
      <c r="W4342"/>
      <c r="X4342"/>
      <c r="Y4342"/>
      <c r="Z4342"/>
      <c r="AA4342"/>
      <c r="AB4342"/>
      <c r="AC4342"/>
      <c r="AD4342"/>
      <c r="AE4342"/>
      <c r="AF4342"/>
      <c r="AG4342"/>
      <c r="AH4342"/>
    </row>
    <row r="4343" spans="1:34" s="282" customFormat="1" ht="12.75" customHeight="1" x14ac:dyDescent="0.25">
      <c r="A4343"/>
      <c r="B4343"/>
      <c r="C4343" s="8"/>
      <c r="D4343" s="8"/>
      <c r="E4343"/>
      <c r="F4343" s="276"/>
      <c r="G4343"/>
      <c r="H4343"/>
      <c r="I4343"/>
      <c r="J4343" s="267"/>
      <c r="K4343" s="267"/>
      <c r="L4343" s="372"/>
      <c r="O4343" s="373"/>
      <c r="P4343" s="373"/>
      <c r="Q4343" s="374"/>
      <c r="R4343" s="274"/>
      <c r="S4343"/>
      <c r="T4343"/>
      <c r="U4343"/>
      <c r="V4343"/>
      <c r="W4343"/>
      <c r="X4343"/>
      <c r="Y4343"/>
      <c r="Z4343"/>
      <c r="AA4343"/>
      <c r="AB4343"/>
      <c r="AC4343"/>
      <c r="AD4343"/>
      <c r="AE4343"/>
      <c r="AF4343"/>
      <c r="AG4343"/>
      <c r="AH4343"/>
    </row>
    <row r="4344" spans="1:34" s="282" customFormat="1" ht="12.75" customHeight="1" x14ac:dyDescent="0.25">
      <c r="A4344"/>
      <c r="B4344"/>
      <c r="C4344" s="8"/>
      <c r="D4344" s="8"/>
      <c r="E4344"/>
      <c r="F4344" s="276"/>
      <c r="G4344"/>
      <c r="H4344"/>
      <c r="I4344"/>
      <c r="J4344" s="267"/>
      <c r="K4344" s="267"/>
      <c r="L4344" s="372"/>
      <c r="O4344" s="373"/>
      <c r="P4344" s="373"/>
      <c r="Q4344" s="374"/>
      <c r="R4344" s="274"/>
      <c r="S4344"/>
      <c r="T4344"/>
      <c r="U4344"/>
      <c r="V4344"/>
      <c r="W4344"/>
      <c r="X4344"/>
      <c r="Y4344"/>
      <c r="Z4344"/>
      <c r="AA4344"/>
      <c r="AB4344"/>
      <c r="AC4344"/>
      <c r="AD4344"/>
      <c r="AE4344"/>
      <c r="AF4344"/>
      <c r="AG4344"/>
      <c r="AH4344"/>
    </row>
    <row r="4345" spans="1:34" s="282" customFormat="1" ht="12.75" customHeight="1" x14ac:dyDescent="0.25">
      <c r="A4345"/>
      <c r="B4345"/>
      <c r="C4345" s="8"/>
      <c r="D4345" s="8"/>
      <c r="E4345"/>
      <c r="F4345" s="276"/>
      <c r="G4345"/>
      <c r="H4345"/>
      <c r="I4345"/>
      <c r="J4345" s="267"/>
      <c r="K4345" s="267"/>
      <c r="L4345" s="372"/>
      <c r="O4345" s="373"/>
      <c r="P4345" s="373"/>
      <c r="Q4345" s="374"/>
      <c r="R4345" s="274"/>
      <c r="S4345"/>
      <c r="T4345"/>
      <c r="U4345"/>
      <c r="V4345"/>
      <c r="W4345"/>
      <c r="X4345"/>
      <c r="Y4345"/>
      <c r="Z4345"/>
      <c r="AA4345"/>
      <c r="AB4345"/>
      <c r="AC4345"/>
      <c r="AD4345"/>
      <c r="AE4345"/>
      <c r="AF4345"/>
      <c r="AG4345"/>
      <c r="AH4345"/>
    </row>
    <row r="4346" spans="1:34" s="282" customFormat="1" ht="12.75" customHeight="1" x14ac:dyDescent="0.25">
      <c r="A4346"/>
      <c r="B4346"/>
      <c r="C4346" s="8"/>
      <c r="D4346" s="8"/>
      <c r="E4346"/>
      <c r="F4346" s="276"/>
      <c r="G4346"/>
      <c r="H4346"/>
      <c r="I4346"/>
      <c r="J4346" s="267"/>
      <c r="K4346" s="267"/>
      <c r="L4346" s="372"/>
      <c r="O4346" s="373"/>
      <c r="P4346" s="373"/>
      <c r="Q4346" s="374"/>
      <c r="R4346" s="274"/>
      <c r="S4346"/>
      <c r="T4346"/>
      <c r="U4346"/>
      <c r="V4346"/>
      <c r="W4346"/>
      <c r="X4346"/>
      <c r="Y4346"/>
      <c r="Z4346"/>
      <c r="AA4346"/>
      <c r="AB4346"/>
      <c r="AC4346"/>
      <c r="AD4346"/>
      <c r="AE4346"/>
      <c r="AF4346"/>
      <c r="AG4346"/>
      <c r="AH4346"/>
    </row>
    <row r="4347" spans="1:34" s="282" customFormat="1" ht="12.75" customHeight="1" x14ac:dyDescent="0.25">
      <c r="A4347"/>
      <c r="B4347"/>
      <c r="C4347" s="8"/>
      <c r="D4347" s="8"/>
      <c r="E4347"/>
      <c r="F4347" s="276"/>
      <c r="G4347"/>
      <c r="H4347"/>
      <c r="I4347"/>
      <c r="J4347" s="267"/>
      <c r="K4347" s="267"/>
      <c r="L4347" s="372"/>
      <c r="O4347" s="373"/>
      <c r="P4347" s="373"/>
      <c r="Q4347" s="374"/>
      <c r="R4347" s="274"/>
      <c r="S4347"/>
      <c r="T4347"/>
      <c r="U4347"/>
      <c r="V4347"/>
      <c r="W4347"/>
      <c r="X4347"/>
      <c r="Y4347"/>
      <c r="Z4347"/>
      <c r="AA4347"/>
      <c r="AB4347"/>
      <c r="AC4347"/>
      <c r="AD4347"/>
      <c r="AE4347"/>
      <c r="AF4347"/>
      <c r="AG4347"/>
      <c r="AH4347"/>
    </row>
    <row r="4348" spans="1:34" s="282" customFormat="1" ht="12.75" customHeight="1" x14ac:dyDescent="0.25">
      <c r="A4348"/>
      <c r="B4348"/>
      <c r="C4348" s="8"/>
      <c r="D4348" s="8"/>
      <c r="E4348"/>
      <c r="F4348" s="276"/>
      <c r="G4348"/>
      <c r="H4348"/>
      <c r="I4348"/>
      <c r="J4348" s="267"/>
      <c r="K4348" s="267"/>
      <c r="L4348" s="372"/>
      <c r="O4348" s="373"/>
      <c r="P4348" s="373"/>
      <c r="Q4348" s="374"/>
      <c r="R4348" s="274"/>
      <c r="S4348"/>
      <c r="T4348"/>
      <c r="U4348"/>
      <c r="V4348"/>
      <c r="W4348"/>
      <c r="X4348"/>
      <c r="Y4348"/>
      <c r="Z4348"/>
      <c r="AA4348"/>
      <c r="AB4348"/>
      <c r="AC4348"/>
      <c r="AD4348"/>
      <c r="AE4348"/>
      <c r="AF4348"/>
      <c r="AG4348"/>
      <c r="AH4348"/>
    </row>
    <row r="4349" spans="1:34" s="282" customFormat="1" ht="12.75" customHeight="1" x14ac:dyDescent="0.25">
      <c r="A4349"/>
      <c r="B4349"/>
      <c r="C4349" s="8"/>
      <c r="D4349" s="8"/>
      <c r="E4349"/>
      <c r="F4349" s="276"/>
      <c r="G4349"/>
      <c r="H4349"/>
      <c r="I4349"/>
      <c r="J4349" s="267"/>
      <c r="K4349" s="267"/>
      <c r="L4349" s="372"/>
      <c r="O4349" s="373"/>
      <c r="P4349" s="373"/>
      <c r="Q4349" s="374"/>
      <c r="R4349" s="274"/>
      <c r="S4349"/>
      <c r="T4349"/>
      <c r="U4349"/>
      <c r="V4349"/>
      <c r="W4349"/>
      <c r="X4349"/>
      <c r="Y4349"/>
      <c r="Z4349"/>
      <c r="AA4349"/>
      <c r="AB4349"/>
      <c r="AC4349"/>
      <c r="AD4349"/>
      <c r="AE4349"/>
      <c r="AF4349"/>
      <c r="AG4349"/>
      <c r="AH4349"/>
    </row>
    <row r="4350" spans="1:34" s="282" customFormat="1" ht="12.75" customHeight="1" x14ac:dyDescent="0.25">
      <c r="A4350"/>
      <c r="B4350"/>
      <c r="C4350" s="8"/>
      <c r="D4350" s="8"/>
      <c r="E4350"/>
      <c r="F4350" s="276"/>
      <c r="G4350"/>
      <c r="H4350"/>
      <c r="I4350"/>
      <c r="J4350" s="267"/>
      <c r="K4350" s="267"/>
      <c r="L4350" s="372"/>
      <c r="O4350" s="373"/>
      <c r="P4350" s="373"/>
      <c r="Q4350" s="374"/>
      <c r="R4350" s="274"/>
      <c r="S4350"/>
      <c r="T4350"/>
      <c r="U4350"/>
      <c r="V4350"/>
      <c r="W4350"/>
      <c r="X4350"/>
      <c r="Y4350"/>
      <c r="Z4350"/>
      <c r="AA4350"/>
      <c r="AB4350"/>
      <c r="AC4350"/>
      <c r="AD4350"/>
      <c r="AE4350"/>
      <c r="AF4350"/>
      <c r="AG4350"/>
      <c r="AH4350"/>
    </row>
    <row r="4351" spans="1:34" s="282" customFormat="1" ht="12.75" customHeight="1" x14ac:dyDescent="0.25">
      <c r="A4351"/>
      <c r="B4351"/>
      <c r="C4351" s="8"/>
      <c r="D4351" s="8"/>
      <c r="E4351"/>
      <c r="F4351" s="276"/>
      <c r="G4351"/>
      <c r="H4351"/>
      <c r="I4351"/>
      <c r="J4351" s="267"/>
      <c r="K4351" s="267"/>
      <c r="L4351" s="372"/>
      <c r="O4351" s="373"/>
      <c r="P4351" s="373"/>
      <c r="Q4351" s="374"/>
      <c r="R4351" s="274"/>
      <c r="S4351"/>
      <c r="T4351"/>
      <c r="U4351"/>
      <c r="V4351"/>
      <c r="W4351"/>
      <c r="X4351"/>
      <c r="Y4351"/>
      <c r="Z4351"/>
      <c r="AA4351"/>
      <c r="AB4351"/>
      <c r="AC4351"/>
      <c r="AD4351"/>
      <c r="AE4351"/>
      <c r="AF4351"/>
      <c r="AG4351"/>
      <c r="AH4351"/>
    </row>
    <row r="4352" spans="1:34" s="282" customFormat="1" ht="12.75" customHeight="1" x14ac:dyDescent="0.25">
      <c r="A4352"/>
      <c r="B4352"/>
      <c r="C4352" s="8"/>
      <c r="D4352" s="8"/>
      <c r="E4352"/>
      <c r="F4352" s="276"/>
      <c r="G4352"/>
      <c r="H4352"/>
      <c r="I4352"/>
      <c r="J4352" s="267"/>
      <c r="K4352" s="267"/>
      <c r="L4352" s="372"/>
      <c r="O4352" s="373"/>
      <c r="P4352" s="373"/>
      <c r="Q4352" s="374"/>
      <c r="R4352" s="274"/>
      <c r="S4352"/>
      <c r="T4352"/>
      <c r="U4352"/>
      <c r="V4352"/>
      <c r="W4352"/>
      <c r="X4352"/>
      <c r="Y4352"/>
      <c r="Z4352"/>
      <c r="AA4352"/>
      <c r="AB4352"/>
      <c r="AC4352"/>
      <c r="AD4352"/>
      <c r="AE4352"/>
      <c r="AF4352"/>
      <c r="AG4352"/>
      <c r="AH4352"/>
    </row>
    <row r="4353" spans="1:34" s="282" customFormat="1" ht="12.75" customHeight="1" x14ac:dyDescent="0.25">
      <c r="A4353"/>
      <c r="B4353"/>
      <c r="C4353" s="8"/>
      <c r="D4353" s="8"/>
      <c r="E4353"/>
      <c r="F4353" s="276"/>
      <c r="G4353"/>
      <c r="H4353"/>
      <c r="I4353"/>
      <c r="J4353" s="267"/>
      <c r="K4353" s="267"/>
      <c r="L4353" s="372"/>
      <c r="O4353" s="373"/>
      <c r="P4353" s="373"/>
      <c r="Q4353" s="374"/>
      <c r="R4353" s="274"/>
      <c r="S4353"/>
      <c r="T4353"/>
      <c r="U4353"/>
      <c r="V4353"/>
      <c r="W4353"/>
      <c r="X4353"/>
      <c r="Y4353"/>
      <c r="Z4353"/>
      <c r="AA4353"/>
      <c r="AB4353"/>
      <c r="AC4353"/>
      <c r="AD4353"/>
      <c r="AE4353"/>
      <c r="AF4353"/>
      <c r="AG4353"/>
      <c r="AH4353"/>
    </row>
    <row r="4354" spans="1:34" s="282" customFormat="1" ht="12.75" customHeight="1" x14ac:dyDescent="0.25">
      <c r="A4354"/>
      <c r="B4354"/>
      <c r="C4354" s="8"/>
      <c r="D4354" s="8"/>
      <c r="E4354"/>
      <c r="F4354" s="276"/>
      <c r="G4354"/>
      <c r="H4354"/>
      <c r="I4354"/>
      <c r="J4354" s="267"/>
      <c r="K4354" s="267"/>
      <c r="L4354" s="372"/>
      <c r="O4354" s="373"/>
      <c r="P4354" s="373"/>
      <c r="Q4354" s="374"/>
      <c r="R4354" s="274"/>
      <c r="S4354"/>
      <c r="T4354"/>
      <c r="U4354"/>
      <c r="V4354"/>
      <c r="W4354"/>
      <c r="X4354"/>
      <c r="Y4354"/>
      <c r="Z4354"/>
      <c r="AA4354"/>
      <c r="AB4354"/>
      <c r="AC4354"/>
      <c r="AD4354"/>
      <c r="AE4354"/>
      <c r="AF4354"/>
      <c r="AG4354"/>
      <c r="AH4354"/>
    </row>
    <row r="4355" spans="1:34" s="282" customFormat="1" ht="12.75" customHeight="1" x14ac:dyDescent="0.25">
      <c r="A4355"/>
      <c r="B4355"/>
      <c r="C4355" s="8"/>
      <c r="D4355" s="8"/>
      <c r="E4355"/>
      <c r="F4355" s="276"/>
      <c r="G4355"/>
      <c r="H4355"/>
      <c r="I4355"/>
      <c r="J4355" s="267"/>
      <c r="K4355" s="267"/>
      <c r="L4355" s="372"/>
      <c r="O4355" s="373"/>
      <c r="P4355" s="373"/>
      <c r="Q4355" s="374"/>
      <c r="R4355" s="274"/>
      <c r="S4355"/>
      <c r="T4355"/>
      <c r="U4355"/>
      <c r="V4355"/>
      <c r="W4355"/>
      <c r="X4355"/>
      <c r="Y4355"/>
      <c r="Z4355"/>
      <c r="AA4355"/>
      <c r="AB4355"/>
      <c r="AC4355"/>
      <c r="AD4355"/>
      <c r="AE4355"/>
      <c r="AF4355"/>
      <c r="AG4355"/>
      <c r="AH4355"/>
    </row>
    <row r="4356" spans="1:34" s="282" customFormat="1" ht="12.75" customHeight="1" x14ac:dyDescent="0.25">
      <c r="A4356"/>
      <c r="B4356"/>
      <c r="C4356" s="8"/>
      <c r="D4356" s="8"/>
      <c r="E4356"/>
      <c r="F4356" s="276"/>
      <c r="G4356"/>
      <c r="H4356"/>
      <c r="I4356"/>
      <c r="J4356" s="267"/>
      <c r="K4356" s="267"/>
      <c r="L4356" s="372"/>
      <c r="O4356" s="373"/>
      <c r="P4356" s="373"/>
      <c r="Q4356" s="374"/>
      <c r="R4356" s="274"/>
      <c r="S4356"/>
      <c r="T4356"/>
      <c r="U4356"/>
      <c r="V4356"/>
      <c r="W4356"/>
      <c r="X4356"/>
      <c r="Y4356"/>
      <c r="Z4356"/>
      <c r="AA4356"/>
      <c r="AB4356"/>
      <c r="AC4356"/>
      <c r="AD4356"/>
      <c r="AE4356"/>
      <c r="AF4356"/>
      <c r="AG4356"/>
      <c r="AH4356"/>
    </row>
    <row r="4357" spans="1:34" s="282" customFormat="1" ht="12.75" customHeight="1" x14ac:dyDescent="0.25">
      <c r="A4357"/>
      <c r="B4357"/>
      <c r="C4357" s="8"/>
      <c r="D4357" s="8"/>
      <c r="E4357"/>
      <c r="F4357" s="276"/>
      <c r="G4357"/>
      <c r="H4357"/>
      <c r="I4357"/>
      <c r="J4357" s="267"/>
      <c r="K4357" s="267"/>
      <c r="L4357" s="372"/>
      <c r="O4357" s="373"/>
      <c r="P4357" s="373"/>
      <c r="Q4357" s="374"/>
      <c r="R4357" s="274"/>
      <c r="S4357"/>
      <c r="T4357"/>
      <c r="U4357"/>
      <c r="V4357"/>
      <c r="W4357"/>
      <c r="X4357"/>
      <c r="Y4357"/>
      <c r="Z4357"/>
      <c r="AA4357"/>
      <c r="AB4357"/>
      <c r="AC4357"/>
      <c r="AD4357"/>
      <c r="AE4357"/>
      <c r="AF4357"/>
      <c r="AG4357"/>
      <c r="AH4357"/>
    </row>
    <row r="4358" spans="1:34" s="282" customFormat="1" ht="12.75" customHeight="1" x14ac:dyDescent="0.25">
      <c r="A4358"/>
      <c r="B4358"/>
      <c r="C4358" s="8"/>
      <c r="D4358" s="8"/>
      <c r="E4358"/>
      <c r="F4358" s="276"/>
      <c r="G4358"/>
      <c r="H4358"/>
      <c r="I4358"/>
      <c r="J4358" s="267"/>
      <c r="K4358" s="267"/>
      <c r="L4358" s="372"/>
      <c r="O4358" s="373"/>
      <c r="P4358" s="373"/>
      <c r="Q4358" s="374"/>
      <c r="R4358" s="274"/>
      <c r="S4358"/>
      <c r="T4358"/>
      <c r="U4358"/>
      <c r="V4358"/>
      <c r="W4358"/>
      <c r="X4358"/>
      <c r="Y4358"/>
      <c r="Z4358"/>
      <c r="AA4358"/>
      <c r="AB4358"/>
      <c r="AC4358"/>
      <c r="AD4358"/>
      <c r="AE4358"/>
      <c r="AF4358"/>
      <c r="AG4358"/>
      <c r="AH4358"/>
    </row>
    <row r="4359" spans="1:34" s="282" customFormat="1" ht="12.75" customHeight="1" x14ac:dyDescent="0.25">
      <c r="A4359"/>
      <c r="B4359"/>
      <c r="C4359" s="8"/>
      <c r="D4359" s="8"/>
      <c r="E4359"/>
      <c r="F4359" s="276"/>
      <c r="G4359"/>
      <c r="H4359"/>
      <c r="I4359"/>
      <c r="J4359" s="267"/>
      <c r="K4359" s="267"/>
      <c r="L4359" s="372"/>
      <c r="O4359" s="373"/>
      <c r="P4359" s="373"/>
      <c r="Q4359" s="374"/>
      <c r="R4359" s="274"/>
      <c r="S4359"/>
      <c r="T4359"/>
      <c r="U4359"/>
      <c r="V4359"/>
      <c r="W4359"/>
      <c r="X4359"/>
      <c r="Y4359"/>
      <c r="Z4359"/>
      <c r="AA4359"/>
      <c r="AB4359"/>
      <c r="AC4359"/>
      <c r="AD4359"/>
      <c r="AE4359"/>
      <c r="AF4359"/>
      <c r="AG4359"/>
      <c r="AH4359"/>
    </row>
    <row r="4360" spans="1:34" s="282" customFormat="1" ht="12.75" customHeight="1" x14ac:dyDescent="0.25">
      <c r="A4360"/>
      <c r="B4360"/>
      <c r="C4360" s="8"/>
      <c r="D4360" s="8"/>
      <c r="E4360"/>
      <c r="F4360" s="276"/>
      <c r="G4360"/>
      <c r="H4360"/>
      <c r="I4360"/>
      <c r="J4360" s="267"/>
      <c r="K4360" s="267"/>
      <c r="L4360" s="372"/>
      <c r="O4360" s="373"/>
      <c r="P4360" s="373"/>
      <c r="Q4360" s="374"/>
      <c r="R4360" s="274"/>
      <c r="S4360"/>
      <c r="T4360"/>
      <c r="U4360"/>
      <c r="V4360"/>
      <c r="W4360"/>
      <c r="X4360"/>
      <c r="Y4360"/>
      <c r="Z4360"/>
      <c r="AA4360"/>
      <c r="AB4360"/>
      <c r="AC4360"/>
      <c r="AD4360"/>
      <c r="AE4360"/>
      <c r="AF4360"/>
      <c r="AG4360"/>
      <c r="AH4360"/>
    </row>
    <row r="4361" spans="1:34" s="282" customFormat="1" ht="12.75" customHeight="1" x14ac:dyDescent="0.25">
      <c r="A4361"/>
      <c r="B4361"/>
      <c r="C4361" s="8"/>
      <c r="D4361" s="8"/>
      <c r="E4361"/>
      <c r="F4361" s="276"/>
      <c r="G4361"/>
      <c r="H4361"/>
      <c r="I4361"/>
      <c r="J4361" s="267"/>
      <c r="K4361" s="267"/>
      <c r="L4361" s="372"/>
      <c r="O4361" s="373"/>
      <c r="P4361" s="373"/>
      <c r="Q4361" s="374"/>
      <c r="R4361" s="274"/>
      <c r="S4361"/>
      <c r="T4361"/>
      <c r="U4361"/>
      <c r="V4361"/>
      <c r="W4361"/>
      <c r="X4361"/>
      <c r="Y4361"/>
      <c r="Z4361"/>
      <c r="AA4361"/>
      <c r="AB4361"/>
      <c r="AC4361"/>
      <c r="AD4361"/>
      <c r="AE4361"/>
      <c r="AF4361"/>
      <c r="AG4361"/>
      <c r="AH4361"/>
    </row>
    <row r="4362" spans="1:34" s="282" customFormat="1" ht="12.75" customHeight="1" x14ac:dyDescent="0.25">
      <c r="A4362"/>
      <c r="B4362"/>
      <c r="C4362" s="8"/>
      <c r="D4362" s="8"/>
      <c r="E4362"/>
      <c r="F4362" s="276"/>
      <c r="G4362"/>
      <c r="H4362"/>
      <c r="I4362"/>
      <c r="J4362" s="267"/>
      <c r="K4362" s="267"/>
      <c r="L4362" s="372"/>
      <c r="O4362" s="373"/>
      <c r="P4362" s="373"/>
      <c r="Q4362" s="374"/>
      <c r="R4362" s="274"/>
      <c r="S4362"/>
      <c r="T4362"/>
      <c r="U4362"/>
      <c r="V4362"/>
      <c r="W4362"/>
      <c r="X4362"/>
      <c r="Y4362"/>
      <c r="Z4362"/>
      <c r="AA4362"/>
      <c r="AB4362"/>
      <c r="AC4362"/>
      <c r="AD4362"/>
      <c r="AE4362"/>
      <c r="AF4362"/>
      <c r="AG4362"/>
      <c r="AH4362"/>
    </row>
    <row r="4363" spans="1:34" s="282" customFormat="1" ht="12.75" customHeight="1" x14ac:dyDescent="0.25">
      <c r="A4363"/>
      <c r="B4363"/>
      <c r="C4363" s="8"/>
      <c r="D4363" s="8"/>
      <c r="E4363"/>
      <c r="F4363" s="276"/>
      <c r="G4363"/>
      <c r="H4363"/>
      <c r="I4363"/>
      <c r="J4363" s="267"/>
      <c r="K4363" s="267"/>
      <c r="L4363" s="372"/>
      <c r="O4363" s="373"/>
      <c r="P4363" s="373"/>
      <c r="Q4363" s="374"/>
      <c r="R4363" s="274"/>
      <c r="S4363"/>
      <c r="T4363"/>
      <c r="U4363"/>
      <c r="V4363"/>
      <c r="W4363"/>
      <c r="X4363"/>
      <c r="Y4363"/>
      <c r="Z4363"/>
      <c r="AA4363"/>
      <c r="AB4363"/>
      <c r="AC4363"/>
      <c r="AD4363"/>
      <c r="AE4363"/>
      <c r="AF4363"/>
      <c r="AG4363"/>
      <c r="AH4363"/>
    </row>
    <row r="4364" spans="1:34" s="282" customFormat="1" ht="12.75" customHeight="1" x14ac:dyDescent="0.25">
      <c r="A4364"/>
      <c r="B4364"/>
      <c r="C4364" s="8"/>
      <c r="D4364" s="8"/>
      <c r="E4364"/>
      <c r="F4364" s="276"/>
      <c r="G4364"/>
      <c r="H4364"/>
      <c r="I4364"/>
      <c r="J4364" s="267"/>
      <c r="K4364" s="267"/>
      <c r="L4364" s="372"/>
      <c r="O4364" s="373"/>
      <c r="P4364" s="373"/>
      <c r="Q4364" s="374"/>
      <c r="R4364" s="274"/>
      <c r="S4364"/>
      <c r="T4364"/>
      <c r="U4364"/>
      <c r="V4364"/>
      <c r="W4364"/>
      <c r="X4364"/>
      <c r="Y4364"/>
      <c r="Z4364"/>
      <c r="AA4364"/>
      <c r="AB4364"/>
      <c r="AC4364"/>
      <c r="AD4364"/>
      <c r="AE4364"/>
      <c r="AF4364"/>
      <c r="AG4364"/>
      <c r="AH4364"/>
    </row>
    <row r="4365" spans="1:34" s="282" customFormat="1" ht="12.75" customHeight="1" x14ac:dyDescent="0.25">
      <c r="A4365"/>
      <c r="B4365"/>
      <c r="C4365" s="8"/>
      <c r="D4365" s="8"/>
      <c r="E4365"/>
      <c r="F4365" s="276"/>
      <c r="G4365"/>
      <c r="H4365"/>
      <c r="I4365"/>
      <c r="J4365" s="267"/>
      <c r="K4365" s="267"/>
      <c r="L4365" s="372"/>
      <c r="O4365" s="373"/>
      <c r="P4365" s="373"/>
      <c r="Q4365" s="374"/>
      <c r="R4365" s="274"/>
      <c r="S4365"/>
      <c r="T4365"/>
      <c r="U4365"/>
      <c r="V4365"/>
      <c r="W4365"/>
      <c r="X4365"/>
      <c r="Y4365"/>
      <c r="Z4365"/>
      <c r="AA4365"/>
      <c r="AB4365"/>
      <c r="AC4365"/>
      <c r="AD4365"/>
      <c r="AE4365"/>
      <c r="AF4365"/>
      <c r="AG4365"/>
      <c r="AH4365"/>
    </row>
    <row r="4366" spans="1:34" s="282" customFormat="1" ht="12.75" customHeight="1" x14ac:dyDescent="0.25">
      <c r="A4366"/>
      <c r="B4366"/>
      <c r="C4366" s="8"/>
      <c r="D4366" s="8"/>
      <c r="E4366"/>
      <c r="F4366" s="276"/>
      <c r="G4366"/>
      <c r="H4366"/>
      <c r="I4366"/>
      <c r="J4366" s="267"/>
      <c r="K4366" s="267"/>
      <c r="L4366" s="372"/>
      <c r="O4366" s="373"/>
      <c r="P4366" s="373"/>
      <c r="Q4366" s="374"/>
      <c r="R4366" s="274"/>
      <c r="S4366"/>
      <c r="T4366"/>
      <c r="U4366"/>
      <c r="V4366"/>
      <c r="W4366"/>
      <c r="X4366"/>
      <c r="Y4366"/>
      <c r="Z4366"/>
      <c r="AA4366"/>
      <c r="AB4366"/>
      <c r="AC4366"/>
      <c r="AD4366"/>
      <c r="AE4366"/>
      <c r="AF4366"/>
      <c r="AG4366"/>
      <c r="AH4366"/>
    </row>
    <row r="4367" spans="1:34" s="282" customFormat="1" ht="12.75" customHeight="1" x14ac:dyDescent="0.25">
      <c r="A4367"/>
      <c r="B4367"/>
      <c r="C4367" s="8"/>
      <c r="D4367" s="8"/>
      <c r="E4367"/>
      <c r="F4367" s="276"/>
      <c r="G4367"/>
      <c r="H4367"/>
      <c r="I4367"/>
      <c r="J4367" s="267"/>
      <c r="K4367" s="267"/>
      <c r="L4367" s="372"/>
      <c r="O4367" s="373"/>
      <c r="P4367" s="373"/>
      <c r="Q4367" s="374"/>
      <c r="R4367" s="274"/>
      <c r="S4367"/>
      <c r="T4367"/>
      <c r="U4367"/>
      <c r="V4367"/>
      <c r="W4367"/>
      <c r="X4367"/>
      <c r="Y4367"/>
      <c r="Z4367"/>
      <c r="AA4367"/>
      <c r="AB4367"/>
      <c r="AC4367"/>
      <c r="AD4367"/>
      <c r="AE4367"/>
      <c r="AF4367"/>
      <c r="AG4367"/>
      <c r="AH4367"/>
    </row>
    <row r="4368" spans="1:34" s="282" customFormat="1" ht="12.75" customHeight="1" x14ac:dyDescent="0.25">
      <c r="A4368"/>
      <c r="B4368"/>
      <c r="C4368" s="8"/>
      <c r="D4368" s="8"/>
      <c r="E4368"/>
      <c r="F4368" s="276"/>
      <c r="G4368"/>
      <c r="H4368"/>
      <c r="I4368"/>
      <c r="J4368" s="267"/>
      <c r="K4368" s="267"/>
      <c r="L4368" s="372"/>
      <c r="O4368" s="373"/>
      <c r="P4368" s="373"/>
      <c r="Q4368" s="374"/>
      <c r="R4368" s="274"/>
      <c r="S4368"/>
      <c r="T4368"/>
      <c r="U4368"/>
      <c r="V4368"/>
      <c r="W4368"/>
      <c r="X4368"/>
      <c r="Y4368"/>
      <c r="Z4368"/>
      <c r="AA4368"/>
      <c r="AB4368"/>
      <c r="AC4368"/>
      <c r="AD4368"/>
      <c r="AE4368"/>
      <c r="AF4368"/>
      <c r="AG4368"/>
      <c r="AH4368"/>
    </row>
    <row r="4369" spans="1:34" s="282" customFormat="1" ht="12.75" customHeight="1" x14ac:dyDescent="0.25">
      <c r="A4369"/>
      <c r="B4369"/>
      <c r="C4369" s="8"/>
      <c r="D4369" s="8"/>
      <c r="E4369"/>
      <c r="F4369" s="276"/>
      <c r="G4369"/>
      <c r="H4369"/>
      <c r="I4369"/>
      <c r="J4369" s="267"/>
      <c r="K4369" s="267"/>
      <c r="L4369" s="372"/>
      <c r="O4369" s="373"/>
      <c r="P4369" s="373"/>
      <c r="Q4369" s="374"/>
      <c r="R4369" s="274"/>
      <c r="S4369"/>
      <c r="T4369"/>
      <c r="U4369"/>
      <c r="V4369"/>
      <c r="W4369"/>
      <c r="X4369"/>
      <c r="Y4369"/>
      <c r="Z4369"/>
      <c r="AA4369"/>
      <c r="AB4369"/>
      <c r="AC4369"/>
      <c r="AD4369"/>
      <c r="AE4369"/>
      <c r="AF4369"/>
      <c r="AG4369"/>
      <c r="AH4369"/>
    </row>
    <row r="4370" spans="1:34" s="282" customFormat="1" ht="12.75" customHeight="1" x14ac:dyDescent="0.25">
      <c r="A4370"/>
      <c r="B4370"/>
      <c r="C4370" s="8"/>
      <c r="D4370" s="8"/>
      <c r="E4370"/>
      <c r="F4370" s="276"/>
      <c r="G4370"/>
      <c r="H4370"/>
      <c r="I4370"/>
      <c r="J4370" s="267"/>
      <c r="K4370" s="267"/>
      <c r="L4370" s="372"/>
      <c r="O4370" s="373"/>
      <c r="P4370" s="373"/>
      <c r="Q4370" s="374"/>
      <c r="R4370" s="274"/>
      <c r="S4370"/>
      <c r="T4370"/>
      <c r="U4370"/>
      <c r="V4370"/>
      <c r="W4370"/>
      <c r="X4370"/>
      <c r="Y4370"/>
      <c r="Z4370"/>
      <c r="AA4370"/>
      <c r="AB4370"/>
      <c r="AC4370"/>
      <c r="AD4370"/>
      <c r="AE4370"/>
      <c r="AF4370"/>
      <c r="AG4370"/>
      <c r="AH4370"/>
    </row>
    <row r="4371" spans="1:34" s="282" customFormat="1" ht="12.75" customHeight="1" x14ac:dyDescent="0.25">
      <c r="A4371"/>
      <c r="B4371"/>
      <c r="C4371" s="8"/>
      <c r="D4371" s="8"/>
      <c r="E4371"/>
      <c r="F4371" s="276"/>
      <c r="G4371"/>
      <c r="H4371"/>
      <c r="I4371"/>
      <c r="J4371" s="267"/>
      <c r="K4371" s="267"/>
      <c r="L4371" s="372"/>
      <c r="O4371" s="373"/>
      <c r="P4371" s="373"/>
      <c r="Q4371" s="374"/>
      <c r="R4371" s="274"/>
      <c r="S4371"/>
      <c r="T4371"/>
      <c r="U4371"/>
      <c r="V4371"/>
      <c r="W4371"/>
      <c r="X4371"/>
      <c r="Y4371"/>
      <c r="Z4371"/>
      <c r="AA4371"/>
      <c r="AB4371"/>
      <c r="AC4371"/>
      <c r="AD4371"/>
      <c r="AE4371"/>
      <c r="AF4371"/>
      <c r="AG4371"/>
      <c r="AH4371"/>
    </row>
    <row r="4372" spans="1:34" s="282" customFormat="1" ht="12.75" customHeight="1" x14ac:dyDescent="0.25">
      <c r="A4372"/>
      <c r="B4372"/>
      <c r="C4372" s="8"/>
      <c r="D4372" s="8"/>
      <c r="E4372"/>
      <c r="F4372" s="276"/>
      <c r="G4372"/>
      <c r="H4372"/>
      <c r="I4372"/>
      <c r="J4372" s="267"/>
      <c r="K4372" s="267"/>
      <c r="L4372" s="372"/>
      <c r="O4372" s="373"/>
      <c r="P4372" s="373"/>
      <c r="Q4372" s="374"/>
      <c r="R4372" s="274"/>
      <c r="S4372"/>
      <c r="T4372"/>
      <c r="U4372"/>
      <c r="V4372"/>
      <c r="W4372"/>
      <c r="X4372"/>
      <c r="Y4372"/>
      <c r="Z4372"/>
      <c r="AA4372"/>
      <c r="AB4372"/>
      <c r="AC4372"/>
      <c r="AD4372"/>
      <c r="AE4372"/>
      <c r="AF4372"/>
      <c r="AG4372"/>
      <c r="AH4372"/>
    </row>
    <row r="4373" spans="1:34" s="282" customFormat="1" ht="12.75" customHeight="1" x14ac:dyDescent="0.25">
      <c r="A4373"/>
      <c r="B4373"/>
      <c r="C4373" s="8"/>
      <c r="D4373" s="8"/>
      <c r="E4373"/>
      <c r="F4373" s="276"/>
      <c r="G4373"/>
      <c r="H4373"/>
      <c r="I4373"/>
      <c r="J4373" s="267"/>
      <c r="K4373" s="267"/>
      <c r="L4373" s="372"/>
      <c r="O4373" s="373"/>
      <c r="P4373" s="373"/>
      <c r="Q4373" s="374"/>
      <c r="R4373" s="274"/>
      <c r="S4373"/>
      <c r="T4373"/>
      <c r="U4373"/>
      <c r="V4373"/>
      <c r="W4373"/>
      <c r="X4373"/>
      <c r="Y4373"/>
      <c r="Z4373"/>
      <c r="AA4373"/>
      <c r="AB4373"/>
      <c r="AC4373"/>
      <c r="AD4373"/>
      <c r="AE4373"/>
      <c r="AF4373"/>
      <c r="AG4373"/>
      <c r="AH4373"/>
    </row>
    <row r="4374" spans="1:34" s="282" customFormat="1" ht="12.75" customHeight="1" x14ac:dyDescent="0.25">
      <c r="A4374"/>
      <c r="B4374"/>
      <c r="C4374" s="8"/>
      <c r="D4374" s="8"/>
      <c r="E4374"/>
      <c r="F4374" s="276"/>
      <c r="G4374"/>
      <c r="H4374"/>
      <c r="I4374"/>
      <c r="J4374" s="267"/>
      <c r="K4374" s="267"/>
      <c r="L4374" s="372"/>
      <c r="O4374" s="373"/>
      <c r="P4374" s="373"/>
      <c r="Q4374" s="374"/>
      <c r="R4374" s="274"/>
      <c r="S4374"/>
      <c r="T4374"/>
      <c r="U4374"/>
      <c r="V4374"/>
      <c r="W4374"/>
      <c r="X4374"/>
      <c r="Y4374"/>
      <c r="Z4374"/>
      <c r="AA4374"/>
      <c r="AB4374"/>
      <c r="AC4374"/>
      <c r="AD4374"/>
      <c r="AE4374"/>
      <c r="AF4374"/>
      <c r="AG4374"/>
      <c r="AH4374"/>
    </row>
    <row r="4375" spans="1:34" s="282" customFormat="1" ht="12.75" customHeight="1" x14ac:dyDescent="0.25">
      <c r="A4375"/>
      <c r="B4375"/>
      <c r="C4375" s="8"/>
      <c r="D4375" s="8"/>
      <c r="E4375"/>
      <c r="F4375" s="276"/>
      <c r="G4375"/>
      <c r="H4375"/>
      <c r="I4375"/>
      <c r="J4375" s="267"/>
      <c r="K4375" s="267"/>
      <c r="L4375" s="372"/>
      <c r="O4375" s="373"/>
      <c r="P4375" s="373"/>
      <c r="Q4375" s="374"/>
      <c r="R4375" s="274"/>
      <c r="S4375"/>
      <c r="T4375"/>
      <c r="U4375"/>
      <c r="V4375"/>
      <c r="W4375"/>
      <c r="X4375"/>
      <c r="Y4375"/>
      <c r="Z4375"/>
      <c r="AA4375"/>
      <c r="AB4375"/>
      <c r="AC4375"/>
      <c r="AD4375"/>
      <c r="AE4375"/>
      <c r="AF4375"/>
      <c r="AG4375"/>
      <c r="AH4375"/>
    </row>
    <row r="4376" spans="1:34" s="282" customFormat="1" ht="12.75" customHeight="1" x14ac:dyDescent="0.25">
      <c r="A4376"/>
      <c r="B4376"/>
      <c r="C4376" s="8"/>
      <c r="D4376" s="8"/>
      <c r="E4376"/>
      <c r="F4376" s="276"/>
      <c r="G4376"/>
      <c r="H4376"/>
      <c r="I4376"/>
      <c r="J4376" s="267"/>
      <c r="K4376" s="267"/>
      <c r="L4376" s="372"/>
      <c r="O4376" s="373"/>
      <c r="P4376" s="373"/>
      <c r="Q4376" s="374"/>
      <c r="R4376" s="274"/>
      <c r="S4376"/>
      <c r="T4376"/>
      <c r="U4376"/>
      <c r="V4376"/>
      <c r="W4376"/>
      <c r="X4376"/>
      <c r="Y4376"/>
      <c r="Z4376"/>
      <c r="AA4376"/>
      <c r="AB4376"/>
      <c r="AC4376"/>
      <c r="AD4376"/>
      <c r="AE4376"/>
      <c r="AF4376"/>
      <c r="AG4376"/>
      <c r="AH4376"/>
    </row>
    <row r="4377" spans="1:34" s="282" customFormat="1" ht="12.75" customHeight="1" x14ac:dyDescent="0.25">
      <c r="A4377"/>
      <c r="B4377"/>
      <c r="C4377" s="8"/>
      <c r="D4377" s="8"/>
      <c r="E4377"/>
      <c r="F4377" s="276"/>
      <c r="G4377"/>
      <c r="H4377"/>
      <c r="I4377"/>
      <c r="J4377" s="267"/>
      <c r="K4377" s="267"/>
      <c r="L4377" s="372"/>
      <c r="O4377" s="373"/>
      <c r="P4377" s="373"/>
      <c r="Q4377" s="374"/>
      <c r="R4377" s="274"/>
      <c r="S4377"/>
      <c r="T4377"/>
      <c r="U4377"/>
      <c r="V4377"/>
      <c r="W4377"/>
      <c r="X4377"/>
      <c r="Y4377"/>
      <c r="Z4377"/>
      <c r="AA4377"/>
      <c r="AB4377"/>
      <c r="AC4377"/>
      <c r="AD4377"/>
      <c r="AE4377"/>
      <c r="AF4377"/>
      <c r="AG4377"/>
      <c r="AH4377"/>
    </row>
    <row r="4378" spans="1:34" s="282" customFormat="1" ht="12.75" customHeight="1" x14ac:dyDescent="0.25">
      <c r="A4378"/>
      <c r="B4378"/>
      <c r="C4378" s="8"/>
      <c r="D4378" s="8"/>
      <c r="E4378"/>
      <c r="F4378" s="276"/>
      <c r="G4378"/>
      <c r="H4378"/>
      <c r="I4378"/>
      <c r="J4378" s="267"/>
      <c r="K4378" s="267"/>
      <c r="L4378" s="372"/>
      <c r="O4378" s="373"/>
      <c r="P4378" s="373"/>
      <c r="Q4378" s="374"/>
      <c r="R4378" s="274"/>
      <c r="S4378"/>
      <c r="T4378"/>
      <c r="U4378"/>
      <c r="V4378"/>
      <c r="W4378"/>
      <c r="X4378"/>
      <c r="Y4378"/>
      <c r="Z4378"/>
      <c r="AA4378"/>
      <c r="AB4378"/>
      <c r="AC4378"/>
      <c r="AD4378"/>
      <c r="AE4378"/>
      <c r="AF4378"/>
      <c r="AG4378"/>
      <c r="AH4378"/>
    </row>
    <row r="4379" spans="1:34" s="282" customFormat="1" ht="12.75" customHeight="1" x14ac:dyDescent="0.25">
      <c r="A4379"/>
      <c r="B4379"/>
      <c r="C4379" s="8"/>
      <c r="D4379" s="8"/>
      <c r="E4379"/>
      <c r="F4379" s="276"/>
      <c r="G4379"/>
      <c r="H4379"/>
      <c r="I4379"/>
      <c r="J4379" s="267"/>
      <c r="K4379" s="267"/>
      <c r="L4379" s="372"/>
      <c r="O4379" s="373"/>
      <c r="P4379" s="373"/>
      <c r="Q4379" s="374"/>
      <c r="R4379" s="274"/>
      <c r="S4379"/>
      <c r="T4379"/>
      <c r="U4379"/>
      <c r="V4379"/>
      <c r="W4379"/>
      <c r="X4379"/>
      <c r="Y4379"/>
      <c r="Z4379"/>
      <c r="AA4379"/>
      <c r="AB4379"/>
      <c r="AC4379"/>
      <c r="AD4379"/>
      <c r="AE4379"/>
      <c r="AF4379"/>
      <c r="AG4379"/>
      <c r="AH4379"/>
    </row>
    <row r="4380" spans="1:34" s="282" customFormat="1" ht="12.75" customHeight="1" x14ac:dyDescent="0.25">
      <c r="A4380"/>
      <c r="B4380"/>
      <c r="C4380" s="8"/>
      <c r="D4380" s="8"/>
      <c r="E4380"/>
      <c r="F4380" s="276"/>
      <c r="G4380"/>
      <c r="H4380"/>
      <c r="I4380"/>
      <c r="J4380" s="267"/>
      <c r="K4380" s="267"/>
      <c r="L4380" s="372"/>
      <c r="O4380" s="373"/>
      <c r="P4380" s="373"/>
      <c r="Q4380" s="374"/>
      <c r="R4380" s="274"/>
      <c r="S4380"/>
      <c r="T4380"/>
      <c r="U4380"/>
      <c r="V4380"/>
      <c r="W4380"/>
      <c r="X4380"/>
      <c r="Y4380"/>
      <c r="Z4380"/>
      <c r="AA4380"/>
      <c r="AB4380"/>
      <c r="AC4380"/>
      <c r="AD4380"/>
      <c r="AE4380"/>
      <c r="AF4380"/>
      <c r="AG4380"/>
      <c r="AH4380"/>
    </row>
    <row r="4381" spans="1:34" s="282" customFormat="1" ht="12.75" customHeight="1" x14ac:dyDescent="0.25">
      <c r="A4381"/>
      <c r="B4381"/>
      <c r="C4381" s="8"/>
      <c r="D4381" s="8"/>
      <c r="E4381"/>
      <c r="F4381" s="276"/>
      <c r="G4381"/>
      <c r="H4381"/>
      <c r="I4381"/>
      <c r="J4381" s="267"/>
      <c r="K4381" s="267"/>
      <c r="L4381" s="372"/>
      <c r="O4381" s="373"/>
      <c r="P4381" s="373"/>
      <c r="Q4381" s="374"/>
      <c r="R4381" s="274"/>
      <c r="S4381"/>
      <c r="T4381"/>
      <c r="U4381"/>
      <c r="V4381"/>
      <c r="W4381"/>
      <c r="X4381"/>
      <c r="Y4381"/>
      <c r="Z4381"/>
      <c r="AA4381"/>
      <c r="AB4381"/>
      <c r="AC4381"/>
      <c r="AD4381"/>
      <c r="AE4381"/>
      <c r="AF4381"/>
      <c r="AG4381"/>
      <c r="AH4381"/>
    </row>
    <row r="4382" spans="1:34" s="282" customFormat="1" ht="12.75" customHeight="1" x14ac:dyDescent="0.25">
      <c r="A4382"/>
      <c r="B4382"/>
      <c r="C4382" s="8"/>
      <c r="D4382" s="8"/>
      <c r="E4382"/>
      <c r="F4382" s="276"/>
      <c r="G4382"/>
      <c r="H4382"/>
      <c r="I4382"/>
      <c r="J4382" s="267"/>
      <c r="K4382" s="267"/>
      <c r="L4382" s="372"/>
      <c r="O4382" s="373"/>
      <c r="P4382" s="373"/>
      <c r="Q4382" s="374"/>
      <c r="R4382" s="274"/>
      <c r="S4382"/>
      <c r="T4382"/>
      <c r="U4382"/>
      <c r="V4382"/>
      <c r="W4382"/>
      <c r="X4382"/>
      <c r="Y4382"/>
      <c r="Z4382"/>
      <c r="AA4382"/>
      <c r="AB4382"/>
      <c r="AC4382"/>
      <c r="AD4382"/>
      <c r="AE4382"/>
      <c r="AF4382"/>
      <c r="AG4382"/>
      <c r="AH4382"/>
    </row>
    <row r="4383" spans="1:34" s="282" customFormat="1" ht="12.75" customHeight="1" x14ac:dyDescent="0.25">
      <c r="A4383"/>
      <c r="B4383"/>
      <c r="C4383" s="8"/>
      <c r="D4383" s="8"/>
      <c r="E4383"/>
      <c r="F4383" s="276"/>
      <c r="G4383"/>
      <c r="H4383"/>
      <c r="I4383"/>
      <c r="J4383" s="267"/>
      <c r="K4383" s="267"/>
      <c r="L4383" s="372"/>
      <c r="O4383" s="373"/>
      <c r="P4383" s="373"/>
      <c r="Q4383" s="374"/>
      <c r="R4383" s="274"/>
      <c r="S4383"/>
      <c r="T4383"/>
      <c r="U4383"/>
      <c r="V4383"/>
      <c r="W4383"/>
      <c r="X4383"/>
      <c r="Y4383"/>
      <c r="Z4383"/>
      <c r="AA4383"/>
      <c r="AB4383"/>
      <c r="AC4383"/>
      <c r="AD4383"/>
      <c r="AE4383"/>
      <c r="AF4383"/>
      <c r="AG4383"/>
      <c r="AH4383"/>
    </row>
    <row r="4384" spans="1:34" s="282" customFormat="1" ht="12.75" customHeight="1" x14ac:dyDescent="0.25">
      <c r="A4384"/>
      <c r="B4384"/>
      <c r="C4384" s="8"/>
      <c r="D4384" s="8"/>
      <c r="E4384"/>
      <c r="F4384" s="276"/>
      <c r="G4384"/>
      <c r="H4384"/>
      <c r="I4384"/>
      <c r="J4384" s="267"/>
      <c r="K4384" s="267"/>
      <c r="L4384" s="372"/>
      <c r="O4384" s="373"/>
      <c r="P4384" s="373"/>
      <c r="Q4384" s="374"/>
      <c r="R4384" s="274"/>
      <c r="S4384"/>
      <c r="T4384"/>
      <c r="U4384"/>
      <c r="V4384"/>
      <c r="W4384"/>
      <c r="X4384"/>
      <c r="Y4384"/>
      <c r="Z4384"/>
      <c r="AA4384"/>
      <c r="AB4384"/>
      <c r="AC4384"/>
      <c r="AD4384"/>
      <c r="AE4384"/>
      <c r="AF4384"/>
      <c r="AG4384"/>
      <c r="AH4384"/>
    </row>
    <row r="4385" spans="1:34" s="282" customFormat="1" ht="12.75" customHeight="1" x14ac:dyDescent="0.25">
      <c r="A4385"/>
      <c r="B4385"/>
      <c r="C4385" s="8"/>
      <c r="D4385" s="8"/>
      <c r="E4385"/>
      <c r="F4385" s="276"/>
      <c r="G4385"/>
      <c r="H4385"/>
      <c r="I4385"/>
      <c r="J4385" s="267"/>
      <c r="K4385" s="267"/>
      <c r="L4385" s="372"/>
      <c r="O4385" s="373"/>
      <c r="P4385" s="373"/>
      <c r="Q4385" s="374"/>
      <c r="R4385" s="274"/>
      <c r="S4385"/>
      <c r="T4385"/>
      <c r="U4385"/>
      <c r="V4385"/>
      <c r="W4385"/>
      <c r="X4385"/>
      <c r="Y4385"/>
      <c r="Z4385"/>
      <c r="AA4385"/>
      <c r="AB4385"/>
      <c r="AC4385"/>
      <c r="AD4385"/>
      <c r="AE4385"/>
      <c r="AF4385"/>
      <c r="AG4385"/>
      <c r="AH4385"/>
    </row>
    <row r="4386" spans="1:34" s="282" customFormat="1" ht="12.75" customHeight="1" x14ac:dyDescent="0.25">
      <c r="A4386"/>
      <c r="B4386"/>
      <c r="C4386" s="8"/>
      <c r="D4386" s="8"/>
      <c r="E4386"/>
      <c r="F4386" s="276"/>
      <c r="G4386"/>
      <c r="H4386"/>
      <c r="I4386"/>
      <c r="J4386" s="267"/>
      <c r="K4386" s="267"/>
      <c r="L4386" s="372"/>
      <c r="O4386" s="373"/>
      <c r="P4386" s="373"/>
      <c r="Q4386" s="374"/>
      <c r="R4386" s="274"/>
      <c r="S4386"/>
      <c r="T4386"/>
      <c r="U4386"/>
      <c r="V4386"/>
      <c r="W4386"/>
      <c r="X4386"/>
      <c r="Y4386"/>
      <c r="Z4386"/>
      <c r="AA4386"/>
      <c r="AB4386"/>
      <c r="AC4386"/>
      <c r="AD4386"/>
      <c r="AE4386"/>
      <c r="AF4386"/>
      <c r="AG4386"/>
      <c r="AH4386"/>
    </row>
    <row r="4387" spans="1:34" s="282" customFormat="1" ht="12.75" customHeight="1" x14ac:dyDescent="0.25">
      <c r="A4387"/>
      <c r="B4387"/>
      <c r="C4387" s="8"/>
      <c r="D4387" s="8"/>
      <c r="E4387"/>
      <c r="F4387" s="276"/>
      <c r="G4387"/>
      <c r="H4387"/>
      <c r="I4387"/>
      <c r="J4387" s="267"/>
      <c r="K4387" s="267"/>
      <c r="L4387" s="372"/>
      <c r="O4387" s="373"/>
      <c r="P4387" s="373"/>
      <c r="Q4387" s="374"/>
      <c r="R4387" s="274"/>
      <c r="S4387"/>
      <c r="T4387"/>
      <c r="U4387"/>
      <c r="V4387"/>
      <c r="W4387"/>
      <c r="X4387"/>
      <c r="Y4387"/>
      <c r="Z4387"/>
      <c r="AA4387"/>
      <c r="AB4387"/>
      <c r="AC4387"/>
      <c r="AD4387"/>
      <c r="AE4387"/>
      <c r="AF4387"/>
      <c r="AG4387"/>
      <c r="AH4387"/>
    </row>
    <row r="4388" spans="1:34" s="282" customFormat="1" ht="12.75" customHeight="1" x14ac:dyDescent="0.25">
      <c r="A4388"/>
      <c r="B4388"/>
      <c r="C4388" s="8"/>
      <c r="D4388" s="8"/>
      <c r="E4388"/>
      <c r="F4388" s="276"/>
      <c r="G4388"/>
      <c r="H4388"/>
      <c r="I4388"/>
      <c r="J4388" s="267"/>
      <c r="K4388" s="267"/>
      <c r="L4388" s="372"/>
      <c r="O4388" s="373"/>
      <c r="P4388" s="373"/>
      <c r="Q4388" s="374"/>
      <c r="R4388" s="274"/>
      <c r="S4388"/>
      <c r="T4388"/>
      <c r="U4388"/>
      <c r="V4388"/>
      <c r="W4388"/>
      <c r="X4388"/>
      <c r="Y4388"/>
      <c r="Z4388"/>
      <c r="AA4388"/>
      <c r="AB4388"/>
      <c r="AC4388"/>
      <c r="AD4388"/>
      <c r="AE4388"/>
      <c r="AF4388"/>
      <c r="AG4388"/>
      <c r="AH4388"/>
    </row>
    <row r="4389" spans="1:34" s="282" customFormat="1" ht="12.75" customHeight="1" x14ac:dyDescent="0.25">
      <c r="A4389"/>
      <c r="B4389"/>
      <c r="C4389" s="8"/>
      <c r="D4389" s="8"/>
      <c r="E4389"/>
      <c r="F4389" s="276"/>
      <c r="G4389"/>
      <c r="H4389"/>
      <c r="I4389"/>
      <c r="J4389" s="267"/>
      <c r="K4389" s="267"/>
      <c r="L4389" s="372"/>
      <c r="O4389" s="373"/>
      <c r="P4389" s="373"/>
      <c r="Q4389" s="374"/>
      <c r="R4389" s="274"/>
      <c r="S4389"/>
      <c r="T4389"/>
      <c r="U4389"/>
      <c r="V4389"/>
      <c r="W4389"/>
      <c r="X4389"/>
      <c r="Y4389"/>
      <c r="Z4389"/>
      <c r="AA4389"/>
      <c r="AB4389"/>
      <c r="AC4389"/>
      <c r="AD4389"/>
      <c r="AE4389"/>
      <c r="AF4389"/>
      <c r="AG4389"/>
      <c r="AH4389"/>
    </row>
    <row r="4390" spans="1:34" s="282" customFormat="1" ht="12.75" customHeight="1" x14ac:dyDescent="0.25">
      <c r="A4390"/>
      <c r="B4390"/>
      <c r="C4390" s="8"/>
      <c r="D4390" s="8"/>
      <c r="E4390"/>
      <c r="F4390" s="276"/>
      <c r="G4390"/>
      <c r="H4390"/>
      <c r="I4390"/>
      <c r="J4390" s="267"/>
      <c r="K4390" s="267"/>
      <c r="L4390" s="372"/>
      <c r="O4390" s="373"/>
      <c r="P4390" s="373"/>
      <c r="Q4390" s="374"/>
      <c r="R4390" s="274"/>
      <c r="S4390"/>
      <c r="T4390"/>
      <c r="U4390"/>
      <c r="V4390"/>
      <c r="W4390"/>
      <c r="X4390"/>
      <c r="Y4390"/>
      <c r="Z4390"/>
      <c r="AA4390"/>
      <c r="AB4390"/>
      <c r="AC4390"/>
      <c r="AD4390"/>
      <c r="AE4390"/>
      <c r="AF4390"/>
      <c r="AG4390"/>
      <c r="AH4390"/>
    </row>
    <row r="4391" spans="1:34" s="282" customFormat="1" ht="12.75" customHeight="1" x14ac:dyDescent="0.25">
      <c r="A4391"/>
      <c r="B4391"/>
      <c r="C4391" s="8"/>
      <c r="D4391" s="8"/>
      <c r="E4391"/>
      <c r="F4391" s="276"/>
      <c r="G4391"/>
      <c r="H4391"/>
      <c r="I4391"/>
      <c r="J4391" s="267"/>
      <c r="K4391" s="267"/>
      <c r="L4391" s="372"/>
      <c r="O4391" s="373"/>
      <c r="P4391" s="373"/>
      <c r="Q4391" s="374"/>
      <c r="R4391" s="274"/>
      <c r="S4391"/>
      <c r="T4391"/>
      <c r="U4391"/>
      <c r="V4391"/>
      <c r="W4391"/>
      <c r="X4391"/>
      <c r="Y4391"/>
      <c r="Z4391"/>
      <c r="AA4391"/>
      <c r="AB4391"/>
      <c r="AC4391"/>
      <c r="AD4391"/>
      <c r="AE4391"/>
      <c r="AF4391"/>
      <c r="AG4391"/>
      <c r="AH4391"/>
    </row>
    <row r="4392" spans="1:34" s="282" customFormat="1" ht="12.75" customHeight="1" x14ac:dyDescent="0.25">
      <c r="A4392"/>
      <c r="B4392"/>
      <c r="C4392" s="8"/>
      <c r="D4392" s="8"/>
      <c r="E4392"/>
      <c r="F4392" s="276"/>
      <c r="G4392"/>
      <c r="H4392"/>
      <c r="I4392"/>
      <c r="J4392" s="267"/>
      <c r="K4392" s="267"/>
      <c r="L4392" s="372"/>
      <c r="O4392" s="373"/>
      <c r="P4392" s="373"/>
      <c r="Q4392" s="374"/>
      <c r="R4392" s="274"/>
      <c r="S4392"/>
      <c r="T4392"/>
      <c r="U4392"/>
      <c r="V4392"/>
      <c r="W4392"/>
      <c r="X4392"/>
      <c r="Y4392"/>
      <c r="Z4392"/>
      <c r="AA4392"/>
      <c r="AB4392"/>
      <c r="AC4392"/>
      <c r="AD4392"/>
      <c r="AE4392"/>
      <c r="AF4392"/>
      <c r="AG4392"/>
      <c r="AH4392"/>
    </row>
    <row r="4393" spans="1:34" s="282" customFormat="1" ht="12.75" customHeight="1" x14ac:dyDescent="0.25">
      <c r="A4393"/>
      <c r="B4393"/>
      <c r="C4393" s="8"/>
      <c r="D4393" s="8"/>
      <c r="E4393"/>
      <c r="F4393" s="276"/>
      <c r="G4393"/>
      <c r="H4393"/>
      <c r="I4393"/>
      <c r="J4393" s="267"/>
      <c r="K4393" s="267"/>
      <c r="L4393" s="372"/>
      <c r="O4393" s="373"/>
      <c r="P4393" s="373"/>
      <c r="Q4393" s="374"/>
      <c r="R4393" s="274"/>
      <c r="S4393"/>
      <c r="T4393"/>
      <c r="U4393"/>
      <c r="V4393"/>
      <c r="W4393"/>
      <c r="X4393"/>
      <c r="Y4393"/>
      <c r="Z4393"/>
      <c r="AA4393"/>
      <c r="AB4393"/>
      <c r="AC4393"/>
      <c r="AD4393"/>
      <c r="AE4393"/>
      <c r="AF4393"/>
      <c r="AG4393"/>
      <c r="AH4393"/>
    </row>
    <row r="4394" spans="1:34" s="282" customFormat="1" ht="12.75" customHeight="1" x14ac:dyDescent="0.25">
      <c r="A4394"/>
      <c r="B4394"/>
      <c r="C4394" s="8"/>
      <c r="D4394" s="8"/>
      <c r="E4394"/>
      <c r="F4394" s="276"/>
      <c r="G4394"/>
      <c r="H4394"/>
      <c r="I4394"/>
      <c r="J4394" s="267"/>
      <c r="K4394" s="267"/>
      <c r="L4394" s="372"/>
      <c r="O4394" s="373"/>
      <c r="P4394" s="373"/>
      <c r="Q4394" s="374"/>
      <c r="R4394" s="274"/>
      <c r="S4394"/>
      <c r="T4394"/>
      <c r="U4394"/>
      <c r="V4394"/>
      <c r="W4394"/>
      <c r="X4394"/>
      <c r="Y4394"/>
      <c r="Z4394"/>
      <c r="AA4394"/>
      <c r="AB4394"/>
      <c r="AC4394"/>
      <c r="AD4394"/>
      <c r="AE4394"/>
      <c r="AF4394"/>
      <c r="AG4394"/>
      <c r="AH4394"/>
    </row>
    <row r="4395" spans="1:34" s="282" customFormat="1" ht="12.75" customHeight="1" x14ac:dyDescent="0.25">
      <c r="A4395"/>
      <c r="B4395"/>
      <c r="C4395" s="8"/>
      <c r="D4395" s="8"/>
      <c r="E4395"/>
      <c r="F4395" s="276"/>
      <c r="G4395"/>
      <c r="H4395"/>
      <c r="I4395"/>
      <c r="J4395" s="267"/>
      <c r="K4395" s="267"/>
      <c r="L4395" s="372"/>
      <c r="O4395" s="373"/>
      <c r="P4395" s="373"/>
      <c r="Q4395" s="374"/>
      <c r="R4395" s="274"/>
      <c r="S4395"/>
      <c r="T4395"/>
      <c r="U4395"/>
      <c r="V4395"/>
      <c r="W4395"/>
      <c r="X4395"/>
      <c r="Y4395"/>
      <c r="Z4395"/>
      <c r="AA4395"/>
      <c r="AB4395"/>
      <c r="AC4395"/>
      <c r="AD4395"/>
      <c r="AE4395"/>
      <c r="AF4395"/>
      <c r="AG4395"/>
      <c r="AH4395"/>
    </row>
    <row r="4396" spans="1:34" s="282" customFormat="1" ht="12.75" customHeight="1" x14ac:dyDescent="0.25">
      <c r="A4396"/>
      <c r="B4396"/>
      <c r="C4396" s="8"/>
      <c r="D4396" s="8"/>
      <c r="E4396"/>
      <c r="F4396" s="276"/>
      <c r="G4396"/>
      <c r="H4396"/>
      <c r="I4396"/>
      <c r="J4396" s="267"/>
      <c r="K4396" s="267"/>
      <c r="L4396" s="372"/>
      <c r="O4396" s="373"/>
      <c r="P4396" s="373"/>
      <c r="Q4396" s="374"/>
      <c r="R4396" s="274"/>
      <c r="S4396"/>
      <c r="T4396"/>
      <c r="U4396"/>
      <c r="V4396"/>
      <c r="W4396"/>
      <c r="X4396"/>
      <c r="Y4396"/>
      <c r="Z4396"/>
      <c r="AA4396"/>
      <c r="AB4396"/>
      <c r="AC4396"/>
      <c r="AD4396"/>
      <c r="AE4396"/>
      <c r="AF4396"/>
      <c r="AG4396"/>
      <c r="AH4396"/>
    </row>
    <row r="4397" spans="1:34" s="282" customFormat="1" ht="12.75" customHeight="1" x14ac:dyDescent="0.25">
      <c r="A4397"/>
      <c r="B4397"/>
      <c r="C4397" s="8"/>
      <c r="D4397" s="8"/>
      <c r="E4397"/>
      <c r="F4397" s="276"/>
      <c r="G4397"/>
      <c r="H4397"/>
      <c r="I4397"/>
      <c r="J4397" s="267"/>
      <c r="K4397" s="267"/>
      <c r="L4397" s="372"/>
      <c r="O4397" s="373"/>
      <c r="P4397" s="373"/>
      <c r="Q4397" s="374"/>
      <c r="R4397" s="274"/>
      <c r="S4397"/>
      <c r="T4397"/>
      <c r="U4397"/>
      <c r="V4397"/>
      <c r="W4397"/>
      <c r="X4397"/>
      <c r="Y4397"/>
      <c r="Z4397"/>
      <c r="AA4397"/>
      <c r="AB4397"/>
      <c r="AC4397"/>
      <c r="AD4397"/>
      <c r="AE4397"/>
      <c r="AF4397"/>
      <c r="AG4397"/>
      <c r="AH4397"/>
    </row>
    <row r="4398" spans="1:34" s="282" customFormat="1" ht="12.75" customHeight="1" x14ac:dyDescent="0.25">
      <c r="A4398"/>
      <c r="B4398"/>
      <c r="C4398" s="8"/>
      <c r="D4398" s="8"/>
      <c r="E4398"/>
      <c r="F4398" s="276"/>
      <c r="G4398"/>
      <c r="H4398"/>
      <c r="I4398"/>
      <c r="J4398" s="267"/>
      <c r="K4398" s="267"/>
      <c r="L4398" s="372"/>
      <c r="O4398" s="373"/>
      <c r="P4398" s="373"/>
      <c r="Q4398" s="374"/>
      <c r="R4398" s="274"/>
      <c r="S4398"/>
      <c r="T4398"/>
      <c r="U4398"/>
      <c r="V4398"/>
      <c r="W4398"/>
      <c r="X4398"/>
      <c r="Y4398"/>
      <c r="Z4398"/>
      <c r="AA4398"/>
      <c r="AB4398"/>
      <c r="AC4398"/>
      <c r="AD4398"/>
      <c r="AE4398"/>
      <c r="AF4398"/>
      <c r="AG4398"/>
      <c r="AH4398"/>
    </row>
    <row r="4399" spans="1:34" s="282" customFormat="1" ht="12.75" customHeight="1" x14ac:dyDescent="0.25">
      <c r="A4399"/>
      <c r="B4399"/>
      <c r="C4399" s="8"/>
      <c r="D4399" s="8"/>
      <c r="E4399"/>
      <c r="F4399" s="276"/>
      <c r="G4399"/>
      <c r="H4399"/>
      <c r="I4399"/>
      <c r="J4399" s="267"/>
      <c r="K4399" s="267"/>
      <c r="L4399" s="372"/>
      <c r="O4399" s="373"/>
      <c r="P4399" s="373"/>
      <c r="Q4399" s="374"/>
      <c r="R4399" s="274"/>
      <c r="S4399"/>
      <c r="T4399"/>
      <c r="U4399"/>
      <c r="V4399"/>
      <c r="W4399"/>
      <c r="X4399"/>
      <c r="Y4399"/>
      <c r="Z4399"/>
      <c r="AA4399"/>
      <c r="AB4399"/>
      <c r="AC4399"/>
      <c r="AD4399"/>
      <c r="AE4399"/>
      <c r="AF4399"/>
      <c r="AG4399"/>
      <c r="AH4399"/>
    </row>
    <row r="4400" spans="1:34" s="282" customFormat="1" ht="12.75" customHeight="1" x14ac:dyDescent="0.25">
      <c r="A4400"/>
      <c r="B4400"/>
      <c r="C4400" s="8"/>
      <c r="D4400" s="8"/>
      <c r="E4400"/>
      <c r="F4400" s="276"/>
      <c r="G4400"/>
      <c r="H4400"/>
      <c r="I4400"/>
      <c r="J4400" s="267"/>
      <c r="K4400" s="267"/>
      <c r="L4400" s="372"/>
      <c r="O4400" s="373"/>
      <c r="P4400" s="373"/>
      <c r="Q4400" s="374"/>
      <c r="R4400" s="274"/>
      <c r="S4400"/>
      <c r="T4400"/>
      <c r="U4400"/>
      <c r="V4400"/>
      <c r="W4400"/>
      <c r="X4400"/>
      <c r="Y4400"/>
      <c r="Z4400"/>
      <c r="AA4400"/>
      <c r="AB4400"/>
      <c r="AC4400"/>
      <c r="AD4400"/>
      <c r="AE4400"/>
      <c r="AF4400"/>
      <c r="AG4400"/>
      <c r="AH4400"/>
    </row>
    <row r="4401" spans="1:34" s="282" customFormat="1" ht="12.75" customHeight="1" x14ac:dyDescent="0.25">
      <c r="A4401"/>
      <c r="B4401"/>
      <c r="C4401" s="8"/>
      <c r="D4401" s="8"/>
      <c r="E4401"/>
      <c r="F4401" s="276"/>
      <c r="G4401"/>
      <c r="H4401"/>
      <c r="I4401"/>
      <c r="J4401" s="267"/>
      <c r="K4401" s="267"/>
      <c r="L4401" s="372"/>
      <c r="O4401" s="373"/>
      <c r="P4401" s="373"/>
      <c r="Q4401" s="374"/>
      <c r="R4401" s="274"/>
      <c r="S4401"/>
      <c r="T4401"/>
      <c r="U4401"/>
      <c r="V4401"/>
      <c r="W4401"/>
      <c r="X4401"/>
      <c r="Y4401"/>
      <c r="Z4401"/>
      <c r="AA4401"/>
      <c r="AB4401"/>
      <c r="AC4401"/>
      <c r="AD4401"/>
      <c r="AE4401"/>
      <c r="AF4401"/>
      <c r="AG4401"/>
      <c r="AH4401"/>
    </row>
    <row r="4402" spans="1:34" s="282" customFormat="1" ht="12.75" customHeight="1" x14ac:dyDescent="0.25">
      <c r="A4402"/>
      <c r="B4402"/>
      <c r="C4402" s="8"/>
      <c r="D4402" s="8"/>
      <c r="E4402"/>
      <c r="F4402" s="276"/>
      <c r="G4402"/>
      <c r="H4402"/>
      <c r="I4402"/>
      <c r="J4402" s="267"/>
      <c r="K4402" s="267"/>
      <c r="L4402" s="372"/>
      <c r="O4402" s="373"/>
      <c r="P4402" s="373"/>
      <c r="Q4402" s="374"/>
      <c r="R4402" s="274"/>
      <c r="S4402"/>
      <c r="T4402"/>
      <c r="U4402"/>
      <c r="V4402"/>
      <c r="W4402"/>
      <c r="X4402"/>
      <c r="Y4402"/>
      <c r="Z4402"/>
      <c r="AA4402"/>
      <c r="AB4402"/>
      <c r="AC4402"/>
      <c r="AD4402"/>
      <c r="AE4402"/>
      <c r="AF4402"/>
      <c r="AG4402"/>
      <c r="AH4402"/>
    </row>
    <row r="4403" spans="1:34" s="282" customFormat="1" ht="12.75" customHeight="1" x14ac:dyDescent="0.25">
      <c r="A4403"/>
      <c r="B4403"/>
      <c r="C4403" s="8"/>
      <c r="D4403" s="8"/>
      <c r="E4403"/>
      <c r="F4403" s="276"/>
      <c r="G4403"/>
      <c r="H4403"/>
      <c r="I4403"/>
      <c r="J4403" s="267"/>
      <c r="K4403" s="267"/>
      <c r="L4403" s="372"/>
      <c r="O4403" s="373"/>
      <c r="P4403" s="373"/>
      <c r="Q4403" s="374"/>
      <c r="R4403" s="274"/>
      <c r="S4403"/>
      <c r="T4403"/>
      <c r="U4403"/>
      <c r="V4403"/>
      <c r="W4403"/>
      <c r="X4403"/>
      <c r="Y4403"/>
      <c r="Z4403"/>
      <c r="AA4403"/>
      <c r="AB4403"/>
      <c r="AC4403"/>
      <c r="AD4403"/>
      <c r="AE4403"/>
      <c r="AF4403"/>
      <c r="AG4403"/>
      <c r="AH4403"/>
    </row>
    <row r="4404" spans="1:34" s="282" customFormat="1" ht="12.75" customHeight="1" x14ac:dyDescent="0.25">
      <c r="A4404"/>
      <c r="B4404"/>
      <c r="C4404" s="8"/>
      <c r="D4404" s="8"/>
      <c r="E4404"/>
      <c r="F4404" s="276"/>
      <c r="G4404"/>
      <c r="H4404"/>
      <c r="I4404"/>
      <c r="J4404" s="267"/>
      <c r="K4404" s="267"/>
      <c r="L4404" s="372"/>
      <c r="O4404" s="373"/>
      <c r="P4404" s="373"/>
      <c r="Q4404" s="374"/>
      <c r="R4404" s="274"/>
      <c r="S4404"/>
      <c r="T4404"/>
      <c r="U4404"/>
      <c r="V4404"/>
      <c r="W4404"/>
      <c r="X4404"/>
      <c r="Y4404"/>
      <c r="Z4404"/>
      <c r="AA4404"/>
      <c r="AB4404"/>
      <c r="AC4404"/>
      <c r="AD4404"/>
      <c r="AE4404"/>
      <c r="AF4404"/>
      <c r="AG4404"/>
      <c r="AH4404"/>
    </row>
    <row r="4405" spans="1:34" s="282" customFormat="1" ht="12.75" customHeight="1" x14ac:dyDescent="0.25">
      <c r="A4405"/>
      <c r="B4405"/>
      <c r="C4405" s="8"/>
      <c r="D4405" s="8"/>
      <c r="E4405"/>
      <c r="F4405" s="276"/>
      <c r="G4405"/>
      <c r="H4405"/>
      <c r="I4405"/>
      <c r="J4405" s="267"/>
      <c r="K4405" s="267"/>
      <c r="L4405" s="372"/>
      <c r="O4405" s="373"/>
      <c r="P4405" s="373"/>
      <c r="Q4405" s="374"/>
      <c r="R4405" s="274"/>
      <c r="S4405"/>
      <c r="T4405"/>
      <c r="U4405"/>
      <c r="V4405"/>
      <c r="W4405"/>
      <c r="X4405"/>
      <c r="Y4405"/>
      <c r="Z4405"/>
      <c r="AA4405"/>
      <c r="AB4405"/>
      <c r="AC4405"/>
      <c r="AD4405"/>
      <c r="AE4405"/>
      <c r="AF4405"/>
      <c r="AG4405"/>
      <c r="AH4405"/>
    </row>
    <row r="4406" spans="1:34" s="282" customFormat="1" ht="12.75" customHeight="1" x14ac:dyDescent="0.25">
      <c r="A4406"/>
      <c r="B4406"/>
      <c r="C4406" s="8"/>
      <c r="D4406" s="8"/>
      <c r="E4406"/>
      <c r="F4406" s="276"/>
      <c r="G4406"/>
      <c r="H4406"/>
      <c r="I4406"/>
      <c r="J4406" s="267"/>
      <c r="K4406" s="267"/>
      <c r="L4406" s="372"/>
      <c r="O4406" s="373"/>
      <c r="P4406" s="373"/>
      <c r="Q4406" s="374"/>
      <c r="R4406" s="274"/>
      <c r="S4406"/>
      <c r="T4406"/>
      <c r="U4406"/>
      <c r="V4406"/>
      <c r="W4406"/>
      <c r="X4406"/>
      <c r="Y4406"/>
      <c r="Z4406"/>
      <c r="AA4406"/>
      <c r="AB4406"/>
      <c r="AC4406"/>
      <c r="AD4406"/>
      <c r="AE4406"/>
      <c r="AF4406"/>
      <c r="AG4406"/>
      <c r="AH4406"/>
    </row>
    <row r="4407" spans="1:34" s="282" customFormat="1" ht="12.75" customHeight="1" x14ac:dyDescent="0.25">
      <c r="A4407"/>
      <c r="B4407"/>
      <c r="C4407" s="8"/>
      <c r="D4407" s="8"/>
      <c r="E4407"/>
      <c r="F4407" s="276"/>
      <c r="G4407"/>
      <c r="H4407"/>
      <c r="I4407"/>
      <c r="J4407" s="267"/>
      <c r="K4407" s="267"/>
      <c r="L4407" s="372"/>
      <c r="O4407" s="373"/>
      <c r="P4407" s="373"/>
      <c r="Q4407" s="374"/>
      <c r="R4407" s="274"/>
      <c r="S4407"/>
      <c r="T4407"/>
      <c r="U4407"/>
      <c r="V4407"/>
      <c r="W4407"/>
      <c r="X4407"/>
      <c r="Y4407"/>
      <c r="Z4407"/>
      <c r="AA4407"/>
      <c r="AB4407"/>
      <c r="AC4407"/>
      <c r="AD4407"/>
      <c r="AE4407"/>
      <c r="AF4407"/>
      <c r="AG4407"/>
      <c r="AH4407"/>
    </row>
    <row r="4408" spans="1:34" s="282" customFormat="1" ht="12.75" customHeight="1" x14ac:dyDescent="0.25">
      <c r="A4408"/>
      <c r="B4408"/>
      <c r="C4408" s="8"/>
      <c r="D4408" s="8"/>
      <c r="E4408"/>
      <c r="F4408" s="276"/>
      <c r="G4408"/>
      <c r="H4408"/>
      <c r="I4408"/>
      <c r="J4408" s="267"/>
      <c r="K4408" s="267"/>
      <c r="L4408" s="372"/>
      <c r="O4408" s="373"/>
      <c r="P4408" s="373"/>
      <c r="Q4408" s="374"/>
      <c r="R4408" s="274"/>
      <c r="S4408"/>
      <c r="T4408"/>
      <c r="U4408"/>
      <c r="V4408"/>
      <c r="W4408"/>
      <c r="X4408"/>
      <c r="Y4408"/>
      <c r="Z4408"/>
      <c r="AA4408"/>
      <c r="AB4408"/>
      <c r="AC4408"/>
      <c r="AD4408"/>
      <c r="AE4408"/>
      <c r="AF4408"/>
      <c r="AG4408"/>
      <c r="AH4408"/>
    </row>
    <row r="4409" spans="1:34" s="282" customFormat="1" ht="12.75" customHeight="1" x14ac:dyDescent="0.25">
      <c r="A4409"/>
      <c r="B4409"/>
      <c r="C4409" s="8"/>
      <c r="D4409" s="8"/>
      <c r="E4409"/>
      <c r="F4409" s="276"/>
      <c r="G4409"/>
      <c r="H4409"/>
      <c r="I4409"/>
      <c r="J4409" s="267"/>
      <c r="K4409" s="267"/>
      <c r="L4409" s="372"/>
      <c r="O4409" s="373"/>
      <c r="P4409" s="373"/>
      <c r="Q4409" s="374"/>
      <c r="R4409" s="274"/>
      <c r="S4409"/>
      <c r="T4409"/>
      <c r="U4409"/>
      <c r="V4409"/>
      <c r="W4409"/>
      <c r="X4409"/>
      <c r="Y4409"/>
      <c r="Z4409"/>
      <c r="AA4409"/>
      <c r="AB4409"/>
      <c r="AC4409"/>
      <c r="AD4409"/>
      <c r="AE4409"/>
      <c r="AF4409"/>
      <c r="AG4409"/>
      <c r="AH4409"/>
    </row>
    <row r="4410" spans="1:34" s="282" customFormat="1" ht="12.75" customHeight="1" x14ac:dyDescent="0.25">
      <c r="A4410"/>
      <c r="B4410"/>
      <c r="C4410" s="8"/>
      <c r="D4410" s="8"/>
      <c r="E4410"/>
      <c r="F4410" s="276"/>
      <c r="G4410"/>
      <c r="H4410"/>
      <c r="I4410"/>
      <c r="J4410" s="267"/>
      <c r="K4410" s="267"/>
      <c r="L4410" s="372"/>
      <c r="O4410" s="373"/>
      <c r="P4410" s="373"/>
      <c r="Q4410" s="374"/>
      <c r="R4410" s="274"/>
      <c r="S4410"/>
      <c r="T4410"/>
      <c r="U4410"/>
      <c r="V4410"/>
      <c r="W4410"/>
      <c r="X4410"/>
      <c r="Y4410"/>
      <c r="Z4410"/>
      <c r="AA4410"/>
      <c r="AB4410"/>
      <c r="AC4410"/>
      <c r="AD4410"/>
      <c r="AE4410"/>
      <c r="AF4410"/>
      <c r="AG4410"/>
      <c r="AH4410"/>
    </row>
    <row r="4411" spans="1:34" s="282" customFormat="1" ht="12.75" customHeight="1" x14ac:dyDescent="0.25">
      <c r="A4411"/>
      <c r="B4411"/>
      <c r="C4411" s="8"/>
      <c r="D4411" s="8"/>
      <c r="E4411"/>
      <c r="F4411" s="276"/>
      <c r="G4411"/>
      <c r="H4411"/>
      <c r="I4411"/>
      <c r="J4411" s="267"/>
      <c r="K4411" s="267"/>
      <c r="L4411" s="372"/>
      <c r="O4411" s="373"/>
      <c r="P4411" s="373"/>
      <c r="Q4411" s="374"/>
      <c r="R4411" s="274"/>
      <c r="S4411"/>
      <c r="T4411"/>
      <c r="U4411"/>
      <c r="V4411"/>
      <c r="W4411"/>
      <c r="X4411"/>
      <c r="Y4411"/>
      <c r="Z4411"/>
      <c r="AA4411"/>
      <c r="AB4411"/>
      <c r="AC4411"/>
      <c r="AD4411"/>
      <c r="AE4411"/>
      <c r="AF4411"/>
      <c r="AG4411"/>
      <c r="AH4411"/>
    </row>
    <row r="4412" spans="1:34" s="282" customFormat="1" ht="12.75" customHeight="1" x14ac:dyDescent="0.25">
      <c r="A4412"/>
      <c r="B4412"/>
      <c r="C4412" s="8"/>
      <c r="D4412" s="8"/>
      <c r="E4412"/>
      <c r="F4412" s="276"/>
      <c r="G4412"/>
      <c r="H4412"/>
      <c r="I4412"/>
      <c r="J4412" s="267"/>
      <c r="K4412" s="267"/>
      <c r="L4412" s="372"/>
      <c r="O4412" s="373"/>
      <c r="P4412" s="373"/>
      <c r="Q4412" s="374"/>
      <c r="R4412" s="274"/>
      <c r="S4412"/>
      <c r="T4412"/>
      <c r="U4412"/>
      <c r="V4412"/>
      <c r="W4412"/>
      <c r="X4412"/>
      <c r="Y4412"/>
      <c r="Z4412"/>
      <c r="AA4412"/>
      <c r="AB4412"/>
      <c r="AC4412"/>
      <c r="AD4412"/>
      <c r="AE4412"/>
      <c r="AF4412"/>
      <c r="AG4412"/>
      <c r="AH4412"/>
    </row>
    <row r="4413" spans="1:34" s="282" customFormat="1" ht="12.75" customHeight="1" x14ac:dyDescent="0.25">
      <c r="A4413"/>
      <c r="B4413"/>
      <c r="C4413" s="8"/>
      <c r="D4413" s="8"/>
      <c r="E4413"/>
      <c r="F4413" s="276"/>
      <c r="G4413"/>
      <c r="H4413"/>
      <c r="I4413"/>
      <c r="J4413" s="267"/>
      <c r="K4413" s="267"/>
      <c r="L4413" s="372"/>
      <c r="O4413" s="373"/>
      <c r="P4413" s="373"/>
      <c r="Q4413" s="374"/>
      <c r="R4413" s="274"/>
      <c r="S4413"/>
      <c r="T4413"/>
      <c r="U4413"/>
      <c r="V4413"/>
      <c r="W4413"/>
      <c r="X4413"/>
      <c r="Y4413"/>
      <c r="Z4413"/>
      <c r="AA4413"/>
      <c r="AB4413"/>
      <c r="AC4413"/>
      <c r="AD4413"/>
      <c r="AE4413"/>
      <c r="AF4413"/>
      <c r="AG4413"/>
      <c r="AH4413"/>
    </row>
    <row r="4414" spans="1:34" s="282" customFormat="1" ht="12.75" customHeight="1" x14ac:dyDescent="0.25">
      <c r="A4414"/>
      <c r="B4414"/>
      <c r="C4414" s="8"/>
      <c r="D4414" s="8"/>
      <c r="E4414"/>
      <c r="F4414" s="276"/>
      <c r="G4414"/>
      <c r="H4414"/>
      <c r="I4414"/>
      <c r="J4414" s="267"/>
      <c r="K4414" s="267"/>
      <c r="L4414" s="372"/>
      <c r="O4414" s="373"/>
      <c r="P4414" s="373"/>
      <c r="Q4414" s="374"/>
      <c r="R4414" s="274"/>
      <c r="S4414"/>
      <c r="T4414"/>
      <c r="U4414"/>
      <c r="V4414"/>
      <c r="W4414"/>
      <c r="X4414"/>
      <c r="Y4414"/>
      <c r="Z4414"/>
      <c r="AA4414"/>
      <c r="AB4414"/>
      <c r="AC4414"/>
      <c r="AD4414"/>
      <c r="AE4414"/>
      <c r="AF4414"/>
      <c r="AG4414"/>
      <c r="AH4414"/>
    </row>
    <row r="4415" spans="1:34" s="282" customFormat="1" ht="12.75" customHeight="1" x14ac:dyDescent="0.25">
      <c r="A4415"/>
      <c r="B4415"/>
      <c r="C4415" s="8"/>
      <c r="D4415" s="8"/>
      <c r="E4415"/>
      <c r="F4415" s="276"/>
      <c r="G4415"/>
      <c r="H4415"/>
      <c r="I4415"/>
      <c r="J4415" s="267"/>
      <c r="K4415" s="267"/>
      <c r="L4415" s="372"/>
      <c r="O4415" s="373"/>
      <c r="P4415" s="373"/>
      <c r="Q4415" s="374"/>
      <c r="R4415" s="274"/>
      <c r="S4415"/>
      <c r="T4415"/>
      <c r="U4415"/>
      <c r="V4415"/>
      <c r="W4415"/>
      <c r="X4415"/>
      <c r="Y4415"/>
      <c r="Z4415"/>
      <c r="AA4415"/>
      <c r="AB4415"/>
      <c r="AC4415"/>
      <c r="AD4415"/>
      <c r="AE4415"/>
      <c r="AF4415"/>
      <c r="AG4415"/>
      <c r="AH4415"/>
    </row>
    <row r="4416" spans="1:34" s="282" customFormat="1" ht="12.75" customHeight="1" x14ac:dyDescent="0.25">
      <c r="A4416"/>
      <c r="B4416"/>
      <c r="C4416" s="8"/>
      <c r="D4416" s="8"/>
      <c r="E4416"/>
      <c r="F4416" s="276"/>
      <c r="G4416"/>
      <c r="H4416"/>
      <c r="I4416"/>
      <c r="J4416" s="267"/>
      <c r="K4416" s="267"/>
      <c r="L4416" s="372"/>
      <c r="O4416" s="373"/>
      <c r="P4416" s="373"/>
      <c r="Q4416" s="374"/>
      <c r="R4416" s="274"/>
      <c r="S4416"/>
      <c r="T4416"/>
      <c r="U4416"/>
      <c r="V4416"/>
      <c r="W4416"/>
      <c r="X4416"/>
      <c r="Y4416"/>
      <c r="Z4416"/>
      <c r="AA4416"/>
      <c r="AB4416"/>
      <c r="AC4416"/>
      <c r="AD4416"/>
      <c r="AE4416"/>
      <c r="AF4416"/>
      <c r="AG4416"/>
      <c r="AH4416"/>
    </row>
    <row r="4417" spans="1:34" s="282" customFormat="1" ht="12.75" customHeight="1" x14ac:dyDescent="0.25">
      <c r="A4417"/>
      <c r="B4417"/>
      <c r="C4417" s="8"/>
      <c r="D4417" s="8"/>
      <c r="E4417"/>
      <c r="F4417" s="276"/>
      <c r="G4417"/>
      <c r="H4417"/>
      <c r="I4417"/>
      <c r="J4417" s="267"/>
      <c r="K4417" s="267"/>
      <c r="L4417" s="372"/>
      <c r="O4417" s="373"/>
      <c r="P4417" s="373"/>
      <c r="Q4417" s="374"/>
      <c r="R4417" s="274"/>
      <c r="S4417"/>
      <c r="T4417"/>
      <c r="U4417"/>
      <c r="V4417"/>
      <c r="W4417"/>
      <c r="X4417"/>
      <c r="Y4417"/>
      <c r="Z4417"/>
      <c r="AA4417"/>
      <c r="AB4417"/>
      <c r="AC4417"/>
      <c r="AD4417"/>
      <c r="AE4417"/>
      <c r="AF4417"/>
      <c r="AG4417"/>
      <c r="AH4417"/>
    </row>
    <row r="4418" spans="1:34" s="282" customFormat="1" ht="12.75" customHeight="1" x14ac:dyDescent="0.25">
      <c r="A4418"/>
      <c r="B4418"/>
      <c r="C4418" s="8"/>
      <c r="D4418" s="8"/>
      <c r="E4418"/>
      <c r="F4418" s="276"/>
      <c r="G4418"/>
      <c r="H4418"/>
      <c r="I4418"/>
      <c r="J4418" s="267"/>
      <c r="K4418" s="267"/>
      <c r="L4418" s="372"/>
      <c r="O4418" s="373"/>
      <c r="P4418" s="373"/>
      <c r="Q4418" s="374"/>
      <c r="R4418" s="274"/>
      <c r="S4418"/>
      <c r="T4418"/>
      <c r="U4418"/>
      <c r="V4418"/>
      <c r="W4418"/>
      <c r="X4418"/>
      <c r="Y4418"/>
      <c r="Z4418"/>
      <c r="AA4418"/>
      <c r="AB4418"/>
      <c r="AC4418"/>
      <c r="AD4418"/>
      <c r="AE4418"/>
      <c r="AF4418"/>
      <c r="AG4418"/>
      <c r="AH4418"/>
    </row>
    <row r="4419" spans="1:34" s="282" customFormat="1" ht="12.75" customHeight="1" x14ac:dyDescent="0.25">
      <c r="A4419"/>
      <c r="B4419"/>
      <c r="C4419" s="8"/>
      <c r="D4419" s="8"/>
      <c r="E4419"/>
      <c r="F4419" s="276"/>
      <c r="G4419"/>
      <c r="H4419"/>
      <c r="I4419"/>
      <c r="J4419" s="267"/>
      <c r="K4419" s="267"/>
      <c r="L4419" s="372"/>
      <c r="O4419" s="373"/>
      <c r="P4419" s="373"/>
      <c r="Q4419" s="374"/>
      <c r="R4419" s="274"/>
      <c r="S4419"/>
      <c r="T4419"/>
      <c r="U4419"/>
      <c r="V4419"/>
      <c r="W4419"/>
      <c r="X4419"/>
      <c r="Y4419"/>
      <c r="Z4419"/>
      <c r="AA4419"/>
      <c r="AB4419"/>
      <c r="AC4419"/>
      <c r="AD4419"/>
      <c r="AE4419"/>
      <c r="AF4419"/>
      <c r="AG4419"/>
      <c r="AH4419"/>
    </row>
    <row r="4420" spans="1:34" s="282" customFormat="1" ht="12.75" customHeight="1" x14ac:dyDescent="0.25">
      <c r="A4420"/>
      <c r="B4420"/>
      <c r="C4420" s="8"/>
      <c r="D4420" s="8"/>
      <c r="E4420"/>
      <c r="F4420" s="276"/>
      <c r="G4420"/>
      <c r="H4420"/>
      <c r="I4420"/>
      <c r="J4420" s="267"/>
      <c r="K4420" s="267"/>
      <c r="L4420" s="372"/>
      <c r="O4420" s="373"/>
      <c r="P4420" s="373"/>
      <c r="Q4420" s="374"/>
      <c r="R4420" s="274"/>
      <c r="S4420"/>
      <c r="T4420"/>
      <c r="U4420"/>
      <c r="V4420"/>
      <c r="W4420"/>
      <c r="X4420"/>
      <c r="Y4420"/>
      <c r="Z4420"/>
      <c r="AA4420"/>
      <c r="AB4420"/>
      <c r="AC4420"/>
      <c r="AD4420"/>
      <c r="AE4420"/>
      <c r="AF4420"/>
      <c r="AG4420"/>
      <c r="AH4420"/>
    </row>
    <row r="4421" spans="1:34" s="282" customFormat="1" ht="12.75" customHeight="1" x14ac:dyDescent="0.25">
      <c r="A4421"/>
      <c r="B4421"/>
      <c r="C4421" s="8"/>
      <c r="D4421" s="8"/>
      <c r="E4421"/>
      <c r="F4421" s="276"/>
      <c r="G4421"/>
      <c r="H4421"/>
      <c r="I4421"/>
      <c r="J4421" s="267"/>
      <c r="K4421" s="267"/>
      <c r="L4421" s="372"/>
      <c r="O4421" s="373"/>
      <c r="P4421" s="373"/>
      <c r="Q4421" s="374"/>
      <c r="R4421" s="274"/>
      <c r="S4421"/>
      <c r="T4421"/>
      <c r="U4421"/>
      <c r="V4421"/>
      <c r="W4421"/>
      <c r="X4421"/>
      <c r="Y4421"/>
      <c r="Z4421"/>
      <c r="AA4421"/>
      <c r="AB4421"/>
      <c r="AC4421"/>
      <c r="AD4421"/>
      <c r="AE4421"/>
      <c r="AF4421"/>
      <c r="AG4421"/>
      <c r="AH4421"/>
    </row>
    <row r="4422" spans="1:34" s="282" customFormat="1" ht="12.75" customHeight="1" x14ac:dyDescent="0.25">
      <c r="A4422"/>
      <c r="B4422"/>
      <c r="C4422" s="8"/>
      <c r="D4422" s="8"/>
      <c r="E4422"/>
      <c r="F4422" s="276"/>
      <c r="G4422"/>
      <c r="H4422"/>
      <c r="I4422"/>
      <c r="J4422" s="267"/>
      <c r="K4422" s="267"/>
      <c r="L4422" s="372"/>
      <c r="O4422" s="373"/>
      <c r="P4422" s="373"/>
      <c r="Q4422" s="374"/>
      <c r="R4422" s="274"/>
      <c r="S4422"/>
      <c r="T4422"/>
      <c r="U4422"/>
      <c r="V4422"/>
      <c r="W4422"/>
      <c r="X4422"/>
      <c r="Y4422"/>
      <c r="Z4422"/>
      <c r="AA4422"/>
      <c r="AB4422"/>
      <c r="AC4422"/>
      <c r="AD4422"/>
      <c r="AE4422"/>
      <c r="AF4422"/>
      <c r="AG4422"/>
      <c r="AH4422"/>
    </row>
    <row r="4423" spans="1:34" s="282" customFormat="1" ht="12.75" customHeight="1" x14ac:dyDescent="0.25">
      <c r="A4423"/>
      <c r="B4423"/>
      <c r="C4423" s="8"/>
      <c r="D4423" s="8"/>
      <c r="E4423"/>
      <c r="F4423" s="276"/>
      <c r="G4423"/>
      <c r="H4423"/>
      <c r="I4423"/>
      <c r="J4423" s="267"/>
      <c r="K4423" s="267"/>
      <c r="L4423" s="372"/>
      <c r="O4423" s="373"/>
      <c r="P4423" s="373"/>
      <c r="Q4423" s="374"/>
      <c r="R4423" s="274"/>
      <c r="S4423"/>
      <c r="T4423"/>
      <c r="U4423"/>
      <c r="V4423"/>
      <c r="W4423"/>
      <c r="X4423"/>
      <c r="Y4423"/>
      <c r="Z4423"/>
      <c r="AA4423"/>
      <c r="AB4423"/>
      <c r="AC4423"/>
      <c r="AD4423"/>
      <c r="AE4423"/>
      <c r="AF4423"/>
      <c r="AG4423"/>
      <c r="AH4423"/>
    </row>
    <row r="4424" spans="1:34" s="282" customFormat="1" ht="12.75" customHeight="1" x14ac:dyDescent="0.25">
      <c r="A4424"/>
      <c r="B4424"/>
      <c r="C4424" s="8"/>
      <c r="D4424" s="8"/>
      <c r="E4424"/>
      <c r="F4424" s="276"/>
      <c r="G4424"/>
      <c r="H4424"/>
      <c r="I4424"/>
      <c r="J4424" s="267"/>
      <c r="K4424" s="267"/>
      <c r="L4424" s="372"/>
      <c r="O4424" s="373"/>
      <c r="P4424" s="373"/>
      <c r="Q4424" s="374"/>
      <c r="R4424" s="274"/>
      <c r="S4424"/>
      <c r="T4424"/>
      <c r="U4424"/>
      <c r="V4424"/>
      <c r="W4424"/>
      <c r="X4424"/>
      <c r="Y4424"/>
      <c r="Z4424"/>
      <c r="AA4424"/>
      <c r="AB4424"/>
      <c r="AC4424"/>
      <c r="AD4424"/>
      <c r="AE4424"/>
      <c r="AF4424"/>
      <c r="AG4424"/>
      <c r="AH4424"/>
    </row>
    <row r="4425" spans="1:34" s="282" customFormat="1" ht="12.75" customHeight="1" x14ac:dyDescent="0.25">
      <c r="A4425"/>
      <c r="B4425"/>
      <c r="C4425" s="8"/>
      <c r="D4425" s="8"/>
      <c r="E4425"/>
      <c r="F4425" s="276"/>
      <c r="G4425"/>
      <c r="H4425"/>
      <c r="I4425"/>
      <c r="J4425" s="267"/>
      <c r="K4425" s="267"/>
      <c r="L4425" s="372"/>
      <c r="O4425" s="373"/>
      <c r="P4425" s="373"/>
      <c r="Q4425" s="374"/>
      <c r="R4425" s="274"/>
      <c r="S4425"/>
      <c r="T4425"/>
      <c r="U4425"/>
      <c r="V4425"/>
      <c r="W4425"/>
      <c r="X4425"/>
      <c r="Y4425"/>
      <c r="Z4425"/>
      <c r="AA4425"/>
      <c r="AB4425"/>
      <c r="AC4425"/>
      <c r="AD4425"/>
      <c r="AE4425"/>
      <c r="AF4425"/>
      <c r="AG4425"/>
      <c r="AH4425"/>
    </row>
    <row r="4426" spans="1:34" s="282" customFormat="1" ht="12.75" customHeight="1" x14ac:dyDescent="0.25">
      <c r="A4426"/>
      <c r="B4426"/>
      <c r="C4426" s="8"/>
      <c r="D4426" s="8"/>
      <c r="E4426"/>
      <c r="F4426" s="276"/>
      <c r="G4426"/>
      <c r="H4426"/>
      <c r="I4426"/>
      <c r="J4426" s="267"/>
      <c r="K4426" s="267"/>
      <c r="L4426" s="372"/>
      <c r="O4426" s="373"/>
      <c r="P4426" s="373"/>
      <c r="Q4426" s="374"/>
      <c r="R4426" s="274"/>
      <c r="S4426"/>
      <c r="T4426"/>
      <c r="U4426"/>
      <c r="V4426"/>
      <c r="W4426"/>
      <c r="X4426"/>
      <c r="Y4426"/>
      <c r="Z4426"/>
      <c r="AA4426"/>
      <c r="AB4426"/>
      <c r="AC4426"/>
      <c r="AD4426"/>
      <c r="AE4426"/>
      <c r="AF4426"/>
      <c r="AG4426"/>
      <c r="AH4426"/>
    </row>
    <row r="4427" spans="1:34" s="282" customFormat="1" ht="12.75" customHeight="1" x14ac:dyDescent="0.25">
      <c r="A4427"/>
      <c r="B4427"/>
      <c r="C4427" s="8"/>
      <c r="D4427" s="8"/>
      <c r="E4427"/>
      <c r="F4427" s="276"/>
      <c r="G4427"/>
      <c r="H4427"/>
      <c r="I4427"/>
      <c r="J4427" s="267"/>
      <c r="K4427" s="267"/>
      <c r="L4427" s="372"/>
      <c r="O4427" s="373"/>
      <c r="P4427" s="373"/>
      <c r="Q4427" s="374"/>
      <c r="R4427" s="274"/>
      <c r="S4427"/>
      <c r="T4427"/>
      <c r="U4427"/>
      <c r="V4427"/>
      <c r="W4427"/>
      <c r="X4427"/>
      <c r="Y4427"/>
      <c r="Z4427"/>
      <c r="AA4427"/>
      <c r="AB4427"/>
      <c r="AC4427"/>
      <c r="AD4427"/>
      <c r="AE4427"/>
      <c r="AF4427"/>
      <c r="AG4427"/>
      <c r="AH4427"/>
    </row>
    <row r="4428" spans="1:34" s="282" customFormat="1" ht="12.75" customHeight="1" x14ac:dyDescent="0.25">
      <c r="A4428"/>
      <c r="B4428"/>
      <c r="C4428" s="8"/>
      <c r="D4428" s="8"/>
      <c r="E4428"/>
      <c r="F4428" s="276"/>
      <c r="G4428"/>
      <c r="H4428"/>
      <c r="I4428"/>
      <c r="J4428" s="267"/>
      <c r="K4428" s="267"/>
      <c r="L4428" s="372"/>
      <c r="O4428" s="373"/>
      <c r="P4428" s="373"/>
      <c r="Q4428" s="374"/>
      <c r="R4428" s="274"/>
      <c r="S4428"/>
      <c r="T4428"/>
      <c r="U4428"/>
      <c r="V4428"/>
      <c r="W4428"/>
      <c r="X4428"/>
      <c r="Y4428"/>
      <c r="Z4428"/>
      <c r="AA4428"/>
      <c r="AB4428"/>
      <c r="AC4428"/>
      <c r="AD4428"/>
      <c r="AE4428"/>
      <c r="AF4428"/>
      <c r="AG4428"/>
      <c r="AH4428"/>
    </row>
    <row r="4429" spans="1:34" s="282" customFormat="1" ht="12.75" customHeight="1" x14ac:dyDescent="0.25">
      <c r="A4429"/>
      <c r="B4429"/>
      <c r="C4429" s="8"/>
      <c r="D4429" s="8"/>
      <c r="E4429"/>
      <c r="F4429" s="276"/>
      <c r="G4429"/>
      <c r="H4429"/>
      <c r="I4429"/>
      <c r="J4429" s="267"/>
      <c r="K4429" s="267"/>
      <c r="L4429" s="372"/>
      <c r="O4429" s="373"/>
      <c r="P4429" s="373"/>
      <c r="Q4429" s="374"/>
      <c r="R4429" s="274"/>
      <c r="S4429"/>
      <c r="T4429"/>
      <c r="U4429"/>
      <c r="V4429"/>
      <c r="W4429"/>
      <c r="X4429"/>
      <c r="Y4429"/>
      <c r="Z4429"/>
      <c r="AA4429"/>
      <c r="AB4429"/>
      <c r="AC4429"/>
      <c r="AD4429"/>
      <c r="AE4429"/>
      <c r="AF4429"/>
      <c r="AG4429"/>
      <c r="AH4429"/>
    </row>
    <row r="4430" spans="1:34" s="282" customFormat="1" ht="12.75" customHeight="1" x14ac:dyDescent="0.25">
      <c r="A4430"/>
      <c r="B4430"/>
      <c r="C4430" s="8"/>
      <c r="D4430" s="8"/>
      <c r="E4430"/>
      <c r="F4430" s="276"/>
      <c r="G4430"/>
      <c r="H4430"/>
      <c r="I4430"/>
      <c r="J4430" s="267"/>
      <c r="K4430" s="267"/>
      <c r="L4430" s="372"/>
      <c r="O4430" s="373"/>
      <c r="P4430" s="373"/>
      <c r="Q4430" s="374"/>
      <c r="R4430" s="274"/>
      <c r="S4430"/>
      <c r="T4430"/>
      <c r="U4430"/>
      <c r="V4430"/>
      <c r="W4430"/>
      <c r="X4430"/>
      <c r="Y4430"/>
      <c r="Z4430"/>
      <c r="AA4430"/>
      <c r="AB4430"/>
      <c r="AC4430"/>
      <c r="AD4430"/>
      <c r="AE4430"/>
      <c r="AF4430"/>
      <c r="AG4430"/>
      <c r="AH4430"/>
    </row>
    <row r="4431" spans="1:34" s="282" customFormat="1" ht="12.75" customHeight="1" x14ac:dyDescent="0.25">
      <c r="A4431"/>
      <c r="B4431"/>
      <c r="C4431" s="8"/>
      <c r="D4431" s="8"/>
      <c r="E4431"/>
      <c r="F4431" s="276"/>
      <c r="G4431"/>
      <c r="H4431"/>
      <c r="I4431"/>
      <c r="J4431" s="267"/>
      <c r="K4431" s="267"/>
      <c r="L4431" s="372"/>
      <c r="O4431" s="373"/>
      <c r="P4431" s="373"/>
      <c r="Q4431" s="374"/>
      <c r="R4431" s="274"/>
      <c r="S4431"/>
      <c r="T4431"/>
      <c r="U4431"/>
      <c r="V4431"/>
      <c r="W4431"/>
      <c r="X4431"/>
      <c r="Y4431"/>
      <c r="Z4431"/>
      <c r="AA4431"/>
      <c r="AB4431"/>
      <c r="AC4431"/>
      <c r="AD4431"/>
      <c r="AE4431"/>
      <c r="AF4431"/>
      <c r="AG4431"/>
      <c r="AH4431"/>
    </row>
    <row r="4432" spans="1:34" s="282" customFormat="1" ht="12.75" customHeight="1" x14ac:dyDescent="0.25">
      <c r="A4432"/>
      <c r="B4432"/>
      <c r="C4432" s="8"/>
      <c r="D4432" s="8"/>
      <c r="E4432"/>
      <c r="F4432" s="276"/>
      <c r="G4432"/>
      <c r="H4432"/>
      <c r="I4432"/>
      <c r="J4432" s="267"/>
      <c r="K4432" s="267"/>
      <c r="L4432" s="372"/>
      <c r="O4432" s="373"/>
      <c r="P4432" s="373"/>
      <c r="Q4432" s="374"/>
      <c r="R4432" s="274"/>
      <c r="S4432"/>
      <c r="T4432"/>
      <c r="U4432"/>
      <c r="V4432"/>
      <c r="W4432"/>
      <c r="X4432"/>
      <c r="Y4432"/>
      <c r="Z4432"/>
      <c r="AA4432"/>
      <c r="AB4432"/>
      <c r="AC4432"/>
      <c r="AD4432"/>
      <c r="AE4432"/>
      <c r="AF4432"/>
      <c r="AG4432"/>
      <c r="AH4432"/>
    </row>
    <row r="4433" spans="1:34" s="282" customFormat="1" ht="12.75" customHeight="1" x14ac:dyDescent="0.25">
      <c r="A4433"/>
      <c r="B4433"/>
      <c r="C4433" s="8"/>
      <c r="D4433" s="8"/>
      <c r="E4433"/>
      <c r="F4433" s="276"/>
      <c r="G4433"/>
      <c r="H4433"/>
      <c r="I4433"/>
      <c r="J4433" s="267"/>
      <c r="K4433" s="267"/>
      <c r="L4433" s="372"/>
      <c r="O4433" s="373"/>
      <c r="P4433" s="373"/>
      <c r="Q4433" s="374"/>
      <c r="R4433" s="274"/>
      <c r="S4433"/>
      <c r="T4433"/>
      <c r="U4433"/>
      <c r="V4433"/>
      <c r="W4433"/>
      <c r="X4433"/>
      <c r="Y4433"/>
      <c r="Z4433"/>
      <c r="AA4433"/>
      <c r="AB4433"/>
      <c r="AC4433"/>
      <c r="AD4433"/>
      <c r="AE4433"/>
      <c r="AF4433"/>
      <c r="AG4433"/>
      <c r="AH4433"/>
    </row>
    <row r="4434" spans="1:34" s="282" customFormat="1" ht="12.75" customHeight="1" x14ac:dyDescent="0.25">
      <c r="A4434"/>
      <c r="B4434"/>
      <c r="C4434" s="8"/>
      <c r="D4434" s="8"/>
      <c r="E4434"/>
      <c r="F4434" s="276"/>
      <c r="G4434"/>
      <c r="H4434"/>
      <c r="I4434"/>
      <c r="J4434" s="267"/>
      <c r="K4434" s="267"/>
      <c r="L4434" s="372"/>
      <c r="O4434" s="373"/>
      <c r="P4434" s="373"/>
      <c r="Q4434" s="374"/>
      <c r="R4434" s="274"/>
      <c r="S4434"/>
      <c r="T4434"/>
      <c r="U4434"/>
      <c r="V4434"/>
      <c r="W4434"/>
      <c r="X4434"/>
      <c r="Y4434"/>
      <c r="Z4434"/>
      <c r="AA4434"/>
      <c r="AB4434"/>
      <c r="AC4434"/>
      <c r="AD4434"/>
      <c r="AE4434"/>
      <c r="AF4434"/>
      <c r="AG4434"/>
      <c r="AH4434"/>
    </row>
    <row r="4435" spans="1:34" s="282" customFormat="1" ht="12.75" customHeight="1" x14ac:dyDescent="0.25">
      <c r="A4435"/>
      <c r="B4435"/>
      <c r="C4435" s="8"/>
      <c r="D4435" s="8"/>
      <c r="E4435"/>
      <c r="F4435" s="276"/>
      <c r="G4435"/>
      <c r="H4435"/>
      <c r="I4435"/>
      <c r="J4435" s="267"/>
      <c r="K4435" s="267"/>
      <c r="L4435" s="372"/>
      <c r="O4435" s="373"/>
      <c r="P4435" s="373"/>
      <c r="Q4435" s="374"/>
      <c r="R4435" s="274"/>
      <c r="S4435"/>
      <c r="T4435"/>
      <c r="U4435"/>
      <c r="V4435"/>
      <c r="W4435"/>
      <c r="X4435"/>
      <c r="Y4435"/>
      <c r="Z4435"/>
      <c r="AA4435"/>
      <c r="AB4435"/>
      <c r="AC4435"/>
      <c r="AD4435"/>
      <c r="AE4435"/>
      <c r="AF4435"/>
      <c r="AG4435"/>
      <c r="AH4435"/>
    </row>
    <row r="4436" spans="1:34" s="282" customFormat="1" ht="12.75" customHeight="1" x14ac:dyDescent="0.25">
      <c r="A4436"/>
      <c r="B4436"/>
      <c r="C4436" s="8"/>
      <c r="D4436" s="8"/>
      <c r="E4436"/>
      <c r="F4436" s="276"/>
      <c r="G4436"/>
      <c r="H4436"/>
      <c r="I4436"/>
      <c r="J4436" s="267"/>
      <c r="K4436" s="267"/>
      <c r="L4436" s="372"/>
      <c r="O4436" s="373"/>
      <c r="P4436" s="373"/>
      <c r="Q4436" s="374"/>
      <c r="R4436" s="274"/>
      <c r="S4436"/>
      <c r="T4436"/>
      <c r="U4436"/>
      <c r="V4436"/>
      <c r="W4436"/>
      <c r="X4436"/>
      <c r="Y4436"/>
      <c r="Z4436"/>
      <c r="AA4436"/>
      <c r="AB4436"/>
      <c r="AC4436"/>
      <c r="AD4436"/>
      <c r="AE4436"/>
      <c r="AF4436"/>
      <c r="AG4436"/>
      <c r="AH4436"/>
    </row>
    <row r="4437" spans="1:34" s="282" customFormat="1" ht="12.75" customHeight="1" x14ac:dyDescent="0.25">
      <c r="A4437"/>
      <c r="B4437"/>
      <c r="C4437" s="8"/>
      <c r="D4437" s="8"/>
      <c r="E4437"/>
      <c r="F4437" s="276"/>
      <c r="G4437"/>
      <c r="H4437"/>
      <c r="I4437"/>
      <c r="J4437" s="267"/>
      <c r="K4437" s="267"/>
      <c r="L4437" s="372"/>
      <c r="O4437" s="373"/>
      <c r="P4437" s="373"/>
      <c r="Q4437" s="374"/>
      <c r="R4437" s="274"/>
      <c r="S4437"/>
      <c r="T4437"/>
      <c r="U4437"/>
      <c r="V4437"/>
      <c r="W4437"/>
      <c r="X4437"/>
      <c r="Y4437"/>
      <c r="Z4437"/>
      <c r="AA4437"/>
      <c r="AB4437"/>
      <c r="AC4437"/>
      <c r="AD4437"/>
      <c r="AE4437"/>
      <c r="AF4437"/>
      <c r="AG4437"/>
      <c r="AH4437"/>
    </row>
    <row r="4438" spans="1:34" s="282" customFormat="1" ht="12.75" customHeight="1" x14ac:dyDescent="0.25">
      <c r="A4438"/>
      <c r="B4438"/>
      <c r="C4438" s="8"/>
      <c r="D4438" s="8"/>
      <c r="E4438"/>
      <c r="F4438" s="276"/>
      <c r="G4438"/>
      <c r="H4438"/>
      <c r="I4438"/>
      <c r="J4438" s="267"/>
      <c r="K4438" s="267"/>
      <c r="L4438" s="372"/>
      <c r="O4438" s="373"/>
      <c r="P4438" s="373"/>
      <c r="Q4438" s="374"/>
      <c r="R4438" s="274"/>
      <c r="S4438"/>
      <c r="T4438"/>
      <c r="U4438"/>
      <c r="V4438"/>
      <c r="W4438"/>
      <c r="X4438"/>
      <c r="Y4438"/>
      <c r="Z4438"/>
      <c r="AA4438"/>
      <c r="AB4438"/>
      <c r="AC4438"/>
      <c r="AD4438"/>
      <c r="AE4438"/>
      <c r="AF4438"/>
      <c r="AG4438"/>
      <c r="AH4438"/>
    </row>
    <row r="4439" spans="1:34" s="282" customFormat="1" ht="12.75" customHeight="1" x14ac:dyDescent="0.25">
      <c r="A4439"/>
      <c r="B4439"/>
      <c r="C4439" s="8"/>
      <c r="D4439" s="8"/>
      <c r="E4439"/>
      <c r="F4439" s="276"/>
      <c r="G4439"/>
      <c r="H4439"/>
      <c r="I4439"/>
      <c r="J4439" s="267"/>
      <c r="K4439" s="267"/>
      <c r="L4439" s="372"/>
      <c r="O4439" s="373"/>
      <c r="P4439" s="373"/>
      <c r="Q4439" s="374"/>
      <c r="R4439" s="274"/>
      <c r="S4439"/>
      <c r="T4439"/>
      <c r="U4439"/>
      <c r="V4439"/>
      <c r="W4439"/>
      <c r="X4439"/>
      <c r="Y4439"/>
      <c r="Z4439"/>
      <c r="AA4439"/>
      <c r="AB4439"/>
      <c r="AC4439"/>
      <c r="AD4439"/>
      <c r="AE4439"/>
      <c r="AF4439"/>
      <c r="AG4439"/>
      <c r="AH4439"/>
    </row>
    <row r="4440" spans="1:34" s="282" customFormat="1" ht="12.75" customHeight="1" x14ac:dyDescent="0.25">
      <c r="A4440"/>
      <c r="B4440"/>
      <c r="C4440" s="8"/>
      <c r="D4440" s="8"/>
      <c r="E4440"/>
      <c r="F4440" s="276"/>
      <c r="G4440"/>
      <c r="H4440"/>
      <c r="I4440"/>
      <c r="J4440" s="267"/>
      <c r="K4440" s="267"/>
      <c r="L4440" s="372"/>
      <c r="O4440" s="373"/>
      <c r="P4440" s="373"/>
      <c r="Q4440" s="374"/>
      <c r="R4440" s="274"/>
      <c r="S4440"/>
      <c r="T4440"/>
      <c r="U4440"/>
      <c r="V4440"/>
      <c r="W4440"/>
      <c r="X4440"/>
      <c r="Y4440"/>
      <c r="Z4440"/>
      <c r="AA4440"/>
      <c r="AB4440"/>
      <c r="AC4440"/>
      <c r="AD4440"/>
      <c r="AE4440"/>
      <c r="AF4440"/>
      <c r="AG4440"/>
      <c r="AH4440"/>
    </row>
    <row r="4441" spans="1:34" s="282" customFormat="1" ht="12.75" customHeight="1" x14ac:dyDescent="0.25">
      <c r="A4441"/>
      <c r="B4441"/>
      <c r="C4441" s="8"/>
      <c r="D4441" s="8"/>
      <c r="E4441"/>
      <c r="F4441" s="276"/>
      <c r="G4441"/>
      <c r="H4441"/>
      <c r="I4441"/>
      <c r="J4441" s="267"/>
      <c r="K4441" s="267"/>
      <c r="L4441" s="372"/>
      <c r="O4441" s="373"/>
      <c r="P4441" s="373"/>
      <c r="Q4441" s="374"/>
      <c r="R4441" s="274"/>
      <c r="S4441"/>
      <c r="T4441"/>
      <c r="U4441"/>
      <c r="V4441"/>
      <c r="W4441"/>
      <c r="X4441"/>
      <c r="Y4441"/>
      <c r="Z4441"/>
      <c r="AA4441"/>
      <c r="AB4441"/>
      <c r="AC4441"/>
      <c r="AD4441"/>
      <c r="AE4441"/>
      <c r="AF4441"/>
      <c r="AG4441"/>
      <c r="AH4441"/>
    </row>
    <row r="4442" spans="1:34" s="282" customFormat="1" ht="12.75" customHeight="1" x14ac:dyDescent="0.25">
      <c r="A4442"/>
      <c r="B4442"/>
      <c r="C4442" s="8"/>
      <c r="D4442" s="8"/>
      <c r="E4442"/>
      <c r="F4442" s="276"/>
      <c r="G4442"/>
      <c r="H4442"/>
      <c r="I4442"/>
      <c r="J4442" s="267"/>
      <c r="K4442" s="267"/>
      <c r="L4442" s="372"/>
      <c r="O4442" s="373"/>
      <c r="P4442" s="373"/>
      <c r="Q4442" s="374"/>
      <c r="R4442" s="274"/>
      <c r="S4442"/>
      <c r="T4442"/>
      <c r="U4442"/>
      <c r="V4442"/>
      <c r="W4442"/>
      <c r="X4442"/>
      <c r="Y4442"/>
      <c r="Z4442"/>
      <c r="AA4442"/>
      <c r="AB4442"/>
      <c r="AC4442"/>
      <c r="AD4442"/>
      <c r="AE4442"/>
      <c r="AF4442"/>
      <c r="AG4442"/>
      <c r="AH4442"/>
    </row>
    <row r="4443" spans="1:34" s="282" customFormat="1" ht="12.75" customHeight="1" x14ac:dyDescent="0.25">
      <c r="A4443"/>
      <c r="B4443"/>
      <c r="C4443" s="8"/>
      <c r="D4443" s="8"/>
      <c r="E4443"/>
      <c r="F4443" s="276"/>
      <c r="G4443"/>
      <c r="H4443"/>
      <c r="I4443"/>
      <c r="J4443" s="267"/>
      <c r="K4443" s="267"/>
      <c r="L4443" s="372"/>
      <c r="O4443" s="373"/>
      <c r="P4443" s="373"/>
      <c r="Q4443" s="374"/>
      <c r="R4443" s="274"/>
      <c r="S4443"/>
      <c r="T4443"/>
      <c r="U4443"/>
      <c r="V4443"/>
      <c r="W4443"/>
      <c r="X4443"/>
      <c r="Y4443"/>
      <c r="Z4443"/>
      <c r="AA4443"/>
      <c r="AB4443"/>
      <c r="AC4443"/>
      <c r="AD4443"/>
      <c r="AE4443"/>
      <c r="AF4443"/>
      <c r="AG4443"/>
      <c r="AH4443"/>
    </row>
    <row r="4444" spans="1:34" s="282" customFormat="1" ht="12.75" customHeight="1" x14ac:dyDescent="0.25">
      <c r="A4444"/>
      <c r="B4444"/>
      <c r="C4444" s="8"/>
      <c r="D4444" s="8"/>
      <c r="E4444"/>
      <c r="F4444" s="276"/>
      <c r="G4444"/>
      <c r="H4444"/>
      <c r="I4444"/>
      <c r="J4444" s="267"/>
      <c r="K4444" s="267"/>
      <c r="L4444" s="372"/>
      <c r="O4444" s="373"/>
      <c r="P4444" s="373"/>
      <c r="Q4444" s="374"/>
      <c r="R4444" s="274"/>
      <c r="S4444"/>
      <c r="T4444"/>
      <c r="U4444"/>
      <c r="V4444"/>
      <c r="W4444"/>
      <c r="X4444"/>
      <c r="Y4444"/>
      <c r="Z4444"/>
      <c r="AA4444"/>
      <c r="AB4444"/>
      <c r="AC4444"/>
      <c r="AD4444"/>
      <c r="AE4444"/>
      <c r="AF4444"/>
      <c r="AG4444"/>
      <c r="AH4444"/>
    </row>
    <row r="4445" spans="1:34" s="282" customFormat="1" ht="12.75" customHeight="1" x14ac:dyDescent="0.25">
      <c r="A4445"/>
      <c r="B4445"/>
      <c r="C4445" s="8"/>
      <c r="D4445" s="8"/>
      <c r="E4445"/>
      <c r="F4445" s="276"/>
      <c r="G4445"/>
      <c r="H4445"/>
      <c r="I4445"/>
      <c r="J4445" s="267"/>
      <c r="K4445" s="267"/>
      <c r="L4445" s="372"/>
      <c r="O4445" s="373"/>
      <c r="P4445" s="373"/>
      <c r="Q4445" s="374"/>
      <c r="R4445" s="274"/>
      <c r="S4445"/>
      <c r="T4445"/>
      <c r="U4445"/>
      <c r="V4445"/>
      <c r="W4445"/>
      <c r="X4445"/>
      <c r="Y4445"/>
      <c r="Z4445"/>
      <c r="AA4445"/>
      <c r="AB4445"/>
      <c r="AC4445"/>
      <c r="AD4445"/>
      <c r="AE4445"/>
      <c r="AF4445"/>
      <c r="AG4445"/>
      <c r="AH4445"/>
    </row>
    <row r="4446" spans="1:34" s="282" customFormat="1" ht="12.75" customHeight="1" x14ac:dyDescent="0.25">
      <c r="A4446"/>
      <c r="B4446"/>
      <c r="C4446" s="8"/>
      <c r="D4446" s="8"/>
      <c r="E4446"/>
      <c r="F4446" s="276"/>
      <c r="G4446"/>
      <c r="H4446"/>
      <c r="I4446"/>
      <c r="J4446" s="267"/>
      <c r="K4446" s="267"/>
      <c r="L4446" s="372"/>
      <c r="O4446" s="373"/>
      <c r="P4446" s="373"/>
      <c r="Q4446" s="374"/>
      <c r="R4446" s="274"/>
      <c r="S4446"/>
      <c r="T4446"/>
      <c r="U4446"/>
      <c r="V4446"/>
      <c r="W4446"/>
      <c r="X4446"/>
      <c r="Y4446"/>
      <c r="Z4446"/>
      <c r="AA4446"/>
      <c r="AB4446"/>
      <c r="AC4446"/>
      <c r="AD4446"/>
      <c r="AE4446"/>
      <c r="AF4446"/>
      <c r="AG4446"/>
      <c r="AH4446"/>
    </row>
    <row r="4447" spans="1:34" s="282" customFormat="1" ht="12.75" customHeight="1" x14ac:dyDescent="0.25">
      <c r="A4447"/>
      <c r="B4447"/>
      <c r="C4447" s="8"/>
      <c r="D4447" s="8"/>
      <c r="E4447"/>
      <c r="F4447" s="276"/>
      <c r="G4447"/>
      <c r="H4447"/>
      <c r="I4447"/>
      <c r="J4447" s="267"/>
      <c r="K4447" s="267"/>
      <c r="L4447" s="372"/>
      <c r="O4447" s="373"/>
      <c r="P4447" s="373"/>
      <c r="Q4447" s="374"/>
      <c r="R4447" s="274"/>
      <c r="S4447"/>
      <c r="T4447"/>
      <c r="U4447"/>
      <c r="V4447"/>
      <c r="W4447"/>
      <c r="X4447"/>
      <c r="Y4447"/>
      <c r="Z4447"/>
      <c r="AA4447"/>
      <c r="AB4447"/>
      <c r="AC4447"/>
      <c r="AD4447"/>
      <c r="AE4447"/>
      <c r="AF4447"/>
      <c r="AG4447"/>
      <c r="AH4447"/>
    </row>
    <row r="4448" spans="1:34" s="282" customFormat="1" ht="12.75" customHeight="1" x14ac:dyDescent="0.25">
      <c r="A4448"/>
      <c r="B4448"/>
      <c r="C4448" s="8"/>
      <c r="D4448" s="8"/>
      <c r="E4448"/>
      <c r="F4448" s="276"/>
      <c r="G4448"/>
      <c r="H4448"/>
      <c r="I4448"/>
      <c r="J4448" s="267"/>
      <c r="K4448" s="267"/>
      <c r="L4448" s="372"/>
      <c r="O4448" s="373"/>
      <c r="P4448" s="373"/>
      <c r="Q4448" s="374"/>
      <c r="R4448" s="274"/>
      <c r="S4448"/>
      <c r="T4448"/>
      <c r="U4448"/>
      <c r="V4448"/>
      <c r="W4448"/>
      <c r="X4448"/>
      <c r="Y4448"/>
      <c r="Z4448"/>
      <c r="AA4448"/>
      <c r="AB4448"/>
      <c r="AC4448"/>
      <c r="AD4448"/>
      <c r="AE4448"/>
      <c r="AF4448"/>
      <c r="AG4448"/>
      <c r="AH4448"/>
    </row>
    <row r="4449" spans="1:34" s="282" customFormat="1" ht="12.75" customHeight="1" x14ac:dyDescent="0.25">
      <c r="A4449"/>
      <c r="B4449"/>
      <c r="C4449" s="8"/>
      <c r="D4449" s="8"/>
      <c r="E4449"/>
      <c r="F4449" s="276"/>
      <c r="G4449"/>
      <c r="H4449"/>
      <c r="I4449"/>
      <c r="J4449" s="267"/>
      <c r="K4449" s="267"/>
      <c r="L4449" s="372"/>
      <c r="O4449" s="373"/>
      <c r="P4449" s="373"/>
      <c r="Q4449" s="374"/>
      <c r="R4449" s="274"/>
      <c r="S4449"/>
      <c r="T4449"/>
      <c r="U4449"/>
      <c r="V4449"/>
      <c r="W4449"/>
      <c r="X4449"/>
      <c r="Y4449"/>
      <c r="Z4449"/>
      <c r="AA4449"/>
      <c r="AB4449"/>
      <c r="AC4449"/>
      <c r="AD4449"/>
      <c r="AE4449"/>
      <c r="AF4449"/>
      <c r="AG4449"/>
      <c r="AH4449"/>
    </row>
    <row r="4450" spans="1:34" s="282" customFormat="1" ht="12.75" customHeight="1" x14ac:dyDescent="0.25">
      <c r="A4450"/>
      <c r="B4450"/>
      <c r="C4450" s="8"/>
      <c r="D4450" s="8"/>
      <c r="E4450"/>
      <c r="F4450" s="276"/>
      <c r="G4450"/>
      <c r="H4450"/>
      <c r="I4450"/>
      <c r="J4450" s="267"/>
      <c r="K4450" s="267"/>
      <c r="L4450" s="372"/>
      <c r="O4450" s="373"/>
      <c r="P4450" s="373"/>
      <c r="Q4450" s="374"/>
      <c r="R4450" s="274"/>
      <c r="S4450"/>
      <c r="T4450"/>
      <c r="U4450"/>
      <c r="V4450"/>
      <c r="W4450"/>
      <c r="X4450"/>
      <c r="Y4450"/>
      <c r="Z4450"/>
      <c r="AA4450"/>
      <c r="AB4450"/>
      <c r="AC4450"/>
      <c r="AD4450"/>
      <c r="AE4450"/>
      <c r="AF4450"/>
      <c r="AG4450"/>
      <c r="AH4450"/>
    </row>
    <row r="4451" spans="1:34" s="282" customFormat="1" ht="12.75" customHeight="1" x14ac:dyDescent="0.25">
      <c r="A4451"/>
      <c r="B4451"/>
      <c r="C4451" s="8"/>
      <c r="D4451" s="8"/>
      <c r="E4451"/>
      <c r="F4451" s="276"/>
      <c r="G4451"/>
      <c r="H4451"/>
      <c r="I4451"/>
      <c r="J4451" s="267"/>
      <c r="K4451" s="267"/>
      <c r="L4451" s="372"/>
      <c r="O4451" s="373"/>
      <c r="P4451" s="373"/>
      <c r="Q4451" s="374"/>
      <c r="R4451" s="274"/>
      <c r="S4451"/>
      <c r="T4451"/>
      <c r="U4451"/>
      <c r="V4451"/>
      <c r="W4451"/>
      <c r="X4451"/>
      <c r="Y4451"/>
      <c r="Z4451"/>
      <c r="AA4451"/>
      <c r="AB4451"/>
      <c r="AC4451"/>
      <c r="AD4451"/>
      <c r="AE4451"/>
      <c r="AF4451"/>
      <c r="AG4451"/>
      <c r="AH4451"/>
    </row>
    <row r="4452" spans="1:34" s="282" customFormat="1" ht="12.75" customHeight="1" x14ac:dyDescent="0.25">
      <c r="A4452"/>
      <c r="B4452"/>
      <c r="C4452" s="8"/>
      <c r="D4452" s="8"/>
      <c r="E4452"/>
      <c r="F4452" s="276"/>
      <c r="G4452"/>
      <c r="H4452"/>
      <c r="I4452"/>
      <c r="J4452" s="267"/>
      <c r="K4452" s="267"/>
      <c r="L4452" s="372"/>
      <c r="O4452" s="373"/>
      <c r="P4452" s="373"/>
      <c r="Q4452" s="374"/>
      <c r="R4452" s="274"/>
      <c r="S4452"/>
      <c r="T4452"/>
      <c r="U4452"/>
      <c r="V4452"/>
      <c r="W4452"/>
      <c r="X4452"/>
      <c r="Y4452"/>
      <c r="Z4452"/>
      <c r="AA4452"/>
      <c r="AB4452"/>
      <c r="AC4452"/>
      <c r="AD4452"/>
      <c r="AE4452"/>
      <c r="AF4452"/>
      <c r="AG4452"/>
      <c r="AH4452"/>
    </row>
    <row r="4453" spans="1:34" s="282" customFormat="1" ht="12.75" customHeight="1" x14ac:dyDescent="0.25">
      <c r="A4453"/>
      <c r="B4453"/>
      <c r="C4453" s="8"/>
      <c r="D4453" s="8"/>
      <c r="E4453"/>
      <c r="F4453" s="276"/>
      <c r="G4453"/>
      <c r="H4453"/>
      <c r="I4453"/>
      <c r="J4453" s="267"/>
      <c r="K4453" s="267"/>
      <c r="L4453" s="372"/>
      <c r="O4453" s="373"/>
      <c r="P4453" s="373"/>
      <c r="Q4453" s="374"/>
      <c r="R4453" s="274"/>
      <c r="S4453"/>
      <c r="T4453"/>
      <c r="U4453"/>
      <c r="V4453"/>
      <c r="W4453"/>
      <c r="X4453"/>
      <c r="Y4453"/>
      <c r="Z4453"/>
      <c r="AA4453"/>
      <c r="AB4453"/>
      <c r="AC4453"/>
      <c r="AD4453"/>
      <c r="AE4453"/>
      <c r="AF4453"/>
      <c r="AG4453"/>
      <c r="AH4453"/>
    </row>
    <row r="4454" spans="1:34" s="282" customFormat="1" ht="12.75" customHeight="1" x14ac:dyDescent="0.25">
      <c r="A4454"/>
      <c r="B4454"/>
      <c r="C4454" s="8"/>
      <c r="D4454" s="8"/>
      <c r="E4454"/>
      <c r="F4454" s="276"/>
      <c r="G4454"/>
      <c r="H4454"/>
      <c r="I4454"/>
      <c r="J4454" s="267"/>
      <c r="K4454" s="267"/>
      <c r="L4454" s="372"/>
      <c r="O4454" s="373"/>
      <c r="P4454" s="373"/>
      <c r="Q4454" s="374"/>
      <c r="R4454" s="274"/>
      <c r="S4454"/>
      <c r="T4454"/>
      <c r="U4454"/>
      <c r="V4454"/>
      <c r="W4454"/>
      <c r="X4454"/>
      <c r="Y4454"/>
      <c r="Z4454"/>
      <c r="AA4454"/>
      <c r="AB4454"/>
      <c r="AC4454"/>
      <c r="AD4454"/>
      <c r="AE4454"/>
      <c r="AF4454"/>
      <c r="AG4454"/>
      <c r="AH4454"/>
    </row>
    <row r="4455" spans="1:34" s="282" customFormat="1" ht="12.75" customHeight="1" x14ac:dyDescent="0.25">
      <c r="A4455"/>
      <c r="B4455"/>
      <c r="C4455" s="8"/>
      <c r="D4455" s="8"/>
      <c r="E4455"/>
      <c r="F4455" s="276"/>
      <c r="G4455"/>
      <c r="H4455"/>
      <c r="I4455"/>
      <c r="J4455" s="267"/>
      <c r="K4455" s="267"/>
      <c r="L4455" s="372"/>
      <c r="O4455" s="373"/>
      <c r="P4455" s="373"/>
      <c r="Q4455" s="374"/>
      <c r="R4455" s="274"/>
      <c r="S4455"/>
      <c r="T4455"/>
      <c r="U4455"/>
      <c r="V4455"/>
      <c r="W4455"/>
      <c r="X4455"/>
      <c r="Y4455"/>
      <c r="Z4455"/>
      <c r="AA4455"/>
      <c r="AB4455"/>
      <c r="AC4455"/>
      <c r="AD4455"/>
      <c r="AE4455"/>
      <c r="AF4455"/>
      <c r="AG4455"/>
      <c r="AH4455"/>
    </row>
    <row r="4456" spans="1:34" s="282" customFormat="1" ht="12.75" customHeight="1" x14ac:dyDescent="0.25">
      <c r="A4456"/>
      <c r="B4456"/>
      <c r="C4456" s="8"/>
      <c r="D4456" s="8"/>
      <c r="E4456"/>
      <c r="F4456" s="276"/>
      <c r="G4456"/>
      <c r="H4456"/>
      <c r="I4456"/>
      <c r="J4456" s="267"/>
      <c r="K4456" s="267"/>
      <c r="L4456" s="372"/>
      <c r="O4456" s="373"/>
      <c r="P4456" s="373"/>
      <c r="Q4456" s="374"/>
      <c r="R4456" s="274"/>
      <c r="S4456"/>
      <c r="T4456"/>
      <c r="U4456"/>
      <c r="V4456"/>
      <c r="W4456"/>
      <c r="X4456"/>
      <c r="Y4456"/>
      <c r="Z4456"/>
      <c r="AA4456"/>
      <c r="AB4456"/>
      <c r="AC4456"/>
      <c r="AD4456"/>
      <c r="AE4456"/>
      <c r="AF4456"/>
      <c r="AG4456"/>
      <c r="AH4456"/>
    </row>
    <row r="4457" spans="1:34" s="282" customFormat="1" ht="12.75" customHeight="1" x14ac:dyDescent="0.25">
      <c r="A4457"/>
      <c r="B4457"/>
      <c r="C4457" s="8"/>
      <c r="D4457" s="8"/>
      <c r="E4457"/>
      <c r="F4457" s="276"/>
      <c r="G4457"/>
      <c r="H4457"/>
      <c r="I4457"/>
      <c r="J4457" s="267"/>
      <c r="K4457" s="267"/>
      <c r="L4457" s="372"/>
      <c r="O4457" s="373"/>
      <c r="P4457" s="373"/>
      <c r="Q4457" s="374"/>
      <c r="R4457" s="274"/>
      <c r="S4457"/>
      <c r="T4457"/>
      <c r="U4457"/>
      <c r="V4457"/>
      <c r="W4457"/>
      <c r="X4457"/>
      <c r="Y4457"/>
      <c r="Z4457"/>
      <c r="AA4457"/>
      <c r="AB4457"/>
      <c r="AC4457"/>
      <c r="AD4457"/>
      <c r="AE4457"/>
      <c r="AF4457"/>
      <c r="AG4457"/>
      <c r="AH4457"/>
    </row>
    <row r="4458" spans="1:34" s="282" customFormat="1" ht="12.75" customHeight="1" x14ac:dyDescent="0.25">
      <c r="A4458"/>
      <c r="B4458"/>
      <c r="C4458" s="8"/>
      <c r="D4458" s="8"/>
      <c r="E4458"/>
      <c r="F4458" s="276"/>
      <c r="G4458"/>
      <c r="H4458"/>
      <c r="I4458"/>
      <c r="J4458" s="267"/>
      <c r="K4458" s="267"/>
      <c r="L4458" s="372"/>
      <c r="O4458" s="373"/>
      <c r="P4458" s="373"/>
      <c r="Q4458" s="374"/>
      <c r="R4458" s="274"/>
      <c r="S4458"/>
      <c r="T4458"/>
      <c r="U4458"/>
      <c r="V4458"/>
      <c r="W4458"/>
      <c r="X4458"/>
      <c r="Y4458"/>
      <c r="Z4458"/>
      <c r="AA4458"/>
      <c r="AB4458"/>
      <c r="AC4458"/>
      <c r="AD4458"/>
      <c r="AE4458"/>
      <c r="AF4458"/>
      <c r="AG4458"/>
      <c r="AH4458"/>
    </row>
    <row r="4459" spans="1:34" s="282" customFormat="1" ht="12.75" customHeight="1" x14ac:dyDescent="0.25">
      <c r="A4459"/>
      <c r="B4459"/>
      <c r="C4459" s="8"/>
      <c r="D4459" s="8"/>
      <c r="E4459"/>
      <c r="F4459" s="276"/>
      <c r="G4459"/>
      <c r="H4459"/>
      <c r="I4459"/>
      <c r="J4459" s="267"/>
      <c r="K4459" s="267"/>
      <c r="L4459" s="372"/>
      <c r="O4459" s="373"/>
      <c r="P4459" s="373"/>
      <c r="Q4459" s="374"/>
      <c r="R4459" s="274"/>
      <c r="S4459"/>
      <c r="T4459"/>
      <c r="U4459"/>
      <c r="V4459"/>
      <c r="W4459"/>
      <c r="X4459"/>
      <c r="Y4459"/>
      <c r="Z4459"/>
      <c r="AA4459"/>
      <c r="AB4459"/>
      <c r="AC4459"/>
      <c r="AD4459"/>
      <c r="AE4459"/>
      <c r="AF4459"/>
      <c r="AG4459"/>
      <c r="AH4459"/>
    </row>
    <row r="4460" spans="1:34" s="282" customFormat="1" ht="12.75" customHeight="1" x14ac:dyDescent="0.25">
      <c r="A4460"/>
      <c r="B4460"/>
      <c r="C4460" s="8"/>
      <c r="D4460" s="8"/>
      <c r="E4460"/>
      <c r="F4460" s="276"/>
      <c r="G4460"/>
      <c r="H4460"/>
      <c r="I4460"/>
      <c r="J4460" s="267"/>
      <c r="K4460" s="267"/>
      <c r="L4460" s="372"/>
      <c r="O4460" s="373"/>
      <c r="P4460" s="373"/>
      <c r="Q4460" s="374"/>
      <c r="R4460" s="274"/>
      <c r="S4460"/>
      <c r="T4460"/>
      <c r="U4460"/>
      <c r="V4460"/>
      <c r="W4460"/>
      <c r="X4460"/>
      <c r="Y4460"/>
      <c r="Z4460"/>
      <c r="AA4460"/>
      <c r="AB4460"/>
      <c r="AC4460"/>
      <c r="AD4460"/>
      <c r="AE4460"/>
      <c r="AF4460"/>
      <c r="AG4460"/>
      <c r="AH4460"/>
    </row>
    <row r="4461" spans="1:34" s="282" customFormat="1" ht="12.75" customHeight="1" x14ac:dyDescent="0.25">
      <c r="A4461"/>
      <c r="B4461"/>
      <c r="C4461" s="8"/>
      <c r="D4461" s="8"/>
      <c r="E4461"/>
      <c r="F4461" s="276"/>
      <c r="G4461"/>
      <c r="H4461"/>
      <c r="I4461"/>
      <c r="J4461" s="267"/>
      <c r="K4461" s="267"/>
      <c r="L4461" s="372"/>
      <c r="O4461" s="373"/>
      <c r="P4461" s="373"/>
      <c r="Q4461" s="374"/>
      <c r="R4461" s="274"/>
      <c r="S4461"/>
      <c r="T4461"/>
      <c r="U4461"/>
      <c r="V4461"/>
      <c r="W4461"/>
      <c r="X4461"/>
      <c r="Y4461"/>
      <c r="Z4461"/>
      <c r="AA4461"/>
      <c r="AB4461"/>
      <c r="AC4461"/>
      <c r="AD4461"/>
      <c r="AE4461"/>
      <c r="AF4461"/>
      <c r="AG4461"/>
      <c r="AH4461"/>
    </row>
    <row r="4462" spans="1:34" s="282" customFormat="1" ht="12.75" customHeight="1" x14ac:dyDescent="0.25">
      <c r="A4462"/>
      <c r="B4462"/>
      <c r="C4462" s="8"/>
      <c r="D4462" s="8"/>
      <c r="E4462"/>
      <c r="F4462" s="276"/>
      <c r="G4462"/>
      <c r="H4462"/>
      <c r="I4462"/>
      <c r="J4462" s="267"/>
      <c r="K4462" s="267"/>
      <c r="L4462" s="372"/>
      <c r="O4462" s="373"/>
      <c r="P4462" s="373"/>
      <c r="Q4462" s="374"/>
      <c r="R4462" s="274"/>
      <c r="S4462"/>
      <c r="T4462"/>
      <c r="U4462"/>
      <c r="V4462"/>
      <c r="W4462"/>
      <c r="X4462"/>
      <c r="Y4462"/>
      <c r="Z4462"/>
      <c r="AA4462"/>
      <c r="AB4462"/>
      <c r="AC4462"/>
      <c r="AD4462"/>
      <c r="AE4462"/>
      <c r="AF4462"/>
      <c r="AG4462"/>
      <c r="AH4462"/>
    </row>
    <row r="4463" spans="1:34" s="282" customFormat="1" ht="12.75" customHeight="1" x14ac:dyDescent="0.25">
      <c r="A4463"/>
      <c r="B4463"/>
      <c r="C4463" s="8"/>
      <c r="D4463" s="8"/>
      <c r="E4463"/>
      <c r="F4463" s="276"/>
      <c r="G4463"/>
      <c r="H4463"/>
      <c r="I4463"/>
      <c r="J4463" s="267"/>
      <c r="K4463" s="267"/>
      <c r="L4463" s="372"/>
      <c r="O4463" s="373"/>
      <c r="P4463" s="373"/>
      <c r="Q4463" s="374"/>
      <c r="R4463" s="274"/>
      <c r="S4463"/>
      <c r="T4463"/>
      <c r="U4463"/>
      <c r="V4463"/>
      <c r="W4463"/>
      <c r="X4463"/>
      <c r="Y4463"/>
      <c r="Z4463"/>
      <c r="AA4463"/>
      <c r="AB4463"/>
      <c r="AC4463"/>
      <c r="AD4463"/>
      <c r="AE4463"/>
      <c r="AF4463"/>
      <c r="AG4463"/>
      <c r="AH4463"/>
    </row>
    <row r="4464" spans="1:34" s="282" customFormat="1" ht="12.75" customHeight="1" x14ac:dyDescent="0.25">
      <c r="A4464"/>
      <c r="B4464"/>
      <c r="C4464" s="8"/>
      <c r="D4464" s="8"/>
      <c r="E4464"/>
      <c r="F4464" s="276"/>
      <c r="G4464"/>
      <c r="H4464"/>
      <c r="I4464"/>
      <c r="J4464" s="267"/>
      <c r="K4464" s="267"/>
      <c r="L4464" s="372"/>
      <c r="O4464" s="373"/>
      <c r="P4464" s="373"/>
      <c r="Q4464" s="374"/>
      <c r="R4464" s="274"/>
      <c r="S4464"/>
      <c r="T4464"/>
      <c r="U4464"/>
      <c r="V4464"/>
      <c r="W4464"/>
      <c r="X4464"/>
      <c r="Y4464"/>
      <c r="Z4464"/>
      <c r="AA4464"/>
      <c r="AB4464"/>
      <c r="AC4464"/>
      <c r="AD4464"/>
      <c r="AE4464"/>
      <c r="AF4464"/>
      <c r="AG4464"/>
      <c r="AH4464"/>
    </row>
    <row r="4465" spans="1:34" s="282" customFormat="1" ht="12.75" customHeight="1" x14ac:dyDescent="0.25">
      <c r="A4465"/>
      <c r="B4465"/>
      <c r="C4465" s="8"/>
      <c r="D4465" s="8"/>
      <c r="E4465"/>
      <c r="F4465" s="276"/>
      <c r="G4465"/>
      <c r="H4465"/>
      <c r="I4465"/>
      <c r="J4465" s="267"/>
      <c r="K4465" s="267"/>
      <c r="L4465" s="372"/>
      <c r="O4465" s="373"/>
      <c r="P4465" s="373"/>
      <c r="Q4465" s="374"/>
      <c r="R4465" s="274"/>
      <c r="S4465"/>
      <c r="T4465"/>
      <c r="U4465"/>
      <c r="V4465"/>
      <c r="W4465"/>
      <c r="X4465"/>
      <c r="Y4465"/>
      <c r="Z4465"/>
      <c r="AA4465"/>
      <c r="AB4465"/>
      <c r="AC4465"/>
      <c r="AD4465"/>
      <c r="AE4465"/>
      <c r="AF4465"/>
      <c r="AG4465"/>
      <c r="AH4465"/>
    </row>
    <row r="4466" spans="1:34" s="282" customFormat="1" ht="12.75" customHeight="1" x14ac:dyDescent="0.25">
      <c r="A4466"/>
      <c r="B4466"/>
      <c r="C4466" s="8"/>
      <c r="D4466" s="8"/>
      <c r="E4466"/>
      <c r="F4466" s="276"/>
      <c r="G4466"/>
      <c r="H4466"/>
      <c r="I4466"/>
      <c r="J4466" s="267"/>
      <c r="K4466" s="267"/>
      <c r="L4466" s="372"/>
      <c r="O4466" s="373"/>
      <c r="P4466" s="373"/>
      <c r="Q4466" s="374"/>
      <c r="R4466" s="274"/>
      <c r="S4466"/>
      <c r="T4466"/>
      <c r="U4466"/>
      <c r="V4466"/>
      <c r="W4466"/>
      <c r="X4466"/>
      <c r="Y4466"/>
      <c r="Z4466"/>
      <c r="AA4466"/>
      <c r="AB4466"/>
      <c r="AC4466"/>
      <c r="AD4466"/>
      <c r="AE4466"/>
      <c r="AF4466"/>
      <c r="AG4466"/>
      <c r="AH4466"/>
    </row>
    <row r="4467" spans="1:34" s="282" customFormat="1" ht="12.75" customHeight="1" x14ac:dyDescent="0.25">
      <c r="A4467"/>
      <c r="B4467"/>
      <c r="C4467" s="8"/>
      <c r="D4467" s="8"/>
      <c r="E4467"/>
      <c r="F4467" s="276"/>
      <c r="G4467"/>
      <c r="H4467"/>
      <c r="I4467"/>
      <c r="J4467" s="267"/>
      <c r="K4467" s="267"/>
      <c r="L4467" s="372"/>
      <c r="O4467" s="373"/>
      <c r="P4467" s="373"/>
      <c r="Q4467" s="374"/>
      <c r="R4467" s="274"/>
      <c r="S4467"/>
      <c r="T4467"/>
      <c r="U4467"/>
      <c r="V4467"/>
      <c r="W4467"/>
      <c r="X4467"/>
      <c r="Y4467"/>
      <c r="Z4467"/>
      <c r="AA4467"/>
      <c r="AB4467"/>
      <c r="AC4467"/>
      <c r="AD4467"/>
      <c r="AE4467"/>
      <c r="AF4467"/>
      <c r="AG4467"/>
      <c r="AH4467"/>
    </row>
    <row r="4468" spans="1:34" s="282" customFormat="1" ht="12.75" customHeight="1" x14ac:dyDescent="0.25">
      <c r="A4468"/>
      <c r="B4468"/>
      <c r="C4468" s="8"/>
      <c r="D4468" s="8"/>
      <c r="E4468"/>
      <c r="F4468" s="276"/>
      <c r="G4468"/>
      <c r="H4468"/>
      <c r="I4468"/>
      <c r="J4468" s="267"/>
      <c r="K4468" s="267"/>
      <c r="L4468" s="372"/>
      <c r="O4468" s="373"/>
      <c r="P4468" s="373"/>
      <c r="Q4468" s="374"/>
      <c r="R4468" s="274"/>
      <c r="S4468"/>
      <c r="T4468"/>
      <c r="U4468"/>
      <c r="V4468"/>
      <c r="W4468"/>
      <c r="X4468"/>
      <c r="Y4468"/>
      <c r="Z4468"/>
      <c r="AA4468"/>
      <c r="AB4468"/>
      <c r="AC4468"/>
      <c r="AD4468"/>
      <c r="AE4468"/>
      <c r="AF4468"/>
      <c r="AG4468"/>
      <c r="AH4468"/>
    </row>
    <row r="4469" spans="1:34" s="282" customFormat="1" ht="12.75" customHeight="1" x14ac:dyDescent="0.25">
      <c r="A4469"/>
      <c r="B4469"/>
      <c r="C4469" s="8"/>
      <c r="D4469" s="8"/>
      <c r="E4469"/>
      <c r="F4469" s="276"/>
      <c r="G4469"/>
      <c r="H4469"/>
      <c r="I4469"/>
      <c r="J4469" s="267"/>
      <c r="K4469" s="267"/>
      <c r="L4469" s="372"/>
      <c r="O4469" s="373"/>
      <c r="P4469" s="373"/>
      <c r="Q4469" s="374"/>
      <c r="R4469" s="274"/>
      <c r="S4469"/>
      <c r="T4469"/>
      <c r="U4469"/>
      <c r="V4469"/>
      <c r="W4469"/>
      <c r="X4469"/>
      <c r="Y4469"/>
      <c r="Z4469"/>
      <c r="AA4469"/>
      <c r="AB4469"/>
      <c r="AC4469"/>
      <c r="AD4469"/>
      <c r="AE4469"/>
      <c r="AF4469"/>
      <c r="AG4469"/>
      <c r="AH4469"/>
    </row>
    <row r="4470" spans="1:34" s="282" customFormat="1" ht="12.75" customHeight="1" x14ac:dyDescent="0.25">
      <c r="A4470"/>
      <c r="B4470"/>
      <c r="C4470" s="8"/>
      <c r="D4470" s="8"/>
      <c r="E4470"/>
      <c r="F4470" s="276"/>
      <c r="G4470"/>
      <c r="H4470"/>
      <c r="I4470"/>
      <c r="J4470" s="267"/>
      <c r="K4470" s="267"/>
      <c r="L4470" s="372"/>
      <c r="O4470" s="373"/>
      <c r="P4470" s="373"/>
      <c r="Q4470" s="374"/>
      <c r="R4470" s="274"/>
      <c r="S4470"/>
      <c r="T4470"/>
      <c r="U4470"/>
      <c r="V4470"/>
      <c r="W4470"/>
      <c r="X4470"/>
      <c r="Y4470"/>
      <c r="Z4470"/>
      <c r="AA4470"/>
      <c r="AB4470"/>
      <c r="AC4470"/>
      <c r="AD4470"/>
      <c r="AE4470"/>
      <c r="AF4470"/>
      <c r="AG4470"/>
      <c r="AH4470"/>
    </row>
    <row r="4471" spans="1:34" s="282" customFormat="1" ht="12.75" customHeight="1" x14ac:dyDescent="0.25">
      <c r="A4471"/>
      <c r="B4471"/>
      <c r="C4471" s="8"/>
      <c r="D4471" s="8"/>
      <c r="E4471"/>
      <c r="F4471" s="276"/>
      <c r="G4471"/>
      <c r="H4471"/>
      <c r="I4471"/>
      <c r="J4471" s="267"/>
      <c r="K4471" s="267"/>
      <c r="L4471" s="372"/>
      <c r="O4471" s="373"/>
      <c r="P4471" s="373"/>
      <c r="Q4471" s="374"/>
      <c r="R4471" s="274"/>
      <c r="S4471"/>
      <c r="T4471"/>
      <c r="U4471"/>
      <c r="V4471"/>
      <c r="W4471"/>
      <c r="X4471"/>
      <c r="Y4471"/>
      <c r="Z4471"/>
      <c r="AA4471"/>
      <c r="AB4471"/>
      <c r="AC4471"/>
      <c r="AD4471"/>
      <c r="AE4471"/>
      <c r="AF4471"/>
      <c r="AG4471"/>
      <c r="AH4471"/>
    </row>
    <row r="4472" spans="1:34" s="282" customFormat="1" ht="12.75" customHeight="1" x14ac:dyDescent="0.25">
      <c r="A4472"/>
      <c r="B4472"/>
      <c r="C4472" s="8"/>
      <c r="D4472" s="8"/>
      <c r="E4472"/>
      <c r="F4472" s="276"/>
      <c r="G4472"/>
      <c r="H4472"/>
      <c r="I4472"/>
      <c r="J4472" s="267"/>
      <c r="K4472" s="267"/>
      <c r="L4472" s="372"/>
      <c r="O4472" s="373"/>
      <c r="P4472" s="373"/>
      <c r="Q4472" s="374"/>
      <c r="R4472" s="274"/>
      <c r="S4472"/>
      <c r="T4472"/>
      <c r="U4472"/>
      <c r="V4472"/>
      <c r="W4472"/>
      <c r="X4472"/>
      <c r="Y4472"/>
      <c r="Z4472"/>
      <c r="AA4472"/>
      <c r="AB4472"/>
      <c r="AC4472"/>
      <c r="AD4472"/>
      <c r="AE4472"/>
      <c r="AF4472"/>
      <c r="AG4472"/>
      <c r="AH4472"/>
    </row>
    <row r="4473" spans="1:34" s="282" customFormat="1" ht="12.75" customHeight="1" x14ac:dyDescent="0.25">
      <c r="A4473"/>
      <c r="B4473"/>
      <c r="C4473" s="8"/>
      <c r="D4473" s="8"/>
      <c r="E4473"/>
      <c r="F4473" s="276"/>
      <c r="G4473"/>
      <c r="H4473"/>
      <c r="I4473"/>
      <c r="J4473" s="267"/>
      <c r="K4473" s="267"/>
      <c r="L4473" s="372"/>
      <c r="O4473" s="373"/>
      <c r="P4473" s="373"/>
      <c r="Q4473" s="374"/>
      <c r="R4473" s="274"/>
      <c r="S4473"/>
      <c r="T4473"/>
      <c r="U4473"/>
      <c r="V4473"/>
      <c r="W4473"/>
      <c r="X4473"/>
      <c r="Y4473"/>
      <c r="Z4473"/>
      <c r="AA4473"/>
      <c r="AB4473"/>
      <c r="AC4473"/>
      <c r="AD4473"/>
      <c r="AE4473"/>
      <c r="AF4473"/>
      <c r="AG4473"/>
      <c r="AH4473"/>
    </row>
    <row r="4474" spans="1:34" s="282" customFormat="1" ht="12.75" customHeight="1" x14ac:dyDescent="0.25">
      <c r="A4474"/>
      <c r="B4474"/>
      <c r="C4474" s="8"/>
      <c r="D4474" s="8"/>
      <c r="E4474"/>
      <c r="F4474" s="276"/>
      <c r="G4474"/>
      <c r="H4474"/>
      <c r="I4474"/>
      <c r="J4474" s="267"/>
      <c r="K4474" s="267"/>
      <c r="L4474" s="372"/>
      <c r="O4474" s="373"/>
      <c r="P4474" s="373"/>
      <c r="Q4474" s="374"/>
      <c r="R4474" s="274"/>
      <c r="S4474"/>
      <c r="T4474"/>
      <c r="U4474"/>
      <c r="V4474"/>
      <c r="W4474"/>
      <c r="X4474"/>
      <c r="Y4474"/>
      <c r="Z4474"/>
      <c r="AA4474"/>
      <c r="AB4474"/>
      <c r="AC4474"/>
      <c r="AD4474"/>
      <c r="AE4474"/>
      <c r="AF4474"/>
      <c r="AG4474"/>
      <c r="AH4474"/>
    </row>
    <row r="4475" spans="1:34" s="282" customFormat="1" ht="12.75" customHeight="1" x14ac:dyDescent="0.25">
      <c r="A4475"/>
      <c r="B4475"/>
      <c r="C4475" s="8"/>
      <c r="D4475" s="8"/>
      <c r="E4475"/>
      <c r="F4475" s="276"/>
      <c r="G4475"/>
      <c r="H4475"/>
      <c r="I4475"/>
      <c r="J4475" s="267"/>
      <c r="K4475" s="267"/>
      <c r="L4475" s="372"/>
      <c r="O4475" s="373"/>
      <c r="P4475" s="373"/>
      <c r="Q4475" s="374"/>
      <c r="R4475" s="274"/>
      <c r="S4475"/>
      <c r="T4475"/>
      <c r="U4475"/>
      <c r="V4475"/>
      <c r="W4475"/>
      <c r="X4475"/>
      <c r="Y4475"/>
      <c r="Z4475"/>
      <c r="AA4475"/>
      <c r="AB4475"/>
      <c r="AC4475"/>
      <c r="AD4475"/>
      <c r="AE4475"/>
      <c r="AF4475"/>
      <c r="AG4475"/>
      <c r="AH4475"/>
    </row>
    <row r="4476" spans="1:34" s="282" customFormat="1" ht="12.75" customHeight="1" x14ac:dyDescent="0.25">
      <c r="A4476"/>
      <c r="B4476"/>
      <c r="C4476" s="8"/>
      <c r="D4476" s="8"/>
      <c r="E4476"/>
      <c r="F4476" s="276"/>
      <c r="G4476"/>
      <c r="H4476"/>
      <c r="I4476"/>
      <c r="J4476" s="267"/>
      <c r="K4476" s="267"/>
      <c r="L4476" s="372"/>
      <c r="O4476" s="373"/>
      <c r="P4476" s="373"/>
      <c r="Q4476" s="374"/>
      <c r="R4476" s="274"/>
      <c r="S4476"/>
      <c r="T4476"/>
      <c r="U4476"/>
      <c r="V4476"/>
      <c r="W4476"/>
      <c r="X4476"/>
      <c r="Y4476"/>
      <c r="Z4476"/>
      <c r="AA4476"/>
      <c r="AB4476"/>
      <c r="AC4476"/>
      <c r="AD4476"/>
      <c r="AE4476"/>
      <c r="AF4476"/>
      <c r="AG4476"/>
      <c r="AH4476"/>
    </row>
    <row r="4477" spans="1:34" s="282" customFormat="1" ht="12.75" customHeight="1" x14ac:dyDescent="0.25">
      <c r="A4477"/>
      <c r="B4477"/>
      <c r="C4477" s="8"/>
      <c r="D4477" s="8"/>
      <c r="E4477"/>
      <c r="F4477" s="276"/>
      <c r="G4477"/>
      <c r="H4477"/>
      <c r="I4477"/>
      <c r="J4477" s="267"/>
      <c r="K4477" s="267"/>
      <c r="L4477" s="372"/>
      <c r="O4477" s="373"/>
      <c r="P4477" s="373"/>
      <c r="Q4477" s="374"/>
      <c r="R4477" s="274"/>
      <c r="S4477"/>
      <c r="T4477"/>
      <c r="U4477"/>
      <c r="V4477"/>
      <c r="W4477"/>
      <c r="X4477"/>
      <c r="Y4477"/>
      <c r="Z4477"/>
      <c r="AA4477"/>
      <c r="AB4477"/>
      <c r="AC4477"/>
      <c r="AD4477"/>
      <c r="AE4477"/>
      <c r="AF4477"/>
      <c r="AG4477"/>
      <c r="AH4477"/>
    </row>
    <row r="4478" spans="1:34" s="282" customFormat="1" ht="12.75" customHeight="1" x14ac:dyDescent="0.25">
      <c r="A4478"/>
      <c r="B4478"/>
      <c r="C4478" s="8"/>
      <c r="D4478" s="8"/>
      <c r="E4478"/>
      <c r="F4478" s="276"/>
      <c r="G4478"/>
      <c r="H4478"/>
      <c r="I4478"/>
      <c r="J4478" s="267"/>
      <c r="K4478" s="267"/>
      <c r="L4478" s="372"/>
      <c r="O4478" s="373"/>
      <c r="P4478" s="373"/>
      <c r="Q4478" s="374"/>
      <c r="R4478" s="274"/>
      <c r="S4478"/>
      <c r="T4478"/>
      <c r="U4478"/>
      <c r="V4478"/>
      <c r="W4478"/>
      <c r="X4478"/>
      <c r="Y4478"/>
      <c r="Z4478"/>
      <c r="AA4478"/>
      <c r="AB4478"/>
      <c r="AC4478"/>
      <c r="AD4478"/>
      <c r="AE4478"/>
      <c r="AF4478"/>
      <c r="AG4478"/>
      <c r="AH4478"/>
    </row>
    <row r="4479" spans="1:34" s="282" customFormat="1" ht="12.75" customHeight="1" x14ac:dyDescent="0.25">
      <c r="A4479"/>
      <c r="B4479"/>
      <c r="C4479" s="8"/>
      <c r="D4479" s="8"/>
      <c r="E4479"/>
      <c r="F4479" s="276"/>
      <c r="G4479"/>
      <c r="H4479"/>
      <c r="I4479"/>
      <c r="J4479" s="267"/>
      <c r="K4479" s="267"/>
      <c r="L4479" s="372"/>
      <c r="O4479" s="373"/>
      <c r="P4479" s="373"/>
      <c r="Q4479" s="374"/>
      <c r="R4479" s="274"/>
      <c r="S4479"/>
      <c r="T4479"/>
      <c r="U4479"/>
      <c r="V4479"/>
      <c r="W4479"/>
      <c r="X4479"/>
      <c r="Y4479"/>
      <c r="Z4479"/>
      <c r="AA4479"/>
      <c r="AB4479"/>
      <c r="AC4479"/>
      <c r="AD4479"/>
      <c r="AE4479"/>
      <c r="AF4479"/>
      <c r="AG4479"/>
      <c r="AH4479"/>
    </row>
    <row r="4480" spans="1:34" s="282" customFormat="1" ht="12.75" customHeight="1" x14ac:dyDescent="0.25">
      <c r="A4480"/>
      <c r="B4480"/>
      <c r="C4480" s="8"/>
      <c r="D4480" s="8"/>
      <c r="E4480"/>
      <c r="F4480" s="276"/>
      <c r="G4480"/>
      <c r="H4480"/>
      <c r="I4480"/>
      <c r="J4480" s="267"/>
      <c r="K4480" s="267"/>
      <c r="L4480" s="372"/>
      <c r="O4480" s="373"/>
      <c r="P4480" s="373"/>
      <c r="Q4480" s="374"/>
      <c r="R4480" s="274"/>
      <c r="S4480"/>
      <c r="T4480"/>
      <c r="U4480"/>
      <c r="V4480"/>
      <c r="W4480"/>
      <c r="X4480"/>
      <c r="Y4480"/>
      <c r="Z4480"/>
      <c r="AA4480"/>
      <c r="AB4480"/>
      <c r="AC4480"/>
      <c r="AD4480"/>
      <c r="AE4480"/>
      <c r="AF4480"/>
      <c r="AG4480"/>
      <c r="AH4480"/>
    </row>
    <row r="4481" spans="1:34" s="282" customFormat="1" ht="12.75" customHeight="1" x14ac:dyDescent="0.25">
      <c r="A4481"/>
      <c r="B4481"/>
      <c r="C4481" s="8"/>
      <c r="D4481" s="8"/>
      <c r="E4481"/>
      <c r="F4481" s="276"/>
      <c r="G4481"/>
      <c r="H4481"/>
      <c r="I4481"/>
      <c r="J4481" s="267"/>
      <c r="K4481" s="267"/>
      <c r="L4481" s="372"/>
      <c r="O4481" s="373"/>
      <c r="P4481" s="373"/>
      <c r="Q4481" s="374"/>
      <c r="R4481" s="274"/>
      <c r="S4481"/>
      <c r="T4481"/>
      <c r="U4481"/>
      <c r="V4481"/>
      <c r="W4481"/>
      <c r="X4481"/>
      <c r="Y4481"/>
      <c r="Z4481"/>
      <c r="AA4481"/>
      <c r="AB4481"/>
      <c r="AC4481"/>
      <c r="AD4481"/>
      <c r="AE4481"/>
      <c r="AF4481"/>
      <c r="AG4481"/>
      <c r="AH4481"/>
    </row>
    <row r="4482" spans="1:34" s="282" customFormat="1" ht="12.75" customHeight="1" x14ac:dyDescent="0.25">
      <c r="A4482"/>
      <c r="B4482"/>
      <c r="C4482" s="8"/>
      <c r="D4482" s="8"/>
      <c r="E4482"/>
      <c r="F4482" s="276"/>
      <c r="G4482"/>
      <c r="H4482"/>
      <c r="I4482"/>
      <c r="J4482" s="267"/>
      <c r="K4482" s="267"/>
      <c r="L4482" s="372"/>
      <c r="O4482" s="373"/>
      <c r="P4482" s="373"/>
      <c r="Q4482" s="374"/>
      <c r="R4482" s="274"/>
      <c r="S4482"/>
      <c r="T4482"/>
      <c r="U4482"/>
      <c r="V4482"/>
      <c r="W4482"/>
      <c r="X4482"/>
      <c r="Y4482"/>
      <c r="Z4482"/>
      <c r="AA4482"/>
      <c r="AB4482"/>
      <c r="AC4482"/>
      <c r="AD4482"/>
      <c r="AE4482"/>
      <c r="AF4482"/>
      <c r="AG4482"/>
      <c r="AH4482"/>
    </row>
    <row r="4483" spans="1:34" s="282" customFormat="1" ht="12.75" customHeight="1" x14ac:dyDescent="0.25">
      <c r="A4483"/>
      <c r="B4483"/>
      <c r="C4483" s="8"/>
      <c r="D4483" s="8"/>
      <c r="E4483"/>
      <c r="F4483" s="276"/>
      <c r="G4483"/>
      <c r="H4483"/>
      <c r="I4483"/>
      <c r="J4483" s="267"/>
      <c r="K4483" s="267"/>
      <c r="L4483" s="372"/>
      <c r="O4483" s="373"/>
      <c r="P4483" s="373"/>
      <c r="Q4483" s="374"/>
      <c r="R4483" s="274"/>
      <c r="S4483"/>
      <c r="T4483"/>
      <c r="U4483"/>
      <c r="V4483"/>
      <c r="W4483"/>
      <c r="X4483"/>
      <c r="Y4483"/>
      <c r="Z4483"/>
      <c r="AA4483"/>
      <c r="AB4483"/>
      <c r="AC4483"/>
      <c r="AD4483"/>
      <c r="AE4483"/>
      <c r="AF4483"/>
      <c r="AG4483"/>
      <c r="AH4483"/>
    </row>
    <row r="4484" spans="1:34" s="282" customFormat="1" ht="12.75" customHeight="1" x14ac:dyDescent="0.25">
      <c r="A4484"/>
      <c r="B4484"/>
      <c r="C4484" s="8"/>
      <c r="D4484" s="8"/>
      <c r="E4484"/>
      <c r="F4484" s="276"/>
      <c r="G4484"/>
      <c r="H4484"/>
      <c r="I4484"/>
      <c r="J4484" s="267"/>
      <c r="K4484" s="267"/>
      <c r="L4484" s="372"/>
      <c r="O4484" s="373"/>
      <c r="P4484" s="373"/>
      <c r="Q4484" s="374"/>
      <c r="R4484" s="274"/>
      <c r="S4484"/>
      <c r="T4484"/>
      <c r="U4484"/>
      <c r="V4484"/>
      <c r="W4484"/>
      <c r="X4484"/>
      <c r="Y4484"/>
      <c r="Z4484"/>
      <c r="AA4484"/>
      <c r="AB4484"/>
      <c r="AC4484"/>
      <c r="AD4484"/>
      <c r="AE4484"/>
      <c r="AF4484"/>
      <c r="AG4484"/>
      <c r="AH4484"/>
    </row>
    <row r="4485" spans="1:34" s="282" customFormat="1" ht="12.75" customHeight="1" x14ac:dyDescent="0.25">
      <c r="A4485"/>
      <c r="B4485"/>
      <c r="C4485" s="8"/>
      <c r="D4485" s="8"/>
      <c r="E4485"/>
      <c r="F4485" s="276"/>
      <c r="G4485"/>
      <c r="H4485"/>
      <c r="I4485"/>
      <c r="J4485" s="267"/>
      <c r="K4485" s="267"/>
      <c r="L4485" s="372"/>
      <c r="O4485" s="373"/>
      <c r="P4485" s="373"/>
      <c r="Q4485" s="374"/>
      <c r="R4485" s="274"/>
      <c r="S4485"/>
      <c r="T4485"/>
      <c r="U4485"/>
      <c r="V4485"/>
      <c r="W4485"/>
      <c r="X4485"/>
      <c r="Y4485"/>
      <c r="Z4485"/>
      <c r="AA4485"/>
      <c r="AB4485"/>
      <c r="AC4485"/>
      <c r="AD4485"/>
      <c r="AE4485"/>
      <c r="AF4485"/>
      <c r="AG4485"/>
      <c r="AH4485"/>
    </row>
    <row r="4486" spans="1:34" s="282" customFormat="1" ht="12.75" customHeight="1" x14ac:dyDescent="0.25">
      <c r="A4486"/>
      <c r="B4486"/>
      <c r="C4486" s="8"/>
      <c r="D4486" s="8"/>
      <c r="E4486"/>
      <c r="F4486" s="276"/>
      <c r="G4486"/>
      <c r="H4486"/>
      <c r="I4486"/>
      <c r="J4486" s="267"/>
      <c r="K4486" s="267"/>
      <c r="L4486" s="372"/>
      <c r="O4486" s="373"/>
      <c r="P4486" s="373"/>
      <c r="Q4486" s="374"/>
      <c r="R4486" s="274"/>
      <c r="S4486"/>
      <c r="T4486"/>
      <c r="U4486"/>
      <c r="V4486"/>
      <c r="W4486"/>
      <c r="X4486"/>
      <c r="Y4486"/>
      <c r="Z4486"/>
      <c r="AA4486"/>
      <c r="AB4486"/>
      <c r="AC4486"/>
      <c r="AD4486"/>
      <c r="AE4486"/>
      <c r="AF4486"/>
      <c r="AG4486"/>
      <c r="AH4486"/>
    </row>
    <row r="4487" spans="1:34" s="282" customFormat="1" ht="12.75" customHeight="1" x14ac:dyDescent="0.25">
      <c r="A4487"/>
      <c r="B4487"/>
      <c r="C4487" s="8"/>
      <c r="D4487" s="8"/>
      <c r="E4487"/>
      <c r="F4487" s="276"/>
      <c r="G4487"/>
      <c r="H4487"/>
      <c r="I4487"/>
      <c r="J4487" s="267"/>
      <c r="K4487" s="267"/>
      <c r="L4487" s="372"/>
      <c r="O4487" s="373"/>
      <c r="P4487" s="373"/>
      <c r="Q4487" s="374"/>
      <c r="R4487" s="274"/>
      <c r="S4487"/>
      <c r="T4487"/>
      <c r="U4487"/>
      <c r="V4487"/>
      <c r="W4487"/>
      <c r="X4487"/>
      <c r="Y4487"/>
      <c r="Z4487"/>
      <c r="AA4487"/>
      <c r="AB4487"/>
      <c r="AC4487"/>
      <c r="AD4487"/>
      <c r="AE4487"/>
      <c r="AF4487"/>
      <c r="AG4487"/>
      <c r="AH4487"/>
    </row>
    <row r="4488" spans="1:34" s="282" customFormat="1" ht="12.75" customHeight="1" x14ac:dyDescent="0.25">
      <c r="A4488"/>
      <c r="B4488"/>
      <c r="C4488" s="8"/>
      <c r="D4488" s="8"/>
      <c r="E4488"/>
      <c r="F4488" s="276"/>
      <c r="G4488"/>
      <c r="H4488"/>
      <c r="I4488"/>
      <c r="J4488" s="267"/>
      <c r="K4488" s="267"/>
      <c r="L4488" s="372"/>
      <c r="O4488" s="373"/>
      <c r="P4488" s="373"/>
      <c r="Q4488" s="374"/>
      <c r="R4488" s="274"/>
      <c r="S4488"/>
      <c r="T4488"/>
      <c r="U4488"/>
      <c r="V4488"/>
      <c r="W4488"/>
      <c r="X4488"/>
      <c r="Y4488"/>
      <c r="Z4488"/>
      <c r="AA4488"/>
      <c r="AB4488"/>
      <c r="AC4488"/>
      <c r="AD4488"/>
      <c r="AE4488"/>
      <c r="AF4488"/>
      <c r="AG4488"/>
      <c r="AH4488"/>
    </row>
    <row r="4489" spans="1:34" s="282" customFormat="1" ht="12.75" customHeight="1" x14ac:dyDescent="0.25">
      <c r="A4489"/>
      <c r="B4489"/>
      <c r="C4489" s="8"/>
      <c r="D4489" s="8"/>
      <c r="E4489"/>
      <c r="F4489" s="276"/>
      <c r="G4489"/>
      <c r="H4489"/>
      <c r="I4489"/>
      <c r="J4489" s="267"/>
      <c r="K4489" s="267"/>
      <c r="L4489" s="372"/>
      <c r="O4489" s="373"/>
      <c r="P4489" s="373"/>
      <c r="Q4489" s="374"/>
      <c r="R4489" s="274"/>
      <c r="S4489"/>
      <c r="T4489"/>
      <c r="U4489"/>
      <c r="V4489"/>
      <c r="W4489"/>
      <c r="X4489"/>
      <c r="Y4489"/>
      <c r="Z4489"/>
      <c r="AA4489"/>
      <c r="AB4489"/>
      <c r="AC4489"/>
      <c r="AD4489"/>
      <c r="AE4489"/>
      <c r="AF4489"/>
      <c r="AG4489"/>
      <c r="AH4489"/>
    </row>
    <row r="4490" spans="1:34" s="282" customFormat="1" ht="12.75" customHeight="1" x14ac:dyDescent="0.25">
      <c r="A4490"/>
      <c r="B4490"/>
      <c r="C4490" s="8"/>
      <c r="D4490" s="8"/>
      <c r="E4490"/>
      <c r="F4490" s="276"/>
      <c r="G4490"/>
      <c r="H4490"/>
      <c r="I4490"/>
      <c r="J4490" s="267"/>
      <c r="K4490" s="267"/>
      <c r="L4490" s="372"/>
      <c r="O4490" s="373"/>
      <c r="P4490" s="373"/>
      <c r="Q4490" s="374"/>
      <c r="R4490" s="274"/>
      <c r="S4490"/>
      <c r="T4490"/>
      <c r="U4490"/>
      <c r="V4490"/>
      <c r="W4490"/>
      <c r="X4490"/>
      <c r="Y4490"/>
      <c r="Z4490"/>
      <c r="AA4490"/>
      <c r="AB4490"/>
      <c r="AC4490"/>
      <c r="AD4490"/>
      <c r="AE4490"/>
      <c r="AF4490"/>
      <c r="AG4490"/>
      <c r="AH4490"/>
    </row>
    <row r="4491" spans="1:34" s="282" customFormat="1" ht="12.75" customHeight="1" x14ac:dyDescent="0.25">
      <c r="A4491"/>
      <c r="B4491"/>
      <c r="C4491" s="8"/>
      <c r="D4491" s="8"/>
      <c r="E4491"/>
      <c r="F4491" s="276"/>
      <c r="G4491"/>
      <c r="H4491"/>
      <c r="I4491"/>
      <c r="J4491" s="267"/>
      <c r="K4491" s="267"/>
      <c r="L4491" s="372"/>
      <c r="O4491" s="373"/>
      <c r="P4491" s="373"/>
      <c r="Q4491" s="374"/>
      <c r="R4491" s="274"/>
      <c r="S4491"/>
      <c r="T4491"/>
      <c r="U4491"/>
      <c r="V4491"/>
      <c r="W4491"/>
      <c r="X4491"/>
      <c r="Y4491"/>
      <c r="Z4491"/>
      <c r="AA4491"/>
      <c r="AB4491"/>
      <c r="AC4491"/>
      <c r="AD4491"/>
      <c r="AE4491"/>
      <c r="AF4491"/>
      <c r="AG4491"/>
      <c r="AH4491"/>
    </row>
    <row r="4492" spans="1:34" s="282" customFormat="1" ht="12.75" customHeight="1" x14ac:dyDescent="0.25">
      <c r="A4492"/>
      <c r="B4492"/>
      <c r="C4492" s="8"/>
      <c r="D4492" s="8"/>
      <c r="E4492"/>
      <c r="F4492" s="276"/>
      <c r="G4492"/>
      <c r="H4492"/>
      <c r="I4492"/>
      <c r="J4492" s="267"/>
      <c r="K4492" s="267"/>
      <c r="L4492" s="372"/>
      <c r="O4492" s="373"/>
      <c r="P4492" s="373"/>
      <c r="Q4492" s="374"/>
      <c r="R4492" s="274"/>
      <c r="S4492"/>
      <c r="T4492"/>
      <c r="U4492"/>
      <c r="V4492"/>
      <c r="W4492"/>
      <c r="X4492"/>
      <c r="Y4492"/>
      <c r="Z4492"/>
      <c r="AA4492"/>
      <c r="AB4492"/>
      <c r="AC4492"/>
      <c r="AD4492"/>
      <c r="AE4492"/>
      <c r="AF4492"/>
      <c r="AG4492"/>
      <c r="AH4492"/>
    </row>
    <row r="4493" spans="1:34" s="282" customFormat="1" ht="12.75" customHeight="1" x14ac:dyDescent="0.25">
      <c r="A4493"/>
      <c r="B4493"/>
      <c r="C4493" s="8"/>
      <c r="D4493" s="8"/>
      <c r="E4493"/>
      <c r="F4493" s="276"/>
      <c r="G4493"/>
      <c r="H4493"/>
      <c r="I4493"/>
      <c r="J4493" s="267"/>
      <c r="K4493" s="267"/>
      <c r="L4493" s="372"/>
      <c r="O4493" s="373"/>
      <c r="P4493" s="373"/>
      <c r="Q4493" s="374"/>
      <c r="R4493" s="274"/>
      <c r="S4493"/>
      <c r="T4493"/>
      <c r="U4493"/>
      <c r="V4493"/>
      <c r="W4493"/>
      <c r="X4493"/>
      <c r="Y4493"/>
      <c r="Z4493"/>
      <c r="AA4493"/>
      <c r="AB4493"/>
      <c r="AC4493"/>
      <c r="AD4493"/>
      <c r="AE4493"/>
      <c r="AF4493"/>
      <c r="AG4493"/>
      <c r="AH4493"/>
    </row>
    <row r="4494" spans="1:34" s="282" customFormat="1" ht="12.75" customHeight="1" x14ac:dyDescent="0.25">
      <c r="A4494"/>
      <c r="B4494"/>
      <c r="C4494" s="8"/>
      <c r="D4494" s="8"/>
      <c r="E4494"/>
      <c r="F4494" s="276"/>
      <c r="G4494"/>
      <c r="H4494"/>
      <c r="I4494"/>
      <c r="J4494" s="267"/>
      <c r="K4494" s="267"/>
      <c r="L4494" s="372"/>
      <c r="O4494" s="373"/>
      <c r="P4494" s="373"/>
      <c r="Q4494" s="374"/>
      <c r="R4494" s="274"/>
      <c r="S4494"/>
      <c r="T4494"/>
      <c r="U4494"/>
      <c r="V4494"/>
      <c r="W4494"/>
      <c r="X4494"/>
      <c r="Y4494"/>
      <c r="Z4494"/>
      <c r="AA4494"/>
      <c r="AB4494"/>
      <c r="AC4494"/>
      <c r="AD4494"/>
      <c r="AE4494"/>
      <c r="AF4494"/>
      <c r="AG4494"/>
      <c r="AH4494"/>
    </row>
    <row r="4495" spans="1:34" s="282" customFormat="1" ht="12.75" customHeight="1" x14ac:dyDescent="0.25">
      <c r="A4495"/>
      <c r="B4495"/>
      <c r="C4495" s="8"/>
      <c r="D4495" s="8"/>
      <c r="E4495"/>
      <c r="F4495" s="276"/>
      <c r="G4495"/>
      <c r="H4495"/>
      <c r="I4495"/>
      <c r="J4495" s="267"/>
      <c r="K4495" s="267"/>
      <c r="L4495" s="372"/>
      <c r="O4495" s="373"/>
      <c r="P4495" s="373"/>
      <c r="Q4495" s="374"/>
      <c r="R4495" s="274"/>
      <c r="S4495"/>
      <c r="T4495"/>
      <c r="U4495"/>
      <c r="V4495"/>
      <c r="W4495"/>
      <c r="X4495"/>
      <c r="Y4495"/>
      <c r="Z4495"/>
      <c r="AA4495"/>
      <c r="AB4495"/>
      <c r="AC4495"/>
      <c r="AD4495"/>
      <c r="AE4495"/>
      <c r="AF4495"/>
      <c r="AG4495"/>
      <c r="AH4495"/>
    </row>
    <row r="4496" spans="1:34" s="282" customFormat="1" ht="12.75" customHeight="1" x14ac:dyDescent="0.25">
      <c r="A4496"/>
      <c r="B4496"/>
      <c r="C4496" s="8"/>
      <c r="D4496" s="8"/>
      <c r="E4496"/>
      <c r="F4496" s="276"/>
      <c r="G4496"/>
      <c r="H4496"/>
      <c r="I4496"/>
      <c r="J4496" s="267"/>
      <c r="K4496" s="267"/>
      <c r="L4496" s="372"/>
      <c r="O4496" s="373"/>
      <c r="P4496" s="373"/>
      <c r="Q4496" s="374"/>
      <c r="R4496" s="274"/>
      <c r="S4496"/>
      <c r="T4496"/>
      <c r="U4496"/>
      <c r="V4496"/>
      <c r="W4496"/>
      <c r="X4496"/>
      <c r="Y4496"/>
      <c r="Z4496"/>
      <c r="AA4496"/>
      <c r="AB4496"/>
      <c r="AC4496"/>
      <c r="AD4496"/>
      <c r="AE4496"/>
      <c r="AF4496"/>
      <c r="AG4496"/>
      <c r="AH4496"/>
    </row>
    <row r="4497" spans="1:34" s="282" customFormat="1" ht="12.75" customHeight="1" x14ac:dyDescent="0.25">
      <c r="A4497"/>
      <c r="B4497"/>
      <c r="C4497" s="8"/>
      <c r="D4497" s="8"/>
      <c r="E4497"/>
      <c r="F4497" s="276"/>
      <c r="G4497"/>
      <c r="H4497"/>
      <c r="I4497"/>
      <c r="J4497" s="267"/>
      <c r="K4497" s="267"/>
      <c r="L4497" s="372"/>
      <c r="O4497" s="373"/>
      <c r="P4497" s="373"/>
      <c r="Q4497" s="374"/>
      <c r="R4497" s="274"/>
      <c r="S4497"/>
      <c r="T4497"/>
      <c r="U4497"/>
      <c r="V4497"/>
      <c r="W4497"/>
      <c r="X4497"/>
      <c r="Y4497"/>
      <c r="Z4497"/>
      <c r="AA4497"/>
      <c r="AB4497"/>
      <c r="AC4497"/>
      <c r="AD4497"/>
      <c r="AE4497"/>
      <c r="AF4497"/>
      <c r="AG4497"/>
      <c r="AH4497"/>
    </row>
    <row r="4498" spans="1:34" s="282" customFormat="1" ht="12.75" customHeight="1" x14ac:dyDescent="0.25">
      <c r="A4498"/>
      <c r="B4498"/>
      <c r="C4498" s="8"/>
      <c r="D4498" s="8"/>
      <c r="E4498"/>
      <c r="F4498" s="276"/>
      <c r="G4498"/>
      <c r="H4498"/>
      <c r="I4498"/>
      <c r="J4498" s="267"/>
      <c r="K4498" s="267"/>
      <c r="L4498" s="372"/>
      <c r="O4498" s="373"/>
      <c r="P4498" s="373"/>
      <c r="Q4498" s="374"/>
      <c r="R4498" s="274"/>
      <c r="S4498"/>
      <c r="T4498"/>
      <c r="U4498"/>
      <c r="V4498"/>
      <c r="W4498"/>
      <c r="X4498"/>
      <c r="Y4498"/>
      <c r="Z4498"/>
      <c r="AA4498"/>
      <c r="AB4498"/>
      <c r="AC4498"/>
      <c r="AD4498"/>
      <c r="AE4498"/>
      <c r="AF4498"/>
      <c r="AG4498"/>
      <c r="AH4498"/>
    </row>
    <row r="4499" spans="1:34" s="282" customFormat="1" ht="12.75" customHeight="1" x14ac:dyDescent="0.25">
      <c r="A4499"/>
      <c r="B4499"/>
      <c r="C4499" s="8"/>
      <c r="D4499" s="8"/>
      <c r="E4499"/>
      <c r="F4499" s="276"/>
      <c r="G4499"/>
      <c r="H4499"/>
      <c r="I4499"/>
      <c r="J4499" s="267"/>
      <c r="K4499" s="267"/>
      <c r="L4499" s="372"/>
      <c r="O4499" s="373"/>
      <c r="P4499" s="373"/>
      <c r="Q4499" s="374"/>
      <c r="R4499" s="274"/>
      <c r="S4499"/>
      <c r="T4499"/>
      <c r="U4499"/>
      <c r="V4499"/>
      <c r="W4499"/>
      <c r="X4499"/>
      <c r="Y4499"/>
      <c r="Z4499"/>
      <c r="AA4499"/>
      <c r="AB4499"/>
      <c r="AC4499"/>
      <c r="AD4499"/>
      <c r="AE4499"/>
      <c r="AF4499"/>
      <c r="AG4499"/>
      <c r="AH4499"/>
    </row>
    <row r="4500" spans="1:34" s="282" customFormat="1" ht="12.75" customHeight="1" x14ac:dyDescent="0.25">
      <c r="A4500"/>
      <c r="B4500"/>
      <c r="C4500" s="8"/>
      <c r="D4500" s="8"/>
      <c r="E4500"/>
      <c r="F4500" s="276"/>
      <c r="G4500"/>
      <c r="H4500"/>
      <c r="I4500"/>
      <c r="J4500" s="267"/>
      <c r="K4500" s="267"/>
      <c r="L4500" s="372"/>
      <c r="O4500" s="373"/>
      <c r="P4500" s="373"/>
      <c r="Q4500" s="374"/>
      <c r="R4500" s="274"/>
      <c r="S4500"/>
      <c r="T4500"/>
      <c r="U4500"/>
      <c r="V4500"/>
      <c r="W4500"/>
      <c r="X4500"/>
      <c r="Y4500"/>
      <c r="Z4500"/>
      <c r="AA4500"/>
      <c r="AB4500"/>
      <c r="AC4500"/>
      <c r="AD4500"/>
      <c r="AE4500"/>
      <c r="AF4500"/>
      <c r="AG4500"/>
      <c r="AH4500"/>
    </row>
    <row r="4501" spans="1:34" s="282" customFormat="1" ht="12.75" customHeight="1" x14ac:dyDescent="0.25">
      <c r="A4501"/>
      <c r="B4501"/>
      <c r="C4501" s="8"/>
      <c r="D4501" s="8"/>
      <c r="E4501"/>
      <c r="F4501" s="276"/>
      <c r="G4501"/>
      <c r="H4501"/>
      <c r="I4501"/>
      <c r="J4501" s="267"/>
      <c r="K4501" s="267"/>
      <c r="L4501" s="372"/>
      <c r="O4501" s="373"/>
      <c r="P4501" s="373"/>
      <c r="Q4501" s="374"/>
      <c r="R4501" s="274"/>
      <c r="S4501"/>
      <c r="T4501"/>
      <c r="U4501"/>
      <c r="V4501"/>
      <c r="W4501"/>
      <c r="X4501"/>
      <c r="Y4501"/>
      <c r="Z4501"/>
      <c r="AA4501"/>
      <c r="AB4501"/>
      <c r="AC4501"/>
      <c r="AD4501"/>
      <c r="AE4501"/>
      <c r="AF4501"/>
      <c r="AG4501"/>
      <c r="AH4501"/>
    </row>
    <row r="4502" spans="1:34" s="282" customFormat="1" ht="12.75" customHeight="1" x14ac:dyDescent="0.25">
      <c r="A4502"/>
      <c r="B4502"/>
      <c r="C4502" s="8"/>
      <c r="D4502" s="8"/>
      <c r="E4502"/>
      <c r="F4502" s="276"/>
      <c r="G4502"/>
      <c r="H4502"/>
      <c r="I4502"/>
      <c r="J4502" s="267"/>
      <c r="K4502" s="267"/>
      <c r="L4502" s="372"/>
      <c r="O4502" s="373"/>
      <c r="P4502" s="373"/>
      <c r="Q4502" s="374"/>
      <c r="R4502" s="274"/>
      <c r="S4502"/>
      <c r="T4502"/>
      <c r="U4502"/>
      <c r="V4502"/>
      <c r="W4502"/>
      <c r="X4502"/>
      <c r="Y4502"/>
      <c r="Z4502"/>
      <c r="AA4502"/>
      <c r="AB4502"/>
      <c r="AC4502"/>
      <c r="AD4502"/>
      <c r="AE4502"/>
      <c r="AF4502"/>
      <c r="AG4502"/>
      <c r="AH4502"/>
    </row>
    <row r="4503" spans="1:34" s="282" customFormat="1" ht="12.75" customHeight="1" x14ac:dyDescent="0.25">
      <c r="A4503"/>
      <c r="B4503"/>
      <c r="C4503" s="8"/>
      <c r="D4503" s="8"/>
      <c r="E4503"/>
      <c r="F4503" s="276"/>
      <c r="G4503"/>
      <c r="H4503"/>
      <c r="I4503"/>
      <c r="J4503" s="267"/>
      <c r="K4503" s="267"/>
      <c r="L4503" s="372"/>
      <c r="O4503" s="373"/>
      <c r="P4503" s="373"/>
      <c r="Q4503" s="374"/>
      <c r="R4503" s="274"/>
      <c r="S4503"/>
      <c r="T4503"/>
      <c r="U4503"/>
      <c r="V4503"/>
      <c r="W4503"/>
      <c r="X4503"/>
      <c r="Y4503"/>
      <c r="Z4503"/>
      <c r="AA4503"/>
      <c r="AB4503"/>
      <c r="AC4503"/>
      <c r="AD4503"/>
      <c r="AE4503"/>
      <c r="AF4503"/>
      <c r="AG4503"/>
      <c r="AH4503"/>
    </row>
    <row r="4504" spans="1:34" s="282" customFormat="1" ht="12.75" customHeight="1" x14ac:dyDescent="0.25">
      <c r="A4504"/>
      <c r="B4504"/>
      <c r="C4504" s="8"/>
      <c r="D4504" s="8"/>
      <c r="E4504"/>
      <c r="F4504" s="276"/>
      <c r="G4504"/>
      <c r="H4504"/>
      <c r="I4504"/>
      <c r="J4504" s="267"/>
      <c r="K4504" s="267"/>
      <c r="L4504" s="372"/>
      <c r="O4504" s="373"/>
      <c r="P4504" s="373"/>
      <c r="Q4504" s="374"/>
      <c r="R4504" s="274"/>
      <c r="S4504"/>
      <c r="T4504"/>
      <c r="U4504"/>
      <c r="V4504"/>
      <c r="W4504"/>
      <c r="X4504"/>
      <c r="Y4504"/>
      <c r="Z4504"/>
      <c r="AA4504"/>
      <c r="AB4504"/>
      <c r="AC4504"/>
      <c r="AD4504"/>
      <c r="AE4504"/>
      <c r="AF4504"/>
      <c r="AG4504"/>
      <c r="AH4504"/>
    </row>
    <row r="4505" spans="1:34" s="282" customFormat="1" ht="12.75" customHeight="1" x14ac:dyDescent="0.25">
      <c r="A4505"/>
      <c r="B4505"/>
      <c r="C4505" s="8"/>
      <c r="D4505" s="8"/>
      <c r="E4505"/>
      <c r="F4505" s="276"/>
      <c r="G4505"/>
      <c r="H4505"/>
      <c r="I4505"/>
      <c r="J4505" s="267"/>
      <c r="K4505" s="267"/>
      <c r="L4505" s="372"/>
      <c r="O4505" s="373"/>
      <c r="P4505" s="373"/>
      <c r="Q4505" s="374"/>
      <c r="R4505" s="274"/>
      <c r="S4505"/>
      <c r="T4505"/>
      <c r="U4505"/>
      <c r="V4505"/>
      <c r="W4505"/>
      <c r="X4505"/>
      <c r="Y4505"/>
      <c r="Z4505"/>
      <c r="AA4505"/>
      <c r="AB4505"/>
      <c r="AC4505"/>
      <c r="AD4505"/>
      <c r="AE4505"/>
      <c r="AF4505"/>
      <c r="AG4505"/>
      <c r="AH4505"/>
    </row>
    <row r="4506" spans="1:34" s="282" customFormat="1" ht="12.75" customHeight="1" x14ac:dyDescent="0.25">
      <c r="A4506"/>
      <c r="B4506"/>
      <c r="C4506" s="8"/>
      <c r="D4506" s="8"/>
      <c r="E4506"/>
      <c r="F4506" s="276"/>
      <c r="G4506"/>
      <c r="H4506"/>
      <c r="I4506"/>
      <c r="J4506" s="267"/>
      <c r="K4506" s="267"/>
      <c r="L4506" s="372"/>
      <c r="O4506" s="373"/>
      <c r="P4506" s="373"/>
      <c r="Q4506" s="374"/>
      <c r="R4506" s="274"/>
      <c r="S4506"/>
      <c r="T4506"/>
      <c r="U4506"/>
      <c r="V4506"/>
      <c r="W4506"/>
      <c r="X4506"/>
      <c r="Y4506"/>
      <c r="Z4506"/>
      <c r="AA4506"/>
      <c r="AB4506"/>
      <c r="AC4506"/>
      <c r="AD4506"/>
      <c r="AE4506"/>
      <c r="AF4506"/>
      <c r="AG4506"/>
      <c r="AH4506"/>
    </row>
    <row r="4507" spans="1:34" s="282" customFormat="1" ht="12.75" customHeight="1" x14ac:dyDescent="0.25">
      <c r="A4507"/>
      <c r="B4507"/>
      <c r="C4507" s="8"/>
      <c r="D4507" s="8"/>
      <c r="E4507"/>
      <c r="F4507" s="276"/>
      <c r="G4507"/>
      <c r="H4507"/>
      <c r="I4507"/>
      <c r="J4507" s="267"/>
      <c r="K4507" s="267"/>
      <c r="L4507" s="372"/>
      <c r="O4507" s="373"/>
      <c r="P4507" s="373"/>
      <c r="Q4507" s="374"/>
      <c r="R4507" s="274"/>
      <c r="S4507"/>
      <c r="T4507"/>
      <c r="U4507"/>
      <c r="V4507"/>
      <c r="W4507"/>
      <c r="X4507"/>
      <c r="Y4507"/>
      <c r="Z4507"/>
      <c r="AA4507"/>
      <c r="AB4507"/>
      <c r="AC4507"/>
      <c r="AD4507"/>
      <c r="AE4507"/>
      <c r="AF4507"/>
      <c r="AG4507"/>
      <c r="AH4507"/>
    </row>
    <row r="4508" spans="1:34" s="282" customFormat="1" ht="12.75" customHeight="1" x14ac:dyDescent="0.25">
      <c r="A4508"/>
      <c r="B4508"/>
      <c r="C4508" s="8"/>
      <c r="D4508" s="8"/>
      <c r="E4508"/>
      <c r="F4508" s="276"/>
      <c r="G4508"/>
      <c r="H4508"/>
      <c r="I4508"/>
      <c r="J4508" s="267"/>
      <c r="K4508" s="267"/>
      <c r="L4508" s="372"/>
      <c r="O4508" s="373"/>
      <c r="P4508" s="373"/>
      <c r="Q4508" s="374"/>
      <c r="R4508" s="274"/>
      <c r="S4508"/>
      <c r="T4508"/>
      <c r="U4508"/>
      <c r="V4508"/>
      <c r="W4508"/>
      <c r="X4508"/>
      <c r="Y4508"/>
      <c r="Z4508"/>
      <c r="AA4508"/>
      <c r="AB4508"/>
      <c r="AC4508"/>
      <c r="AD4508"/>
      <c r="AE4508"/>
      <c r="AF4508"/>
      <c r="AG4508"/>
      <c r="AH4508"/>
    </row>
    <row r="4509" spans="1:34" s="282" customFormat="1" ht="12.75" customHeight="1" x14ac:dyDescent="0.25">
      <c r="A4509"/>
      <c r="B4509"/>
      <c r="C4509" s="8"/>
      <c r="D4509" s="8"/>
      <c r="E4509"/>
      <c r="F4509" s="276"/>
      <c r="G4509"/>
      <c r="H4509"/>
      <c r="I4509"/>
      <c r="J4509" s="267"/>
      <c r="K4509" s="267"/>
      <c r="L4509" s="372"/>
      <c r="O4509" s="373"/>
      <c r="P4509" s="373"/>
      <c r="Q4509" s="374"/>
      <c r="R4509" s="274"/>
      <c r="S4509"/>
      <c r="T4509"/>
      <c r="U4509"/>
      <c r="V4509"/>
      <c r="W4509"/>
      <c r="X4509"/>
      <c r="Y4509"/>
      <c r="Z4509"/>
      <c r="AA4509"/>
      <c r="AB4509"/>
      <c r="AC4509"/>
      <c r="AD4509"/>
      <c r="AE4509"/>
      <c r="AF4509"/>
      <c r="AG4509"/>
      <c r="AH4509"/>
    </row>
    <row r="4510" spans="1:34" s="282" customFormat="1" ht="12.75" customHeight="1" x14ac:dyDescent="0.25">
      <c r="A4510"/>
      <c r="B4510"/>
      <c r="C4510" s="8"/>
      <c r="D4510" s="8"/>
      <c r="E4510"/>
      <c r="F4510" s="276"/>
      <c r="G4510"/>
      <c r="H4510"/>
      <c r="I4510"/>
      <c r="J4510" s="267"/>
      <c r="K4510" s="267"/>
      <c r="L4510" s="372"/>
      <c r="O4510" s="373"/>
      <c r="P4510" s="373"/>
      <c r="Q4510" s="374"/>
      <c r="R4510" s="274"/>
      <c r="S4510"/>
      <c r="T4510"/>
      <c r="U4510"/>
      <c r="V4510"/>
      <c r="W4510"/>
      <c r="X4510"/>
      <c r="Y4510"/>
      <c r="Z4510"/>
      <c r="AA4510"/>
      <c r="AB4510"/>
      <c r="AC4510"/>
      <c r="AD4510"/>
      <c r="AE4510"/>
      <c r="AF4510"/>
      <c r="AG4510"/>
      <c r="AH4510"/>
    </row>
    <row r="4511" spans="1:34" s="282" customFormat="1" ht="12.75" customHeight="1" x14ac:dyDescent="0.25">
      <c r="A4511"/>
      <c r="B4511"/>
      <c r="C4511" s="8"/>
      <c r="D4511" s="8"/>
      <c r="E4511"/>
      <c r="F4511" s="276"/>
      <c r="G4511"/>
      <c r="H4511"/>
      <c r="I4511"/>
      <c r="J4511" s="267"/>
      <c r="K4511" s="267"/>
      <c r="L4511" s="372"/>
      <c r="O4511" s="373"/>
      <c r="P4511" s="373"/>
      <c r="Q4511" s="374"/>
      <c r="R4511" s="274"/>
      <c r="S4511"/>
      <c r="T4511"/>
      <c r="U4511"/>
      <c r="V4511"/>
      <c r="W4511"/>
      <c r="X4511"/>
      <c r="Y4511"/>
      <c r="Z4511"/>
      <c r="AA4511"/>
      <c r="AB4511"/>
      <c r="AC4511"/>
      <c r="AD4511"/>
      <c r="AE4511"/>
      <c r="AF4511"/>
      <c r="AG4511"/>
      <c r="AH4511"/>
    </row>
    <row r="4512" spans="1:34" s="282" customFormat="1" ht="12.75" customHeight="1" x14ac:dyDescent="0.25">
      <c r="A4512"/>
      <c r="B4512"/>
      <c r="C4512" s="8"/>
      <c r="D4512" s="8"/>
      <c r="E4512"/>
      <c r="F4512" s="276"/>
      <c r="G4512"/>
      <c r="H4512"/>
      <c r="I4512"/>
      <c r="J4512" s="267"/>
      <c r="K4512" s="267"/>
      <c r="L4512" s="372"/>
      <c r="O4512" s="373"/>
      <c r="P4512" s="373"/>
      <c r="Q4512" s="374"/>
      <c r="R4512" s="274"/>
      <c r="S4512"/>
      <c r="T4512"/>
      <c r="U4512"/>
      <c r="V4512"/>
      <c r="W4512"/>
      <c r="X4512"/>
      <c r="Y4512"/>
      <c r="Z4512"/>
      <c r="AA4512"/>
      <c r="AB4512"/>
      <c r="AC4512"/>
      <c r="AD4512"/>
      <c r="AE4512"/>
      <c r="AF4512"/>
      <c r="AG4512"/>
      <c r="AH4512"/>
    </row>
    <row r="4513" spans="1:34" s="282" customFormat="1" ht="12.75" customHeight="1" x14ac:dyDescent="0.25">
      <c r="A4513"/>
      <c r="B4513"/>
      <c r="C4513" s="8"/>
      <c r="D4513" s="8"/>
      <c r="E4513"/>
      <c r="F4513" s="276"/>
      <c r="G4513"/>
      <c r="H4513"/>
      <c r="I4513"/>
      <c r="J4513" s="267"/>
      <c r="K4513" s="267"/>
      <c r="L4513" s="372"/>
      <c r="O4513" s="373"/>
      <c r="P4513" s="373"/>
      <c r="Q4513" s="374"/>
      <c r="R4513" s="274"/>
      <c r="S4513"/>
      <c r="T4513"/>
      <c r="U4513"/>
      <c r="V4513"/>
      <c r="W4513"/>
      <c r="X4513"/>
      <c r="Y4513"/>
      <c r="Z4513"/>
      <c r="AA4513"/>
      <c r="AB4513"/>
      <c r="AC4513"/>
      <c r="AD4513"/>
      <c r="AE4513"/>
      <c r="AF4513"/>
      <c r="AG4513"/>
      <c r="AH4513"/>
    </row>
    <row r="4514" spans="1:34" s="282" customFormat="1" ht="12.75" customHeight="1" x14ac:dyDescent="0.25">
      <c r="A4514"/>
      <c r="B4514"/>
      <c r="C4514" s="8"/>
      <c r="D4514" s="8"/>
      <c r="E4514"/>
      <c r="F4514" s="276"/>
      <c r="G4514"/>
      <c r="H4514"/>
      <c r="I4514"/>
      <c r="J4514" s="267"/>
      <c r="K4514" s="267"/>
      <c r="L4514" s="372"/>
      <c r="O4514" s="373"/>
      <c r="P4514" s="373"/>
      <c r="Q4514" s="374"/>
      <c r="R4514" s="274"/>
      <c r="S4514"/>
      <c r="T4514"/>
      <c r="U4514"/>
      <c r="V4514"/>
      <c r="W4514"/>
      <c r="X4514"/>
      <c r="Y4514"/>
      <c r="Z4514"/>
      <c r="AA4514"/>
      <c r="AB4514"/>
      <c r="AC4514"/>
      <c r="AD4514"/>
      <c r="AE4514"/>
      <c r="AF4514"/>
      <c r="AG4514"/>
      <c r="AH4514"/>
    </row>
    <row r="4515" spans="1:34" s="282" customFormat="1" ht="12.75" customHeight="1" x14ac:dyDescent="0.25">
      <c r="A4515"/>
      <c r="B4515"/>
      <c r="C4515" s="8"/>
      <c r="D4515" s="8"/>
      <c r="E4515"/>
      <c r="F4515" s="276"/>
      <c r="G4515"/>
      <c r="H4515"/>
      <c r="I4515"/>
      <c r="J4515" s="267"/>
      <c r="K4515" s="267"/>
      <c r="L4515" s="372"/>
      <c r="O4515" s="373"/>
      <c r="P4515" s="373"/>
      <c r="Q4515" s="374"/>
      <c r="R4515" s="274"/>
      <c r="S4515"/>
      <c r="T4515"/>
      <c r="U4515"/>
      <c r="V4515"/>
      <c r="W4515"/>
      <c r="X4515"/>
      <c r="Y4515"/>
      <c r="Z4515"/>
      <c r="AA4515"/>
      <c r="AB4515"/>
      <c r="AC4515"/>
      <c r="AD4515"/>
      <c r="AE4515"/>
      <c r="AF4515"/>
      <c r="AG4515"/>
      <c r="AH4515"/>
    </row>
    <row r="4516" spans="1:34" s="282" customFormat="1" ht="12.75" customHeight="1" x14ac:dyDescent="0.25">
      <c r="A4516"/>
      <c r="B4516"/>
      <c r="C4516" s="8"/>
      <c r="D4516" s="8"/>
      <c r="E4516"/>
      <c r="F4516" s="276"/>
      <c r="G4516"/>
      <c r="H4516"/>
      <c r="I4516"/>
      <c r="J4516" s="267"/>
      <c r="K4516" s="267"/>
      <c r="L4516" s="372"/>
      <c r="O4516" s="373"/>
      <c r="P4516" s="373"/>
      <c r="Q4516" s="374"/>
      <c r="R4516" s="274"/>
      <c r="S4516"/>
      <c r="T4516"/>
      <c r="U4516"/>
      <c r="V4516"/>
      <c r="W4516"/>
      <c r="X4516"/>
      <c r="Y4516"/>
      <c r="Z4516"/>
      <c r="AA4516"/>
      <c r="AB4516"/>
      <c r="AC4516"/>
      <c r="AD4516"/>
      <c r="AE4516"/>
      <c r="AF4516"/>
      <c r="AG4516"/>
      <c r="AH4516"/>
    </row>
    <row r="4517" spans="1:34" s="282" customFormat="1" ht="12.75" customHeight="1" x14ac:dyDescent="0.25">
      <c r="A4517"/>
      <c r="B4517"/>
      <c r="C4517" s="8"/>
      <c r="D4517" s="8"/>
      <c r="E4517"/>
      <c r="F4517" s="276"/>
      <c r="G4517"/>
      <c r="H4517"/>
      <c r="I4517"/>
      <c r="J4517" s="267"/>
      <c r="K4517" s="267"/>
      <c r="L4517" s="372"/>
      <c r="O4517" s="373"/>
      <c r="P4517" s="373"/>
      <c r="Q4517" s="374"/>
      <c r="R4517" s="274"/>
      <c r="S4517"/>
      <c r="T4517"/>
      <c r="U4517"/>
      <c r="V4517"/>
      <c r="W4517"/>
      <c r="X4517"/>
      <c r="Y4517"/>
      <c r="Z4517"/>
      <c r="AA4517"/>
      <c r="AB4517"/>
      <c r="AC4517"/>
      <c r="AD4517"/>
      <c r="AE4517"/>
      <c r="AF4517"/>
      <c r="AG4517"/>
      <c r="AH4517"/>
    </row>
    <row r="4518" spans="1:34" s="282" customFormat="1" ht="12.75" customHeight="1" x14ac:dyDescent="0.25">
      <c r="A4518"/>
      <c r="B4518"/>
      <c r="C4518" s="8"/>
      <c r="D4518" s="8"/>
      <c r="E4518"/>
      <c r="F4518" s="276"/>
      <c r="G4518"/>
      <c r="H4518"/>
      <c r="I4518"/>
      <c r="J4518" s="267"/>
      <c r="K4518" s="267"/>
      <c r="L4518" s="372"/>
      <c r="O4518" s="373"/>
      <c r="P4518" s="373"/>
      <c r="Q4518" s="374"/>
      <c r="R4518" s="274"/>
      <c r="S4518"/>
      <c r="T4518"/>
      <c r="U4518"/>
      <c r="V4518"/>
      <c r="W4518"/>
      <c r="X4518"/>
      <c r="Y4518"/>
      <c r="Z4518"/>
      <c r="AA4518"/>
      <c r="AB4518"/>
      <c r="AC4518"/>
      <c r="AD4518"/>
      <c r="AE4518"/>
      <c r="AF4518"/>
      <c r="AG4518"/>
      <c r="AH4518"/>
    </row>
    <row r="4519" spans="1:34" s="282" customFormat="1" ht="12.75" customHeight="1" x14ac:dyDescent="0.25">
      <c r="A4519"/>
      <c r="B4519"/>
      <c r="C4519" s="8"/>
      <c r="D4519" s="8"/>
      <c r="E4519"/>
      <c r="F4519" s="276"/>
      <c r="G4519"/>
      <c r="H4519"/>
      <c r="I4519"/>
      <c r="J4519" s="267"/>
      <c r="K4519" s="267"/>
      <c r="L4519" s="372"/>
      <c r="O4519" s="373"/>
      <c r="P4519" s="373"/>
      <c r="Q4519" s="374"/>
      <c r="R4519" s="274"/>
      <c r="S4519"/>
      <c r="T4519"/>
      <c r="U4519"/>
      <c r="V4519"/>
      <c r="W4519"/>
      <c r="X4519"/>
      <c r="Y4519"/>
      <c r="Z4519"/>
      <c r="AA4519"/>
      <c r="AB4519"/>
      <c r="AC4519"/>
      <c r="AD4519"/>
      <c r="AE4519"/>
      <c r="AF4519"/>
      <c r="AG4519"/>
      <c r="AH4519"/>
    </row>
    <row r="4520" spans="1:34" s="282" customFormat="1" ht="12.75" customHeight="1" x14ac:dyDescent="0.25">
      <c r="A4520"/>
      <c r="B4520"/>
      <c r="C4520" s="8"/>
      <c r="D4520" s="8"/>
      <c r="E4520"/>
      <c r="F4520" s="276"/>
      <c r="G4520"/>
      <c r="H4520"/>
      <c r="I4520"/>
      <c r="J4520" s="267"/>
      <c r="K4520" s="267"/>
      <c r="L4520" s="372"/>
      <c r="O4520" s="373"/>
      <c r="P4520" s="373"/>
      <c r="Q4520" s="374"/>
      <c r="R4520" s="274"/>
      <c r="S4520"/>
      <c r="T4520"/>
      <c r="U4520"/>
      <c r="V4520"/>
      <c r="W4520"/>
      <c r="X4520"/>
      <c r="Y4520"/>
      <c r="Z4520"/>
      <c r="AA4520"/>
      <c r="AB4520"/>
      <c r="AC4520"/>
      <c r="AD4520"/>
      <c r="AE4520"/>
      <c r="AF4520"/>
      <c r="AG4520"/>
      <c r="AH4520"/>
    </row>
    <row r="4521" spans="1:34" s="282" customFormat="1" ht="12.75" customHeight="1" x14ac:dyDescent="0.25">
      <c r="A4521"/>
      <c r="B4521"/>
      <c r="C4521" s="8"/>
      <c r="D4521" s="8"/>
      <c r="E4521"/>
      <c r="F4521" s="276"/>
      <c r="G4521"/>
      <c r="H4521"/>
      <c r="I4521"/>
      <c r="J4521" s="267"/>
      <c r="K4521" s="267"/>
      <c r="L4521" s="372"/>
      <c r="O4521" s="373"/>
      <c r="P4521" s="373"/>
      <c r="Q4521" s="374"/>
      <c r="R4521" s="274"/>
      <c r="S4521"/>
      <c r="T4521"/>
      <c r="U4521"/>
      <c r="V4521"/>
      <c r="W4521"/>
      <c r="X4521"/>
      <c r="Y4521"/>
      <c r="Z4521"/>
      <c r="AA4521"/>
      <c r="AB4521"/>
      <c r="AC4521"/>
      <c r="AD4521"/>
      <c r="AE4521"/>
      <c r="AF4521"/>
      <c r="AG4521"/>
      <c r="AH4521"/>
    </row>
    <row r="4522" spans="1:34" s="282" customFormat="1" ht="12.75" customHeight="1" x14ac:dyDescent="0.25">
      <c r="A4522"/>
      <c r="B4522"/>
      <c r="C4522" s="8"/>
      <c r="D4522" s="8"/>
      <c r="E4522"/>
      <c r="F4522" s="276"/>
      <c r="G4522"/>
      <c r="H4522"/>
      <c r="I4522"/>
      <c r="J4522" s="267"/>
      <c r="K4522" s="267"/>
      <c r="L4522" s="372"/>
      <c r="O4522" s="373"/>
      <c r="P4522" s="373"/>
      <c r="Q4522" s="374"/>
      <c r="R4522" s="274"/>
      <c r="S4522"/>
      <c r="T4522"/>
      <c r="U4522"/>
      <c r="V4522"/>
      <c r="W4522"/>
      <c r="X4522"/>
      <c r="Y4522"/>
      <c r="Z4522"/>
      <c r="AA4522"/>
      <c r="AB4522"/>
      <c r="AC4522"/>
      <c r="AD4522"/>
      <c r="AE4522"/>
      <c r="AF4522"/>
      <c r="AG4522"/>
      <c r="AH4522"/>
    </row>
    <row r="4523" spans="1:34" s="282" customFormat="1" ht="12.75" customHeight="1" x14ac:dyDescent="0.25">
      <c r="A4523"/>
      <c r="B4523"/>
      <c r="C4523" s="8"/>
      <c r="D4523" s="8"/>
      <c r="E4523"/>
      <c r="F4523" s="276"/>
      <c r="G4523"/>
      <c r="H4523"/>
      <c r="I4523"/>
      <c r="J4523" s="267"/>
      <c r="K4523" s="267"/>
      <c r="L4523" s="372"/>
      <c r="O4523" s="373"/>
      <c r="P4523" s="373"/>
      <c r="Q4523" s="374"/>
      <c r="R4523" s="274"/>
      <c r="S4523"/>
      <c r="T4523"/>
      <c r="U4523"/>
      <c r="V4523"/>
      <c r="W4523"/>
      <c r="X4523"/>
      <c r="Y4523"/>
      <c r="Z4523"/>
      <c r="AA4523"/>
      <c r="AB4523"/>
      <c r="AC4523"/>
      <c r="AD4523"/>
      <c r="AE4523"/>
      <c r="AF4523"/>
      <c r="AG4523"/>
      <c r="AH4523"/>
    </row>
    <row r="4524" spans="1:34" s="282" customFormat="1" ht="12.75" customHeight="1" x14ac:dyDescent="0.25">
      <c r="A4524"/>
      <c r="B4524"/>
      <c r="C4524" s="8"/>
      <c r="D4524" s="8"/>
      <c r="E4524"/>
      <c r="F4524" s="276"/>
      <c r="G4524"/>
      <c r="H4524"/>
      <c r="I4524"/>
      <c r="J4524" s="267"/>
      <c r="K4524" s="267"/>
      <c r="L4524" s="372"/>
      <c r="O4524" s="373"/>
      <c r="P4524" s="373"/>
      <c r="Q4524" s="374"/>
      <c r="R4524" s="274"/>
      <c r="S4524"/>
      <c r="T4524"/>
      <c r="U4524"/>
      <c r="V4524"/>
      <c r="W4524"/>
      <c r="X4524"/>
      <c r="Y4524"/>
      <c r="Z4524"/>
      <c r="AA4524"/>
      <c r="AB4524"/>
      <c r="AC4524"/>
      <c r="AD4524"/>
      <c r="AE4524"/>
      <c r="AF4524"/>
      <c r="AG4524"/>
      <c r="AH4524"/>
    </row>
    <row r="4525" spans="1:34" s="282" customFormat="1" ht="12.75" customHeight="1" x14ac:dyDescent="0.25">
      <c r="A4525"/>
      <c r="B4525"/>
      <c r="C4525" s="8"/>
      <c r="D4525" s="8"/>
      <c r="E4525"/>
      <c r="F4525" s="276"/>
      <c r="G4525"/>
      <c r="H4525"/>
      <c r="I4525"/>
      <c r="J4525" s="267"/>
      <c r="K4525" s="267"/>
      <c r="L4525" s="372"/>
      <c r="O4525" s="373"/>
      <c r="P4525" s="373"/>
      <c r="Q4525" s="374"/>
      <c r="R4525" s="274"/>
      <c r="S4525"/>
      <c r="T4525"/>
      <c r="U4525"/>
      <c r="V4525"/>
      <c r="W4525"/>
      <c r="X4525"/>
      <c r="Y4525"/>
      <c r="Z4525"/>
      <c r="AA4525"/>
      <c r="AB4525"/>
      <c r="AC4525"/>
      <c r="AD4525"/>
      <c r="AE4525"/>
      <c r="AF4525"/>
      <c r="AG4525"/>
      <c r="AH4525"/>
    </row>
    <row r="4526" spans="1:34" s="282" customFormat="1" ht="12.75" customHeight="1" x14ac:dyDescent="0.25">
      <c r="A4526"/>
      <c r="B4526"/>
      <c r="C4526" s="8"/>
      <c r="D4526" s="8"/>
      <c r="E4526"/>
      <c r="F4526" s="276"/>
      <c r="G4526"/>
      <c r="H4526"/>
      <c r="I4526"/>
      <c r="J4526" s="267"/>
      <c r="K4526" s="267"/>
      <c r="L4526" s="372"/>
      <c r="O4526" s="373"/>
      <c r="P4526" s="373"/>
      <c r="Q4526" s="374"/>
      <c r="R4526" s="274"/>
      <c r="S4526"/>
      <c r="T4526"/>
      <c r="U4526"/>
      <c r="V4526"/>
      <c r="W4526"/>
      <c r="X4526"/>
      <c r="Y4526"/>
      <c r="Z4526"/>
      <c r="AA4526"/>
      <c r="AB4526"/>
      <c r="AC4526"/>
      <c r="AD4526"/>
      <c r="AE4526"/>
      <c r="AF4526"/>
      <c r="AG4526"/>
      <c r="AH4526"/>
    </row>
    <row r="4527" spans="1:34" s="282" customFormat="1" ht="12.75" customHeight="1" x14ac:dyDescent="0.25">
      <c r="A4527"/>
      <c r="B4527"/>
      <c r="C4527" s="8"/>
      <c r="D4527" s="8"/>
      <c r="E4527"/>
      <c r="F4527" s="276"/>
      <c r="G4527"/>
      <c r="H4527"/>
      <c r="I4527"/>
      <c r="J4527" s="267"/>
      <c r="K4527" s="267"/>
      <c r="L4527" s="372"/>
      <c r="O4527" s="373"/>
      <c r="P4527" s="373"/>
      <c r="Q4527" s="374"/>
      <c r="R4527" s="274"/>
      <c r="S4527"/>
      <c r="T4527"/>
      <c r="U4527"/>
      <c r="V4527"/>
      <c r="W4527"/>
      <c r="X4527"/>
      <c r="Y4527"/>
      <c r="Z4527"/>
      <c r="AA4527"/>
      <c r="AB4527"/>
      <c r="AC4527"/>
      <c r="AD4527"/>
      <c r="AE4527"/>
      <c r="AF4527"/>
      <c r="AG4527"/>
      <c r="AH4527"/>
    </row>
    <row r="4528" spans="1:34" s="282" customFormat="1" ht="12.75" customHeight="1" x14ac:dyDescent="0.25">
      <c r="A4528"/>
      <c r="B4528"/>
      <c r="C4528" s="8"/>
      <c r="D4528" s="8"/>
      <c r="E4528"/>
      <c r="F4528" s="276"/>
      <c r="G4528"/>
      <c r="H4528"/>
      <c r="I4528"/>
      <c r="J4528" s="267"/>
      <c r="K4528" s="267"/>
      <c r="L4528" s="372"/>
      <c r="O4528" s="373"/>
      <c r="P4528" s="373"/>
      <c r="Q4528" s="374"/>
      <c r="R4528" s="274"/>
      <c r="S4528"/>
      <c r="T4528"/>
      <c r="U4528"/>
      <c r="V4528"/>
      <c r="W4528"/>
      <c r="X4528"/>
      <c r="Y4528"/>
      <c r="Z4528"/>
      <c r="AA4528"/>
      <c r="AB4528"/>
      <c r="AC4528"/>
      <c r="AD4528"/>
      <c r="AE4528"/>
      <c r="AF4528"/>
      <c r="AG4528"/>
      <c r="AH4528"/>
    </row>
    <row r="4529" spans="1:34" s="282" customFormat="1" ht="12.75" customHeight="1" x14ac:dyDescent="0.25">
      <c r="A4529"/>
      <c r="B4529"/>
      <c r="C4529" s="8"/>
      <c r="D4529" s="8"/>
      <c r="E4529"/>
      <c r="F4529" s="276"/>
      <c r="G4529"/>
      <c r="H4529"/>
      <c r="I4529"/>
      <c r="J4529" s="267"/>
      <c r="K4529" s="267"/>
      <c r="L4529" s="372"/>
      <c r="O4529" s="373"/>
      <c r="P4529" s="373"/>
      <c r="Q4529" s="374"/>
      <c r="R4529" s="274"/>
      <c r="S4529"/>
      <c r="T4529"/>
      <c r="U4529"/>
      <c r="V4529"/>
      <c r="W4529"/>
      <c r="X4529"/>
      <c r="Y4529"/>
      <c r="Z4529"/>
      <c r="AA4529"/>
      <c r="AB4529"/>
      <c r="AC4529"/>
      <c r="AD4529"/>
      <c r="AE4529"/>
      <c r="AF4529"/>
      <c r="AG4529"/>
      <c r="AH4529"/>
    </row>
    <row r="4530" spans="1:34" s="282" customFormat="1" ht="12.75" customHeight="1" x14ac:dyDescent="0.25">
      <c r="A4530"/>
      <c r="B4530"/>
      <c r="C4530" s="8"/>
      <c r="D4530" s="8"/>
      <c r="E4530"/>
      <c r="F4530" s="276"/>
      <c r="G4530"/>
      <c r="H4530"/>
      <c r="I4530"/>
      <c r="J4530" s="267"/>
      <c r="K4530" s="267"/>
      <c r="L4530" s="372"/>
      <c r="O4530" s="373"/>
      <c r="P4530" s="373"/>
      <c r="Q4530" s="374"/>
      <c r="R4530" s="274"/>
      <c r="S4530"/>
      <c r="T4530"/>
      <c r="U4530"/>
      <c r="V4530"/>
      <c r="W4530"/>
      <c r="X4530"/>
      <c r="Y4530"/>
      <c r="Z4530"/>
      <c r="AA4530"/>
      <c r="AB4530"/>
      <c r="AC4530"/>
      <c r="AD4530"/>
      <c r="AE4530"/>
      <c r="AF4530"/>
      <c r="AG4530"/>
      <c r="AH4530"/>
    </row>
    <row r="4531" spans="1:34" s="282" customFormat="1" ht="12.75" customHeight="1" x14ac:dyDescent="0.25">
      <c r="A4531"/>
      <c r="B4531"/>
      <c r="C4531" s="8"/>
      <c r="D4531" s="8"/>
      <c r="E4531"/>
      <c r="F4531" s="276"/>
      <c r="G4531"/>
      <c r="H4531"/>
      <c r="I4531"/>
      <c r="J4531" s="267"/>
      <c r="K4531" s="267"/>
      <c r="L4531" s="372"/>
      <c r="O4531" s="373"/>
      <c r="P4531" s="373"/>
      <c r="Q4531" s="374"/>
      <c r="R4531" s="274"/>
      <c r="S4531"/>
      <c r="T4531"/>
      <c r="U4531"/>
      <c r="V4531"/>
      <c r="W4531"/>
      <c r="X4531"/>
      <c r="Y4531"/>
      <c r="Z4531"/>
      <c r="AA4531"/>
      <c r="AB4531"/>
      <c r="AC4531"/>
      <c r="AD4531"/>
      <c r="AE4531"/>
      <c r="AF4531"/>
      <c r="AG4531"/>
      <c r="AH4531"/>
    </row>
    <row r="4532" spans="1:34" s="282" customFormat="1" ht="12.75" customHeight="1" x14ac:dyDescent="0.25">
      <c r="A4532"/>
      <c r="B4532"/>
      <c r="C4532" s="8"/>
      <c r="D4532" s="8"/>
      <c r="E4532"/>
      <c r="F4532" s="276"/>
      <c r="G4532"/>
      <c r="H4532"/>
      <c r="I4532"/>
      <c r="J4532" s="267"/>
      <c r="K4532" s="267"/>
      <c r="L4532" s="372"/>
      <c r="O4532" s="373"/>
      <c r="P4532" s="373"/>
      <c r="Q4532" s="374"/>
      <c r="R4532" s="274"/>
      <c r="S4532"/>
      <c r="T4532"/>
      <c r="U4532"/>
      <c r="V4532"/>
      <c r="W4532"/>
      <c r="X4532"/>
      <c r="Y4532"/>
      <c r="Z4532"/>
      <c r="AA4532"/>
      <c r="AB4532"/>
      <c r="AC4532"/>
      <c r="AD4532"/>
      <c r="AE4532"/>
      <c r="AF4532"/>
      <c r="AG4532"/>
      <c r="AH4532"/>
    </row>
    <row r="4533" spans="1:34" s="282" customFormat="1" ht="12.75" customHeight="1" x14ac:dyDescent="0.25">
      <c r="A4533"/>
      <c r="B4533"/>
      <c r="C4533" s="8"/>
      <c r="D4533" s="8"/>
      <c r="E4533"/>
      <c r="F4533" s="276"/>
      <c r="G4533"/>
      <c r="H4533"/>
      <c r="I4533"/>
      <c r="J4533" s="267"/>
      <c r="K4533" s="267"/>
      <c r="L4533" s="372"/>
      <c r="O4533" s="373"/>
      <c r="P4533" s="373"/>
      <c r="Q4533" s="374"/>
      <c r="R4533" s="274"/>
      <c r="S4533"/>
      <c r="T4533"/>
      <c r="U4533"/>
      <c r="V4533"/>
      <c r="W4533"/>
      <c r="X4533"/>
      <c r="Y4533"/>
      <c r="Z4533"/>
      <c r="AA4533"/>
      <c r="AB4533"/>
      <c r="AC4533"/>
      <c r="AD4533"/>
      <c r="AE4533"/>
      <c r="AF4533"/>
      <c r="AG4533"/>
      <c r="AH4533"/>
    </row>
    <row r="4534" spans="1:34" s="282" customFormat="1" ht="12.75" customHeight="1" x14ac:dyDescent="0.25">
      <c r="A4534"/>
      <c r="B4534"/>
      <c r="C4534" s="8"/>
      <c r="D4534" s="8"/>
      <c r="E4534"/>
      <c r="F4534" s="276"/>
      <c r="G4534"/>
      <c r="H4534"/>
      <c r="I4534"/>
      <c r="J4534" s="267"/>
      <c r="K4534" s="267"/>
      <c r="L4534" s="372"/>
      <c r="O4534" s="373"/>
      <c r="P4534" s="373"/>
      <c r="Q4534" s="374"/>
      <c r="R4534" s="274"/>
      <c r="S4534"/>
      <c r="T4534"/>
      <c r="U4534"/>
      <c r="V4534"/>
      <c r="W4534"/>
      <c r="X4534"/>
      <c r="Y4534"/>
      <c r="Z4534"/>
      <c r="AA4534"/>
      <c r="AB4534"/>
      <c r="AC4534"/>
      <c r="AD4534"/>
      <c r="AE4534"/>
      <c r="AF4534"/>
      <c r="AG4534"/>
      <c r="AH4534"/>
    </row>
    <row r="4535" spans="1:34" s="282" customFormat="1" ht="12.75" customHeight="1" x14ac:dyDescent="0.25">
      <c r="A4535"/>
      <c r="B4535"/>
      <c r="C4535" s="8"/>
      <c r="D4535" s="8"/>
      <c r="E4535"/>
      <c r="F4535" s="276"/>
      <c r="G4535"/>
      <c r="H4535"/>
      <c r="I4535"/>
      <c r="J4535" s="267"/>
      <c r="K4535" s="267"/>
      <c r="L4535" s="372"/>
      <c r="O4535" s="373"/>
      <c r="P4535" s="373"/>
      <c r="Q4535" s="374"/>
      <c r="R4535" s="274"/>
      <c r="S4535"/>
      <c r="T4535"/>
      <c r="U4535"/>
      <c r="V4535"/>
      <c r="W4535"/>
      <c r="X4535"/>
      <c r="Y4535"/>
      <c r="Z4535"/>
      <c r="AA4535"/>
      <c r="AB4535"/>
      <c r="AC4535"/>
      <c r="AD4535"/>
      <c r="AE4535"/>
      <c r="AF4535"/>
      <c r="AG4535"/>
      <c r="AH4535"/>
    </row>
    <row r="4536" spans="1:34" s="282" customFormat="1" ht="12.75" customHeight="1" x14ac:dyDescent="0.25">
      <c r="A4536"/>
      <c r="B4536"/>
      <c r="C4536" s="8"/>
      <c r="D4536" s="8"/>
      <c r="E4536"/>
      <c r="F4536" s="276"/>
      <c r="G4536"/>
      <c r="H4536"/>
      <c r="I4536"/>
      <c r="J4536" s="267"/>
      <c r="K4536" s="267"/>
      <c r="L4536" s="372"/>
      <c r="O4536" s="373"/>
      <c r="P4536" s="373"/>
      <c r="Q4536" s="374"/>
      <c r="R4536" s="274"/>
      <c r="S4536"/>
      <c r="T4536"/>
      <c r="U4536"/>
      <c r="V4536"/>
      <c r="W4536"/>
      <c r="X4536"/>
      <c r="Y4536"/>
      <c r="Z4536"/>
      <c r="AA4536"/>
      <c r="AB4536"/>
      <c r="AC4536"/>
      <c r="AD4536"/>
      <c r="AE4536"/>
      <c r="AF4536"/>
      <c r="AG4536"/>
      <c r="AH4536"/>
    </row>
    <row r="4537" spans="1:34" s="282" customFormat="1" ht="12.75" customHeight="1" x14ac:dyDescent="0.25">
      <c r="A4537"/>
      <c r="B4537"/>
      <c r="C4537" s="8"/>
      <c r="D4537" s="8"/>
      <c r="E4537"/>
      <c r="F4537" s="276"/>
      <c r="G4537"/>
      <c r="H4537"/>
      <c r="I4537"/>
      <c r="J4537" s="267"/>
      <c r="K4537" s="267"/>
      <c r="L4537" s="372"/>
      <c r="O4537" s="373"/>
      <c r="P4537" s="373"/>
      <c r="Q4537" s="374"/>
      <c r="R4537" s="274"/>
      <c r="S4537"/>
      <c r="T4537"/>
      <c r="U4537"/>
      <c r="V4537"/>
      <c r="W4537"/>
      <c r="X4537"/>
      <c r="Y4537"/>
      <c r="Z4537"/>
      <c r="AA4537"/>
      <c r="AB4537"/>
      <c r="AC4537"/>
      <c r="AD4537"/>
      <c r="AE4537"/>
      <c r="AF4537"/>
      <c r="AG4537"/>
      <c r="AH4537"/>
    </row>
    <row r="4538" spans="1:34" s="282" customFormat="1" ht="12.75" customHeight="1" x14ac:dyDescent="0.25">
      <c r="A4538"/>
      <c r="B4538"/>
      <c r="C4538" s="8"/>
      <c r="D4538" s="8"/>
      <c r="E4538"/>
      <c r="F4538" s="276"/>
      <c r="G4538"/>
      <c r="H4538"/>
      <c r="I4538"/>
      <c r="J4538" s="267"/>
      <c r="K4538" s="267"/>
      <c r="L4538" s="372"/>
      <c r="O4538" s="373"/>
      <c r="P4538" s="373"/>
      <c r="Q4538" s="374"/>
      <c r="R4538" s="274"/>
      <c r="S4538"/>
      <c r="T4538"/>
      <c r="U4538"/>
      <c r="V4538"/>
      <c r="W4538"/>
      <c r="X4538"/>
      <c r="Y4538"/>
      <c r="Z4538"/>
      <c r="AA4538"/>
      <c r="AB4538"/>
      <c r="AC4538"/>
      <c r="AD4538"/>
      <c r="AE4538"/>
      <c r="AF4538"/>
      <c r="AG4538"/>
      <c r="AH4538"/>
    </row>
    <row r="4539" spans="1:34" s="282" customFormat="1" ht="12.75" customHeight="1" x14ac:dyDescent="0.25">
      <c r="A4539"/>
      <c r="B4539"/>
      <c r="C4539" s="8"/>
      <c r="D4539" s="8"/>
      <c r="E4539"/>
      <c r="F4539" s="276"/>
      <c r="G4539"/>
      <c r="H4539"/>
      <c r="I4539"/>
      <c r="J4539" s="267"/>
      <c r="K4539" s="267"/>
      <c r="L4539" s="372"/>
      <c r="O4539" s="373"/>
      <c r="P4539" s="373"/>
      <c r="Q4539" s="374"/>
      <c r="R4539" s="274"/>
      <c r="S4539"/>
      <c r="T4539"/>
      <c r="U4539"/>
      <c r="V4539"/>
      <c r="W4539"/>
      <c r="X4539"/>
      <c r="Y4539"/>
      <c r="Z4539"/>
      <c r="AA4539"/>
      <c r="AB4539"/>
      <c r="AC4539"/>
      <c r="AD4539"/>
      <c r="AE4539"/>
      <c r="AF4539"/>
      <c r="AG4539"/>
      <c r="AH4539"/>
    </row>
    <row r="4540" spans="1:34" s="282" customFormat="1" ht="12.75" customHeight="1" x14ac:dyDescent="0.25">
      <c r="A4540"/>
      <c r="B4540"/>
      <c r="C4540" s="8"/>
      <c r="D4540" s="8"/>
      <c r="E4540"/>
      <c r="F4540" s="276"/>
      <c r="G4540"/>
      <c r="H4540"/>
      <c r="I4540"/>
      <c r="J4540" s="267"/>
      <c r="K4540" s="267"/>
      <c r="L4540" s="372"/>
      <c r="O4540" s="373"/>
      <c r="P4540" s="373"/>
      <c r="Q4540" s="374"/>
      <c r="R4540" s="274"/>
      <c r="S4540"/>
      <c r="T4540"/>
      <c r="U4540"/>
      <c r="V4540"/>
      <c r="W4540"/>
      <c r="X4540"/>
      <c r="Y4540"/>
      <c r="Z4540"/>
      <c r="AA4540"/>
      <c r="AB4540"/>
      <c r="AC4540"/>
      <c r="AD4540"/>
      <c r="AE4540"/>
      <c r="AF4540"/>
      <c r="AG4540"/>
      <c r="AH4540"/>
    </row>
    <row r="4541" spans="1:34" s="282" customFormat="1" ht="12.75" customHeight="1" x14ac:dyDescent="0.25">
      <c r="A4541"/>
      <c r="B4541"/>
      <c r="C4541" s="8"/>
      <c r="D4541" s="8"/>
      <c r="E4541"/>
      <c r="F4541" s="276"/>
      <c r="G4541"/>
      <c r="H4541"/>
      <c r="I4541"/>
      <c r="J4541" s="267"/>
      <c r="K4541" s="267"/>
      <c r="L4541" s="372"/>
      <c r="O4541" s="373"/>
      <c r="P4541" s="373"/>
      <c r="Q4541" s="374"/>
      <c r="R4541" s="274"/>
      <c r="S4541"/>
      <c r="T4541"/>
      <c r="U4541"/>
      <c r="V4541"/>
      <c r="W4541"/>
      <c r="X4541"/>
      <c r="Y4541"/>
      <c r="Z4541"/>
      <c r="AA4541"/>
      <c r="AB4541"/>
      <c r="AC4541"/>
      <c r="AD4541"/>
      <c r="AE4541"/>
      <c r="AF4541"/>
      <c r="AG4541"/>
      <c r="AH4541"/>
    </row>
    <row r="4542" spans="1:34" s="282" customFormat="1" ht="12.75" customHeight="1" x14ac:dyDescent="0.25">
      <c r="A4542"/>
      <c r="B4542"/>
      <c r="C4542" s="8"/>
      <c r="D4542" s="8"/>
      <c r="E4542"/>
      <c r="F4542" s="276"/>
      <c r="G4542"/>
      <c r="H4542"/>
      <c r="I4542"/>
      <c r="J4542" s="267"/>
      <c r="K4542" s="267"/>
      <c r="L4542" s="372"/>
      <c r="O4542" s="373"/>
      <c r="P4542" s="373"/>
      <c r="Q4542" s="374"/>
      <c r="R4542" s="274"/>
      <c r="S4542"/>
      <c r="T4542"/>
      <c r="U4542"/>
      <c r="V4542"/>
      <c r="W4542"/>
      <c r="X4542"/>
      <c r="Y4542"/>
      <c r="Z4542"/>
      <c r="AA4542"/>
      <c r="AB4542"/>
      <c r="AC4542"/>
      <c r="AD4542"/>
      <c r="AE4542"/>
      <c r="AF4542"/>
      <c r="AG4542"/>
      <c r="AH4542"/>
    </row>
    <row r="4543" spans="1:34" s="282" customFormat="1" ht="12.75" customHeight="1" x14ac:dyDescent="0.25">
      <c r="A4543"/>
      <c r="B4543"/>
      <c r="C4543" s="8"/>
      <c r="D4543" s="8"/>
      <c r="E4543"/>
      <c r="F4543" s="276"/>
      <c r="G4543"/>
      <c r="H4543"/>
      <c r="I4543"/>
      <c r="J4543" s="267"/>
      <c r="K4543" s="267"/>
      <c r="L4543" s="372"/>
      <c r="O4543" s="373"/>
      <c r="P4543" s="373"/>
      <c r="Q4543" s="374"/>
      <c r="R4543" s="274"/>
      <c r="S4543"/>
      <c r="T4543"/>
      <c r="U4543"/>
      <c r="V4543"/>
      <c r="W4543"/>
      <c r="X4543"/>
      <c r="Y4543"/>
      <c r="Z4543"/>
      <c r="AA4543"/>
      <c r="AB4543"/>
      <c r="AC4543"/>
      <c r="AD4543"/>
      <c r="AE4543"/>
      <c r="AF4543"/>
      <c r="AG4543"/>
      <c r="AH4543"/>
    </row>
    <row r="4544" spans="1:34" s="282" customFormat="1" ht="12.75" customHeight="1" x14ac:dyDescent="0.25">
      <c r="A4544"/>
      <c r="B4544"/>
      <c r="C4544" s="8"/>
      <c r="D4544" s="8"/>
      <c r="E4544"/>
      <c r="F4544" s="276"/>
      <c r="G4544"/>
      <c r="H4544"/>
      <c r="I4544"/>
      <c r="J4544" s="267"/>
      <c r="K4544" s="267"/>
      <c r="L4544" s="372"/>
      <c r="O4544" s="373"/>
      <c r="P4544" s="373"/>
      <c r="Q4544" s="374"/>
      <c r="R4544" s="274"/>
      <c r="S4544"/>
      <c r="T4544"/>
      <c r="U4544"/>
      <c r="V4544"/>
      <c r="W4544"/>
      <c r="X4544"/>
      <c r="Y4544"/>
      <c r="Z4544"/>
      <c r="AA4544"/>
      <c r="AB4544"/>
      <c r="AC4544"/>
      <c r="AD4544"/>
      <c r="AE4544"/>
      <c r="AF4544"/>
      <c r="AG4544"/>
      <c r="AH4544"/>
    </row>
    <row r="4545" spans="1:34" s="282" customFormat="1" ht="12.75" customHeight="1" x14ac:dyDescent="0.25">
      <c r="A4545"/>
      <c r="B4545"/>
      <c r="C4545" s="8"/>
      <c r="D4545" s="8"/>
      <c r="E4545"/>
      <c r="F4545" s="276"/>
      <c r="G4545"/>
      <c r="H4545"/>
      <c r="I4545"/>
      <c r="J4545" s="267"/>
      <c r="K4545" s="267"/>
      <c r="L4545" s="372"/>
      <c r="O4545" s="373"/>
      <c r="P4545" s="373"/>
      <c r="Q4545" s="374"/>
      <c r="R4545" s="274"/>
      <c r="S4545"/>
      <c r="T4545"/>
      <c r="U4545"/>
      <c r="V4545"/>
      <c r="W4545"/>
      <c r="X4545"/>
      <c r="Y4545"/>
      <c r="Z4545"/>
      <c r="AA4545"/>
      <c r="AB4545"/>
      <c r="AC4545"/>
      <c r="AD4545"/>
      <c r="AE4545"/>
      <c r="AF4545"/>
      <c r="AG4545"/>
      <c r="AH4545"/>
    </row>
    <row r="4546" spans="1:34" s="282" customFormat="1" ht="12.75" customHeight="1" x14ac:dyDescent="0.25">
      <c r="A4546"/>
      <c r="B4546"/>
      <c r="C4546" s="8"/>
      <c r="D4546" s="8"/>
      <c r="E4546"/>
      <c r="F4546" s="276"/>
      <c r="G4546"/>
      <c r="H4546"/>
      <c r="I4546"/>
      <c r="J4546" s="267"/>
      <c r="K4546" s="267"/>
      <c r="L4546" s="372"/>
      <c r="O4546" s="373"/>
      <c r="P4546" s="373"/>
      <c r="Q4546" s="374"/>
      <c r="R4546" s="274"/>
      <c r="S4546"/>
      <c r="T4546"/>
      <c r="U4546"/>
      <c r="V4546"/>
      <c r="W4546"/>
      <c r="X4546"/>
      <c r="Y4546"/>
      <c r="Z4546"/>
      <c r="AA4546"/>
      <c r="AB4546"/>
      <c r="AC4546"/>
      <c r="AD4546"/>
      <c r="AE4546"/>
      <c r="AF4546"/>
      <c r="AG4546"/>
      <c r="AH4546"/>
    </row>
    <row r="4547" spans="1:34" s="282" customFormat="1" ht="12.75" customHeight="1" x14ac:dyDescent="0.25">
      <c r="A4547"/>
      <c r="B4547"/>
      <c r="C4547" s="8"/>
      <c r="D4547" s="8"/>
      <c r="E4547"/>
      <c r="F4547" s="276"/>
      <c r="G4547"/>
      <c r="H4547"/>
      <c r="I4547"/>
      <c r="J4547" s="267"/>
      <c r="K4547" s="267"/>
      <c r="L4547" s="372"/>
      <c r="O4547" s="373"/>
      <c r="P4547" s="373"/>
      <c r="Q4547" s="374"/>
      <c r="R4547" s="274"/>
      <c r="S4547"/>
      <c r="T4547"/>
      <c r="U4547"/>
      <c r="V4547"/>
      <c r="W4547"/>
      <c r="X4547"/>
      <c r="Y4547"/>
      <c r="Z4547"/>
      <c r="AA4547"/>
      <c r="AB4547"/>
      <c r="AC4547"/>
      <c r="AD4547"/>
      <c r="AE4547"/>
      <c r="AF4547"/>
      <c r="AG4547"/>
      <c r="AH4547"/>
    </row>
    <row r="4548" spans="1:34" s="282" customFormat="1" ht="12.75" customHeight="1" x14ac:dyDescent="0.25">
      <c r="A4548"/>
      <c r="B4548"/>
      <c r="C4548" s="8"/>
      <c r="D4548" s="8"/>
      <c r="E4548"/>
      <c r="F4548" s="276"/>
      <c r="G4548"/>
      <c r="H4548"/>
      <c r="I4548"/>
      <c r="J4548" s="267"/>
      <c r="K4548" s="267"/>
      <c r="L4548" s="372"/>
      <c r="O4548" s="373"/>
      <c r="P4548" s="373"/>
      <c r="Q4548" s="374"/>
      <c r="R4548" s="274"/>
      <c r="S4548"/>
      <c r="T4548"/>
      <c r="U4548"/>
      <c r="V4548"/>
      <c r="W4548"/>
      <c r="X4548"/>
      <c r="Y4548"/>
      <c r="Z4548"/>
      <c r="AA4548"/>
      <c r="AB4548"/>
      <c r="AC4548"/>
      <c r="AD4548"/>
      <c r="AE4548"/>
      <c r="AF4548"/>
      <c r="AG4548"/>
      <c r="AH4548"/>
    </row>
    <row r="4549" spans="1:34" s="282" customFormat="1" ht="12.75" customHeight="1" x14ac:dyDescent="0.25">
      <c r="A4549"/>
      <c r="B4549"/>
      <c r="C4549" s="8"/>
      <c r="D4549" s="8"/>
      <c r="E4549"/>
      <c r="F4549" s="276"/>
      <c r="G4549"/>
      <c r="H4549"/>
      <c r="I4549"/>
      <c r="J4549" s="267"/>
      <c r="K4549" s="267"/>
      <c r="L4549" s="372"/>
      <c r="O4549" s="373"/>
      <c r="P4549" s="373"/>
      <c r="Q4549" s="374"/>
      <c r="R4549" s="274"/>
      <c r="S4549"/>
      <c r="T4549"/>
      <c r="U4549"/>
      <c r="V4549"/>
      <c r="W4549"/>
      <c r="X4549"/>
      <c r="Y4549"/>
      <c r="Z4549"/>
      <c r="AA4549"/>
      <c r="AB4549"/>
      <c r="AC4549"/>
      <c r="AD4549"/>
      <c r="AE4549"/>
      <c r="AF4549"/>
      <c r="AG4549"/>
      <c r="AH4549"/>
    </row>
    <row r="4550" spans="1:34" s="282" customFormat="1" ht="12.75" customHeight="1" x14ac:dyDescent="0.25">
      <c r="A4550"/>
      <c r="B4550"/>
      <c r="C4550" s="8"/>
      <c r="D4550" s="8"/>
      <c r="E4550"/>
      <c r="F4550" s="276"/>
      <c r="G4550"/>
      <c r="H4550"/>
      <c r="I4550"/>
      <c r="J4550" s="267"/>
      <c r="K4550" s="267"/>
      <c r="L4550" s="372"/>
      <c r="O4550" s="373"/>
      <c r="P4550" s="373"/>
      <c r="Q4550" s="374"/>
      <c r="R4550" s="274"/>
      <c r="S4550"/>
      <c r="T4550"/>
      <c r="U4550"/>
      <c r="V4550"/>
      <c r="W4550"/>
      <c r="X4550"/>
      <c r="Y4550"/>
      <c r="Z4550"/>
      <c r="AA4550"/>
      <c r="AB4550"/>
      <c r="AC4550"/>
      <c r="AD4550"/>
      <c r="AE4550"/>
      <c r="AF4550"/>
      <c r="AG4550"/>
      <c r="AH4550"/>
    </row>
    <row r="4551" spans="1:34" s="282" customFormat="1" ht="12.75" customHeight="1" x14ac:dyDescent="0.25">
      <c r="A4551"/>
      <c r="B4551"/>
      <c r="C4551" s="8"/>
      <c r="D4551" s="8"/>
      <c r="E4551"/>
      <c r="F4551" s="276"/>
      <c r="G4551"/>
      <c r="H4551"/>
      <c r="I4551"/>
      <c r="J4551" s="267"/>
      <c r="K4551" s="267"/>
      <c r="L4551" s="372"/>
      <c r="O4551" s="373"/>
      <c r="P4551" s="373"/>
      <c r="Q4551" s="374"/>
      <c r="R4551" s="274"/>
      <c r="S4551"/>
      <c r="T4551"/>
      <c r="U4551"/>
      <c r="V4551"/>
      <c r="W4551"/>
      <c r="X4551"/>
      <c r="Y4551"/>
      <c r="Z4551"/>
      <c r="AA4551"/>
      <c r="AB4551"/>
      <c r="AC4551"/>
      <c r="AD4551"/>
      <c r="AE4551"/>
      <c r="AF4551"/>
      <c r="AG4551"/>
      <c r="AH4551"/>
    </row>
    <row r="4552" spans="1:34" s="282" customFormat="1" ht="12.75" customHeight="1" x14ac:dyDescent="0.25">
      <c r="A4552"/>
      <c r="B4552"/>
      <c r="C4552" s="8"/>
      <c r="D4552" s="8"/>
      <c r="E4552"/>
      <c r="F4552" s="276"/>
      <c r="G4552"/>
      <c r="H4552"/>
      <c r="I4552"/>
      <c r="J4552" s="267"/>
      <c r="K4552" s="267"/>
      <c r="L4552" s="372"/>
      <c r="O4552" s="373"/>
      <c r="P4552" s="373"/>
      <c r="Q4552" s="374"/>
      <c r="R4552" s="274"/>
      <c r="S4552"/>
      <c r="T4552"/>
      <c r="U4552"/>
      <c r="V4552"/>
      <c r="W4552"/>
      <c r="X4552"/>
      <c r="Y4552"/>
      <c r="Z4552"/>
      <c r="AA4552"/>
      <c r="AB4552"/>
      <c r="AC4552"/>
      <c r="AD4552"/>
      <c r="AE4552"/>
      <c r="AF4552"/>
      <c r="AG4552"/>
      <c r="AH4552"/>
    </row>
    <row r="4553" spans="1:34" s="282" customFormat="1" ht="12.75" customHeight="1" x14ac:dyDescent="0.25">
      <c r="A4553"/>
      <c r="B4553"/>
      <c r="C4553" s="8"/>
      <c r="D4553" s="8"/>
      <c r="E4553"/>
      <c r="F4553" s="276"/>
      <c r="G4553"/>
      <c r="H4553"/>
      <c r="I4553"/>
      <c r="J4553" s="267"/>
      <c r="K4553" s="267"/>
      <c r="L4553" s="372"/>
      <c r="O4553" s="373"/>
      <c r="P4553" s="373"/>
      <c r="Q4553" s="374"/>
      <c r="R4553" s="274"/>
      <c r="S4553"/>
      <c r="T4553"/>
      <c r="U4553"/>
      <c r="V4553"/>
      <c r="W4553"/>
      <c r="X4553"/>
      <c r="Y4553"/>
      <c r="Z4553"/>
      <c r="AA4553"/>
      <c r="AB4553"/>
      <c r="AC4553"/>
      <c r="AD4553"/>
      <c r="AE4553"/>
      <c r="AF4553"/>
      <c r="AG4553"/>
      <c r="AH4553"/>
    </row>
    <row r="4554" spans="1:34" s="282" customFormat="1" ht="12.75" customHeight="1" x14ac:dyDescent="0.25">
      <c r="A4554"/>
      <c r="B4554"/>
      <c r="C4554" s="8"/>
      <c r="D4554" s="8"/>
      <c r="E4554"/>
      <c r="F4554" s="276"/>
      <c r="G4554"/>
      <c r="H4554"/>
      <c r="I4554"/>
      <c r="J4554" s="267"/>
      <c r="K4554" s="267"/>
      <c r="L4554" s="372"/>
      <c r="O4554" s="373"/>
      <c r="P4554" s="373"/>
      <c r="Q4554" s="374"/>
      <c r="R4554" s="274"/>
      <c r="S4554"/>
      <c r="T4554"/>
      <c r="U4554"/>
      <c r="V4554"/>
      <c r="W4554"/>
      <c r="X4554"/>
      <c r="Y4554"/>
      <c r="Z4554"/>
      <c r="AA4554"/>
      <c r="AB4554"/>
      <c r="AC4554"/>
      <c r="AD4554"/>
      <c r="AE4554"/>
      <c r="AF4554"/>
      <c r="AG4554"/>
      <c r="AH4554"/>
    </row>
    <row r="4555" spans="1:34" s="282" customFormat="1" ht="12.75" customHeight="1" x14ac:dyDescent="0.25">
      <c r="A4555"/>
      <c r="B4555"/>
      <c r="C4555" s="8"/>
      <c r="D4555" s="8"/>
      <c r="E4555"/>
      <c r="F4555" s="276"/>
      <c r="G4555"/>
      <c r="H4555"/>
      <c r="I4555"/>
      <c r="J4555" s="267"/>
      <c r="K4555" s="267"/>
      <c r="L4555" s="372"/>
      <c r="O4555" s="373"/>
      <c r="P4555" s="373"/>
      <c r="Q4555" s="374"/>
      <c r="R4555" s="274"/>
      <c r="S4555"/>
      <c r="T4555"/>
      <c r="U4555"/>
      <c r="V4555"/>
      <c r="W4555"/>
      <c r="X4555"/>
      <c r="Y4555"/>
      <c r="Z4555"/>
      <c r="AA4555"/>
      <c r="AB4555"/>
      <c r="AC4555"/>
      <c r="AD4555"/>
      <c r="AE4555"/>
      <c r="AF4555"/>
      <c r="AG4555"/>
      <c r="AH4555"/>
    </row>
    <row r="4556" spans="1:34" s="282" customFormat="1" ht="12.75" customHeight="1" x14ac:dyDescent="0.25">
      <c r="A4556"/>
      <c r="B4556"/>
      <c r="C4556" s="8"/>
      <c r="D4556" s="8"/>
      <c r="E4556"/>
      <c r="F4556" s="276"/>
      <c r="G4556"/>
      <c r="H4556"/>
      <c r="I4556"/>
      <c r="J4556" s="267"/>
      <c r="K4556" s="267"/>
      <c r="L4556" s="372"/>
      <c r="O4556" s="373"/>
      <c r="P4556" s="373"/>
      <c r="Q4556" s="374"/>
      <c r="R4556" s="274"/>
      <c r="S4556"/>
      <c r="T4556"/>
      <c r="U4556"/>
      <c r="V4556"/>
      <c r="W4556"/>
      <c r="X4556"/>
      <c r="Y4556"/>
      <c r="Z4556"/>
      <c r="AA4556"/>
      <c r="AB4556"/>
      <c r="AC4556"/>
      <c r="AD4556"/>
      <c r="AE4556"/>
      <c r="AF4556"/>
      <c r="AG4556"/>
      <c r="AH4556"/>
    </row>
    <row r="4557" spans="1:34" s="282" customFormat="1" ht="12.75" customHeight="1" x14ac:dyDescent="0.25">
      <c r="A4557"/>
      <c r="B4557"/>
      <c r="C4557" s="8"/>
      <c r="D4557" s="8"/>
      <c r="E4557"/>
      <c r="F4557" s="276"/>
      <c r="G4557"/>
      <c r="H4557"/>
      <c r="I4557"/>
      <c r="J4557" s="267"/>
      <c r="K4557" s="267"/>
      <c r="L4557" s="372"/>
      <c r="O4557" s="373"/>
      <c r="P4557" s="373"/>
      <c r="Q4557" s="374"/>
      <c r="R4557" s="274"/>
      <c r="S4557"/>
      <c r="T4557"/>
      <c r="U4557"/>
      <c r="V4557"/>
      <c r="W4557"/>
      <c r="X4557"/>
      <c r="Y4557"/>
      <c r="Z4557"/>
      <c r="AA4557"/>
      <c r="AB4557"/>
      <c r="AC4557"/>
      <c r="AD4557"/>
      <c r="AE4557"/>
      <c r="AF4557"/>
      <c r="AG4557"/>
      <c r="AH4557"/>
    </row>
    <row r="4558" spans="1:34" s="282" customFormat="1" ht="12.75" customHeight="1" x14ac:dyDescent="0.25">
      <c r="A4558"/>
      <c r="B4558"/>
      <c r="C4558" s="8"/>
      <c r="D4558" s="8"/>
      <c r="E4558"/>
      <c r="F4558" s="276"/>
      <c r="G4558"/>
      <c r="H4558"/>
      <c r="I4558"/>
      <c r="J4558" s="267"/>
      <c r="K4558" s="267"/>
      <c r="L4558" s="372"/>
      <c r="O4558" s="373"/>
      <c r="P4558" s="373"/>
      <c r="Q4558" s="374"/>
      <c r="R4558" s="274"/>
      <c r="S4558"/>
      <c r="T4558"/>
      <c r="U4558"/>
      <c r="V4558"/>
      <c r="W4558"/>
      <c r="X4558"/>
      <c r="Y4558"/>
      <c r="Z4558"/>
      <c r="AA4558"/>
      <c r="AB4558"/>
      <c r="AC4558"/>
      <c r="AD4558"/>
      <c r="AE4558"/>
      <c r="AF4558"/>
      <c r="AG4558"/>
      <c r="AH4558"/>
    </row>
    <row r="4559" spans="1:34" s="282" customFormat="1" ht="12.75" customHeight="1" x14ac:dyDescent="0.25">
      <c r="A4559"/>
      <c r="B4559"/>
      <c r="C4559" s="8"/>
      <c r="D4559" s="8"/>
      <c r="E4559"/>
      <c r="F4559" s="276"/>
      <c r="G4559"/>
      <c r="H4559"/>
      <c r="I4559"/>
      <c r="J4559" s="267"/>
      <c r="K4559" s="267"/>
      <c r="L4559" s="372"/>
      <c r="O4559" s="373"/>
      <c r="P4559" s="373"/>
      <c r="Q4559" s="374"/>
      <c r="R4559" s="274"/>
      <c r="S4559"/>
      <c r="T4559"/>
      <c r="U4559"/>
      <c r="V4559"/>
      <c r="W4559"/>
      <c r="X4559"/>
      <c r="Y4559"/>
      <c r="Z4559"/>
      <c r="AA4559"/>
      <c r="AB4559"/>
      <c r="AC4559"/>
      <c r="AD4559"/>
      <c r="AE4559"/>
      <c r="AF4559"/>
      <c r="AG4559"/>
      <c r="AH4559"/>
    </row>
    <row r="4560" spans="1:34" s="282" customFormat="1" ht="12.75" customHeight="1" x14ac:dyDescent="0.25">
      <c r="A4560"/>
      <c r="B4560"/>
      <c r="C4560" s="8"/>
      <c r="D4560" s="8"/>
      <c r="E4560"/>
      <c r="F4560" s="276"/>
      <c r="G4560"/>
      <c r="H4560"/>
      <c r="I4560"/>
      <c r="J4560" s="267"/>
      <c r="K4560" s="267"/>
      <c r="L4560" s="372"/>
      <c r="O4560" s="373"/>
      <c r="P4560" s="373"/>
      <c r="Q4560" s="374"/>
      <c r="R4560" s="274"/>
      <c r="S4560"/>
      <c r="T4560"/>
      <c r="U4560"/>
      <c r="V4560"/>
      <c r="W4560"/>
      <c r="X4560"/>
      <c r="Y4560"/>
      <c r="Z4560"/>
      <c r="AA4560"/>
      <c r="AB4560"/>
      <c r="AC4560"/>
      <c r="AD4560"/>
      <c r="AE4560"/>
      <c r="AF4560"/>
      <c r="AG4560"/>
      <c r="AH4560"/>
    </row>
    <row r="4561" spans="1:34" s="282" customFormat="1" ht="12.75" customHeight="1" x14ac:dyDescent="0.25">
      <c r="A4561"/>
      <c r="B4561"/>
      <c r="C4561" s="8"/>
      <c r="D4561" s="8"/>
      <c r="E4561"/>
      <c r="F4561" s="276"/>
      <c r="G4561"/>
      <c r="H4561"/>
      <c r="I4561"/>
      <c r="J4561" s="267"/>
      <c r="K4561" s="267"/>
      <c r="L4561" s="372"/>
      <c r="O4561" s="373"/>
      <c r="P4561" s="373"/>
      <c r="Q4561" s="374"/>
      <c r="R4561" s="274"/>
      <c r="S4561"/>
      <c r="T4561"/>
      <c r="U4561"/>
      <c r="V4561"/>
      <c r="W4561"/>
      <c r="X4561"/>
      <c r="Y4561"/>
      <c r="Z4561"/>
      <c r="AA4561"/>
      <c r="AB4561"/>
      <c r="AC4561"/>
      <c r="AD4561"/>
      <c r="AE4561"/>
      <c r="AF4561"/>
      <c r="AG4561"/>
      <c r="AH4561"/>
    </row>
    <row r="4562" spans="1:34" s="282" customFormat="1" ht="12.75" customHeight="1" x14ac:dyDescent="0.25">
      <c r="A4562"/>
      <c r="B4562"/>
      <c r="C4562" s="8"/>
      <c r="D4562" s="8"/>
      <c r="E4562"/>
      <c r="F4562" s="276"/>
      <c r="G4562"/>
      <c r="H4562"/>
      <c r="I4562"/>
      <c r="J4562" s="267"/>
      <c r="K4562" s="267"/>
      <c r="L4562" s="372"/>
      <c r="O4562" s="373"/>
      <c r="P4562" s="373"/>
      <c r="Q4562" s="374"/>
      <c r="R4562" s="274"/>
      <c r="S4562"/>
      <c r="T4562"/>
      <c r="U4562"/>
      <c r="V4562"/>
      <c r="W4562"/>
      <c r="X4562"/>
      <c r="Y4562"/>
      <c r="Z4562"/>
      <c r="AA4562"/>
      <c r="AB4562"/>
      <c r="AC4562"/>
      <c r="AD4562"/>
      <c r="AE4562"/>
      <c r="AF4562"/>
      <c r="AG4562"/>
      <c r="AH4562"/>
    </row>
    <row r="4563" spans="1:34" s="282" customFormat="1" ht="12.75" customHeight="1" x14ac:dyDescent="0.25">
      <c r="A4563"/>
      <c r="B4563"/>
      <c r="C4563" s="8"/>
      <c r="D4563" s="8"/>
      <c r="E4563"/>
      <c r="F4563" s="276"/>
      <c r="G4563"/>
      <c r="H4563"/>
      <c r="I4563"/>
      <c r="J4563" s="267"/>
      <c r="K4563" s="267"/>
      <c r="L4563" s="372"/>
      <c r="O4563" s="373"/>
      <c r="P4563" s="373"/>
      <c r="Q4563" s="374"/>
      <c r="R4563" s="274"/>
      <c r="S4563"/>
      <c r="T4563"/>
      <c r="U4563"/>
      <c r="V4563"/>
      <c r="W4563"/>
      <c r="X4563"/>
      <c r="Y4563"/>
      <c r="Z4563"/>
      <c r="AA4563"/>
      <c r="AB4563"/>
      <c r="AC4563"/>
      <c r="AD4563"/>
      <c r="AE4563"/>
      <c r="AF4563"/>
      <c r="AG4563"/>
      <c r="AH4563"/>
    </row>
    <row r="4564" spans="1:34" s="282" customFormat="1" ht="12.75" customHeight="1" x14ac:dyDescent="0.25">
      <c r="A4564"/>
      <c r="B4564"/>
      <c r="C4564" s="8"/>
      <c r="D4564" s="8"/>
      <c r="E4564"/>
      <c r="F4564" s="276"/>
      <c r="G4564"/>
      <c r="H4564"/>
      <c r="I4564"/>
      <c r="J4564" s="267"/>
      <c r="K4564" s="267"/>
      <c r="L4564" s="372"/>
      <c r="O4564" s="373"/>
      <c r="P4564" s="373"/>
      <c r="Q4564" s="374"/>
      <c r="R4564" s="274"/>
      <c r="S4564"/>
      <c r="T4564"/>
      <c r="U4564"/>
      <c r="V4564"/>
      <c r="W4564"/>
      <c r="X4564"/>
      <c r="Y4564"/>
      <c r="Z4564"/>
      <c r="AA4564"/>
      <c r="AB4564"/>
      <c r="AC4564"/>
      <c r="AD4564"/>
      <c r="AE4564"/>
      <c r="AF4564"/>
      <c r="AG4564"/>
      <c r="AH4564"/>
    </row>
    <row r="4565" spans="1:34" s="282" customFormat="1" ht="12.75" customHeight="1" x14ac:dyDescent="0.25">
      <c r="A4565"/>
      <c r="B4565"/>
      <c r="C4565" s="8"/>
      <c r="D4565" s="8"/>
      <c r="E4565"/>
      <c r="F4565" s="276"/>
      <c r="G4565"/>
      <c r="H4565"/>
      <c r="I4565"/>
      <c r="J4565" s="267"/>
      <c r="K4565" s="267"/>
      <c r="L4565" s="372"/>
      <c r="O4565" s="373"/>
      <c r="P4565" s="373"/>
      <c r="Q4565" s="374"/>
      <c r="R4565" s="274"/>
      <c r="S4565"/>
      <c r="T4565"/>
      <c r="U4565"/>
      <c r="V4565"/>
      <c r="W4565"/>
      <c r="X4565"/>
      <c r="Y4565"/>
      <c r="Z4565"/>
      <c r="AA4565"/>
      <c r="AB4565"/>
      <c r="AC4565"/>
      <c r="AD4565"/>
      <c r="AE4565"/>
      <c r="AF4565"/>
      <c r="AG4565"/>
      <c r="AH4565"/>
    </row>
    <row r="4566" spans="1:34" s="282" customFormat="1" ht="12.75" customHeight="1" x14ac:dyDescent="0.25">
      <c r="A4566"/>
      <c r="B4566"/>
      <c r="C4566" s="8"/>
      <c r="D4566" s="8"/>
      <c r="E4566"/>
      <c r="F4566" s="276"/>
      <c r="G4566"/>
      <c r="H4566"/>
      <c r="I4566"/>
      <c r="J4566" s="267"/>
      <c r="K4566" s="267"/>
      <c r="L4566" s="372"/>
      <c r="O4566" s="373"/>
      <c r="P4566" s="373"/>
      <c r="Q4566" s="374"/>
      <c r="R4566" s="274"/>
      <c r="S4566"/>
      <c r="T4566"/>
      <c r="U4566"/>
      <c r="V4566"/>
      <c r="W4566"/>
      <c r="X4566"/>
      <c r="Y4566"/>
      <c r="Z4566"/>
      <c r="AA4566"/>
      <c r="AB4566"/>
      <c r="AC4566"/>
      <c r="AD4566"/>
      <c r="AE4566"/>
      <c r="AF4566"/>
      <c r="AG4566"/>
      <c r="AH4566"/>
    </row>
    <row r="4567" spans="1:34" s="282" customFormat="1" ht="12.75" customHeight="1" x14ac:dyDescent="0.25">
      <c r="A4567"/>
      <c r="B4567"/>
      <c r="C4567" s="8"/>
      <c r="D4567" s="8"/>
      <c r="E4567"/>
      <c r="F4567" s="276"/>
      <c r="G4567"/>
      <c r="H4567"/>
      <c r="I4567"/>
      <c r="J4567" s="267"/>
      <c r="K4567" s="267"/>
      <c r="L4567" s="372"/>
      <c r="O4567" s="373"/>
      <c r="P4567" s="373"/>
      <c r="Q4567" s="374"/>
      <c r="R4567" s="274"/>
      <c r="S4567"/>
      <c r="T4567"/>
      <c r="U4567"/>
      <c r="V4567"/>
      <c r="W4567"/>
      <c r="X4567"/>
      <c r="Y4567"/>
      <c r="Z4567"/>
      <c r="AA4567"/>
      <c r="AB4567"/>
      <c r="AC4567"/>
      <c r="AD4567"/>
      <c r="AE4567"/>
      <c r="AF4567"/>
      <c r="AG4567"/>
      <c r="AH4567"/>
    </row>
    <row r="4568" spans="1:34" s="282" customFormat="1" ht="12.75" customHeight="1" x14ac:dyDescent="0.25">
      <c r="A4568"/>
      <c r="B4568"/>
      <c r="C4568" s="8"/>
      <c r="D4568" s="8"/>
      <c r="E4568"/>
      <c r="F4568" s="276"/>
      <c r="G4568"/>
      <c r="H4568"/>
      <c r="I4568"/>
      <c r="J4568" s="267"/>
      <c r="K4568" s="267"/>
      <c r="L4568" s="372"/>
      <c r="O4568" s="373"/>
      <c r="P4568" s="373"/>
      <c r="Q4568" s="374"/>
      <c r="R4568" s="274"/>
      <c r="S4568"/>
      <c r="T4568"/>
      <c r="U4568"/>
      <c r="V4568"/>
      <c r="W4568"/>
      <c r="X4568"/>
      <c r="Y4568"/>
      <c r="Z4568"/>
      <c r="AA4568"/>
      <c r="AB4568"/>
      <c r="AC4568"/>
      <c r="AD4568"/>
      <c r="AE4568"/>
      <c r="AF4568"/>
      <c r="AG4568"/>
      <c r="AH4568"/>
    </row>
    <row r="4569" spans="1:34" s="282" customFormat="1" ht="12.75" customHeight="1" x14ac:dyDescent="0.25">
      <c r="A4569"/>
      <c r="B4569"/>
      <c r="C4569" s="8"/>
      <c r="D4569" s="8"/>
      <c r="E4569"/>
      <c r="F4569" s="276"/>
      <c r="G4569"/>
      <c r="H4569"/>
      <c r="I4569"/>
      <c r="J4569" s="267"/>
      <c r="K4569" s="267"/>
      <c r="L4569" s="372"/>
      <c r="O4569" s="373"/>
      <c r="P4569" s="373"/>
      <c r="Q4569" s="374"/>
      <c r="R4569" s="274"/>
      <c r="S4569"/>
      <c r="T4569"/>
      <c r="U4569"/>
      <c r="V4569"/>
      <c r="W4569"/>
      <c r="X4569"/>
      <c r="Y4569"/>
      <c r="Z4569"/>
      <c r="AA4569"/>
      <c r="AB4569"/>
      <c r="AC4569"/>
      <c r="AD4569"/>
      <c r="AE4569"/>
      <c r="AF4569"/>
      <c r="AG4569"/>
      <c r="AH4569"/>
    </row>
    <row r="4570" spans="1:34" s="282" customFormat="1" ht="12.75" customHeight="1" x14ac:dyDescent="0.25">
      <c r="A4570"/>
      <c r="B4570"/>
      <c r="C4570" s="8"/>
      <c r="D4570" s="8"/>
      <c r="E4570"/>
      <c r="F4570" s="276"/>
      <c r="G4570"/>
      <c r="H4570"/>
      <c r="I4570"/>
      <c r="J4570" s="267"/>
      <c r="K4570" s="267"/>
      <c r="L4570" s="372"/>
      <c r="O4570" s="373"/>
      <c r="P4570" s="373"/>
      <c r="Q4570" s="374"/>
      <c r="R4570" s="274"/>
      <c r="S4570"/>
      <c r="T4570"/>
      <c r="U4570"/>
      <c r="V4570"/>
      <c r="W4570"/>
      <c r="X4570"/>
      <c r="Y4570"/>
      <c r="Z4570"/>
      <c r="AA4570"/>
      <c r="AB4570"/>
      <c r="AC4570"/>
      <c r="AD4570"/>
      <c r="AE4570"/>
      <c r="AF4570"/>
      <c r="AG4570"/>
      <c r="AH4570"/>
    </row>
    <row r="4571" spans="1:34" s="282" customFormat="1" ht="12.75" customHeight="1" x14ac:dyDescent="0.25">
      <c r="A4571"/>
      <c r="B4571"/>
      <c r="C4571" s="8"/>
      <c r="D4571" s="8"/>
      <c r="E4571"/>
      <c r="F4571" s="276"/>
      <c r="G4571"/>
      <c r="H4571"/>
      <c r="I4571"/>
      <c r="J4571" s="267"/>
      <c r="K4571" s="267"/>
      <c r="L4571" s="372"/>
      <c r="O4571" s="373"/>
      <c r="P4571" s="373"/>
      <c r="Q4571" s="374"/>
      <c r="R4571" s="274"/>
      <c r="S4571"/>
      <c r="T4571"/>
      <c r="U4571"/>
      <c r="V4571"/>
      <c r="W4571"/>
      <c r="X4571"/>
      <c r="Y4571"/>
      <c r="Z4571"/>
      <c r="AA4571"/>
      <c r="AB4571"/>
      <c r="AC4571"/>
      <c r="AD4571"/>
      <c r="AE4571"/>
      <c r="AF4571"/>
      <c r="AG4571"/>
      <c r="AH4571"/>
    </row>
    <row r="4572" spans="1:34" s="282" customFormat="1" ht="12.75" customHeight="1" x14ac:dyDescent="0.25">
      <c r="A4572"/>
      <c r="B4572"/>
      <c r="C4572" s="8"/>
      <c r="D4572" s="8"/>
      <c r="E4572"/>
      <c r="F4572" s="276"/>
      <c r="G4572"/>
      <c r="H4572"/>
      <c r="I4572"/>
      <c r="J4572" s="267"/>
      <c r="K4572" s="267"/>
      <c r="L4572" s="372"/>
      <c r="O4572" s="373"/>
      <c r="P4572" s="373"/>
      <c r="Q4572" s="374"/>
      <c r="R4572" s="274"/>
      <c r="S4572"/>
      <c r="T4572"/>
      <c r="U4572"/>
      <c r="V4572"/>
      <c r="W4572"/>
      <c r="X4572"/>
      <c r="Y4572"/>
      <c r="Z4572"/>
      <c r="AA4572"/>
      <c r="AB4572"/>
      <c r="AC4572"/>
      <c r="AD4572"/>
      <c r="AE4572"/>
      <c r="AF4572"/>
      <c r="AG4572"/>
      <c r="AH4572"/>
    </row>
    <row r="4573" spans="1:34" s="282" customFormat="1" ht="12.75" customHeight="1" x14ac:dyDescent="0.25">
      <c r="A4573"/>
      <c r="B4573"/>
      <c r="C4573" s="8"/>
      <c r="D4573" s="8"/>
      <c r="E4573"/>
      <c r="F4573" s="276"/>
      <c r="G4573"/>
      <c r="H4573"/>
      <c r="I4573"/>
      <c r="J4573" s="267"/>
      <c r="K4573" s="267"/>
      <c r="L4573" s="372"/>
      <c r="O4573" s="373"/>
      <c r="P4573" s="373"/>
      <c r="Q4573" s="374"/>
      <c r="R4573" s="274"/>
      <c r="S4573"/>
      <c r="T4573"/>
      <c r="U4573"/>
      <c r="V4573"/>
      <c r="W4573"/>
      <c r="X4573"/>
      <c r="Y4573"/>
      <c r="Z4573"/>
      <c r="AA4573"/>
      <c r="AB4573"/>
      <c r="AC4573"/>
      <c r="AD4573"/>
      <c r="AE4573"/>
      <c r="AF4573"/>
      <c r="AG4573"/>
      <c r="AH4573"/>
    </row>
    <row r="4574" spans="1:34" s="282" customFormat="1" ht="12.75" customHeight="1" x14ac:dyDescent="0.25">
      <c r="A4574"/>
      <c r="B4574"/>
      <c r="C4574" s="8"/>
      <c r="D4574" s="8"/>
      <c r="E4574"/>
      <c r="F4574" s="276"/>
      <c r="G4574"/>
      <c r="H4574"/>
      <c r="I4574"/>
      <c r="J4574" s="267"/>
      <c r="K4574" s="267"/>
      <c r="L4574" s="372"/>
      <c r="O4574" s="373"/>
      <c r="P4574" s="373"/>
      <c r="Q4574" s="374"/>
      <c r="R4574" s="274"/>
      <c r="S4574"/>
      <c r="T4574"/>
      <c r="U4574"/>
      <c r="V4574"/>
      <c r="W4574"/>
      <c r="X4574"/>
      <c r="Y4574"/>
      <c r="Z4574"/>
      <c r="AA4574"/>
      <c r="AB4574"/>
      <c r="AC4574"/>
      <c r="AD4574"/>
      <c r="AE4574"/>
      <c r="AF4574"/>
      <c r="AG4574"/>
      <c r="AH4574"/>
    </row>
    <row r="4575" spans="1:34" s="282" customFormat="1" ht="12.75" customHeight="1" x14ac:dyDescent="0.25">
      <c r="A4575"/>
      <c r="B4575"/>
      <c r="C4575" s="8"/>
      <c r="D4575" s="8"/>
      <c r="E4575"/>
      <c r="F4575" s="276"/>
      <c r="G4575"/>
      <c r="H4575"/>
      <c r="I4575"/>
      <c r="J4575" s="267"/>
      <c r="K4575" s="267"/>
      <c r="L4575" s="372"/>
      <c r="O4575" s="373"/>
      <c r="P4575" s="373"/>
      <c r="Q4575" s="374"/>
      <c r="R4575" s="274"/>
      <c r="S4575"/>
      <c r="T4575"/>
      <c r="U4575"/>
      <c r="V4575"/>
      <c r="W4575"/>
      <c r="X4575"/>
      <c r="Y4575"/>
      <c r="Z4575"/>
      <c r="AA4575"/>
      <c r="AB4575"/>
      <c r="AC4575"/>
      <c r="AD4575"/>
      <c r="AE4575"/>
      <c r="AF4575"/>
      <c r="AG4575"/>
      <c r="AH4575"/>
    </row>
    <row r="4576" spans="1:34" s="282" customFormat="1" ht="12.75" customHeight="1" x14ac:dyDescent="0.25">
      <c r="A4576"/>
      <c r="B4576"/>
      <c r="C4576" s="8"/>
      <c r="D4576" s="8"/>
      <c r="E4576"/>
      <c r="F4576" s="276"/>
      <c r="G4576"/>
      <c r="H4576"/>
      <c r="I4576"/>
      <c r="J4576" s="267"/>
      <c r="K4576" s="267"/>
      <c r="L4576" s="372"/>
      <c r="O4576" s="373"/>
      <c r="P4576" s="373"/>
      <c r="Q4576" s="374"/>
      <c r="R4576" s="274"/>
      <c r="S4576"/>
      <c r="T4576"/>
      <c r="U4576"/>
      <c r="V4576"/>
      <c r="W4576"/>
      <c r="X4576"/>
      <c r="Y4576"/>
      <c r="Z4576"/>
      <c r="AA4576"/>
      <c r="AB4576"/>
      <c r="AC4576"/>
      <c r="AD4576"/>
      <c r="AE4576"/>
      <c r="AF4576"/>
      <c r="AG4576"/>
      <c r="AH4576"/>
    </row>
    <row r="4577" spans="1:34" s="282" customFormat="1" ht="12.75" customHeight="1" x14ac:dyDescent="0.25">
      <c r="A4577"/>
      <c r="B4577"/>
      <c r="C4577" s="8"/>
      <c r="D4577" s="8"/>
      <c r="E4577"/>
      <c r="F4577" s="276"/>
      <c r="G4577"/>
      <c r="H4577"/>
      <c r="I4577"/>
      <c r="J4577" s="267"/>
      <c r="K4577" s="267"/>
      <c r="L4577" s="372"/>
      <c r="O4577" s="373"/>
      <c r="P4577" s="373"/>
      <c r="Q4577" s="374"/>
      <c r="R4577" s="274"/>
      <c r="S4577"/>
      <c r="T4577"/>
      <c r="U4577"/>
      <c r="V4577"/>
      <c r="W4577"/>
      <c r="X4577"/>
      <c r="Y4577"/>
      <c r="Z4577"/>
      <c r="AA4577"/>
      <c r="AB4577"/>
      <c r="AC4577"/>
      <c r="AD4577"/>
      <c r="AE4577"/>
      <c r="AF4577"/>
      <c r="AG4577"/>
      <c r="AH4577"/>
    </row>
    <row r="4578" spans="1:34" s="282" customFormat="1" ht="12.75" customHeight="1" x14ac:dyDescent="0.25">
      <c r="A4578"/>
      <c r="B4578"/>
      <c r="C4578" s="8"/>
      <c r="D4578" s="8"/>
      <c r="E4578"/>
      <c r="F4578" s="276"/>
      <c r="G4578"/>
      <c r="H4578"/>
      <c r="I4578"/>
      <c r="J4578" s="267"/>
      <c r="K4578" s="267"/>
      <c r="L4578" s="372"/>
      <c r="O4578" s="373"/>
      <c r="P4578" s="373"/>
      <c r="Q4578" s="374"/>
      <c r="R4578" s="274"/>
      <c r="S4578"/>
      <c r="T4578"/>
      <c r="U4578"/>
      <c r="V4578"/>
      <c r="W4578"/>
      <c r="X4578"/>
      <c r="Y4578"/>
      <c r="Z4578"/>
      <c r="AA4578"/>
      <c r="AB4578"/>
      <c r="AC4578"/>
      <c r="AD4578"/>
      <c r="AE4578"/>
      <c r="AF4578"/>
      <c r="AG4578"/>
      <c r="AH4578"/>
    </row>
    <row r="4579" spans="1:34" s="282" customFormat="1" ht="12.75" customHeight="1" x14ac:dyDescent="0.25">
      <c r="A4579"/>
      <c r="B4579"/>
      <c r="C4579" s="8"/>
      <c r="D4579" s="8"/>
      <c r="E4579"/>
      <c r="F4579" s="276"/>
      <c r="G4579"/>
      <c r="H4579"/>
      <c r="I4579"/>
      <c r="J4579" s="267"/>
      <c r="K4579" s="267"/>
      <c r="L4579" s="372"/>
      <c r="O4579" s="373"/>
      <c r="P4579" s="373"/>
      <c r="Q4579" s="374"/>
      <c r="R4579" s="274"/>
      <c r="S4579"/>
      <c r="T4579"/>
      <c r="U4579"/>
      <c r="V4579"/>
      <c r="W4579"/>
      <c r="X4579"/>
      <c r="Y4579"/>
      <c r="Z4579"/>
      <c r="AA4579"/>
      <c r="AB4579"/>
      <c r="AC4579"/>
      <c r="AD4579"/>
      <c r="AE4579"/>
      <c r="AF4579"/>
      <c r="AG4579"/>
      <c r="AH4579"/>
    </row>
    <row r="4580" spans="1:34" s="282" customFormat="1" ht="12.75" customHeight="1" x14ac:dyDescent="0.25">
      <c r="A4580"/>
      <c r="B4580"/>
      <c r="C4580" s="8"/>
      <c r="D4580" s="8"/>
      <c r="E4580"/>
      <c r="F4580" s="276"/>
      <c r="G4580"/>
      <c r="H4580"/>
      <c r="I4580"/>
      <c r="J4580" s="267"/>
      <c r="K4580" s="267"/>
      <c r="L4580" s="372"/>
      <c r="O4580" s="373"/>
      <c r="P4580" s="373"/>
      <c r="Q4580" s="374"/>
      <c r="R4580" s="274"/>
      <c r="S4580"/>
      <c r="T4580"/>
      <c r="U4580"/>
      <c r="V4580"/>
      <c r="W4580"/>
      <c r="X4580"/>
      <c r="Y4580"/>
      <c r="Z4580"/>
      <c r="AA4580"/>
      <c r="AB4580"/>
      <c r="AC4580"/>
      <c r="AD4580"/>
      <c r="AE4580"/>
      <c r="AF4580"/>
      <c r="AG4580"/>
      <c r="AH4580"/>
    </row>
    <row r="4581" spans="1:34" s="282" customFormat="1" ht="12.75" customHeight="1" x14ac:dyDescent="0.25">
      <c r="A4581"/>
      <c r="B4581"/>
      <c r="C4581" s="8"/>
      <c r="D4581" s="8"/>
      <c r="E4581"/>
      <c r="F4581" s="276"/>
      <c r="G4581"/>
      <c r="H4581"/>
      <c r="I4581"/>
      <c r="J4581" s="267"/>
      <c r="K4581" s="267"/>
      <c r="L4581" s="372"/>
      <c r="O4581" s="373"/>
      <c r="P4581" s="373"/>
      <c r="Q4581" s="374"/>
      <c r="R4581" s="274"/>
      <c r="S4581"/>
      <c r="T4581"/>
      <c r="U4581"/>
      <c r="V4581"/>
      <c r="W4581"/>
      <c r="X4581"/>
      <c r="Y4581"/>
      <c r="Z4581"/>
      <c r="AA4581"/>
      <c r="AB4581"/>
      <c r="AC4581"/>
      <c r="AD4581"/>
      <c r="AE4581"/>
      <c r="AF4581"/>
      <c r="AG4581"/>
      <c r="AH4581"/>
    </row>
    <row r="4582" spans="1:34" s="282" customFormat="1" ht="12.75" customHeight="1" x14ac:dyDescent="0.25">
      <c r="A4582"/>
      <c r="B4582"/>
      <c r="C4582" s="8"/>
      <c r="D4582" s="8"/>
      <c r="E4582"/>
      <c r="F4582" s="276"/>
      <c r="G4582"/>
      <c r="H4582"/>
      <c r="I4582"/>
      <c r="J4582" s="267"/>
      <c r="K4582" s="267"/>
      <c r="L4582" s="372"/>
      <c r="O4582" s="373"/>
      <c r="P4582" s="373"/>
      <c r="Q4582" s="374"/>
      <c r="R4582" s="274"/>
      <c r="S4582"/>
      <c r="T4582"/>
      <c r="U4582"/>
      <c r="V4582"/>
      <c r="W4582"/>
      <c r="X4582"/>
      <c r="Y4582"/>
      <c r="Z4582"/>
      <c r="AA4582"/>
      <c r="AB4582"/>
      <c r="AC4582"/>
      <c r="AD4582"/>
      <c r="AE4582"/>
      <c r="AF4582"/>
      <c r="AG4582"/>
      <c r="AH4582"/>
    </row>
    <row r="4583" spans="1:34" s="282" customFormat="1" ht="12.75" customHeight="1" x14ac:dyDescent="0.25">
      <c r="A4583"/>
      <c r="B4583"/>
      <c r="C4583" s="8"/>
      <c r="D4583" s="8"/>
      <c r="E4583"/>
      <c r="F4583" s="276"/>
      <c r="G4583"/>
      <c r="H4583"/>
      <c r="I4583"/>
      <c r="J4583" s="267"/>
      <c r="K4583" s="267"/>
      <c r="L4583" s="372"/>
      <c r="O4583" s="373"/>
      <c r="P4583" s="373"/>
      <c r="Q4583" s="374"/>
      <c r="R4583" s="274"/>
      <c r="S4583"/>
      <c r="T4583"/>
      <c r="U4583"/>
      <c r="V4583"/>
      <c r="W4583"/>
      <c r="X4583"/>
      <c r="Y4583"/>
      <c r="Z4583"/>
      <c r="AA4583"/>
      <c r="AB4583"/>
      <c r="AC4583"/>
      <c r="AD4583"/>
      <c r="AE4583"/>
      <c r="AF4583"/>
      <c r="AG4583"/>
      <c r="AH4583"/>
    </row>
    <row r="4584" spans="1:34" s="282" customFormat="1" ht="12.75" customHeight="1" x14ac:dyDescent="0.25">
      <c r="A4584"/>
      <c r="B4584"/>
      <c r="C4584" s="8"/>
      <c r="D4584" s="8"/>
      <c r="E4584"/>
      <c r="F4584" s="276"/>
      <c r="G4584"/>
      <c r="H4584"/>
      <c r="I4584"/>
      <c r="J4584" s="267"/>
      <c r="K4584" s="267"/>
      <c r="L4584" s="372"/>
      <c r="O4584" s="373"/>
      <c r="P4584" s="373"/>
      <c r="Q4584" s="374"/>
      <c r="R4584" s="274"/>
      <c r="S4584"/>
      <c r="T4584"/>
      <c r="U4584"/>
      <c r="V4584"/>
      <c r="W4584"/>
      <c r="X4584"/>
      <c r="Y4584"/>
      <c r="Z4584"/>
      <c r="AA4584"/>
      <c r="AB4584"/>
      <c r="AC4584"/>
      <c r="AD4584"/>
      <c r="AE4584"/>
      <c r="AF4584"/>
      <c r="AG4584"/>
      <c r="AH4584"/>
    </row>
    <row r="4585" spans="1:34" s="282" customFormat="1" ht="12.75" customHeight="1" x14ac:dyDescent="0.25">
      <c r="A4585"/>
      <c r="B4585"/>
      <c r="C4585" s="8"/>
      <c r="D4585" s="8"/>
      <c r="E4585"/>
      <c r="F4585" s="276"/>
      <c r="G4585"/>
      <c r="H4585"/>
      <c r="I4585"/>
      <c r="J4585" s="267"/>
      <c r="K4585" s="267"/>
      <c r="L4585" s="372"/>
      <c r="O4585" s="373"/>
      <c r="P4585" s="373"/>
      <c r="Q4585" s="374"/>
      <c r="R4585" s="274"/>
      <c r="S4585"/>
      <c r="T4585"/>
      <c r="U4585"/>
      <c r="V4585"/>
      <c r="W4585"/>
      <c r="X4585"/>
      <c r="Y4585"/>
      <c r="Z4585"/>
      <c r="AA4585"/>
      <c r="AB4585"/>
      <c r="AC4585"/>
      <c r="AD4585"/>
      <c r="AE4585"/>
      <c r="AF4585"/>
      <c r="AG4585"/>
      <c r="AH4585"/>
    </row>
    <row r="4586" spans="1:34" s="282" customFormat="1" ht="12.75" customHeight="1" x14ac:dyDescent="0.25">
      <c r="A4586"/>
      <c r="B4586"/>
      <c r="C4586" s="8"/>
      <c r="D4586" s="8"/>
      <c r="E4586"/>
      <c r="F4586" s="276"/>
      <c r="G4586"/>
      <c r="H4586"/>
      <c r="I4586"/>
      <c r="J4586" s="267"/>
      <c r="K4586" s="267"/>
      <c r="L4586" s="372"/>
      <c r="O4586" s="373"/>
      <c r="P4586" s="373"/>
      <c r="Q4586" s="374"/>
      <c r="R4586" s="274"/>
      <c r="S4586"/>
      <c r="T4586"/>
      <c r="U4586"/>
      <c r="V4586"/>
      <c r="W4586"/>
      <c r="X4586"/>
      <c r="Y4586"/>
      <c r="Z4586"/>
      <c r="AA4586"/>
      <c r="AB4586"/>
      <c r="AC4586"/>
      <c r="AD4586"/>
      <c r="AE4586"/>
      <c r="AF4586"/>
      <c r="AG4586"/>
      <c r="AH4586"/>
    </row>
    <row r="4587" spans="1:34" s="282" customFormat="1" ht="12.75" customHeight="1" x14ac:dyDescent="0.25">
      <c r="A4587"/>
      <c r="B4587"/>
      <c r="C4587" s="8"/>
      <c r="D4587" s="8"/>
      <c r="E4587"/>
      <c r="F4587" s="276"/>
      <c r="G4587"/>
      <c r="H4587"/>
      <c r="I4587"/>
      <c r="J4587" s="267"/>
      <c r="K4587" s="267"/>
      <c r="L4587" s="372"/>
      <c r="O4587" s="373"/>
      <c r="P4587" s="373"/>
      <c r="Q4587" s="374"/>
      <c r="R4587" s="274"/>
      <c r="S4587"/>
      <c r="T4587"/>
      <c r="U4587"/>
      <c r="V4587"/>
      <c r="W4587"/>
      <c r="X4587"/>
      <c r="Y4587"/>
      <c r="Z4587"/>
      <c r="AA4587"/>
      <c r="AB4587"/>
      <c r="AC4587"/>
      <c r="AD4587"/>
      <c r="AE4587"/>
      <c r="AF4587"/>
      <c r="AG4587"/>
      <c r="AH4587"/>
    </row>
    <row r="4588" spans="1:34" s="282" customFormat="1" ht="12.75" customHeight="1" x14ac:dyDescent="0.25">
      <c r="A4588"/>
      <c r="B4588"/>
      <c r="C4588" s="8"/>
      <c r="D4588" s="8"/>
      <c r="E4588"/>
      <c r="F4588" s="276"/>
      <c r="G4588"/>
      <c r="H4588"/>
      <c r="I4588"/>
      <c r="J4588" s="267"/>
      <c r="K4588" s="267"/>
      <c r="L4588" s="372"/>
      <c r="O4588" s="373"/>
      <c r="P4588" s="373"/>
      <c r="Q4588" s="374"/>
      <c r="R4588" s="274"/>
      <c r="S4588"/>
      <c r="T4588"/>
      <c r="U4588"/>
      <c r="V4588"/>
      <c r="W4588"/>
      <c r="X4588"/>
      <c r="Y4588"/>
      <c r="Z4588"/>
      <c r="AA4588"/>
      <c r="AB4588"/>
      <c r="AC4588"/>
      <c r="AD4588"/>
      <c r="AE4588"/>
      <c r="AF4588"/>
      <c r="AG4588"/>
      <c r="AH4588"/>
    </row>
    <row r="4589" spans="1:34" s="282" customFormat="1" ht="12.75" customHeight="1" x14ac:dyDescent="0.25">
      <c r="A4589"/>
      <c r="B4589"/>
      <c r="C4589" s="8"/>
      <c r="D4589" s="8"/>
      <c r="E4589"/>
      <c r="F4589" s="276"/>
      <c r="G4589"/>
      <c r="H4589"/>
      <c r="I4589"/>
      <c r="J4589" s="267"/>
      <c r="K4589" s="267"/>
      <c r="L4589" s="372"/>
      <c r="O4589" s="373"/>
      <c r="P4589" s="373"/>
      <c r="Q4589" s="374"/>
      <c r="R4589" s="274"/>
      <c r="S4589"/>
      <c r="T4589"/>
      <c r="U4589"/>
      <c r="V4589"/>
      <c r="W4589"/>
      <c r="X4589"/>
      <c r="Y4589"/>
      <c r="Z4589"/>
      <c r="AA4589"/>
      <c r="AB4589"/>
      <c r="AC4589"/>
      <c r="AD4589"/>
      <c r="AE4589"/>
      <c r="AF4589"/>
      <c r="AG4589"/>
      <c r="AH4589"/>
    </row>
    <row r="4590" spans="1:34" s="282" customFormat="1" ht="12.75" customHeight="1" x14ac:dyDescent="0.25">
      <c r="A4590"/>
      <c r="B4590"/>
      <c r="C4590" s="8"/>
      <c r="D4590" s="8"/>
      <c r="E4590"/>
      <c r="F4590" s="276"/>
      <c r="G4590"/>
      <c r="H4590"/>
      <c r="I4590"/>
      <c r="J4590" s="267"/>
      <c r="K4590" s="267"/>
      <c r="L4590" s="372"/>
      <c r="O4590" s="373"/>
      <c r="P4590" s="373"/>
      <c r="Q4590" s="374"/>
      <c r="R4590" s="274"/>
      <c r="S4590"/>
      <c r="T4590"/>
      <c r="U4590"/>
      <c r="V4590"/>
      <c r="W4590"/>
      <c r="X4590"/>
      <c r="Y4590"/>
      <c r="Z4590"/>
      <c r="AA4590"/>
      <c r="AB4590"/>
      <c r="AC4590"/>
      <c r="AD4590"/>
      <c r="AE4590"/>
      <c r="AF4590"/>
      <c r="AG4590"/>
      <c r="AH4590"/>
    </row>
    <row r="4591" spans="1:34" s="282" customFormat="1" ht="12.75" customHeight="1" x14ac:dyDescent="0.25">
      <c r="A4591"/>
      <c r="B4591"/>
      <c r="C4591" s="8"/>
      <c r="D4591" s="8"/>
      <c r="E4591"/>
      <c r="F4591" s="276"/>
      <c r="G4591"/>
      <c r="H4591"/>
      <c r="I4591"/>
      <c r="J4591" s="267"/>
      <c r="K4591" s="267"/>
      <c r="L4591" s="372"/>
      <c r="O4591" s="373"/>
      <c r="P4591" s="373"/>
      <c r="Q4591" s="374"/>
      <c r="R4591" s="274"/>
      <c r="S4591"/>
      <c r="T4591"/>
      <c r="U4591"/>
      <c r="V4591"/>
      <c r="W4591"/>
      <c r="X4591"/>
      <c r="Y4591"/>
      <c r="Z4591"/>
      <c r="AA4591"/>
      <c r="AB4591"/>
      <c r="AC4591"/>
      <c r="AD4591"/>
      <c r="AE4591"/>
      <c r="AF4591"/>
      <c r="AG4591"/>
      <c r="AH4591"/>
    </row>
    <row r="4592" spans="1:34" s="282" customFormat="1" ht="12.75" customHeight="1" x14ac:dyDescent="0.25">
      <c r="A4592"/>
      <c r="B4592"/>
      <c r="C4592" s="8"/>
      <c r="D4592" s="8"/>
      <c r="E4592"/>
      <c r="F4592" s="276"/>
      <c r="G4592"/>
      <c r="H4592"/>
      <c r="I4592"/>
      <c r="J4592" s="267"/>
      <c r="K4592" s="267"/>
      <c r="L4592" s="372"/>
      <c r="O4592" s="373"/>
      <c r="P4592" s="373"/>
      <c r="Q4592" s="374"/>
      <c r="R4592" s="274"/>
      <c r="S4592"/>
      <c r="T4592"/>
      <c r="U4592"/>
      <c r="V4592"/>
      <c r="W4592"/>
      <c r="X4592"/>
      <c r="Y4592"/>
      <c r="Z4592"/>
      <c r="AA4592"/>
      <c r="AB4592"/>
      <c r="AC4592"/>
      <c r="AD4592"/>
      <c r="AE4592"/>
      <c r="AF4592"/>
      <c r="AG4592"/>
      <c r="AH4592"/>
    </row>
    <row r="4593" spans="1:34" s="282" customFormat="1" ht="12.75" customHeight="1" x14ac:dyDescent="0.25">
      <c r="A4593"/>
      <c r="B4593"/>
      <c r="C4593" s="8"/>
      <c r="D4593" s="8"/>
      <c r="E4593"/>
      <c r="F4593" s="276"/>
      <c r="G4593"/>
      <c r="H4593"/>
      <c r="I4593"/>
      <c r="J4593" s="267"/>
      <c r="K4593" s="267"/>
      <c r="L4593" s="372"/>
      <c r="O4593" s="373"/>
      <c r="P4593" s="373"/>
      <c r="Q4593" s="374"/>
      <c r="R4593" s="274"/>
      <c r="S4593"/>
      <c r="T4593"/>
      <c r="U4593"/>
      <c r="V4593"/>
      <c r="W4593"/>
      <c r="X4593"/>
      <c r="Y4593"/>
      <c r="Z4593"/>
      <c r="AA4593"/>
      <c r="AB4593"/>
      <c r="AC4593"/>
      <c r="AD4593"/>
      <c r="AE4593"/>
      <c r="AF4593"/>
      <c r="AG4593"/>
      <c r="AH4593"/>
    </row>
    <row r="4594" spans="1:34" s="282" customFormat="1" ht="12.75" customHeight="1" x14ac:dyDescent="0.25">
      <c r="A4594"/>
      <c r="B4594"/>
      <c r="C4594" s="8"/>
      <c r="D4594" s="8"/>
      <c r="E4594"/>
      <c r="F4594" s="276"/>
      <c r="G4594"/>
      <c r="H4594"/>
      <c r="I4594"/>
      <c r="J4594" s="267"/>
      <c r="K4594" s="267"/>
      <c r="L4594" s="372"/>
      <c r="O4594" s="373"/>
      <c r="P4594" s="373"/>
      <c r="Q4594" s="374"/>
      <c r="R4594" s="274"/>
      <c r="S4594"/>
      <c r="T4594"/>
      <c r="U4594"/>
      <c r="V4594"/>
      <c r="W4594"/>
      <c r="X4594"/>
      <c r="Y4594"/>
      <c r="Z4594"/>
      <c r="AA4594"/>
      <c r="AB4594"/>
      <c r="AC4594"/>
      <c r="AD4594"/>
      <c r="AE4594"/>
      <c r="AF4594"/>
      <c r="AG4594"/>
      <c r="AH4594"/>
    </row>
    <row r="4595" spans="1:34" s="282" customFormat="1" ht="12.75" customHeight="1" x14ac:dyDescent="0.25">
      <c r="A4595"/>
      <c r="B4595"/>
      <c r="C4595" s="8"/>
      <c r="D4595" s="8"/>
      <c r="E4595"/>
      <c r="F4595" s="276"/>
      <c r="G4595"/>
      <c r="H4595"/>
      <c r="I4595"/>
      <c r="J4595" s="267"/>
      <c r="K4595" s="267"/>
      <c r="L4595" s="372"/>
      <c r="O4595" s="373"/>
      <c r="P4595" s="373"/>
      <c r="Q4595" s="374"/>
      <c r="R4595" s="274"/>
      <c r="S4595"/>
      <c r="T4595"/>
      <c r="U4595"/>
      <c r="V4595"/>
      <c r="W4595"/>
      <c r="X4595"/>
      <c r="Y4595"/>
      <c r="Z4595"/>
      <c r="AA4595"/>
      <c r="AB4595"/>
      <c r="AC4595"/>
      <c r="AD4595"/>
      <c r="AE4595"/>
      <c r="AF4595"/>
      <c r="AG4595"/>
      <c r="AH4595"/>
    </row>
    <row r="4596" spans="1:34" s="282" customFormat="1" ht="12.75" customHeight="1" x14ac:dyDescent="0.25">
      <c r="A4596"/>
      <c r="B4596"/>
      <c r="C4596" s="8"/>
      <c r="D4596" s="8"/>
      <c r="E4596"/>
      <c r="F4596" s="276"/>
      <c r="G4596"/>
      <c r="H4596"/>
      <c r="I4596"/>
      <c r="J4596" s="267"/>
      <c r="K4596" s="267"/>
      <c r="L4596" s="372"/>
      <c r="O4596" s="373"/>
      <c r="P4596" s="373"/>
      <c r="Q4596" s="374"/>
      <c r="R4596" s="274"/>
      <c r="S4596"/>
      <c r="T4596"/>
      <c r="U4596"/>
      <c r="V4596"/>
      <c r="W4596"/>
      <c r="X4596"/>
      <c r="Y4596"/>
      <c r="Z4596"/>
      <c r="AA4596"/>
      <c r="AB4596"/>
      <c r="AC4596"/>
      <c r="AD4596"/>
      <c r="AE4596"/>
      <c r="AF4596"/>
      <c r="AG4596"/>
      <c r="AH4596"/>
    </row>
    <row r="4597" spans="1:34" s="282" customFormat="1" ht="12.75" customHeight="1" x14ac:dyDescent="0.25">
      <c r="A4597"/>
      <c r="B4597"/>
      <c r="C4597" s="8"/>
      <c r="D4597" s="8"/>
      <c r="E4597"/>
      <c r="F4597" s="276"/>
      <c r="G4597"/>
      <c r="H4597"/>
      <c r="I4597"/>
      <c r="J4597" s="267"/>
      <c r="K4597" s="267"/>
      <c r="L4597" s="372"/>
      <c r="O4597" s="373"/>
      <c r="P4597" s="373"/>
      <c r="Q4597" s="374"/>
      <c r="R4597" s="274"/>
      <c r="S4597"/>
      <c r="T4597"/>
      <c r="U4597"/>
      <c r="V4597"/>
      <c r="W4597"/>
      <c r="X4597"/>
      <c r="Y4597"/>
      <c r="Z4597"/>
      <c r="AA4597"/>
      <c r="AB4597"/>
      <c r="AC4597"/>
      <c r="AD4597"/>
      <c r="AE4597"/>
      <c r="AF4597"/>
      <c r="AG4597"/>
      <c r="AH4597"/>
    </row>
    <row r="4598" spans="1:34" s="282" customFormat="1" ht="12.75" customHeight="1" x14ac:dyDescent="0.25">
      <c r="A4598"/>
      <c r="B4598"/>
      <c r="C4598" s="8"/>
      <c r="D4598" s="8"/>
      <c r="E4598"/>
      <c r="F4598" s="276"/>
      <c r="G4598"/>
      <c r="H4598"/>
      <c r="I4598"/>
      <c r="J4598" s="267"/>
      <c r="K4598" s="267"/>
      <c r="L4598" s="372"/>
      <c r="O4598" s="373"/>
      <c r="P4598" s="373"/>
      <c r="Q4598" s="374"/>
      <c r="R4598" s="274"/>
      <c r="S4598"/>
      <c r="T4598"/>
      <c r="U4598"/>
      <c r="V4598"/>
      <c r="W4598"/>
      <c r="X4598"/>
      <c r="Y4598"/>
      <c r="Z4598"/>
      <c r="AA4598"/>
      <c r="AB4598"/>
      <c r="AC4598"/>
      <c r="AD4598"/>
      <c r="AE4598"/>
      <c r="AF4598"/>
      <c r="AG4598"/>
      <c r="AH4598"/>
    </row>
    <row r="4599" spans="1:34" s="282" customFormat="1" ht="12.75" customHeight="1" x14ac:dyDescent="0.25">
      <c r="A4599"/>
      <c r="B4599"/>
      <c r="C4599" s="8"/>
      <c r="D4599" s="8"/>
      <c r="E4599"/>
      <c r="F4599" s="276"/>
      <c r="G4599"/>
      <c r="H4599"/>
      <c r="I4599"/>
      <c r="J4599" s="267"/>
      <c r="K4599" s="267"/>
      <c r="L4599" s="372"/>
      <c r="O4599" s="373"/>
      <c r="P4599" s="373"/>
      <c r="Q4599" s="374"/>
      <c r="R4599" s="274"/>
      <c r="S4599"/>
      <c r="T4599"/>
      <c r="U4599"/>
      <c r="V4599"/>
      <c r="W4599"/>
      <c r="X4599"/>
      <c r="Y4599"/>
      <c r="Z4599"/>
      <c r="AA4599"/>
      <c r="AB4599"/>
      <c r="AC4599"/>
      <c r="AD4599"/>
      <c r="AE4599"/>
      <c r="AF4599"/>
      <c r="AG4599"/>
      <c r="AH4599"/>
    </row>
    <row r="4600" spans="1:34" s="282" customFormat="1" ht="12.75" customHeight="1" x14ac:dyDescent="0.25">
      <c r="A4600"/>
      <c r="B4600"/>
      <c r="C4600" s="8"/>
      <c r="D4600" s="8"/>
      <c r="E4600"/>
      <c r="F4600" s="276"/>
      <c r="G4600"/>
      <c r="H4600"/>
      <c r="I4600"/>
      <c r="J4600" s="267"/>
      <c r="K4600" s="267"/>
      <c r="L4600" s="372"/>
      <c r="O4600" s="373"/>
      <c r="P4600" s="373"/>
      <c r="Q4600" s="374"/>
      <c r="R4600" s="274"/>
      <c r="S4600"/>
      <c r="T4600"/>
      <c r="U4600"/>
      <c r="V4600"/>
      <c r="W4600"/>
      <c r="X4600"/>
      <c r="Y4600"/>
      <c r="Z4600"/>
      <c r="AA4600"/>
      <c r="AB4600"/>
      <c r="AC4600"/>
      <c r="AD4600"/>
      <c r="AE4600"/>
      <c r="AF4600"/>
      <c r="AG4600"/>
      <c r="AH4600"/>
    </row>
    <row r="4601" spans="1:34" s="282" customFormat="1" ht="12.75" customHeight="1" x14ac:dyDescent="0.25">
      <c r="A4601"/>
      <c r="B4601"/>
      <c r="C4601" s="8"/>
      <c r="D4601" s="8"/>
      <c r="E4601"/>
      <c r="F4601" s="276"/>
      <c r="G4601"/>
      <c r="H4601"/>
      <c r="I4601"/>
      <c r="J4601" s="267"/>
      <c r="K4601" s="267"/>
      <c r="L4601" s="372"/>
      <c r="O4601" s="373"/>
      <c r="P4601" s="373"/>
      <c r="Q4601" s="374"/>
      <c r="R4601" s="274"/>
      <c r="S4601"/>
      <c r="T4601"/>
      <c r="U4601"/>
      <c r="V4601"/>
      <c r="W4601"/>
      <c r="X4601"/>
      <c r="Y4601"/>
      <c r="Z4601"/>
      <c r="AA4601"/>
      <c r="AB4601"/>
      <c r="AC4601"/>
      <c r="AD4601"/>
      <c r="AE4601"/>
      <c r="AF4601"/>
      <c r="AG4601"/>
      <c r="AH4601"/>
    </row>
    <row r="4602" spans="1:34" s="282" customFormat="1" ht="12.75" customHeight="1" x14ac:dyDescent="0.25">
      <c r="A4602"/>
      <c r="B4602"/>
      <c r="C4602" s="8"/>
      <c r="D4602" s="8"/>
      <c r="E4602"/>
      <c r="F4602" s="276"/>
      <c r="G4602"/>
      <c r="H4602"/>
      <c r="I4602"/>
      <c r="J4602" s="267"/>
      <c r="K4602" s="267"/>
      <c r="L4602" s="372"/>
      <c r="O4602" s="373"/>
      <c r="P4602" s="373"/>
      <c r="Q4602" s="374"/>
      <c r="R4602" s="274"/>
      <c r="S4602"/>
      <c r="T4602"/>
      <c r="U4602"/>
      <c r="V4602"/>
      <c r="W4602"/>
      <c r="X4602"/>
      <c r="Y4602"/>
      <c r="Z4602"/>
      <c r="AA4602"/>
      <c r="AB4602"/>
      <c r="AC4602"/>
      <c r="AD4602"/>
      <c r="AE4602"/>
      <c r="AF4602"/>
      <c r="AG4602"/>
      <c r="AH4602"/>
    </row>
    <row r="4603" spans="1:34" s="282" customFormat="1" ht="12.75" customHeight="1" x14ac:dyDescent="0.25">
      <c r="A4603"/>
      <c r="B4603"/>
      <c r="C4603" s="8"/>
      <c r="D4603" s="8"/>
      <c r="E4603"/>
      <c r="F4603" s="276"/>
      <c r="G4603"/>
      <c r="H4603"/>
      <c r="I4603"/>
      <c r="J4603" s="267"/>
      <c r="K4603" s="267"/>
      <c r="L4603" s="372"/>
      <c r="O4603" s="373"/>
      <c r="P4603" s="373"/>
      <c r="Q4603" s="374"/>
      <c r="R4603" s="274"/>
      <c r="S4603"/>
      <c r="T4603"/>
      <c r="U4603"/>
      <c r="V4603"/>
      <c r="W4603"/>
      <c r="X4603"/>
      <c r="Y4603"/>
      <c r="Z4603"/>
      <c r="AA4603"/>
      <c r="AB4603"/>
      <c r="AC4603"/>
      <c r="AD4603"/>
      <c r="AE4603"/>
      <c r="AF4603"/>
      <c r="AG4603"/>
      <c r="AH4603"/>
    </row>
    <row r="4604" spans="1:34" s="282" customFormat="1" ht="12.75" customHeight="1" x14ac:dyDescent="0.25">
      <c r="A4604"/>
      <c r="B4604"/>
      <c r="C4604" s="8"/>
      <c r="D4604" s="8"/>
      <c r="E4604"/>
      <c r="F4604" s="276"/>
      <c r="G4604"/>
      <c r="H4604"/>
      <c r="I4604"/>
      <c r="J4604" s="267"/>
      <c r="K4604" s="267"/>
      <c r="L4604" s="372"/>
      <c r="O4604" s="373"/>
      <c r="P4604" s="373"/>
      <c r="Q4604" s="374"/>
      <c r="R4604" s="274"/>
      <c r="S4604"/>
      <c r="T4604"/>
      <c r="U4604"/>
      <c r="V4604"/>
      <c r="W4604"/>
      <c r="X4604"/>
      <c r="Y4604"/>
      <c r="Z4604"/>
      <c r="AA4604"/>
      <c r="AB4604"/>
      <c r="AC4604"/>
      <c r="AD4604"/>
      <c r="AE4604"/>
      <c r="AF4604"/>
      <c r="AG4604"/>
      <c r="AH4604"/>
    </row>
    <row r="4605" spans="1:34" s="282" customFormat="1" ht="12.75" customHeight="1" x14ac:dyDescent="0.25">
      <c r="A4605"/>
      <c r="B4605"/>
      <c r="C4605" s="8"/>
      <c r="D4605" s="8"/>
      <c r="E4605"/>
      <c r="F4605" s="276"/>
      <c r="G4605"/>
      <c r="H4605"/>
      <c r="I4605"/>
      <c r="J4605" s="267"/>
      <c r="K4605" s="267"/>
      <c r="L4605" s="372"/>
      <c r="O4605" s="373"/>
      <c r="P4605" s="373"/>
      <c r="Q4605" s="374"/>
      <c r="R4605" s="274"/>
      <c r="S4605"/>
      <c r="T4605"/>
      <c r="U4605"/>
      <c r="V4605"/>
      <c r="W4605"/>
      <c r="X4605"/>
      <c r="Y4605"/>
      <c r="Z4605"/>
      <c r="AA4605"/>
      <c r="AB4605"/>
      <c r="AC4605"/>
      <c r="AD4605"/>
      <c r="AE4605"/>
      <c r="AF4605"/>
      <c r="AG4605"/>
      <c r="AH4605"/>
    </row>
    <row r="4606" spans="1:34" s="282" customFormat="1" ht="12.75" customHeight="1" x14ac:dyDescent="0.25">
      <c r="A4606"/>
      <c r="B4606"/>
      <c r="C4606" s="8"/>
      <c r="D4606" s="8"/>
      <c r="E4606"/>
      <c r="F4606" s="276"/>
      <c r="G4606"/>
      <c r="H4606"/>
      <c r="I4606"/>
      <c r="J4606" s="267"/>
      <c r="K4606" s="267"/>
      <c r="L4606" s="372"/>
      <c r="O4606" s="373"/>
      <c r="P4606" s="373"/>
      <c r="Q4606" s="374"/>
      <c r="R4606" s="274"/>
      <c r="S4606"/>
      <c r="T4606"/>
      <c r="U4606"/>
      <c r="V4606"/>
      <c r="W4606"/>
      <c r="X4606"/>
      <c r="Y4606"/>
      <c r="Z4606"/>
      <c r="AA4606"/>
      <c r="AB4606"/>
      <c r="AC4606"/>
      <c r="AD4606"/>
      <c r="AE4606"/>
      <c r="AF4606"/>
      <c r="AG4606"/>
      <c r="AH4606"/>
    </row>
    <row r="4607" spans="1:34" s="282" customFormat="1" ht="12.75" customHeight="1" x14ac:dyDescent="0.25">
      <c r="A4607"/>
      <c r="B4607"/>
      <c r="C4607" s="8"/>
      <c r="D4607" s="8"/>
      <c r="E4607"/>
      <c r="F4607" s="276"/>
      <c r="G4607"/>
      <c r="H4607"/>
      <c r="I4607"/>
      <c r="J4607" s="267"/>
      <c r="K4607" s="267"/>
      <c r="L4607" s="372"/>
      <c r="O4607" s="373"/>
      <c r="P4607" s="373"/>
      <c r="Q4607" s="374"/>
      <c r="R4607" s="274"/>
      <c r="S4607"/>
      <c r="T4607"/>
      <c r="U4607"/>
      <c r="V4607"/>
      <c r="W4607"/>
      <c r="X4607"/>
      <c r="Y4607"/>
      <c r="Z4607"/>
      <c r="AA4607"/>
      <c r="AB4607"/>
      <c r="AC4607"/>
      <c r="AD4607"/>
      <c r="AE4607"/>
      <c r="AF4607"/>
      <c r="AG4607"/>
      <c r="AH4607"/>
    </row>
    <row r="4608" spans="1:34" s="282" customFormat="1" ht="12.75" customHeight="1" x14ac:dyDescent="0.25">
      <c r="A4608"/>
      <c r="B4608"/>
      <c r="C4608" s="8"/>
      <c r="D4608" s="8"/>
      <c r="E4608"/>
      <c r="F4608" s="276"/>
      <c r="G4608"/>
      <c r="H4608"/>
      <c r="I4608"/>
      <c r="J4608" s="267"/>
      <c r="K4608" s="267"/>
      <c r="L4608" s="372"/>
      <c r="O4608" s="373"/>
      <c r="P4608" s="373"/>
      <c r="Q4608" s="374"/>
      <c r="R4608" s="274"/>
      <c r="S4608"/>
      <c r="T4608"/>
      <c r="U4608"/>
      <c r="V4608"/>
      <c r="W4608"/>
      <c r="X4608"/>
      <c r="Y4608"/>
      <c r="Z4608"/>
      <c r="AA4608"/>
      <c r="AB4608"/>
      <c r="AC4608"/>
      <c r="AD4608"/>
      <c r="AE4608"/>
      <c r="AF4608"/>
      <c r="AG4608"/>
      <c r="AH4608"/>
    </row>
    <row r="4609" spans="1:34" s="282" customFormat="1" ht="12.75" customHeight="1" x14ac:dyDescent="0.25">
      <c r="A4609"/>
      <c r="B4609"/>
      <c r="C4609" s="8"/>
      <c r="D4609" s="8"/>
      <c r="E4609"/>
      <c r="F4609" s="276"/>
      <c r="G4609"/>
      <c r="H4609"/>
      <c r="I4609"/>
      <c r="J4609" s="267"/>
      <c r="K4609" s="267"/>
      <c r="L4609" s="372"/>
      <c r="O4609" s="373"/>
      <c r="P4609" s="373"/>
      <c r="Q4609" s="374"/>
      <c r="R4609" s="274"/>
      <c r="S4609"/>
      <c r="T4609"/>
      <c r="U4609"/>
      <c r="V4609"/>
      <c r="W4609"/>
      <c r="X4609"/>
      <c r="Y4609"/>
      <c r="Z4609"/>
      <c r="AA4609"/>
      <c r="AB4609"/>
      <c r="AC4609"/>
      <c r="AD4609"/>
      <c r="AE4609"/>
      <c r="AF4609"/>
      <c r="AG4609"/>
      <c r="AH4609"/>
    </row>
    <row r="4610" spans="1:34" s="282" customFormat="1" ht="12.75" customHeight="1" x14ac:dyDescent="0.25">
      <c r="A4610"/>
      <c r="B4610"/>
      <c r="C4610" s="8"/>
      <c r="D4610" s="8"/>
      <c r="E4610"/>
      <c r="F4610" s="276"/>
      <c r="G4610"/>
      <c r="H4610"/>
      <c r="I4610"/>
      <c r="J4610" s="267"/>
      <c r="K4610" s="267"/>
      <c r="L4610" s="372"/>
      <c r="O4610" s="373"/>
      <c r="P4610" s="373"/>
      <c r="Q4610" s="374"/>
      <c r="R4610" s="274"/>
      <c r="S4610"/>
      <c r="T4610"/>
      <c r="U4610"/>
      <c r="V4610"/>
      <c r="W4610"/>
      <c r="X4610"/>
      <c r="Y4610"/>
      <c r="Z4610"/>
      <c r="AA4610"/>
      <c r="AB4610"/>
      <c r="AC4610"/>
      <c r="AD4610"/>
      <c r="AE4610"/>
      <c r="AF4610"/>
      <c r="AG4610"/>
      <c r="AH4610"/>
    </row>
    <row r="4611" spans="1:34" s="282" customFormat="1" ht="12.75" customHeight="1" x14ac:dyDescent="0.25">
      <c r="A4611"/>
      <c r="B4611"/>
      <c r="C4611" s="8"/>
      <c r="D4611" s="8"/>
      <c r="E4611"/>
      <c r="F4611" s="276"/>
      <c r="G4611"/>
      <c r="H4611"/>
      <c r="I4611"/>
      <c r="J4611" s="267"/>
      <c r="K4611" s="267"/>
      <c r="L4611" s="372"/>
      <c r="O4611" s="373"/>
      <c r="P4611" s="373"/>
      <c r="Q4611" s="374"/>
      <c r="R4611" s="274"/>
      <c r="S4611"/>
      <c r="T4611"/>
      <c r="U4611"/>
      <c r="V4611"/>
      <c r="W4611"/>
      <c r="X4611"/>
      <c r="Y4611"/>
      <c r="Z4611"/>
      <c r="AA4611"/>
      <c r="AB4611"/>
      <c r="AC4611"/>
      <c r="AD4611"/>
      <c r="AE4611"/>
      <c r="AF4611"/>
      <c r="AG4611"/>
      <c r="AH4611"/>
    </row>
    <row r="4612" spans="1:34" s="282" customFormat="1" ht="12.75" customHeight="1" x14ac:dyDescent="0.25">
      <c r="A4612"/>
      <c r="B4612"/>
      <c r="C4612" s="8"/>
      <c r="D4612" s="8"/>
      <c r="E4612"/>
      <c r="F4612" s="276"/>
      <c r="G4612"/>
      <c r="H4612"/>
      <c r="I4612"/>
      <c r="J4612" s="267"/>
      <c r="K4612" s="267"/>
      <c r="L4612" s="372"/>
      <c r="O4612" s="373"/>
      <c r="P4612" s="373"/>
      <c r="Q4612" s="374"/>
      <c r="R4612" s="274"/>
      <c r="S4612"/>
      <c r="T4612"/>
      <c r="U4612"/>
      <c r="V4612"/>
      <c r="W4612"/>
      <c r="X4612"/>
      <c r="Y4612"/>
      <c r="Z4612"/>
      <c r="AA4612"/>
      <c r="AB4612"/>
      <c r="AC4612"/>
      <c r="AD4612"/>
      <c r="AE4612"/>
      <c r="AF4612"/>
      <c r="AG4612"/>
      <c r="AH4612"/>
    </row>
    <row r="4613" spans="1:34" s="282" customFormat="1" ht="12.75" customHeight="1" x14ac:dyDescent="0.25">
      <c r="A4613"/>
      <c r="B4613"/>
      <c r="C4613" s="8"/>
      <c r="D4613" s="8"/>
      <c r="E4613"/>
      <c r="F4613" s="276"/>
      <c r="G4613"/>
      <c r="H4613"/>
      <c r="I4613"/>
      <c r="J4613" s="267"/>
      <c r="K4613" s="267"/>
      <c r="L4613" s="372"/>
      <c r="O4613" s="373"/>
      <c r="P4613" s="373"/>
      <c r="Q4613" s="374"/>
      <c r="R4613" s="274"/>
      <c r="S4613"/>
      <c r="T4613"/>
      <c r="U4613"/>
      <c r="V4613"/>
      <c r="W4613"/>
      <c r="X4613"/>
      <c r="Y4613"/>
      <c r="Z4613"/>
      <c r="AA4613"/>
      <c r="AB4613"/>
      <c r="AC4613"/>
      <c r="AD4613"/>
      <c r="AE4613"/>
      <c r="AF4613"/>
      <c r="AG4613"/>
      <c r="AH4613"/>
    </row>
    <row r="4614" spans="1:34" s="282" customFormat="1" ht="12.75" customHeight="1" x14ac:dyDescent="0.25">
      <c r="A4614"/>
      <c r="B4614"/>
      <c r="C4614" s="8"/>
      <c r="D4614" s="8"/>
      <c r="E4614"/>
      <c r="F4614" s="276"/>
      <c r="G4614"/>
      <c r="H4614"/>
      <c r="I4614"/>
      <c r="J4614" s="267"/>
      <c r="K4614" s="267"/>
      <c r="L4614" s="372"/>
      <c r="O4614" s="373"/>
      <c r="P4614" s="373"/>
      <c r="Q4614" s="374"/>
      <c r="R4614" s="274"/>
      <c r="S4614"/>
      <c r="T4614"/>
      <c r="U4614"/>
      <c r="V4614"/>
      <c r="W4614"/>
      <c r="X4614"/>
      <c r="Y4614"/>
      <c r="Z4614"/>
      <c r="AA4614"/>
      <c r="AB4614"/>
      <c r="AC4614"/>
      <c r="AD4614"/>
      <c r="AE4614"/>
      <c r="AF4614"/>
      <c r="AG4614"/>
      <c r="AH4614"/>
    </row>
    <row r="4615" spans="1:34" s="282" customFormat="1" ht="12.75" customHeight="1" x14ac:dyDescent="0.25">
      <c r="A4615"/>
      <c r="B4615"/>
      <c r="C4615" s="8"/>
      <c r="D4615" s="8"/>
      <c r="E4615"/>
      <c r="F4615" s="276"/>
      <c r="G4615"/>
      <c r="H4615"/>
      <c r="I4615"/>
      <c r="J4615" s="267"/>
      <c r="K4615" s="267"/>
      <c r="L4615" s="372"/>
      <c r="O4615" s="373"/>
      <c r="P4615" s="373"/>
      <c r="Q4615" s="374"/>
      <c r="R4615" s="274"/>
      <c r="S4615"/>
      <c r="T4615"/>
      <c r="U4615"/>
      <c r="V4615"/>
      <c r="W4615"/>
      <c r="X4615"/>
      <c r="Y4615"/>
      <c r="Z4615"/>
      <c r="AA4615"/>
      <c r="AB4615"/>
      <c r="AC4615"/>
      <c r="AD4615"/>
      <c r="AE4615"/>
      <c r="AF4615"/>
      <c r="AG4615"/>
      <c r="AH4615"/>
    </row>
    <row r="4616" spans="1:34" s="282" customFormat="1" ht="12.75" customHeight="1" x14ac:dyDescent="0.25">
      <c r="A4616"/>
      <c r="B4616"/>
      <c r="C4616" s="8"/>
      <c r="D4616" s="8"/>
      <c r="E4616"/>
      <c r="F4616" s="276"/>
      <c r="G4616"/>
      <c r="H4616"/>
      <c r="I4616"/>
      <c r="J4616" s="267"/>
      <c r="K4616" s="267"/>
      <c r="L4616" s="372"/>
      <c r="O4616" s="373"/>
      <c r="P4616" s="373"/>
      <c r="Q4616" s="374"/>
      <c r="R4616" s="274"/>
      <c r="S4616"/>
      <c r="T4616"/>
      <c r="U4616"/>
      <c r="V4616"/>
      <c r="W4616"/>
      <c r="X4616"/>
      <c r="Y4616"/>
      <c r="Z4616"/>
      <c r="AA4616"/>
      <c r="AB4616"/>
      <c r="AC4616"/>
      <c r="AD4616"/>
      <c r="AE4616"/>
      <c r="AF4616"/>
      <c r="AG4616"/>
      <c r="AH4616"/>
    </row>
    <row r="4617" spans="1:34" s="282" customFormat="1" ht="12.75" customHeight="1" x14ac:dyDescent="0.25">
      <c r="A4617"/>
      <c r="B4617"/>
      <c r="C4617" s="8"/>
      <c r="D4617" s="8"/>
      <c r="E4617"/>
      <c r="F4617" s="276"/>
      <c r="G4617"/>
      <c r="H4617"/>
      <c r="I4617"/>
      <c r="J4617" s="267"/>
      <c r="K4617" s="267"/>
      <c r="L4617" s="372"/>
      <c r="O4617" s="373"/>
      <c r="P4617" s="373"/>
      <c r="Q4617" s="374"/>
      <c r="R4617" s="274"/>
      <c r="S4617"/>
      <c r="T4617"/>
      <c r="U4617"/>
      <c r="V4617"/>
      <c r="W4617"/>
      <c r="X4617"/>
      <c r="Y4617"/>
      <c r="Z4617"/>
      <c r="AA4617"/>
      <c r="AB4617"/>
      <c r="AC4617"/>
      <c r="AD4617"/>
      <c r="AE4617"/>
      <c r="AF4617"/>
      <c r="AG4617"/>
      <c r="AH4617"/>
    </row>
    <row r="4618" spans="1:34" s="282" customFormat="1" ht="12.75" customHeight="1" x14ac:dyDescent="0.25">
      <c r="A4618"/>
      <c r="B4618"/>
      <c r="C4618" s="8"/>
      <c r="D4618" s="8"/>
      <c r="E4618"/>
      <c r="F4618" s="276"/>
      <c r="G4618"/>
      <c r="H4618"/>
      <c r="I4618"/>
      <c r="J4618" s="267"/>
      <c r="K4618" s="267"/>
      <c r="L4618" s="372"/>
      <c r="O4618" s="373"/>
      <c r="P4618" s="373"/>
      <c r="Q4618" s="374"/>
      <c r="R4618" s="274"/>
      <c r="S4618"/>
      <c r="T4618"/>
      <c r="U4618"/>
      <c r="V4618"/>
      <c r="W4618"/>
      <c r="X4618"/>
      <c r="Y4618"/>
      <c r="Z4618"/>
      <c r="AA4618"/>
      <c r="AB4618"/>
      <c r="AC4618"/>
      <c r="AD4618"/>
      <c r="AE4618"/>
      <c r="AF4618"/>
      <c r="AG4618"/>
      <c r="AH4618"/>
    </row>
    <row r="4619" spans="1:34" s="282" customFormat="1" ht="12.75" customHeight="1" x14ac:dyDescent="0.25">
      <c r="A4619"/>
      <c r="B4619"/>
      <c r="C4619" s="8"/>
      <c r="D4619" s="8"/>
      <c r="E4619"/>
      <c r="F4619" s="276"/>
      <c r="G4619"/>
      <c r="H4619"/>
      <c r="I4619"/>
      <c r="J4619" s="267"/>
      <c r="K4619" s="267"/>
      <c r="L4619" s="372"/>
      <c r="O4619" s="373"/>
      <c r="P4619" s="373"/>
      <c r="Q4619" s="374"/>
      <c r="R4619" s="274"/>
      <c r="S4619"/>
      <c r="T4619"/>
      <c r="U4619"/>
      <c r="V4619"/>
      <c r="W4619"/>
      <c r="X4619"/>
      <c r="Y4619"/>
      <c r="Z4619"/>
      <c r="AA4619"/>
      <c r="AB4619"/>
      <c r="AC4619"/>
      <c r="AD4619"/>
      <c r="AE4619"/>
      <c r="AF4619"/>
      <c r="AG4619"/>
      <c r="AH4619"/>
    </row>
    <row r="4620" spans="1:34" s="282" customFormat="1" ht="12.75" customHeight="1" x14ac:dyDescent="0.25">
      <c r="A4620"/>
      <c r="B4620"/>
      <c r="C4620" s="8"/>
      <c r="D4620" s="8"/>
      <c r="E4620"/>
      <c r="F4620" s="276"/>
      <c r="G4620"/>
      <c r="H4620"/>
      <c r="I4620"/>
      <c r="J4620" s="267"/>
      <c r="K4620" s="267"/>
      <c r="L4620" s="372"/>
      <c r="O4620" s="373"/>
      <c r="P4620" s="373"/>
      <c r="Q4620" s="374"/>
      <c r="R4620" s="274"/>
      <c r="S4620"/>
      <c r="T4620"/>
      <c r="U4620"/>
      <c r="V4620"/>
      <c r="W4620"/>
      <c r="X4620"/>
      <c r="Y4620"/>
      <c r="Z4620"/>
      <c r="AA4620"/>
      <c r="AB4620"/>
      <c r="AC4620"/>
      <c r="AD4620"/>
      <c r="AE4620"/>
      <c r="AF4620"/>
      <c r="AG4620"/>
      <c r="AH4620"/>
    </row>
    <row r="4621" spans="1:34" s="282" customFormat="1" ht="12.75" customHeight="1" x14ac:dyDescent="0.25">
      <c r="A4621"/>
      <c r="B4621"/>
      <c r="C4621" s="8"/>
      <c r="D4621" s="8"/>
      <c r="E4621"/>
      <c r="F4621" s="276"/>
      <c r="G4621"/>
      <c r="H4621"/>
      <c r="I4621"/>
      <c r="J4621" s="267"/>
      <c r="K4621" s="267"/>
      <c r="L4621" s="372"/>
      <c r="O4621" s="373"/>
      <c r="P4621" s="373"/>
      <c r="Q4621" s="374"/>
      <c r="R4621" s="274"/>
      <c r="S4621"/>
      <c r="T4621"/>
      <c r="U4621"/>
      <c r="V4621"/>
      <c r="W4621"/>
      <c r="X4621"/>
      <c r="Y4621"/>
      <c r="Z4621"/>
      <c r="AA4621"/>
      <c r="AB4621"/>
      <c r="AC4621"/>
      <c r="AD4621"/>
      <c r="AE4621"/>
      <c r="AF4621"/>
      <c r="AG4621"/>
      <c r="AH4621"/>
    </row>
    <row r="4622" spans="1:34" s="282" customFormat="1" ht="12.75" customHeight="1" x14ac:dyDescent="0.25">
      <c r="A4622"/>
      <c r="B4622"/>
      <c r="C4622" s="8"/>
      <c r="D4622" s="8"/>
      <c r="E4622"/>
      <c r="F4622" s="276"/>
      <c r="G4622"/>
      <c r="H4622"/>
      <c r="I4622"/>
      <c r="J4622" s="267"/>
      <c r="K4622" s="267"/>
      <c r="L4622" s="372"/>
      <c r="O4622" s="373"/>
      <c r="P4622" s="373"/>
      <c r="Q4622" s="374"/>
      <c r="R4622" s="274"/>
      <c r="S4622"/>
      <c r="T4622"/>
      <c r="U4622"/>
      <c r="V4622"/>
      <c r="W4622"/>
      <c r="X4622"/>
      <c r="Y4622"/>
      <c r="Z4622"/>
      <c r="AA4622"/>
      <c r="AB4622"/>
      <c r="AC4622"/>
      <c r="AD4622"/>
      <c r="AE4622"/>
      <c r="AF4622"/>
      <c r="AG4622"/>
      <c r="AH4622"/>
    </row>
    <row r="4623" spans="1:34" s="282" customFormat="1" ht="12.75" customHeight="1" x14ac:dyDescent="0.25">
      <c r="A4623"/>
      <c r="B4623"/>
      <c r="C4623" s="8"/>
      <c r="D4623" s="8"/>
      <c r="E4623"/>
      <c r="F4623" s="276"/>
      <c r="G4623"/>
      <c r="H4623"/>
      <c r="I4623"/>
      <c r="J4623" s="267"/>
      <c r="K4623" s="267"/>
      <c r="L4623" s="372"/>
      <c r="O4623" s="373"/>
      <c r="P4623" s="373"/>
      <c r="Q4623" s="374"/>
      <c r="R4623" s="274"/>
      <c r="S4623"/>
      <c r="T4623"/>
      <c r="U4623"/>
      <c r="V4623"/>
      <c r="W4623"/>
      <c r="X4623"/>
      <c r="Y4623"/>
      <c r="Z4623"/>
      <c r="AA4623"/>
      <c r="AB4623"/>
      <c r="AC4623"/>
      <c r="AD4623"/>
      <c r="AE4623"/>
      <c r="AF4623"/>
      <c r="AG4623"/>
      <c r="AH4623"/>
    </row>
    <row r="4624" spans="1:34" s="282" customFormat="1" ht="12.75" customHeight="1" x14ac:dyDescent="0.25">
      <c r="A4624"/>
      <c r="B4624"/>
      <c r="C4624" s="8"/>
      <c r="D4624" s="8"/>
      <c r="E4624"/>
      <c r="F4624" s="276"/>
      <c r="G4624"/>
      <c r="H4624"/>
      <c r="I4624"/>
      <c r="J4624" s="267"/>
      <c r="K4624" s="267"/>
      <c r="L4624" s="372"/>
      <c r="O4624" s="373"/>
      <c r="P4624" s="373"/>
      <c r="Q4624" s="374"/>
      <c r="R4624" s="274"/>
      <c r="S4624"/>
      <c r="T4624"/>
      <c r="U4624"/>
      <c r="V4624"/>
      <c r="W4624"/>
      <c r="X4624"/>
      <c r="Y4624"/>
      <c r="Z4624"/>
      <c r="AA4624"/>
      <c r="AB4624"/>
      <c r="AC4624"/>
      <c r="AD4624"/>
      <c r="AE4624"/>
      <c r="AF4624"/>
      <c r="AG4624"/>
      <c r="AH4624"/>
    </row>
    <row r="4625" spans="1:34" s="282" customFormat="1" ht="12.75" customHeight="1" x14ac:dyDescent="0.25">
      <c r="A4625"/>
      <c r="B4625"/>
      <c r="C4625" s="8"/>
      <c r="D4625" s="8"/>
      <c r="E4625"/>
      <c r="F4625" s="276"/>
      <c r="G4625"/>
      <c r="H4625"/>
      <c r="I4625"/>
      <c r="J4625" s="267"/>
      <c r="K4625" s="267"/>
      <c r="L4625" s="372"/>
      <c r="O4625" s="373"/>
      <c r="P4625" s="373"/>
      <c r="Q4625" s="374"/>
      <c r="R4625" s="274"/>
      <c r="S4625"/>
      <c r="T4625"/>
      <c r="U4625"/>
      <c r="V4625"/>
      <c r="W4625"/>
      <c r="X4625"/>
      <c r="Y4625"/>
      <c r="Z4625"/>
      <c r="AA4625"/>
      <c r="AB4625"/>
      <c r="AC4625"/>
      <c r="AD4625"/>
      <c r="AE4625"/>
      <c r="AF4625"/>
      <c r="AG4625"/>
      <c r="AH4625"/>
    </row>
    <row r="4626" spans="1:34" s="282" customFormat="1" ht="12.75" customHeight="1" x14ac:dyDescent="0.25">
      <c r="A4626"/>
      <c r="B4626"/>
      <c r="C4626" s="8"/>
      <c r="D4626" s="8"/>
      <c r="E4626"/>
      <c r="F4626" s="276"/>
      <c r="G4626"/>
      <c r="H4626"/>
      <c r="I4626"/>
      <c r="J4626" s="267"/>
      <c r="K4626" s="267"/>
      <c r="L4626" s="372"/>
      <c r="O4626" s="373"/>
      <c r="P4626" s="373"/>
      <c r="Q4626" s="374"/>
      <c r="R4626" s="274"/>
      <c r="S4626"/>
      <c r="T4626"/>
      <c r="U4626"/>
      <c r="V4626"/>
      <c r="W4626"/>
      <c r="X4626"/>
      <c r="Y4626"/>
      <c r="Z4626"/>
      <c r="AA4626"/>
      <c r="AB4626"/>
      <c r="AC4626"/>
      <c r="AD4626"/>
      <c r="AE4626"/>
      <c r="AF4626"/>
      <c r="AG4626"/>
      <c r="AH4626"/>
    </row>
    <row r="4627" spans="1:34" s="282" customFormat="1" ht="12.75" customHeight="1" x14ac:dyDescent="0.25">
      <c r="A4627"/>
      <c r="B4627"/>
      <c r="C4627" s="8"/>
      <c r="D4627" s="8"/>
      <c r="E4627"/>
      <c r="F4627" s="276"/>
      <c r="G4627"/>
      <c r="H4627"/>
      <c r="I4627"/>
      <c r="J4627" s="267"/>
      <c r="K4627" s="267"/>
      <c r="L4627" s="372"/>
      <c r="O4627" s="373"/>
      <c r="P4627" s="373"/>
      <c r="Q4627" s="374"/>
      <c r="R4627" s="274"/>
      <c r="S4627"/>
      <c r="T4627"/>
      <c r="U4627"/>
      <c r="V4627"/>
      <c r="W4627"/>
      <c r="X4627"/>
      <c r="Y4627"/>
      <c r="Z4627"/>
      <c r="AA4627"/>
      <c r="AB4627"/>
      <c r="AC4627"/>
      <c r="AD4627"/>
      <c r="AE4627"/>
      <c r="AF4627"/>
      <c r="AG4627"/>
      <c r="AH4627"/>
    </row>
    <row r="4628" spans="1:34" s="282" customFormat="1" ht="12.75" customHeight="1" x14ac:dyDescent="0.25">
      <c r="A4628"/>
      <c r="B4628"/>
      <c r="C4628" s="8"/>
      <c r="D4628" s="8"/>
      <c r="E4628"/>
      <c r="F4628" s="276"/>
      <c r="G4628"/>
      <c r="H4628"/>
      <c r="I4628"/>
      <c r="J4628" s="267"/>
      <c r="K4628" s="267"/>
      <c r="L4628" s="372"/>
      <c r="O4628" s="373"/>
      <c r="P4628" s="373"/>
      <c r="Q4628" s="374"/>
      <c r="R4628" s="274"/>
      <c r="S4628"/>
      <c r="T4628"/>
      <c r="U4628"/>
      <c r="V4628"/>
      <c r="W4628"/>
      <c r="X4628"/>
      <c r="Y4628"/>
      <c r="Z4628"/>
      <c r="AA4628"/>
      <c r="AB4628"/>
      <c r="AC4628"/>
      <c r="AD4628"/>
      <c r="AE4628"/>
      <c r="AF4628"/>
      <c r="AG4628"/>
      <c r="AH4628"/>
    </row>
    <row r="4629" spans="1:34" s="282" customFormat="1" ht="12.75" customHeight="1" x14ac:dyDescent="0.25">
      <c r="A4629"/>
      <c r="B4629"/>
      <c r="C4629" s="8"/>
      <c r="D4629" s="8"/>
      <c r="E4629"/>
      <c r="F4629" s="276"/>
      <c r="G4629"/>
      <c r="H4629"/>
      <c r="I4629"/>
      <c r="J4629" s="267"/>
      <c r="K4629" s="267"/>
      <c r="L4629" s="372"/>
      <c r="O4629" s="373"/>
      <c r="P4629" s="373"/>
      <c r="Q4629" s="374"/>
      <c r="R4629" s="274"/>
      <c r="S4629"/>
      <c r="T4629"/>
      <c r="U4629"/>
      <c r="V4629"/>
      <c r="W4629"/>
      <c r="X4629"/>
      <c r="Y4629"/>
      <c r="Z4629"/>
      <c r="AA4629"/>
      <c r="AB4629"/>
      <c r="AC4629"/>
      <c r="AD4629"/>
      <c r="AE4629"/>
      <c r="AF4629"/>
      <c r="AG4629"/>
      <c r="AH4629"/>
    </row>
    <row r="4630" spans="1:34" s="282" customFormat="1" ht="12.75" customHeight="1" x14ac:dyDescent="0.25">
      <c r="A4630"/>
      <c r="B4630"/>
      <c r="C4630" s="8"/>
      <c r="D4630" s="8"/>
      <c r="E4630"/>
      <c r="F4630" s="276"/>
      <c r="G4630"/>
      <c r="H4630"/>
      <c r="I4630"/>
      <c r="J4630" s="267"/>
      <c r="K4630" s="267"/>
      <c r="L4630" s="372"/>
      <c r="O4630" s="373"/>
      <c r="P4630" s="373"/>
      <c r="Q4630" s="374"/>
      <c r="R4630" s="274"/>
      <c r="S4630"/>
      <c r="T4630"/>
      <c r="U4630"/>
      <c r="V4630"/>
      <c r="W4630"/>
      <c r="X4630"/>
      <c r="Y4630"/>
      <c r="Z4630"/>
      <c r="AA4630"/>
      <c r="AB4630"/>
      <c r="AC4630"/>
      <c r="AD4630"/>
      <c r="AE4630"/>
      <c r="AF4630"/>
      <c r="AG4630"/>
      <c r="AH4630"/>
    </row>
    <row r="4631" spans="1:34" s="282" customFormat="1" ht="12.75" customHeight="1" x14ac:dyDescent="0.25">
      <c r="A4631"/>
      <c r="B4631"/>
      <c r="C4631" s="8"/>
      <c r="D4631" s="8"/>
      <c r="E4631"/>
      <c r="F4631" s="276"/>
      <c r="G4631"/>
      <c r="H4631"/>
      <c r="I4631"/>
      <c r="J4631" s="267"/>
      <c r="K4631" s="267"/>
      <c r="L4631" s="372"/>
      <c r="O4631" s="373"/>
      <c r="P4631" s="373"/>
      <c r="Q4631" s="374"/>
      <c r="R4631" s="274"/>
      <c r="S4631"/>
      <c r="T4631"/>
      <c r="U4631"/>
      <c r="V4631"/>
      <c r="W4631"/>
      <c r="X4631"/>
      <c r="Y4631"/>
      <c r="Z4631"/>
      <c r="AA4631"/>
      <c r="AB4631"/>
      <c r="AC4631"/>
      <c r="AD4631"/>
      <c r="AE4631"/>
      <c r="AF4631"/>
      <c r="AG4631"/>
      <c r="AH4631"/>
    </row>
    <row r="4632" spans="1:34" s="282" customFormat="1" ht="12.75" customHeight="1" x14ac:dyDescent="0.25">
      <c r="A4632"/>
      <c r="B4632"/>
      <c r="C4632" s="8"/>
      <c r="D4632" s="8"/>
      <c r="E4632"/>
      <c r="F4632" s="276"/>
      <c r="G4632"/>
      <c r="H4632"/>
      <c r="I4632"/>
      <c r="J4632" s="267"/>
      <c r="K4632" s="267"/>
      <c r="L4632" s="372"/>
      <c r="O4632" s="373"/>
      <c r="P4632" s="373"/>
      <c r="Q4632" s="374"/>
      <c r="R4632" s="274"/>
      <c r="S4632"/>
      <c r="T4632"/>
      <c r="U4632"/>
      <c r="V4632"/>
      <c r="W4632"/>
      <c r="X4632"/>
      <c r="Y4632"/>
      <c r="Z4632"/>
      <c r="AA4632"/>
      <c r="AB4632"/>
      <c r="AC4632"/>
      <c r="AD4632"/>
      <c r="AE4632"/>
      <c r="AF4632"/>
      <c r="AG4632"/>
      <c r="AH4632"/>
    </row>
    <row r="4633" spans="1:34" s="282" customFormat="1" ht="12.75" customHeight="1" x14ac:dyDescent="0.25">
      <c r="A4633"/>
      <c r="B4633"/>
      <c r="C4633" s="8"/>
      <c r="D4633" s="8"/>
      <c r="E4633"/>
      <c r="F4633" s="276"/>
      <c r="G4633"/>
      <c r="H4633"/>
      <c r="I4633"/>
      <c r="J4633" s="267"/>
      <c r="K4633" s="267"/>
      <c r="L4633" s="372"/>
      <c r="O4633" s="373"/>
      <c r="P4633" s="373"/>
      <c r="Q4633" s="374"/>
      <c r="R4633" s="274"/>
      <c r="S4633"/>
      <c r="T4633"/>
      <c r="U4633"/>
      <c r="V4633"/>
      <c r="W4633"/>
      <c r="X4633"/>
      <c r="Y4633"/>
      <c r="Z4633"/>
      <c r="AA4633"/>
      <c r="AB4633"/>
      <c r="AC4633"/>
      <c r="AD4633"/>
      <c r="AE4633"/>
      <c r="AF4633"/>
      <c r="AG4633"/>
      <c r="AH4633"/>
    </row>
    <row r="4634" spans="1:34" s="282" customFormat="1" ht="12.75" customHeight="1" x14ac:dyDescent="0.25">
      <c r="A4634"/>
      <c r="B4634"/>
      <c r="C4634" s="8"/>
      <c r="D4634" s="8"/>
      <c r="E4634"/>
      <c r="F4634" s="276"/>
      <c r="G4634"/>
      <c r="H4634"/>
      <c r="I4634"/>
      <c r="J4634" s="267"/>
      <c r="K4634" s="267"/>
      <c r="L4634" s="372"/>
      <c r="O4634" s="373"/>
      <c r="P4634" s="373"/>
      <c r="Q4634" s="374"/>
      <c r="R4634" s="274"/>
      <c r="S4634"/>
      <c r="T4634"/>
      <c r="U4634"/>
      <c r="V4634"/>
      <c r="W4634"/>
      <c r="X4634"/>
      <c r="Y4634"/>
      <c r="Z4634"/>
      <c r="AA4634"/>
      <c r="AB4634"/>
      <c r="AC4634"/>
      <c r="AD4634"/>
      <c r="AE4634"/>
      <c r="AF4634"/>
      <c r="AG4634"/>
      <c r="AH4634"/>
    </row>
    <row r="4635" spans="1:34" s="282" customFormat="1" ht="12.75" customHeight="1" x14ac:dyDescent="0.25">
      <c r="A4635"/>
      <c r="B4635"/>
      <c r="C4635" s="8"/>
      <c r="D4635" s="8"/>
      <c r="E4635"/>
      <c r="F4635" s="276"/>
      <c r="G4635"/>
      <c r="H4635"/>
      <c r="I4635"/>
      <c r="J4635" s="267"/>
      <c r="K4635" s="267"/>
      <c r="L4635" s="372"/>
      <c r="O4635" s="373"/>
      <c r="P4635" s="373"/>
      <c r="Q4635" s="374"/>
      <c r="R4635" s="274"/>
      <c r="S4635"/>
      <c r="T4635"/>
      <c r="U4635"/>
      <c r="V4635"/>
      <c r="W4635"/>
      <c r="X4635"/>
      <c r="Y4635"/>
      <c r="Z4635"/>
      <c r="AA4635"/>
      <c r="AB4635"/>
      <c r="AC4635"/>
      <c r="AD4635"/>
      <c r="AE4635"/>
      <c r="AF4635"/>
      <c r="AG4635"/>
      <c r="AH4635"/>
    </row>
    <row r="4636" spans="1:34" s="282" customFormat="1" ht="12.75" customHeight="1" x14ac:dyDescent="0.25">
      <c r="A4636"/>
      <c r="B4636"/>
      <c r="C4636" s="8"/>
      <c r="D4636" s="8"/>
      <c r="E4636"/>
      <c r="F4636" s="276"/>
      <c r="G4636"/>
      <c r="H4636"/>
      <c r="I4636"/>
      <c r="J4636" s="267"/>
      <c r="K4636" s="267"/>
      <c r="L4636" s="372"/>
      <c r="O4636" s="373"/>
      <c r="P4636" s="373"/>
      <c r="Q4636" s="374"/>
      <c r="R4636" s="274"/>
      <c r="S4636"/>
      <c r="T4636"/>
      <c r="U4636"/>
      <c r="V4636"/>
      <c r="W4636"/>
      <c r="X4636"/>
      <c r="Y4636"/>
      <c r="Z4636"/>
      <c r="AA4636"/>
      <c r="AB4636"/>
      <c r="AC4636"/>
      <c r="AD4636"/>
      <c r="AE4636"/>
      <c r="AF4636"/>
      <c r="AG4636"/>
      <c r="AH4636"/>
    </row>
    <row r="4637" spans="1:34" s="282" customFormat="1" ht="12.75" customHeight="1" x14ac:dyDescent="0.25">
      <c r="A4637"/>
      <c r="B4637"/>
      <c r="C4637" s="8"/>
      <c r="D4637" s="8"/>
      <c r="E4637"/>
      <c r="F4637" s="276"/>
      <c r="G4637"/>
      <c r="H4637"/>
      <c r="I4637"/>
      <c r="J4637" s="267"/>
      <c r="K4637" s="267"/>
      <c r="L4637" s="372"/>
      <c r="O4637" s="373"/>
      <c r="P4637" s="373"/>
      <c r="Q4637" s="374"/>
      <c r="R4637" s="274"/>
      <c r="S4637"/>
      <c r="T4637"/>
      <c r="U4637"/>
      <c r="V4637"/>
      <c r="W4637"/>
      <c r="X4637"/>
      <c r="Y4637"/>
      <c r="Z4637"/>
      <c r="AA4637"/>
      <c r="AB4637"/>
      <c r="AC4637"/>
      <c r="AD4637"/>
      <c r="AE4637"/>
      <c r="AF4637"/>
      <c r="AG4637"/>
      <c r="AH4637"/>
    </row>
    <row r="4638" spans="1:34" s="282" customFormat="1" ht="12.75" customHeight="1" x14ac:dyDescent="0.25">
      <c r="A4638"/>
      <c r="B4638"/>
      <c r="C4638" s="8"/>
      <c r="D4638" s="8"/>
      <c r="E4638"/>
      <c r="F4638" s="276"/>
      <c r="G4638"/>
      <c r="H4638"/>
      <c r="I4638"/>
      <c r="J4638" s="267"/>
      <c r="K4638" s="267"/>
      <c r="L4638" s="372"/>
      <c r="O4638" s="373"/>
      <c r="P4638" s="373"/>
      <c r="Q4638" s="374"/>
      <c r="R4638" s="274"/>
      <c r="S4638"/>
      <c r="T4638"/>
      <c r="U4638"/>
      <c r="V4638"/>
      <c r="W4638"/>
      <c r="X4638"/>
      <c r="Y4638"/>
      <c r="Z4638"/>
      <c r="AA4638"/>
      <c r="AB4638"/>
      <c r="AC4638"/>
      <c r="AD4638"/>
      <c r="AE4638"/>
      <c r="AF4638"/>
      <c r="AG4638"/>
      <c r="AH4638"/>
    </row>
    <row r="4639" spans="1:34" s="282" customFormat="1" ht="12.75" customHeight="1" x14ac:dyDescent="0.25">
      <c r="A4639"/>
      <c r="B4639"/>
      <c r="C4639" s="8"/>
      <c r="D4639" s="8"/>
      <c r="E4639"/>
      <c r="F4639" s="276"/>
      <c r="G4639"/>
      <c r="H4639"/>
      <c r="I4639"/>
      <c r="J4639" s="267"/>
      <c r="K4639" s="267"/>
      <c r="L4639" s="372"/>
      <c r="O4639" s="373"/>
      <c r="P4639" s="373"/>
      <c r="Q4639" s="374"/>
      <c r="R4639" s="274"/>
      <c r="S4639"/>
      <c r="T4639"/>
      <c r="U4639"/>
      <c r="V4639"/>
      <c r="W4639"/>
      <c r="X4639"/>
      <c r="Y4639"/>
      <c r="Z4639"/>
      <c r="AA4639"/>
      <c r="AB4639"/>
      <c r="AC4639"/>
      <c r="AD4639"/>
      <c r="AE4639"/>
      <c r="AF4639"/>
      <c r="AG4639"/>
      <c r="AH4639"/>
    </row>
    <row r="4640" spans="1:34" s="282" customFormat="1" ht="12.75" customHeight="1" x14ac:dyDescent="0.25">
      <c r="A4640"/>
      <c r="B4640"/>
      <c r="C4640" s="8"/>
      <c r="D4640" s="8"/>
      <c r="E4640"/>
      <c r="F4640" s="276"/>
      <c r="G4640"/>
      <c r="H4640"/>
      <c r="I4640"/>
      <c r="J4640" s="267"/>
      <c r="K4640" s="267"/>
      <c r="L4640" s="372"/>
      <c r="O4640" s="373"/>
      <c r="P4640" s="373"/>
      <c r="Q4640" s="374"/>
      <c r="R4640" s="274"/>
      <c r="S4640"/>
      <c r="T4640"/>
      <c r="U4640"/>
      <c r="V4640"/>
      <c r="W4640"/>
      <c r="X4640"/>
      <c r="Y4640"/>
      <c r="Z4640"/>
      <c r="AA4640"/>
      <c r="AB4640"/>
      <c r="AC4640"/>
      <c r="AD4640"/>
      <c r="AE4640"/>
      <c r="AF4640"/>
      <c r="AG4640"/>
      <c r="AH4640"/>
    </row>
    <row r="4641" spans="1:34" s="282" customFormat="1" ht="12.75" customHeight="1" x14ac:dyDescent="0.25">
      <c r="A4641"/>
      <c r="B4641"/>
      <c r="C4641" s="8"/>
      <c r="D4641" s="8"/>
      <c r="E4641"/>
      <c r="F4641" s="276"/>
      <c r="G4641"/>
      <c r="H4641"/>
      <c r="I4641"/>
      <c r="J4641" s="267"/>
      <c r="K4641" s="267"/>
      <c r="L4641" s="372"/>
      <c r="O4641" s="373"/>
      <c r="P4641" s="373"/>
      <c r="Q4641" s="374"/>
      <c r="R4641" s="274"/>
      <c r="S4641"/>
      <c r="T4641"/>
      <c r="U4641"/>
      <c r="V4641"/>
      <c r="W4641"/>
      <c r="X4641"/>
      <c r="Y4641"/>
      <c r="Z4641"/>
      <c r="AA4641"/>
      <c r="AB4641"/>
      <c r="AC4641"/>
      <c r="AD4641"/>
      <c r="AE4641"/>
      <c r="AF4641"/>
      <c r="AG4641"/>
      <c r="AH4641"/>
    </row>
    <row r="4642" spans="1:34" s="282" customFormat="1" ht="12.75" customHeight="1" x14ac:dyDescent="0.25">
      <c r="A4642"/>
      <c r="B4642"/>
      <c r="C4642" s="8"/>
      <c r="D4642" s="8"/>
      <c r="E4642"/>
      <c r="F4642" s="276"/>
      <c r="G4642"/>
      <c r="H4642"/>
      <c r="I4642"/>
      <c r="J4642" s="267"/>
      <c r="K4642" s="267"/>
      <c r="L4642" s="372"/>
      <c r="O4642" s="373"/>
      <c r="P4642" s="373"/>
      <c r="Q4642" s="374"/>
      <c r="R4642" s="274"/>
      <c r="S4642"/>
      <c r="T4642"/>
      <c r="U4642"/>
      <c r="V4642"/>
      <c r="W4642"/>
      <c r="X4642"/>
      <c r="Y4642"/>
      <c r="Z4642"/>
      <c r="AA4642"/>
      <c r="AB4642"/>
      <c r="AC4642"/>
      <c r="AD4642"/>
      <c r="AE4642"/>
      <c r="AF4642"/>
      <c r="AG4642"/>
      <c r="AH4642"/>
    </row>
    <row r="4643" spans="1:34" s="282" customFormat="1" ht="12.75" customHeight="1" x14ac:dyDescent="0.25">
      <c r="A4643"/>
      <c r="B4643"/>
      <c r="C4643" s="8"/>
      <c r="D4643" s="8"/>
      <c r="E4643"/>
      <c r="F4643" s="276"/>
      <c r="G4643"/>
      <c r="H4643"/>
      <c r="I4643"/>
      <c r="J4643" s="267"/>
      <c r="K4643" s="267"/>
      <c r="L4643" s="372"/>
      <c r="O4643" s="373"/>
      <c r="P4643" s="373"/>
      <c r="Q4643" s="374"/>
      <c r="R4643" s="274"/>
      <c r="S4643"/>
      <c r="T4643"/>
      <c r="U4643"/>
      <c r="V4643"/>
      <c r="W4643"/>
      <c r="X4643"/>
      <c r="Y4643"/>
      <c r="Z4643"/>
      <c r="AA4643"/>
      <c r="AB4643"/>
      <c r="AC4643"/>
      <c r="AD4643"/>
      <c r="AE4643"/>
      <c r="AF4643"/>
      <c r="AG4643"/>
      <c r="AH4643"/>
    </row>
    <row r="4644" spans="1:34" s="282" customFormat="1" ht="12.75" customHeight="1" x14ac:dyDescent="0.25">
      <c r="A4644"/>
      <c r="B4644"/>
      <c r="C4644" s="8"/>
      <c r="D4644" s="8"/>
      <c r="E4644"/>
      <c r="F4644" s="276"/>
      <c r="G4644"/>
      <c r="H4644"/>
      <c r="I4644"/>
      <c r="J4644" s="267"/>
      <c r="K4644" s="267"/>
      <c r="L4644" s="372"/>
      <c r="O4644" s="373"/>
      <c r="P4644" s="373"/>
      <c r="Q4644" s="374"/>
      <c r="R4644" s="274"/>
      <c r="S4644"/>
      <c r="T4644"/>
      <c r="U4644"/>
      <c r="V4644"/>
      <c r="W4644"/>
      <c r="X4644"/>
      <c r="Y4644"/>
      <c r="Z4644"/>
      <c r="AA4644"/>
      <c r="AB4644"/>
      <c r="AC4644"/>
      <c r="AD4644"/>
      <c r="AE4644"/>
      <c r="AF4644"/>
      <c r="AG4644"/>
      <c r="AH4644"/>
    </row>
    <row r="4645" spans="1:34" s="282" customFormat="1" ht="12.75" customHeight="1" x14ac:dyDescent="0.25">
      <c r="A4645"/>
      <c r="B4645"/>
      <c r="C4645" s="8"/>
      <c r="D4645" s="8"/>
      <c r="E4645"/>
      <c r="F4645" s="276"/>
      <c r="G4645"/>
      <c r="H4645"/>
      <c r="I4645"/>
      <c r="J4645" s="267"/>
      <c r="K4645" s="267"/>
      <c r="L4645" s="372"/>
      <c r="O4645" s="373"/>
      <c r="P4645" s="373"/>
      <c r="Q4645" s="374"/>
      <c r="R4645" s="274"/>
      <c r="S4645"/>
      <c r="T4645"/>
      <c r="U4645"/>
      <c r="V4645"/>
      <c r="W4645"/>
      <c r="X4645"/>
      <c r="Y4645"/>
      <c r="Z4645"/>
      <c r="AA4645"/>
      <c r="AB4645"/>
      <c r="AC4645"/>
      <c r="AD4645"/>
      <c r="AE4645"/>
      <c r="AF4645"/>
      <c r="AG4645"/>
      <c r="AH4645"/>
    </row>
    <row r="4646" spans="1:34" s="282" customFormat="1" ht="12.75" customHeight="1" x14ac:dyDescent="0.25">
      <c r="A4646"/>
      <c r="B4646"/>
      <c r="C4646" s="8"/>
      <c r="D4646" s="8"/>
      <c r="E4646"/>
      <c r="F4646" s="276"/>
      <c r="G4646"/>
      <c r="H4646"/>
      <c r="I4646"/>
      <c r="J4646" s="267"/>
      <c r="K4646" s="267"/>
      <c r="L4646" s="372"/>
      <c r="O4646" s="373"/>
      <c r="P4646" s="373"/>
      <c r="Q4646" s="374"/>
      <c r="R4646" s="274"/>
      <c r="S4646"/>
      <c r="T4646"/>
      <c r="U4646"/>
      <c r="V4646"/>
      <c r="W4646"/>
      <c r="X4646"/>
      <c r="Y4646"/>
      <c r="Z4646"/>
      <c r="AA4646"/>
      <c r="AB4646"/>
      <c r="AC4646"/>
      <c r="AD4646"/>
      <c r="AE4646"/>
      <c r="AF4646"/>
      <c r="AG4646"/>
      <c r="AH4646"/>
    </row>
    <row r="4647" spans="1:34" s="282" customFormat="1" ht="12.75" customHeight="1" x14ac:dyDescent="0.25">
      <c r="A4647"/>
      <c r="B4647"/>
      <c r="C4647" s="8"/>
      <c r="D4647" s="8"/>
      <c r="E4647"/>
      <c r="F4647" s="276"/>
      <c r="G4647"/>
      <c r="H4647"/>
      <c r="I4647"/>
      <c r="J4647" s="267"/>
      <c r="K4647" s="267"/>
      <c r="L4647" s="372"/>
      <c r="O4647" s="373"/>
      <c r="P4647" s="373"/>
      <c r="Q4647" s="374"/>
      <c r="R4647" s="274"/>
      <c r="S4647"/>
      <c r="T4647"/>
      <c r="U4647"/>
      <c r="V4647"/>
      <c r="W4647"/>
      <c r="X4647"/>
      <c r="Y4647"/>
      <c r="Z4647"/>
      <c r="AA4647"/>
      <c r="AB4647"/>
      <c r="AC4647"/>
      <c r="AD4647"/>
      <c r="AE4647"/>
      <c r="AF4647"/>
      <c r="AG4647"/>
      <c r="AH4647"/>
    </row>
    <row r="4648" spans="1:34" s="282" customFormat="1" ht="12.75" customHeight="1" x14ac:dyDescent="0.25">
      <c r="A4648"/>
      <c r="B4648"/>
      <c r="C4648" s="8"/>
      <c r="D4648" s="8"/>
      <c r="E4648"/>
      <c r="F4648" s="276"/>
      <c r="G4648"/>
      <c r="H4648"/>
      <c r="I4648"/>
      <c r="J4648" s="267"/>
      <c r="K4648" s="267"/>
      <c r="L4648" s="372"/>
      <c r="O4648" s="373"/>
      <c r="P4648" s="373"/>
      <c r="Q4648" s="374"/>
      <c r="R4648" s="274"/>
      <c r="S4648"/>
      <c r="T4648"/>
      <c r="U4648"/>
      <c r="V4648"/>
      <c r="W4648"/>
      <c r="X4648"/>
      <c r="Y4648"/>
      <c r="Z4648"/>
      <c r="AA4648"/>
      <c r="AB4648"/>
      <c r="AC4648"/>
      <c r="AD4648"/>
      <c r="AE4648"/>
      <c r="AF4648"/>
      <c r="AG4648"/>
      <c r="AH4648"/>
    </row>
    <row r="4649" spans="1:34" s="282" customFormat="1" ht="12.75" customHeight="1" x14ac:dyDescent="0.25">
      <c r="A4649"/>
      <c r="B4649"/>
      <c r="C4649" s="8"/>
      <c r="D4649" s="8"/>
      <c r="E4649"/>
      <c r="F4649" s="276"/>
      <c r="G4649"/>
      <c r="H4649"/>
      <c r="I4649"/>
      <c r="J4649" s="267"/>
      <c r="K4649" s="267"/>
      <c r="L4649" s="372"/>
      <c r="O4649" s="373"/>
      <c r="P4649" s="373"/>
      <c r="Q4649" s="374"/>
      <c r="R4649" s="274"/>
      <c r="S4649"/>
      <c r="T4649"/>
      <c r="U4649"/>
      <c r="V4649"/>
      <c r="W4649"/>
      <c r="X4649"/>
      <c r="Y4649"/>
      <c r="Z4649"/>
      <c r="AA4649"/>
      <c r="AB4649"/>
      <c r="AC4649"/>
      <c r="AD4649"/>
      <c r="AE4649"/>
      <c r="AF4649"/>
      <c r="AG4649"/>
      <c r="AH4649"/>
    </row>
    <row r="4650" spans="1:34" s="282" customFormat="1" ht="12.75" customHeight="1" x14ac:dyDescent="0.25">
      <c r="A4650"/>
      <c r="B4650"/>
      <c r="C4650" s="8"/>
      <c r="D4650" s="8"/>
      <c r="E4650"/>
      <c r="F4650" s="276"/>
      <c r="G4650"/>
      <c r="H4650"/>
      <c r="I4650"/>
      <c r="J4650" s="267"/>
      <c r="K4650" s="267"/>
      <c r="L4650" s="372"/>
      <c r="O4650" s="373"/>
      <c r="P4650" s="373"/>
      <c r="Q4650" s="374"/>
      <c r="R4650" s="274"/>
      <c r="S4650"/>
      <c r="T4650"/>
      <c r="U4650"/>
      <c r="V4650"/>
      <c r="W4650"/>
      <c r="X4650"/>
      <c r="Y4650"/>
      <c r="Z4650"/>
      <c r="AA4650"/>
      <c r="AB4650"/>
      <c r="AC4650"/>
      <c r="AD4650"/>
      <c r="AE4650"/>
      <c r="AF4650"/>
      <c r="AG4650"/>
      <c r="AH4650"/>
    </row>
    <row r="4651" spans="1:34" s="282" customFormat="1" ht="12.75" customHeight="1" x14ac:dyDescent="0.25">
      <c r="A4651"/>
      <c r="B4651"/>
      <c r="C4651" s="8"/>
      <c r="D4651" s="8"/>
      <c r="E4651"/>
      <c r="F4651" s="276"/>
      <c r="G4651"/>
      <c r="H4651"/>
      <c r="I4651"/>
      <c r="J4651" s="267"/>
      <c r="K4651" s="267"/>
      <c r="L4651" s="372"/>
      <c r="O4651" s="373"/>
      <c r="P4651" s="373"/>
      <c r="Q4651" s="374"/>
      <c r="R4651" s="274"/>
      <c r="S4651"/>
      <c r="T4651"/>
      <c r="U4651"/>
      <c r="V4651"/>
      <c r="W4651"/>
      <c r="X4651"/>
      <c r="Y4651"/>
      <c r="Z4651"/>
      <c r="AA4651"/>
      <c r="AB4651"/>
      <c r="AC4651"/>
      <c r="AD4651"/>
      <c r="AE4651"/>
      <c r="AF4651"/>
      <c r="AG4651"/>
      <c r="AH4651"/>
    </row>
    <row r="4652" spans="1:34" s="282" customFormat="1" ht="12.75" customHeight="1" x14ac:dyDescent="0.25">
      <c r="A4652"/>
      <c r="B4652"/>
      <c r="C4652" s="8"/>
      <c r="D4652" s="8"/>
      <c r="E4652"/>
      <c r="F4652" s="276"/>
      <c r="G4652"/>
      <c r="H4652"/>
      <c r="I4652"/>
      <c r="J4652" s="267"/>
      <c r="K4652" s="267"/>
      <c r="L4652" s="372"/>
      <c r="O4652" s="373"/>
      <c r="P4652" s="373"/>
      <c r="Q4652" s="374"/>
      <c r="R4652" s="274"/>
      <c r="S4652"/>
      <c r="T4652"/>
      <c r="U4652"/>
      <c r="V4652"/>
      <c r="W4652"/>
      <c r="X4652"/>
      <c r="Y4652"/>
      <c r="Z4652"/>
      <c r="AA4652"/>
      <c r="AB4652"/>
      <c r="AC4652"/>
      <c r="AD4652"/>
      <c r="AE4652"/>
      <c r="AF4652"/>
      <c r="AG4652"/>
      <c r="AH4652"/>
    </row>
    <row r="4653" spans="1:34" s="282" customFormat="1" ht="12.75" customHeight="1" x14ac:dyDescent="0.25">
      <c r="A4653"/>
      <c r="B4653"/>
      <c r="C4653" s="8"/>
      <c r="D4653" s="8"/>
      <c r="E4653"/>
      <c r="F4653" s="276"/>
      <c r="G4653"/>
      <c r="H4653"/>
      <c r="I4653"/>
      <c r="J4653" s="267"/>
      <c r="K4653" s="267"/>
      <c r="L4653" s="372"/>
      <c r="O4653" s="373"/>
      <c r="P4653" s="373"/>
      <c r="Q4653" s="374"/>
      <c r="R4653" s="274"/>
      <c r="S4653"/>
      <c r="T4653"/>
      <c r="U4653"/>
      <c r="V4653"/>
      <c r="W4653"/>
      <c r="X4653"/>
      <c r="Y4653"/>
      <c r="Z4653"/>
      <c r="AA4653"/>
      <c r="AB4653"/>
      <c r="AC4653"/>
      <c r="AD4653"/>
      <c r="AE4653"/>
      <c r="AF4653"/>
      <c r="AG4653"/>
      <c r="AH4653"/>
    </row>
    <row r="4654" spans="1:34" s="282" customFormat="1" ht="12.75" customHeight="1" x14ac:dyDescent="0.25">
      <c r="A4654"/>
      <c r="B4654"/>
      <c r="C4654" s="8"/>
      <c r="D4654" s="8"/>
      <c r="E4654"/>
      <c r="F4654" s="276"/>
      <c r="G4654"/>
      <c r="H4654"/>
      <c r="I4654"/>
      <c r="J4654" s="267"/>
      <c r="K4654" s="267"/>
      <c r="L4654" s="372"/>
      <c r="O4654" s="373"/>
      <c r="P4654" s="373"/>
      <c r="Q4654" s="374"/>
      <c r="R4654" s="274"/>
      <c r="S4654"/>
      <c r="T4654"/>
      <c r="U4654"/>
      <c r="V4654"/>
      <c r="W4654"/>
      <c r="X4654"/>
      <c r="Y4654"/>
      <c r="Z4654"/>
      <c r="AA4654"/>
      <c r="AB4654"/>
      <c r="AC4654"/>
      <c r="AD4654"/>
      <c r="AE4654"/>
      <c r="AF4654"/>
      <c r="AG4654"/>
      <c r="AH4654"/>
    </row>
    <row r="4655" spans="1:34" s="282" customFormat="1" ht="12.75" customHeight="1" x14ac:dyDescent="0.25">
      <c r="A4655"/>
      <c r="B4655"/>
      <c r="C4655" s="8"/>
      <c r="D4655" s="8"/>
      <c r="E4655"/>
      <c r="F4655" s="276"/>
      <c r="G4655"/>
      <c r="H4655"/>
      <c r="I4655"/>
      <c r="J4655" s="267"/>
      <c r="K4655" s="267"/>
      <c r="L4655" s="372"/>
      <c r="O4655" s="373"/>
      <c r="P4655" s="373"/>
      <c r="Q4655" s="374"/>
      <c r="R4655" s="274"/>
      <c r="S4655"/>
      <c r="T4655"/>
      <c r="U4655"/>
      <c r="V4655"/>
      <c r="W4655"/>
      <c r="X4655"/>
      <c r="Y4655"/>
      <c r="Z4655"/>
      <c r="AA4655"/>
      <c r="AB4655"/>
      <c r="AC4655"/>
      <c r="AD4655"/>
      <c r="AE4655"/>
      <c r="AF4655"/>
      <c r="AG4655"/>
      <c r="AH4655"/>
    </row>
    <row r="4656" spans="1:34" s="282" customFormat="1" ht="12.75" customHeight="1" x14ac:dyDescent="0.25">
      <c r="A4656"/>
      <c r="B4656"/>
      <c r="C4656" s="8"/>
      <c r="D4656" s="8"/>
      <c r="E4656"/>
      <c r="F4656" s="276"/>
      <c r="G4656"/>
      <c r="H4656"/>
      <c r="I4656"/>
      <c r="J4656" s="267"/>
      <c r="K4656" s="267"/>
      <c r="L4656" s="372"/>
      <c r="O4656" s="373"/>
      <c r="P4656" s="373"/>
      <c r="Q4656" s="374"/>
      <c r="R4656" s="274"/>
      <c r="S4656"/>
      <c r="T4656"/>
      <c r="U4656"/>
      <c r="V4656"/>
      <c r="W4656"/>
      <c r="X4656"/>
      <c r="Y4656"/>
      <c r="Z4656"/>
      <c r="AA4656"/>
      <c r="AB4656"/>
      <c r="AC4656"/>
      <c r="AD4656"/>
      <c r="AE4656"/>
      <c r="AF4656"/>
      <c r="AG4656"/>
      <c r="AH4656"/>
    </row>
    <row r="4657" spans="1:34" s="282" customFormat="1" ht="12.75" customHeight="1" x14ac:dyDescent="0.25">
      <c r="A4657"/>
      <c r="B4657"/>
      <c r="C4657" s="8"/>
      <c r="D4657" s="8"/>
      <c r="E4657"/>
      <c r="F4657" s="276"/>
      <c r="G4657"/>
      <c r="H4657"/>
      <c r="I4657"/>
      <c r="J4657" s="267"/>
      <c r="K4657" s="267"/>
      <c r="L4657" s="372"/>
      <c r="O4657" s="373"/>
      <c r="P4657" s="373"/>
      <c r="Q4657" s="374"/>
      <c r="R4657" s="274"/>
      <c r="S4657"/>
      <c r="T4657"/>
      <c r="U4657"/>
      <c r="V4657"/>
      <c r="W4657"/>
      <c r="X4657"/>
      <c r="Y4657"/>
      <c r="Z4657"/>
      <c r="AA4657"/>
      <c r="AB4657"/>
      <c r="AC4657"/>
      <c r="AD4657"/>
      <c r="AE4657"/>
      <c r="AF4657"/>
      <c r="AG4657"/>
      <c r="AH4657"/>
    </row>
    <row r="4658" spans="1:34" s="282" customFormat="1" ht="12.75" customHeight="1" x14ac:dyDescent="0.25">
      <c r="A4658"/>
      <c r="B4658"/>
      <c r="C4658" s="8"/>
      <c r="D4658" s="8"/>
      <c r="E4658"/>
      <c r="F4658" s="276"/>
      <c r="G4658"/>
      <c r="H4658"/>
      <c r="I4658"/>
      <c r="J4658" s="267"/>
      <c r="K4658" s="267"/>
      <c r="L4658" s="372"/>
      <c r="O4658" s="373"/>
      <c r="P4658" s="373"/>
      <c r="Q4658" s="374"/>
      <c r="R4658" s="274"/>
      <c r="S4658"/>
      <c r="T4658"/>
      <c r="U4658"/>
      <c r="V4658"/>
      <c r="W4658"/>
      <c r="X4658"/>
      <c r="Y4658"/>
      <c r="Z4658"/>
      <c r="AA4658"/>
      <c r="AB4658"/>
      <c r="AC4658"/>
      <c r="AD4658"/>
      <c r="AE4658"/>
      <c r="AF4658"/>
      <c r="AG4658"/>
      <c r="AH4658"/>
    </row>
    <row r="4659" spans="1:34" s="282" customFormat="1" ht="12.75" customHeight="1" x14ac:dyDescent="0.25">
      <c r="A4659"/>
      <c r="B4659"/>
      <c r="C4659" s="8"/>
      <c r="D4659" s="8"/>
      <c r="E4659"/>
      <c r="F4659" s="276"/>
      <c r="G4659"/>
      <c r="H4659"/>
      <c r="I4659"/>
      <c r="J4659" s="267"/>
      <c r="K4659" s="267"/>
      <c r="L4659" s="372"/>
      <c r="O4659" s="373"/>
      <c r="P4659" s="373"/>
      <c r="Q4659" s="374"/>
      <c r="R4659" s="274"/>
      <c r="S4659"/>
      <c r="T4659"/>
      <c r="U4659"/>
      <c r="V4659"/>
      <c r="W4659"/>
      <c r="X4659"/>
      <c r="Y4659"/>
      <c r="Z4659"/>
      <c r="AA4659"/>
      <c r="AB4659"/>
      <c r="AC4659"/>
      <c r="AD4659"/>
      <c r="AE4659"/>
      <c r="AF4659"/>
      <c r="AG4659"/>
      <c r="AH4659"/>
    </row>
    <row r="4660" spans="1:34" s="282" customFormat="1" ht="12.75" customHeight="1" x14ac:dyDescent="0.25">
      <c r="A4660"/>
      <c r="B4660"/>
      <c r="C4660" s="8"/>
      <c r="D4660" s="8"/>
      <c r="E4660"/>
      <c r="F4660" s="276"/>
      <c r="G4660"/>
      <c r="H4660"/>
      <c r="I4660"/>
      <c r="J4660" s="267"/>
      <c r="K4660" s="267"/>
      <c r="L4660" s="372"/>
      <c r="O4660" s="373"/>
      <c r="P4660" s="373"/>
      <c r="Q4660" s="374"/>
      <c r="R4660" s="274"/>
      <c r="S4660"/>
      <c r="T4660"/>
      <c r="U4660"/>
      <c r="V4660"/>
      <c r="W4660"/>
      <c r="X4660"/>
      <c r="Y4660"/>
      <c r="Z4660"/>
      <c r="AA4660"/>
      <c r="AB4660"/>
      <c r="AC4660"/>
      <c r="AD4660"/>
      <c r="AE4660"/>
      <c r="AF4660"/>
      <c r="AG4660"/>
      <c r="AH4660"/>
    </row>
    <row r="4661" spans="1:34" s="282" customFormat="1" ht="12.75" customHeight="1" x14ac:dyDescent="0.25">
      <c r="A4661"/>
      <c r="B4661"/>
      <c r="C4661" s="8"/>
      <c r="D4661" s="8"/>
      <c r="E4661"/>
      <c r="F4661" s="276"/>
      <c r="G4661"/>
      <c r="H4661"/>
      <c r="I4661"/>
      <c r="J4661" s="267"/>
      <c r="K4661" s="267"/>
      <c r="L4661" s="372"/>
      <c r="O4661" s="373"/>
      <c r="P4661" s="373"/>
      <c r="Q4661" s="374"/>
      <c r="R4661" s="274"/>
      <c r="S4661"/>
      <c r="T4661"/>
      <c r="U4661"/>
      <c r="V4661"/>
      <c r="W4661"/>
      <c r="X4661"/>
      <c r="Y4661"/>
      <c r="Z4661"/>
      <c r="AA4661"/>
      <c r="AB4661"/>
      <c r="AC4661"/>
      <c r="AD4661"/>
      <c r="AE4661"/>
      <c r="AF4661"/>
      <c r="AG4661"/>
      <c r="AH4661"/>
    </row>
    <row r="4662" spans="1:34" s="282" customFormat="1" ht="12.75" customHeight="1" x14ac:dyDescent="0.25">
      <c r="A4662"/>
      <c r="B4662"/>
      <c r="C4662" s="8"/>
      <c r="D4662" s="8"/>
      <c r="E4662"/>
      <c r="F4662" s="276"/>
      <c r="G4662"/>
      <c r="H4662"/>
      <c r="I4662"/>
      <c r="J4662" s="267"/>
      <c r="K4662" s="267"/>
      <c r="L4662" s="372"/>
      <c r="O4662" s="373"/>
      <c r="P4662" s="373"/>
      <c r="Q4662" s="374"/>
      <c r="R4662" s="274"/>
      <c r="S4662"/>
      <c r="T4662"/>
      <c r="U4662"/>
      <c r="V4662"/>
      <c r="W4662"/>
      <c r="X4662"/>
      <c r="Y4662"/>
      <c r="Z4662"/>
      <c r="AA4662"/>
      <c r="AB4662"/>
      <c r="AC4662"/>
      <c r="AD4662"/>
      <c r="AE4662"/>
      <c r="AF4662"/>
      <c r="AG4662"/>
      <c r="AH4662"/>
    </row>
    <row r="4663" spans="1:34" s="282" customFormat="1" ht="12.75" customHeight="1" x14ac:dyDescent="0.25">
      <c r="A4663"/>
      <c r="B4663"/>
      <c r="C4663" s="8"/>
      <c r="D4663" s="8"/>
      <c r="E4663"/>
      <c r="F4663" s="276"/>
      <c r="G4663"/>
      <c r="H4663"/>
      <c r="I4663"/>
      <c r="J4663" s="267"/>
      <c r="K4663" s="267"/>
      <c r="L4663" s="372"/>
      <c r="O4663" s="373"/>
      <c r="P4663" s="373"/>
      <c r="Q4663" s="374"/>
      <c r="R4663" s="274"/>
      <c r="S4663"/>
      <c r="T4663"/>
      <c r="U4663"/>
      <c r="V4663"/>
      <c r="W4663"/>
      <c r="X4663"/>
      <c r="Y4663"/>
      <c r="Z4663"/>
      <c r="AA4663"/>
      <c r="AB4663"/>
      <c r="AC4663"/>
      <c r="AD4663"/>
      <c r="AE4663"/>
      <c r="AF4663"/>
      <c r="AG4663"/>
      <c r="AH4663"/>
    </row>
    <row r="4664" spans="1:34" s="282" customFormat="1" ht="12.75" customHeight="1" x14ac:dyDescent="0.25">
      <c r="A4664"/>
      <c r="B4664"/>
      <c r="C4664" s="8"/>
      <c r="D4664" s="8"/>
      <c r="E4664"/>
      <c r="F4664" s="276"/>
      <c r="G4664"/>
      <c r="H4664"/>
      <c r="I4664"/>
      <c r="J4664" s="267"/>
      <c r="K4664" s="267"/>
      <c r="L4664" s="372"/>
      <c r="O4664" s="373"/>
      <c r="P4664" s="373"/>
      <c r="Q4664" s="374"/>
      <c r="R4664" s="274"/>
      <c r="S4664"/>
      <c r="T4664"/>
      <c r="U4664"/>
      <c r="V4664"/>
      <c r="W4664"/>
      <c r="X4664"/>
      <c r="Y4664"/>
      <c r="Z4664"/>
      <c r="AA4664"/>
      <c r="AB4664"/>
      <c r="AC4664"/>
      <c r="AD4664"/>
      <c r="AE4664"/>
      <c r="AF4664"/>
      <c r="AG4664"/>
      <c r="AH4664"/>
    </row>
    <row r="4665" spans="1:34" s="282" customFormat="1" ht="12.75" customHeight="1" x14ac:dyDescent="0.25">
      <c r="A4665"/>
      <c r="B4665"/>
      <c r="C4665" s="8"/>
      <c r="D4665" s="8"/>
      <c r="E4665"/>
      <c r="F4665" s="276"/>
      <c r="G4665"/>
      <c r="H4665"/>
      <c r="I4665"/>
      <c r="J4665" s="267"/>
      <c r="K4665" s="267"/>
      <c r="L4665" s="372"/>
      <c r="O4665" s="373"/>
      <c r="P4665" s="373"/>
      <c r="Q4665" s="374"/>
      <c r="R4665" s="274"/>
      <c r="S4665"/>
      <c r="T4665"/>
      <c r="U4665"/>
      <c r="V4665"/>
      <c r="W4665"/>
      <c r="X4665"/>
      <c r="Y4665"/>
      <c r="Z4665"/>
      <c r="AA4665"/>
      <c r="AB4665"/>
      <c r="AC4665"/>
      <c r="AD4665"/>
      <c r="AE4665"/>
      <c r="AF4665"/>
      <c r="AG4665"/>
      <c r="AH4665"/>
    </row>
    <row r="4666" spans="1:34" s="282" customFormat="1" ht="12.75" customHeight="1" x14ac:dyDescent="0.25">
      <c r="A4666"/>
      <c r="B4666"/>
      <c r="C4666" s="8"/>
      <c r="D4666" s="8"/>
      <c r="E4666"/>
      <c r="F4666" s="276"/>
      <c r="G4666"/>
      <c r="H4666"/>
      <c r="I4666"/>
      <c r="J4666" s="267"/>
      <c r="K4666" s="267"/>
      <c r="L4666" s="372"/>
      <c r="O4666" s="373"/>
      <c r="P4666" s="373"/>
      <c r="Q4666" s="374"/>
      <c r="R4666" s="274"/>
      <c r="S4666"/>
      <c r="T4666"/>
      <c r="U4666"/>
      <c r="V4666"/>
      <c r="W4666"/>
      <c r="X4666"/>
      <c r="Y4666"/>
      <c r="Z4666"/>
      <c r="AA4666"/>
      <c r="AB4666"/>
      <c r="AC4666"/>
      <c r="AD4666"/>
      <c r="AE4666"/>
      <c r="AF4666"/>
      <c r="AG4666"/>
      <c r="AH4666"/>
    </row>
    <row r="4667" spans="1:34" s="282" customFormat="1" ht="12.75" customHeight="1" x14ac:dyDescent="0.25">
      <c r="A4667"/>
      <c r="B4667"/>
      <c r="C4667" s="8"/>
      <c r="D4667" s="8"/>
      <c r="E4667"/>
      <c r="F4667" s="276"/>
      <c r="G4667"/>
      <c r="H4667"/>
      <c r="I4667"/>
      <c r="J4667" s="267"/>
      <c r="K4667" s="267"/>
      <c r="L4667" s="372"/>
      <c r="O4667" s="373"/>
      <c r="P4667" s="373"/>
      <c r="Q4667" s="374"/>
      <c r="R4667" s="274"/>
      <c r="S4667"/>
      <c r="T4667"/>
      <c r="U4667"/>
      <c r="V4667"/>
      <c r="W4667"/>
      <c r="X4667"/>
      <c r="Y4667"/>
      <c r="Z4667"/>
      <c r="AA4667"/>
      <c r="AB4667"/>
      <c r="AC4667"/>
      <c r="AD4667"/>
      <c r="AE4667"/>
      <c r="AF4667"/>
      <c r="AG4667"/>
      <c r="AH4667"/>
    </row>
    <row r="4668" spans="1:34" s="282" customFormat="1" ht="12.75" customHeight="1" x14ac:dyDescent="0.25">
      <c r="A4668"/>
      <c r="B4668"/>
      <c r="C4668" s="8"/>
      <c r="D4668" s="8"/>
      <c r="E4668"/>
      <c r="F4668" s="276"/>
      <c r="G4668"/>
      <c r="H4668"/>
      <c r="I4668"/>
      <c r="J4668" s="267"/>
      <c r="K4668" s="267"/>
      <c r="L4668" s="372"/>
      <c r="O4668" s="373"/>
      <c r="P4668" s="373"/>
      <c r="Q4668" s="374"/>
      <c r="R4668" s="274"/>
      <c r="S4668"/>
      <c r="T4668"/>
      <c r="U4668"/>
      <c r="V4668"/>
      <c r="W4668"/>
      <c r="X4668"/>
      <c r="Y4668"/>
      <c r="Z4668"/>
      <c r="AA4668"/>
      <c r="AB4668"/>
      <c r="AC4668"/>
      <c r="AD4668"/>
      <c r="AE4668"/>
      <c r="AF4668"/>
      <c r="AG4668"/>
      <c r="AH4668"/>
    </row>
    <row r="4669" spans="1:34" s="282" customFormat="1" ht="12.75" customHeight="1" x14ac:dyDescent="0.25">
      <c r="A4669"/>
      <c r="B4669"/>
      <c r="C4669" s="8"/>
      <c r="D4669" s="8"/>
      <c r="E4669"/>
      <c r="F4669" s="276"/>
      <c r="G4669"/>
      <c r="H4669"/>
      <c r="I4669"/>
      <c r="J4669" s="267"/>
      <c r="K4669" s="267"/>
      <c r="L4669" s="372"/>
      <c r="O4669" s="373"/>
      <c r="P4669" s="373"/>
      <c r="Q4669" s="374"/>
      <c r="R4669" s="274"/>
      <c r="S4669"/>
      <c r="T4669"/>
      <c r="U4669"/>
      <c r="V4669"/>
      <c r="W4669"/>
      <c r="X4669"/>
      <c r="Y4669"/>
      <c r="Z4669"/>
      <c r="AA4669"/>
      <c r="AB4669"/>
      <c r="AC4669"/>
      <c r="AD4669"/>
      <c r="AE4669"/>
      <c r="AF4669"/>
      <c r="AG4669"/>
      <c r="AH4669"/>
    </row>
    <row r="4670" spans="1:34" s="282" customFormat="1" ht="12.75" customHeight="1" x14ac:dyDescent="0.25">
      <c r="A4670"/>
      <c r="B4670"/>
      <c r="C4670" s="8"/>
      <c r="D4670" s="8"/>
      <c r="E4670"/>
      <c r="F4670" s="276"/>
      <c r="G4670"/>
      <c r="H4670"/>
      <c r="I4670"/>
      <c r="J4670" s="267"/>
      <c r="K4670" s="267"/>
      <c r="L4670" s="372"/>
      <c r="O4670" s="373"/>
      <c r="P4670" s="373"/>
      <c r="Q4670" s="374"/>
      <c r="R4670" s="274"/>
      <c r="S4670"/>
      <c r="T4670"/>
      <c r="U4670"/>
      <c r="V4670"/>
      <c r="W4670"/>
      <c r="X4670"/>
      <c r="Y4670"/>
      <c r="Z4670"/>
      <c r="AA4670"/>
      <c r="AB4670"/>
      <c r="AC4670"/>
      <c r="AD4670"/>
      <c r="AE4670"/>
      <c r="AF4670"/>
      <c r="AG4670"/>
      <c r="AH4670"/>
    </row>
    <row r="4671" spans="1:34" s="282" customFormat="1" ht="12.75" customHeight="1" x14ac:dyDescent="0.25">
      <c r="A4671"/>
      <c r="B4671"/>
      <c r="C4671" s="8"/>
      <c r="D4671" s="8"/>
      <c r="E4671"/>
      <c r="F4671" s="276"/>
      <c r="G4671"/>
      <c r="H4671"/>
      <c r="I4671"/>
      <c r="J4671" s="267"/>
      <c r="K4671" s="267"/>
      <c r="L4671" s="372"/>
      <c r="O4671" s="373"/>
      <c r="P4671" s="373"/>
      <c r="Q4671" s="374"/>
      <c r="R4671" s="274"/>
      <c r="S4671"/>
      <c r="T4671"/>
      <c r="U4671"/>
      <c r="V4671"/>
      <c r="W4671"/>
      <c r="X4671"/>
      <c r="Y4671"/>
      <c r="Z4671"/>
      <c r="AA4671"/>
      <c r="AB4671"/>
      <c r="AC4671"/>
      <c r="AD4671"/>
      <c r="AE4671"/>
      <c r="AF4671"/>
      <c r="AG4671"/>
      <c r="AH4671"/>
    </row>
    <row r="4672" spans="1:34" s="282" customFormat="1" ht="12.75" customHeight="1" x14ac:dyDescent="0.25">
      <c r="A4672"/>
      <c r="B4672"/>
      <c r="C4672" s="8"/>
      <c r="D4672" s="8"/>
      <c r="E4672"/>
      <c r="F4672" s="276"/>
      <c r="G4672"/>
      <c r="H4672"/>
      <c r="I4672"/>
      <c r="J4672" s="267"/>
      <c r="K4672" s="267"/>
      <c r="L4672" s="372"/>
      <c r="O4672" s="373"/>
      <c r="P4672" s="373"/>
      <c r="Q4672" s="374"/>
      <c r="R4672" s="274"/>
      <c r="S4672"/>
      <c r="T4672"/>
      <c r="U4672"/>
      <c r="V4672"/>
      <c r="W4672"/>
      <c r="X4672"/>
      <c r="Y4672"/>
      <c r="Z4672"/>
      <c r="AA4672"/>
      <c r="AB4672"/>
      <c r="AC4672"/>
      <c r="AD4672"/>
      <c r="AE4672"/>
      <c r="AF4672"/>
      <c r="AG4672"/>
      <c r="AH4672"/>
    </row>
    <row r="4673" spans="1:34" s="282" customFormat="1" ht="12.75" customHeight="1" x14ac:dyDescent="0.25">
      <c r="A4673"/>
      <c r="B4673"/>
      <c r="C4673" s="8"/>
      <c r="D4673" s="8"/>
      <c r="E4673"/>
      <c r="F4673" s="276"/>
      <c r="G4673"/>
      <c r="H4673"/>
      <c r="I4673"/>
      <c r="J4673" s="267"/>
      <c r="K4673" s="267"/>
      <c r="L4673" s="372"/>
      <c r="O4673" s="373"/>
      <c r="P4673" s="373"/>
      <c r="Q4673" s="374"/>
      <c r="R4673" s="274"/>
      <c r="S4673"/>
      <c r="T4673"/>
      <c r="U4673"/>
      <c r="V4673"/>
      <c r="W4673"/>
      <c r="X4673"/>
      <c r="Y4673"/>
      <c r="Z4673"/>
      <c r="AA4673"/>
      <c r="AB4673"/>
      <c r="AC4673"/>
      <c r="AD4673"/>
      <c r="AE4673"/>
      <c r="AF4673"/>
      <c r="AG4673"/>
      <c r="AH4673"/>
    </row>
    <row r="4674" spans="1:34" s="282" customFormat="1" ht="12.75" customHeight="1" x14ac:dyDescent="0.25">
      <c r="A4674"/>
      <c r="B4674"/>
      <c r="C4674" s="8"/>
      <c r="D4674" s="8"/>
      <c r="E4674"/>
      <c r="F4674" s="276"/>
      <c r="G4674"/>
      <c r="H4674"/>
      <c r="I4674"/>
      <c r="J4674" s="267"/>
      <c r="K4674" s="267"/>
      <c r="L4674" s="372"/>
      <c r="O4674" s="373"/>
      <c r="P4674" s="373"/>
      <c r="Q4674" s="374"/>
      <c r="R4674" s="274"/>
      <c r="S4674"/>
      <c r="T4674"/>
      <c r="U4674"/>
      <c r="V4674"/>
      <c r="W4674"/>
      <c r="X4674"/>
      <c r="Y4674"/>
      <c r="Z4674"/>
      <c r="AA4674"/>
      <c r="AB4674"/>
      <c r="AC4674"/>
      <c r="AD4674"/>
      <c r="AE4674"/>
      <c r="AF4674"/>
      <c r="AG4674"/>
      <c r="AH4674"/>
    </row>
    <row r="4675" spans="1:34" s="282" customFormat="1" ht="12.75" customHeight="1" x14ac:dyDescent="0.25">
      <c r="A4675"/>
      <c r="B4675"/>
      <c r="C4675" s="8"/>
      <c r="D4675" s="8"/>
      <c r="E4675"/>
      <c r="F4675" s="276"/>
      <c r="G4675"/>
      <c r="H4675"/>
      <c r="I4675"/>
      <c r="J4675" s="267"/>
      <c r="K4675" s="267"/>
      <c r="L4675" s="372"/>
      <c r="O4675" s="373"/>
      <c r="P4675" s="373"/>
      <c r="Q4675" s="374"/>
      <c r="R4675" s="274"/>
      <c r="S4675"/>
      <c r="T4675"/>
      <c r="U4675"/>
      <c r="V4675"/>
      <c r="W4675"/>
      <c r="X4675"/>
      <c r="Y4675"/>
      <c r="Z4675"/>
      <c r="AA4675"/>
      <c r="AB4675"/>
      <c r="AC4675"/>
      <c r="AD4675"/>
      <c r="AE4675"/>
      <c r="AF4675"/>
      <c r="AG4675"/>
      <c r="AH4675"/>
    </row>
    <row r="4676" spans="1:34" s="282" customFormat="1" ht="12.75" customHeight="1" x14ac:dyDescent="0.25">
      <c r="A4676"/>
      <c r="B4676"/>
      <c r="C4676" s="8"/>
      <c r="D4676" s="8"/>
      <c r="E4676"/>
      <c r="F4676" s="276"/>
      <c r="G4676"/>
      <c r="H4676"/>
      <c r="I4676"/>
      <c r="J4676" s="267"/>
      <c r="K4676" s="267"/>
      <c r="L4676" s="372"/>
      <c r="O4676" s="373"/>
      <c r="P4676" s="373"/>
      <c r="Q4676" s="374"/>
      <c r="R4676" s="274"/>
      <c r="S4676"/>
      <c r="T4676"/>
      <c r="U4676"/>
      <c r="V4676"/>
      <c r="W4676"/>
      <c r="X4676"/>
      <c r="Y4676"/>
      <c r="Z4676"/>
      <c r="AA4676"/>
      <c r="AB4676"/>
      <c r="AC4676"/>
      <c r="AD4676"/>
      <c r="AE4676"/>
      <c r="AF4676"/>
      <c r="AG4676"/>
      <c r="AH4676"/>
    </row>
    <row r="4677" spans="1:34" s="282" customFormat="1" ht="12.75" customHeight="1" x14ac:dyDescent="0.25">
      <c r="A4677"/>
      <c r="B4677"/>
      <c r="C4677" s="8"/>
      <c r="D4677" s="8"/>
      <c r="E4677"/>
      <c r="F4677" s="276"/>
      <c r="G4677"/>
      <c r="H4677"/>
      <c r="I4677"/>
      <c r="J4677" s="267"/>
      <c r="K4677" s="267"/>
      <c r="L4677" s="372"/>
      <c r="O4677" s="373"/>
      <c r="P4677" s="373"/>
      <c r="Q4677" s="374"/>
      <c r="R4677" s="274"/>
      <c r="S4677"/>
      <c r="T4677"/>
      <c r="U4677"/>
      <c r="V4677"/>
      <c r="W4677"/>
      <c r="X4677"/>
      <c r="Y4677"/>
      <c r="Z4677"/>
      <c r="AA4677"/>
      <c r="AB4677"/>
      <c r="AC4677"/>
      <c r="AD4677"/>
      <c r="AE4677"/>
      <c r="AF4677"/>
      <c r="AG4677"/>
      <c r="AH4677"/>
    </row>
    <row r="4678" spans="1:34" s="282" customFormat="1" ht="12.75" customHeight="1" x14ac:dyDescent="0.25">
      <c r="A4678"/>
      <c r="B4678"/>
      <c r="C4678" s="8"/>
      <c r="D4678" s="8"/>
      <c r="E4678"/>
      <c r="F4678" s="276"/>
      <c r="G4678"/>
      <c r="H4678"/>
      <c r="I4678"/>
      <c r="J4678" s="267"/>
      <c r="K4678" s="267"/>
      <c r="L4678" s="372"/>
      <c r="O4678" s="373"/>
      <c r="P4678" s="373"/>
      <c r="Q4678" s="374"/>
      <c r="R4678" s="274"/>
      <c r="S4678"/>
      <c r="T4678"/>
      <c r="U4678"/>
      <c r="V4678"/>
      <c r="W4678"/>
      <c r="X4678"/>
      <c r="Y4678"/>
      <c r="Z4678"/>
      <c r="AA4678"/>
      <c r="AB4678"/>
      <c r="AC4678"/>
      <c r="AD4678"/>
      <c r="AE4678"/>
      <c r="AF4678"/>
      <c r="AG4678"/>
      <c r="AH4678"/>
    </row>
    <row r="4679" spans="1:34" s="282" customFormat="1" ht="12.75" customHeight="1" x14ac:dyDescent="0.25">
      <c r="A4679"/>
      <c r="B4679"/>
      <c r="C4679" s="8"/>
      <c r="D4679" s="8"/>
      <c r="E4679"/>
      <c r="F4679" s="276"/>
      <c r="G4679"/>
      <c r="H4679"/>
      <c r="I4679"/>
      <c r="J4679" s="267"/>
      <c r="K4679" s="267"/>
      <c r="L4679" s="372"/>
      <c r="O4679" s="373"/>
      <c r="P4679" s="373"/>
      <c r="Q4679" s="374"/>
      <c r="R4679" s="274"/>
      <c r="S4679"/>
      <c r="T4679"/>
      <c r="U4679"/>
      <c r="V4679"/>
      <c r="W4679"/>
      <c r="X4679"/>
      <c r="Y4679"/>
      <c r="Z4679"/>
      <c r="AA4679"/>
      <c r="AB4679"/>
      <c r="AC4679"/>
      <c r="AD4679"/>
      <c r="AE4679"/>
      <c r="AF4679"/>
      <c r="AG4679"/>
      <c r="AH4679"/>
    </row>
    <row r="4680" spans="1:34" s="282" customFormat="1" ht="12.75" customHeight="1" x14ac:dyDescent="0.25">
      <c r="A4680"/>
      <c r="B4680"/>
      <c r="C4680" s="8"/>
      <c r="D4680" s="8"/>
      <c r="E4680"/>
      <c r="F4680" s="276"/>
      <c r="G4680"/>
      <c r="H4680"/>
      <c r="I4680"/>
      <c r="J4680" s="267"/>
      <c r="K4680" s="267"/>
      <c r="L4680" s="372"/>
      <c r="O4680" s="373"/>
      <c r="P4680" s="373"/>
      <c r="Q4680" s="374"/>
      <c r="R4680" s="274"/>
      <c r="S4680"/>
      <c r="T4680"/>
      <c r="U4680"/>
      <c r="V4680"/>
      <c r="W4680"/>
      <c r="X4680"/>
      <c r="Y4680"/>
      <c r="Z4680"/>
      <c r="AA4680"/>
      <c r="AB4680"/>
      <c r="AC4680"/>
      <c r="AD4680"/>
      <c r="AE4680"/>
      <c r="AF4680"/>
      <c r="AG4680"/>
      <c r="AH4680"/>
    </row>
    <row r="4681" spans="1:34" s="282" customFormat="1" ht="12.75" customHeight="1" x14ac:dyDescent="0.25">
      <c r="A4681"/>
      <c r="B4681"/>
      <c r="C4681" s="8"/>
      <c r="D4681" s="8"/>
      <c r="E4681"/>
      <c r="F4681" s="276"/>
      <c r="G4681"/>
      <c r="H4681"/>
      <c r="I4681"/>
      <c r="J4681" s="267"/>
      <c r="K4681" s="267"/>
      <c r="L4681" s="372"/>
      <c r="O4681" s="373"/>
      <c r="P4681" s="373"/>
      <c r="Q4681" s="374"/>
      <c r="R4681" s="274"/>
      <c r="S4681"/>
      <c r="T4681"/>
      <c r="U4681"/>
      <c r="V4681"/>
      <c r="W4681"/>
      <c r="X4681"/>
      <c r="Y4681"/>
      <c r="Z4681"/>
      <c r="AA4681"/>
      <c r="AB4681"/>
      <c r="AC4681"/>
      <c r="AD4681"/>
      <c r="AE4681"/>
      <c r="AF4681"/>
      <c r="AG4681"/>
      <c r="AH4681"/>
    </row>
    <row r="4682" spans="1:34" s="282" customFormat="1" ht="12.75" customHeight="1" x14ac:dyDescent="0.25">
      <c r="A4682"/>
      <c r="B4682"/>
      <c r="C4682" s="8"/>
      <c r="D4682" s="8"/>
      <c r="E4682"/>
      <c r="F4682" s="276"/>
      <c r="G4682"/>
      <c r="H4682"/>
      <c r="I4682"/>
      <c r="J4682" s="267"/>
      <c r="K4682" s="267"/>
      <c r="L4682" s="372"/>
      <c r="O4682" s="373"/>
      <c r="P4682" s="373"/>
      <c r="Q4682" s="374"/>
      <c r="R4682" s="274"/>
      <c r="S4682"/>
      <c r="T4682"/>
      <c r="U4682"/>
      <c r="V4682"/>
      <c r="W4682"/>
      <c r="X4682"/>
      <c r="Y4682"/>
      <c r="Z4682"/>
      <c r="AA4682"/>
      <c r="AB4682"/>
      <c r="AC4682"/>
      <c r="AD4682"/>
      <c r="AE4682"/>
      <c r="AF4682"/>
      <c r="AG4682"/>
      <c r="AH4682"/>
    </row>
    <row r="4683" spans="1:34" s="282" customFormat="1" ht="12.75" customHeight="1" x14ac:dyDescent="0.25">
      <c r="A4683"/>
      <c r="B4683"/>
      <c r="C4683" s="8"/>
      <c r="D4683" s="8"/>
      <c r="E4683"/>
      <c r="F4683" s="276"/>
      <c r="G4683"/>
      <c r="H4683"/>
      <c r="I4683"/>
      <c r="J4683" s="267"/>
      <c r="K4683" s="267"/>
      <c r="L4683" s="372"/>
      <c r="O4683" s="373"/>
      <c r="P4683" s="373"/>
      <c r="Q4683" s="374"/>
      <c r="R4683" s="274"/>
      <c r="S4683"/>
      <c r="T4683"/>
      <c r="U4683"/>
      <c r="V4683"/>
      <c r="W4683"/>
      <c r="X4683"/>
      <c r="Y4683"/>
      <c r="Z4683"/>
      <c r="AA4683"/>
      <c r="AB4683"/>
      <c r="AC4683"/>
      <c r="AD4683"/>
      <c r="AE4683"/>
      <c r="AF4683"/>
      <c r="AG4683"/>
      <c r="AH4683"/>
    </row>
    <row r="4684" spans="1:34" s="282" customFormat="1" ht="12.75" customHeight="1" x14ac:dyDescent="0.25">
      <c r="A4684"/>
      <c r="B4684"/>
      <c r="C4684" s="8"/>
      <c r="D4684" s="8"/>
      <c r="E4684"/>
      <c r="F4684" s="276"/>
      <c r="G4684"/>
      <c r="H4684"/>
      <c r="I4684"/>
      <c r="J4684" s="267"/>
      <c r="K4684" s="267"/>
      <c r="L4684" s="372"/>
      <c r="O4684" s="373"/>
      <c r="P4684" s="373"/>
      <c r="Q4684" s="374"/>
      <c r="R4684" s="274"/>
      <c r="S4684"/>
      <c r="T4684"/>
      <c r="U4684"/>
      <c r="V4684"/>
      <c r="W4684"/>
      <c r="X4684"/>
      <c r="Y4684"/>
      <c r="Z4684"/>
      <c r="AA4684"/>
      <c r="AB4684"/>
      <c r="AC4684"/>
      <c r="AD4684"/>
      <c r="AE4684"/>
      <c r="AF4684"/>
      <c r="AG4684"/>
      <c r="AH4684"/>
    </row>
    <row r="4685" spans="1:34" s="282" customFormat="1" ht="12.75" customHeight="1" x14ac:dyDescent="0.25">
      <c r="A4685"/>
      <c r="B4685"/>
      <c r="C4685" s="8"/>
      <c r="D4685" s="8"/>
      <c r="E4685"/>
      <c r="F4685" s="276"/>
      <c r="G4685"/>
      <c r="H4685"/>
      <c r="I4685"/>
      <c r="J4685" s="267"/>
      <c r="K4685" s="267"/>
      <c r="L4685" s="372"/>
      <c r="O4685" s="373"/>
      <c r="P4685" s="373"/>
      <c r="Q4685" s="374"/>
      <c r="R4685" s="274"/>
      <c r="S4685"/>
      <c r="T4685"/>
      <c r="U4685"/>
      <c r="V4685"/>
      <c r="W4685"/>
      <c r="X4685"/>
      <c r="Y4685"/>
      <c r="Z4685"/>
      <c r="AA4685"/>
      <c r="AB4685"/>
      <c r="AC4685"/>
      <c r="AD4685"/>
      <c r="AE4685"/>
      <c r="AF4685"/>
      <c r="AG4685"/>
      <c r="AH4685"/>
    </row>
    <row r="4686" spans="1:34" s="282" customFormat="1" ht="12.75" customHeight="1" x14ac:dyDescent="0.25">
      <c r="A4686"/>
      <c r="B4686"/>
      <c r="C4686" s="8"/>
      <c r="D4686" s="8"/>
      <c r="E4686"/>
      <c r="F4686" s="276"/>
      <c r="G4686"/>
      <c r="H4686"/>
      <c r="I4686"/>
      <c r="J4686" s="267"/>
      <c r="K4686" s="267"/>
      <c r="L4686" s="372"/>
      <c r="O4686" s="373"/>
      <c r="P4686" s="373"/>
      <c r="Q4686" s="374"/>
      <c r="R4686" s="274"/>
      <c r="S4686"/>
      <c r="T4686"/>
      <c r="U4686"/>
      <c r="V4686"/>
      <c r="W4686"/>
      <c r="X4686"/>
      <c r="Y4686"/>
      <c r="Z4686"/>
      <c r="AA4686"/>
      <c r="AB4686"/>
      <c r="AC4686"/>
      <c r="AD4686"/>
      <c r="AE4686"/>
      <c r="AF4686"/>
      <c r="AG4686"/>
      <c r="AH4686"/>
    </row>
    <row r="4687" spans="1:34" s="282" customFormat="1" ht="12.75" customHeight="1" x14ac:dyDescent="0.25">
      <c r="A4687"/>
      <c r="B4687"/>
      <c r="C4687" s="8"/>
      <c r="D4687" s="8"/>
      <c r="E4687"/>
      <c r="F4687" s="276"/>
      <c r="G4687"/>
      <c r="H4687"/>
      <c r="I4687"/>
      <c r="J4687" s="267"/>
      <c r="K4687" s="267"/>
      <c r="L4687" s="372"/>
      <c r="O4687" s="373"/>
      <c r="P4687" s="373"/>
      <c r="Q4687" s="374"/>
      <c r="R4687" s="274"/>
      <c r="S4687"/>
      <c r="T4687"/>
      <c r="U4687"/>
      <c r="V4687"/>
      <c r="W4687"/>
      <c r="X4687"/>
      <c r="Y4687"/>
      <c r="Z4687"/>
      <c r="AA4687"/>
      <c r="AB4687"/>
      <c r="AC4687"/>
      <c r="AD4687"/>
      <c r="AE4687"/>
      <c r="AF4687"/>
      <c r="AG4687"/>
      <c r="AH4687"/>
    </row>
    <row r="4688" spans="1:34" s="282" customFormat="1" ht="12.75" customHeight="1" x14ac:dyDescent="0.25">
      <c r="A4688"/>
      <c r="B4688"/>
      <c r="C4688" s="8"/>
      <c r="D4688" s="8"/>
      <c r="E4688"/>
      <c r="F4688" s="276"/>
      <c r="G4688"/>
      <c r="H4688"/>
      <c r="I4688"/>
      <c r="J4688" s="267"/>
      <c r="K4688" s="267"/>
      <c r="L4688" s="372"/>
      <c r="O4688" s="373"/>
      <c r="P4688" s="373"/>
      <c r="Q4688" s="374"/>
      <c r="R4688" s="274"/>
      <c r="S4688"/>
      <c r="T4688"/>
      <c r="U4688"/>
      <c r="V4688"/>
      <c r="W4688"/>
      <c r="X4688"/>
      <c r="Y4688"/>
      <c r="Z4688"/>
      <c r="AA4688"/>
      <c r="AB4688"/>
      <c r="AC4688"/>
      <c r="AD4688"/>
      <c r="AE4688"/>
      <c r="AF4688"/>
      <c r="AG4688"/>
      <c r="AH4688"/>
    </row>
    <row r="4689" spans="1:34" s="282" customFormat="1" ht="12.75" customHeight="1" x14ac:dyDescent="0.25">
      <c r="A4689"/>
      <c r="B4689"/>
      <c r="C4689" s="8"/>
      <c r="D4689" s="8"/>
      <c r="E4689"/>
      <c r="F4689" s="276"/>
      <c r="G4689"/>
      <c r="H4689"/>
      <c r="I4689"/>
      <c r="J4689" s="267"/>
      <c r="K4689" s="267"/>
      <c r="L4689" s="372"/>
      <c r="O4689" s="373"/>
      <c r="P4689" s="373"/>
      <c r="Q4689" s="374"/>
      <c r="R4689" s="274"/>
      <c r="S4689"/>
      <c r="T4689"/>
      <c r="U4689"/>
      <c r="V4689"/>
      <c r="W4689"/>
      <c r="X4689"/>
      <c r="Y4689"/>
      <c r="Z4689"/>
      <c r="AA4689"/>
      <c r="AB4689"/>
      <c r="AC4689"/>
      <c r="AD4689"/>
      <c r="AE4689"/>
      <c r="AF4689"/>
      <c r="AG4689"/>
      <c r="AH4689"/>
    </row>
    <row r="4690" spans="1:34" s="282" customFormat="1" ht="12.75" customHeight="1" x14ac:dyDescent="0.25">
      <c r="A4690"/>
      <c r="B4690"/>
      <c r="C4690" s="8"/>
      <c r="D4690" s="8"/>
      <c r="E4690"/>
      <c r="F4690" s="276"/>
      <c r="G4690"/>
      <c r="H4690"/>
      <c r="I4690"/>
      <c r="J4690" s="267"/>
      <c r="K4690" s="267"/>
      <c r="L4690" s="372"/>
      <c r="O4690" s="373"/>
      <c r="P4690" s="373"/>
      <c r="Q4690" s="374"/>
      <c r="R4690" s="274"/>
      <c r="S4690"/>
      <c r="T4690"/>
      <c r="U4690"/>
      <c r="V4690"/>
      <c r="W4690"/>
      <c r="X4690"/>
      <c r="Y4690"/>
      <c r="Z4690"/>
      <c r="AA4690"/>
      <c r="AB4690"/>
      <c r="AC4690"/>
      <c r="AD4690"/>
      <c r="AE4690"/>
      <c r="AF4690"/>
      <c r="AG4690"/>
      <c r="AH4690"/>
    </row>
    <row r="4691" spans="1:34" s="282" customFormat="1" ht="12.75" customHeight="1" x14ac:dyDescent="0.25">
      <c r="A4691"/>
      <c r="B4691"/>
      <c r="C4691" s="8"/>
      <c r="D4691" s="8"/>
      <c r="E4691"/>
      <c r="F4691" s="276"/>
      <c r="G4691"/>
      <c r="H4691"/>
      <c r="I4691"/>
      <c r="J4691" s="267"/>
      <c r="K4691" s="267"/>
      <c r="L4691" s="372"/>
      <c r="O4691" s="373"/>
      <c r="P4691" s="373"/>
      <c r="Q4691" s="374"/>
      <c r="R4691" s="274"/>
      <c r="S4691"/>
      <c r="T4691"/>
      <c r="U4691"/>
      <c r="V4691"/>
      <c r="W4691"/>
      <c r="X4691"/>
      <c r="Y4691"/>
      <c r="Z4691"/>
      <c r="AA4691"/>
      <c r="AB4691"/>
      <c r="AC4691"/>
      <c r="AD4691"/>
      <c r="AE4691"/>
      <c r="AF4691"/>
      <c r="AG4691"/>
      <c r="AH4691"/>
    </row>
    <row r="4692" spans="1:34" s="282" customFormat="1" ht="12.75" customHeight="1" x14ac:dyDescent="0.25">
      <c r="A4692"/>
      <c r="B4692"/>
      <c r="C4692" s="8"/>
      <c r="D4692" s="8"/>
      <c r="E4692"/>
      <c r="F4692" s="276"/>
      <c r="G4692"/>
      <c r="H4692"/>
      <c r="I4692"/>
      <c r="J4692" s="267"/>
      <c r="K4692" s="267"/>
      <c r="L4692" s="372"/>
      <c r="O4692" s="373"/>
      <c r="P4692" s="373"/>
      <c r="Q4692" s="374"/>
      <c r="R4692" s="274"/>
      <c r="S4692"/>
      <c r="T4692"/>
      <c r="U4692"/>
      <c r="V4692"/>
      <c r="W4692"/>
      <c r="X4692"/>
      <c r="Y4692"/>
      <c r="Z4692"/>
      <c r="AA4692"/>
      <c r="AB4692"/>
      <c r="AC4692"/>
      <c r="AD4692"/>
      <c r="AE4692"/>
      <c r="AF4692"/>
      <c r="AG4692"/>
      <c r="AH4692"/>
    </row>
    <row r="4693" spans="1:34" s="282" customFormat="1" ht="12.75" customHeight="1" x14ac:dyDescent="0.25">
      <c r="A4693"/>
      <c r="B4693"/>
      <c r="C4693" s="8"/>
      <c r="D4693" s="8"/>
      <c r="E4693"/>
      <c r="F4693" s="276"/>
      <c r="G4693"/>
      <c r="H4693"/>
      <c r="I4693"/>
      <c r="J4693" s="267"/>
      <c r="K4693" s="267"/>
      <c r="L4693" s="372"/>
      <c r="O4693" s="373"/>
      <c r="P4693" s="373"/>
      <c r="Q4693" s="374"/>
      <c r="R4693" s="274"/>
      <c r="S4693"/>
      <c r="T4693"/>
      <c r="U4693"/>
      <c r="V4693"/>
      <c r="W4693"/>
      <c r="X4693"/>
      <c r="Y4693"/>
      <c r="Z4693"/>
      <c r="AA4693"/>
      <c r="AB4693"/>
      <c r="AC4693"/>
      <c r="AD4693"/>
      <c r="AE4693"/>
      <c r="AF4693"/>
      <c r="AG4693"/>
      <c r="AH4693"/>
    </row>
    <row r="4694" spans="1:34" s="282" customFormat="1" ht="12.75" customHeight="1" x14ac:dyDescent="0.25">
      <c r="A4694"/>
      <c r="B4694"/>
      <c r="C4694" s="8"/>
      <c r="D4694" s="8"/>
      <c r="E4694"/>
      <c r="F4694" s="276"/>
      <c r="G4694"/>
      <c r="H4694"/>
      <c r="I4694"/>
      <c r="J4694" s="267"/>
      <c r="K4694" s="267"/>
      <c r="L4694" s="372"/>
      <c r="O4694" s="373"/>
      <c r="P4694" s="373"/>
      <c r="Q4694" s="374"/>
      <c r="R4694" s="274"/>
      <c r="S4694"/>
      <c r="T4694"/>
      <c r="U4694"/>
      <c r="V4694"/>
      <c r="W4694"/>
      <c r="X4694"/>
      <c r="Y4694"/>
      <c r="Z4694"/>
      <c r="AA4694"/>
      <c r="AB4694"/>
      <c r="AC4694"/>
      <c r="AD4694"/>
      <c r="AE4694"/>
      <c r="AF4694"/>
      <c r="AG4694"/>
      <c r="AH4694"/>
    </row>
    <row r="4695" spans="1:34" s="282" customFormat="1" ht="12.75" customHeight="1" x14ac:dyDescent="0.25">
      <c r="A4695"/>
      <c r="B4695"/>
      <c r="C4695" s="8"/>
      <c r="D4695" s="8"/>
      <c r="E4695"/>
      <c r="F4695" s="276"/>
      <c r="G4695"/>
      <c r="H4695"/>
      <c r="I4695"/>
      <c r="J4695" s="267"/>
      <c r="K4695" s="267"/>
      <c r="L4695" s="372"/>
      <c r="O4695" s="373"/>
      <c r="P4695" s="373"/>
      <c r="Q4695" s="374"/>
      <c r="R4695" s="274"/>
      <c r="S4695"/>
      <c r="T4695"/>
      <c r="U4695"/>
      <c r="V4695"/>
      <c r="W4695"/>
      <c r="X4695"/>
      <c r="Y4695"/>
      <c r="Z4695"/>
      <c r="AA4695"/>
      <c r="AB4695"/>
      <c r="AC4695"/>
      <c r="AD4695"/>
      <c r="AE4695"/>
      <c r="AF4695"/>
      <c r="AG4695"/>
      <c r="AH4695"/>
    </row>
    <row r="4696" spans="1:34" s="282" customFormat="1" ht="12.75" customHeight="1" x14ac:dyDescent="0.25">
      <c r="A4696"/>
      <c r="B4696"/>
      <c r="C4696" s="8"/>
      <c r="D4696" s="8"/>
      <c r="E4696"/>
      <c r="F4696" s="276"/>
      <c r="G4696"/>
      <c r="H4696"/>
      <c r="I4696"/>
      <c r="J4696" s="267"/>
      <c r="K4696" s="267"/>
      <c r="L4696" s="372"/>
      <c r="O4696" s="373"/>
      <c r="P4696" s="373"/>
      <c r="Q4696" s="374"/>
      <c r="R4696" s="274"/>
      <c r="S4696"/>
      <c r="T4696"/>
      <c r="U4696"/>
      <c r="V4696"/>
      <c r="W4696"/>
      <c r="X4696"/>
      <c r="Y4696"/>
      <c r="Z4696"/>
      <c r="AA4696"/>
      <c r="AB4696"/>
      <c r="AC4696"/>
      <c r="AD4696"/>
      <c r="AE4696"/>
      <c r="AF4696"/>
      <c r="AG4696"/>
      <c r="AH4696"/>
    </row>
    <row r="4697" spans="1:34" s="282" customFormat="1" ht="12.75" customHeight="1" x14ac:dyDescent="0.25">
      <c r="A4697"/>
      <c r="B4697"/>
      <c r="C4697" s="8"/>
      <c r="D4697" s="8"/>
      <c r="E4697"/>
      <c r="F4697" s="276"/>
      <c r="G4697"/>
      <c r="H4697"/>
      <c r="I4697"/>
      <c r="J4697" s="267"/>
      <c r="K4697" s="267"/>
      <c r="L4697" s="372"/>
      <c r="O4697" s="373"/>
      <c r="P4697" s="373"/>
      <c r="Q4697" s="374"/>
      <c r="R4697" s="274"/>
      <c r="S4697"/>
      <c r="T4697"/>
      <c r="U4697"/>
      <c r="V4697"/>
      <c r="W4697"/>
      <c r="X4697"/>
      <c r="Y4697"/>
      <c r="Z4697"/>
      <c r="AA4697"/>
      <c r="AB4697"/>
      <c r="AC4697"/>
      <c r="AD4697"/>
      <c r="AE4697"/>
      <c r="AF4697"/>
      <c r="AG4697"/>
      <c r="AH4697"/>
    </row>
    <row r="4698" spans="1:34" s="282" customFormat="1" ht="12.75" customHeight="1" x14ac:dyDescent="0.25">
      <c r="A4698"/>
      <c r="B4698"/>
      <c r="C4698" s="8"/>
      <c r="D4698" s="8"/>
      <c r="E4698"/>
      <c r="F4698" s="276"/>
      <c r="G4698"/>
      <c r="H4698"/>
      <c r="I4698"/>
      <c r="J4698" s="267"/>
      <c r="K4698" s="267"/>
      <c r="L4698" s="372"/>
      <c r="O4698" s="373"/>
      <c r="P4698" s="373"/>
      <c r="Q4698" s="374"/>
      <c r="R4698" s="274"/>
      <c r="S4698"/>
      <c r="T4698"/>
      <c r="U4698"/>
      <c r="V4698"/>
      <c r="W4698"/>
      <c r="X4698"/>
      <c r="Y4698"/>
      <c r="Z4698"/>
      <c r="AA4698"/>
      <c r="AB4698"/>
      <c r="AC4698"/>
      <c r="AD4698"/>
      <c r="AE4698"/>
      <c r="AF4698"/>
      <c r="AG4698"/>
      <c r="AH4698"/>
    </row>
    <row r="4699" spans="1:34" s="282" customFormat="1" ht="12.75" customHeight="1" x14ac:dyDescent="0.25">
      <c r="A4699"/>
      <c r="B4699"/>
      <c r="C4699" s="8"/>
      <c r="D4699" s="8"/>
      <c r="E4699"/>
      <c r="F4699" s="276"/>
      <c r="G4699"/>
      <c r="H4699"/>
      <c r="I4699"/>
      <c r="J4699" s="267"/>
      <c r="K4699" s="267"/>
      <c r="L4699" s="372"/>
      <c r="O4699" s="373"/>
      <c r="P4699" s="373"/>
      <c r="Q4699" s="374"/>
      <c r="R4699" s="274"/>
      <c r="S4699"/>
      <c r="T4699"/>
      <c r="U4699"/>
      <c r="V4699"/>
      <c r="W4699"/>
      <c r="X4699"/>
      <c r="Y4699"/>
      <c r="Z4699"/>
      <c r="AA4699"/>
      <c r="AB4699"/>
      <c r="AC4699"/>
      <c r="AD4699"/>
      <c r="AE4699"/>
      <c r="AF4699"/>
      <c r="AG4699"/>
      <c r="AH4699"/>
    </row>
    <row r="4700" spans="1:34" s="282" customFormat="1" ht="12.75" customHeight="1" x14ac:dyDescent="0.25">
      <c r="A4700"/>
      <c r="B4700"/>
      <c r="C4700" s="8"/>
      <c r="D4700" s="8"/>
      <c r="E4700"/>
      <c r="F4700" s="276"/>
      <c r="G4700"/>
      <c r="H4700"/>
      <c r="I4700"/>
      <c r="J4700" s="267"/>
      <c r="K4700" s="267"/>
      <c r="L4700" s="372"/>
      <c r="O4700" s="373"/>
      <c r="P4700" s="373"/>
      <c r="Q4700" s="374"/>
      <c r="R4700" s="274"/>
      <c r="S4700"/>
      <c r="T4700"/>
      <c r="U4700"/>
      <c r="V4700"/>
      <c r="W4700"/>
      <c r="X4700"/>
      <c r="Y4700"/>
      <c r="Z4700"/>
      <c r="AA4700"/>
      <c r="AB4700"/>
      <c r="AC4700"/>
      <c r="AD4700"/>
      <c r="AE4700"/>
      <c r="AF4700"/>
      <c r="AG4700"/>
      <c r="AH4700"/>
    </row>
    <row r="4701" spans="1:34" s="282" customFormat="1" ht="12.75" customHeight="1" x14ac:dyDescent="0.25">
      <c r="A4701"/>
      <c r="B4701"/>
      <c r="C4701" s="8"/>
      <c r="D4701" s="8"/>
      <c r="E4701"/>
      <c r="F4701" s="276"/>
      <c r="G4701"/>
      <c r="H4701"/>
      <c r="I4701"/>
      <c r="J4701" s="267"/>
      <c r="K4701" s="267"/>
      <c r="L4701" s="372"/>
      <c r="O4701" s="373"/>
      <c r="P4701" s="373"/>
      <c r="Q4701" s="374"/>
      <c r="R4701" s="274"/>
      <c r="S4701"/>
      <c r="T4701"/>
      <c r="U4701"/>
      <c r="V4701"/>
      <c r="W4701"/>
      <c r="X4701"/>
      <c r="Y4701"/>
      <c r="Z4701"/>
      <c r="AA4701"/>
      <c r="AB4701"/>
      <c r="AC4701"/>
      <c r="AD4701"/>
      <c r="AE4701"/>
      <c r="AF4701"/>
      <c r="AG4701"/>
      <c r="AH4701"/>
    </row>
    <row r="4702" spans="1:34" s="282" customFormat="1" ht="12.75" customHeight="1" x14ac:dyDescent="0.25">
      <c r="A4702"/>
      <c r="B4702"/>
      <c r="C4702" s="8"/>
      <c r="D4702" s="8"/>
      <c r="E4702"/>
      <c r="F4702" s="276"/>
      <c r="G4702"/>
      <c r="H4702"/>
      <c r="I4702"/>
      <c r="J4702" s="267"/>
      <c r="K4702" s="267"/>
      <c r="L4702" s="372"/>
      <c r="O4702" s="373"/>
      <c r="P4702" s="373"/>
      <c r="Q4702" s="374"/>
      <c r="R4702" s="274"/>
      <c r="S4702"/>
      <c r="T4702"/>
      <c r="U4702"/>
      <c r="V4702"/>
      <c r="W4702"/>
      <c r="X4702"/>
      <c r="Y4702"/>
      <c r="Z4702"/>
      <c r="AA4702"/>
      <c r="AB4702"/>
      <c r="AC4702"/>
      <c r="AD4702"/>
      <c r="AE4702"/>
      <c r="AF4702"/>
      <c r="AG4702"/>
      <c r="AH4702"/>
    </row>
    <row r="4703" spans="1:34" s="282" customFormat="1" ht="12.75" customHeight="1" x14ac:dyDescent="0.25">
      <c r="A4703"/>
      <c r="B4703"/>
      <c r="C4703" s="8"/>
      <c r="D4703" s="8"/>
      <c r="E4703"/>
      <c r="F4703" s="276"/>
      <c r="G4703"/>
      <c r="H4703"/>
      <c r="I4703"/>
      <c r="J4703" s="267"/>
      <c r="K4703" s="267"/>
      <c r="L4703" s="372"/>
      <c r="O4703" s="373"/>
      <c r="P4703" s="373"/>
      <c r="Q4703" s="374"/>
      <c r="R4703" s="274"/>
      <c r="S4703"/>
      <c r="T4703"/>
      <c r="U4703"/>
      <c r="V4703"/>
      <c r="W4703"/>
      <c r="X4703"/>
      <c r="Y4703"/>
      <c r="Z4703"/>
      <c r="AA4703"/>
      <c r="AB4703"/>
      <c r="AC4703"/>
      <c r="AD4703"/>
      <c r="AE4703"/>
      <c r="AF4703"/>
      <c r="AG4703"/>
      <c r="AH4703"/>
    </row>
    <row r="4704" spans="1:34" s="282" customFormat="1" ht="12.75" customHeight="1" x14ac:dyDescent="0.25">
      <c r="A4704"/>
      <c r="B4704"/>
      <c r="C4704" s="8"/>
      <c r="D4704" s="8"/>
      <c r="E4704"/>
      <c r="F4704" s="276"/>
      <c r="G4704"/>
      <c r="H4704"/>
      <c r="I4704"/>
      <c r="J4704" s="267"/>
      <c r="K4704" s="267"/>
      <c r="L4704" s="372"/>
      <c r="O4704" s="373"/>
      <c r="P4704" s="373"/>
      <c r="Q4704" s="374"/>
      <c r="R4704" s="274"/>
      <c r="S4704"/>
      <c r="T4704"/>
      <c r="U4704"/>
      <c r="V4704"/>
      <c r="W4704"/>
      <c r="X4704"/>
      <c r="Y4704"/>
      <c r="Z4704"/>
      <c r="AA4704"/>
      <c r="AB4704"/>
      <c r="AC4704"/>
      <c r="AD4704"/>
      <c r="AE4704"/>
      <c r="AF4704"/>
      <c r="AG4704"/>
      <c r="AH4704"/>
    </row>
    <row r="4705" spans="1:34" s="282" customFormat="1" ht="12.75" customHeight="1" x14ac:dyDescent="0.25">
      <c r="A4705"/>
      <c r="B4705"/>
      <c r="C4705" s="8"/>
      <c r="D4705" s="8"/>
      <c r="E4705"/>
      <c r="F4705" s="276"/>
      <c r="G4705"/>
      <c r="H4705"/>
      <c r="I4705"/>
      <c r="J4705" s="267"/>
      <c r="K4705" s="267"/>
      <c r="L4705" s="372"/>
      <c r="O4705" s="373"/>
      <c r="P4705" s="373"/>
      <c r="Q4705" s="374"/>
      <c r="R4705" s="274"/>
      <c r="S4705"/>
      <c r="T4705"/>
      <c r="U4705"/>
      <c r="V4705"/>
      <c r="W4705"/>
      <c r="X4705"/>
      <c r="Y4705"/>
      <c r="Z4705"/>
      <c r="AA4705"/>
      <c r="AB4705"/>
      <c r="AC4705"/>
      <c r="AD4705"/>
      <c r="AE4705"/>
      <c r="AF4705"/>
      <c r="AG4705"/>
      <c r="AH4705"/>
    </row>
    <row r="4706" spans="1:34" s="282" customFormat="1" ht="12.75" customHeight="1" x14ac:dyDescent="0.25">
      <c r="A4706"/>
      <c r="B4706"/>
      <c r="C4706" s="8"/>
      <c r="D4706" s="8"/>
      <c r="E4706"/>
      <c r="F4706" s="276"/>
      <c r="G4706"/>
      <c r="H4706"/>
      <c r="I4706"/>
      <c r="J4706" s="267"/>
      <c r="K4706" s="267"/>
      <c r="L4706" s="372"/>
      <c r="O4706" s="373"/>
      <c r="P4706" s="373"/>
      <c r="Q4706" s="374"/>
      <c r="R4706" s="274"/>
      <c r="S4706"/>
      <c r="T4706"/>
      <c r="U4706"/>
      <c r="V4706"/>
      <c r="W4706"/>
      <c r="X4706"/>
      <c r="Y4706"/>
      <c r="Z4706"/>
      <c r="AA4706"/>
      <c r="AB4706"/>
      <c r="AC4706"/>
      <c r="AD4706"/>
      <c r="AE4706"/>
      <c r="AF4706"/>
      <c r="AG4706"/>
      <c r="AH4706"/>
    </row>
    <row r="4707" spans="1:34" s="282" customFormat="1" ht="12.75" customHeight="1" x14ac:dyDescent="0.25">
      <c r="A4707"/>
      <c r="B4707"/>
      <c r="C4707" s="8"/>
      <c r="D4707" s="8"/>
      <c r="E4707"/>
      <c r="F4707" s="276"/>
      <c r="G4707"/>
      <c r="H4707"/>
      <c r="I4707"/>
      <c r="J4707" s="267"/>
      <c r="K4707" s="267"/>
      <c r="L4707" s="372"/>
      <c r="O4707" s="373"/>
      <c r="P4707" s="373"/>
      <c r="Q4707" s="374"/>
      <c r="R4707" s="274"/>
      <c r="S4707"/>
      <c r="T4707"/>
      <c r="U4707"/>
      <c r="V4707"/>
      <c r="W4707"/>
      <c r="X4707"/>
      <c r="Y4707"/>
      <c r="Z4707"/>
      <c r="AA4707"/>
      <c r="AB4707"/>
      <c r="AC4707"/>
      <c r="AD4707"/>
      <c r="AE4707"/>
      <c r="AF4707"/>
      <c r="AG4707"/>
      <c r="AH4707"/>
    </row>
    <row r="4708" spans="1:34" s="282" customFormat="1" ht="12.75" customHeight="1" x14ac:dyDescent="0.25">
      <c r="A4708"/>
      <c r="B4708"/>
      <c r="C4708" s="8"/>
      <c r="D4708" s="8"/>
      <c r="E4708"/>
      <c r="F4708" s="276"/>
      <c r="G4708"/>
      <c r="H4708"/>
      <c r="I4708"/>
      <c r="J4708" s="267"/>
      <c r="K4708" s="267"/>
      <c r="L4708" s="372"/>
      <c r="O4708" s="373"/>
      <c r="P4708" s="373"/>
      <c r="Q4708" s="374"/>
      <c r="R4708" s="274"/>
      <c r="S4708"/>
      <c r="T4708"/>
      <c r="U4708"/>
      <c r="V4708"/>
      <c r="W4708"/>
      <c r="X4708"/>
      <c r="Y4708"/>
      <c r="Z4708"/>
      <c r="AA4708"/>
      <c r="AB4708"/>
      <c r="AC4708"/>
      <c r="AD4708"/>
      <c r="AE4708"/>
      <c r="AF4708"/>
      <c r="AG4708"/>
      <c r="AH4708"/>
    </row>
    <row r="4709" spans="1:34" s="282" customFormat="1" ht="12.75" customHeight="1" x14ac:dyDescent="0.25">
      <c r="A4709"/>
      <c r="B4709"/>
      <c r="C4709" s="8"/>
      <c r="D4709" s="8"/>
      <c r="E4709"/>
      <c r="F4709" s="276"/>
      <c r="G4709"/>
      <c r="H4709"/>
      <c r="I4709"/>
      <c r="J4709" s="267"/>
      <c r="K4709" s="267"/>
      <c r="L4709" s="372"/>
      <c r="O4709" s="373"/>
      <c r="P4709" s="373"/>
      <c r="Q4709" s="374"/>
      <c r="R4709" s="274"/>
      <c r="S4709"/>
      <c r="T4709"/>
      <c r="U4709"/>
      <c r="V4709"/>
      <c r="W4709"/>
      <c r="X4709"/>
      <c r="Y4709"/>
      <c r="Z4709"/>
      <c r="AA4709"/>
      <c r="AB4709"/>
      <c r="AC4709"/>
      <c r="AD4709"/>
      <c r="AE4709"/>
      <c r="AF4709"/>
      <c r="AG4709"/>
      <c r="AH4709"/>
    </row>
    <row r="4710" spans="1:34" s="282" customFormat="1" ht="12.75" customHeight="1" x14ac:dyDescent="0.25">
      <c r="A4710"/>
      <c r="B4710"/>
      <c r="C4710" s="8"/>
      <c r="D4710" s="8"/>
      <c r="E4710"/>
      <c r="F4710" s="276"/>
      <c r="G4710"/>
      <c r="H4710"/>
      <c r="I4710"/>
      <c r="J4710" s="267"/>
      <c r="K4710" s="267"/>
      <c r="L4710" s="372"/>
      <c r="O4710" s="373"/>
      <c r="P4710" s="373"/>
      <c r="Q4710" s="374"/>
      <c r="R4710" s="274"/>
      <c r="S4710"/>
      <c r="T4710"/>
      <c r="U4710"/>
      <c r="V4710"/>
      <c r="W4710"/>
      <c r="X4710"/>
      <c r="Y4710"/>
      <c r="Z4710"/>
      <c r="AA4710"/>
      <c r="AB4710"/>
      <c r="AC4710"/>
      <c r="AD4710"/>
      <c r="AE4710"/>
      <c r="AF4710"/>
      <c r="AG4710"/>
      <c r="AH4710"/>
    </row>
    <row r="4711" spans="1:34" s="282" customFormat="1" ht="12.75" customHeight="1" x14ac:dyDescent="0.25">
      <c r="A4711"/>
      <c r="B4711"/>
      <c r="C4711" s="8"/>
      <c r="D4711" s="8"/>
      <c r="E4711"/>
      <c r="F4711" s="276"/>
      <c r="G4711"/>
      <c r="H4711"/>
      <c r="I4711"/>
      <c r="J4711" s="267"/>
      <c r="K4711" s="267"/>
      <c r="L4711" s="372"/>
      <c r="O4711" s="373"/>
      <c r="P4711" s="373"/>
      <c r="Q4711" s="374"/>
      <c r="R4711" s="274"/>
      <c r="S4711"/>
      <c r="T4711"/>
      <c r="U4711"/>
      <c r="V4711"/>
      <c r="W4711"/>
      <c r="X4711"/>
      <c r="Y4711"/>
      <c r="Z4711"/>
      <c r="AA4711"/>
      <c r="AB4711"/>
      <c r="AC4711"/>
      <c r="AD4711"/>
      <c r="AE4711"/>
      <c r="AF4711"/>
      <c r="AG4711"/>
      <c r="AH4711"/>
    </row>
    <row r="4712" spans="1:34" s="282" customFormat="1" ht="12.75" customHeight="1" x14ac:dyDescent="0.25">
      <c r="A4712"/>
      <c r="B4712"/>
      <c r="C4712" s="8"/>
      <c r="D4712" s="8"/>
      <c r="E4712"/>
      <c r="F4712" s="276"/>
      <c r="G4712"/>
      <c r="H4712"/>
      <c r="I4712"/>
      <c r="J4712" s="267"/>
      <c r="K4712" s="267"/>
      <c r="L4712" s="372"/>
      <c r="O4712" s="373"/>
      <c r="P4712" s="373"/>
      <c r="Q4712" s="374"/>
      <c r="R4712" s="274"/>
      <c r="S4712"/>
      <c r="T4712"/>
      <c r="U4712"/>
      <c r="V4712"/>
      <c r="W4712"/>
      <c r="X4712"/>
      <c r="Y4712"/>
      <c r="Z4712"/>
      <c r="AA4712"/>
      <c r="AB4712"/>
      <c r="AC4712"/>
      <c r="AD4712"/>
      <c r="AE4712"/>
      <c r="AF4712"/>
      <c r="AG4712"/>
      <c r="AH4712"/>
    </row>
    <row r="4713" spans="1:34" s="282" customFormat="1" ht="12.75" customHeight="1" x14ac:dyDescent="0.25">
      <c r="A4713"/>
      <c r="B4713"/>
      <c r="C4713" s="8"/>
      <c r="D4713" s="8"/>
      <c r="E4713"/>
      <c r="F4713" s="276"/>
      <c r="G4713"/>
      <c r="H4713"/>
      <c r="I4713"/>
      <c r="J4713" s="267"/>
      <c r="K4713" s="267"/>
      <c r="L4713" s="372"/>
      <c r="O4713" s="373"/>
      <c r="P4713" s="373"/>
      <c r="Q4713" s="374"/>
      <c r="R4713" s="274"/>
      <c r="S4713"/>
      <c r="T4713"/>
      <c r="U4713"/>
      <c r="V4713"/>
      <c r="W4713"/>
      <c r="X4713"/>
      <c r="Y4713"/>
      <c r="Z4713"/>
      <c r="AA4713"/>
      <c r="AB4713"/>
      <c r="AC4713"/>
      <c r="AD4713"/>
      <c r="AE4713"/>
      <c r="AF4713"/>
      <c r="AG4713"/>
      <c r="AH4713"/>
    </row>
    <row r="4714" spans="1:34" s="282" customFormat="1" ht="12.75" customHeight="1" x14ac:dyDescent="0.25">
      <c r="A4714"/>
      <c r="B4714"/>
      <c r="C4714" s="8"/>
      <c r="D4714" s="8"/>
      <c r="E4714"/>
      <c r="F4714" s="276"/>
      <c r="G4714"/>
      <c r="H4714"/>
      <c r="I4714"/>
      <c r="J4714" s="267"/>
      <c r="K4714" s="267"/>
      <c r="L4714" s="372"/>
      <c r="O4714" s="373"/>
      <c r="P4714" s="373"/>
      <c r="Q4714" s="374"/>
      <c r="R4714" s="274"/>
      <c r="S4714"/>
      <c r="T4714"/>
      <c r="U4714"/>
      <c r="V4714"/>
      <c r="W4714"/>
      <c r="X4714"/>
      <c r="Y4714"/>
      <c r="Z4714"/>
      <c r="AA4714"/>
      <c r="AB4714"/>
      <c r="AC4714"/>
      <c r="AD4714"/>
      <c r="AE4714"/>
      <c r="AF4714"/>
      <c r="AG4714"/>
      <c r="AH4714"/>
    </row>
    <row r="4715" spans="1:34" s="282" customFormat="1" ht="12.75" customHeight="1" x14ac:dyDescent="0.25">
      <c r="A4715"/>
      <c r="B4715"/>
      <c r="C4715" s="8"/>
      <c r="D4715" s="8"/>
      <c r="E4715"/>
      <c r="F4715" s="276"/>
      <c r="G4715"/>
      <c r="H4715"/>
      <c r="I4715"/>
      <c r="J4715" s="267"/>
      <c r="K4715" s="267"/>
      <c r="L4715" s="372"/>
      <c r="O4715" s="373"/>
      <c r="P4715" s="373"/>
      <c r="Q4715" s="374"/>
      <c r="R4715" s="274"/>
      <c r="S4715"/>
      <c r="T4715"/>
      <c r="U4715"/>
      <c r="V4715"/>
      <c r="W4715"/>
      <c r="X4715"/>
      <c r="Y4715"/>
      <c r="Z4715"/>
      <c r="AA4715"/>
      <c r="AB4715"/>
      <c r="AC4715"/>
      <c r="AD4715"/>
      <c r="AE4715"/>
      <c r="AF4715"/>
      <c r="AG4715"/>
      <c r="AH4715"/>
    </row>
    <row r="4716" spans="1:34" s="282" customFormat="1" ht="12.75" customHeight="1" x14ac:dyDescent="0.25">
      <c r="A4716"/>
      <c r="B4716"/>
      <c r="C4716" s="8"/>
      <c r="D4716" s="8"/>
      <c r="E4716"/>
      <c r="F4716" s="276"/>
      <c r="G4716"/>
      <c r="H4716"/>
      <c r="I4716"/>
      <c r="J4716" s="267"/>
      <c r="K4716" s="267"/>
      <c r="L4716" s="372"/>
      <c r="O4716" s="373"/>
      <c r="P4716" s="373"/>
      <c r="Q4716" s="374"/>
      <c r="R4716" s="274"/>
      <c r="S4716"/>
      <c r="T4716"/>
      <c r="U4716"/>
      <c r="V4716"/>
      <c r="W4716"/>
      <c r="X4716"/>
      <c r="Y4716"/>
      <c r="Z4716"/>
      <c r="AA4716"/>
      <c r="AB4716"/>
      <c r="AC4716"/>
      <c r="AD4716"/>
      <c r="AE4716"/>
      <c r="AF4716"/>
      <c r="AG4716"/>
      <c r="AH4716"/>
    </row>
    <row r="4717" spans="1:34" s="282" customFormat="1" ht="12.75" customHeight="1" x14ac:dyDescent="0.25">
      <c r="A4717"/>
      <c r="B4717"/>
      <c r="C4717" s="8"/>
      <c r="D4717" s="8"/>
      <c r="E4717"/>
      <c r="F4717" s="276"/>
      <c r="G4717"/>
      <c r="H4717"/>
      <c r="I4717"/>
      <c r="J4717" s="267"/>
      <c r="K4717" s="267"/>
      <c r="L4717" s="372"/>
      <c r="O4717" s="373"/>
      <c r="P4717" s="373"/>
      <c r="Q4717" s="374"/>
      <c r="R4717" s="274"/>
      <c r="S4717"/>
      <c r="T4717"/>
      <c r="U4717"/>
      <c r="V4717"/>
      <c r="W4717"/>
      <c r="X4717"/>
      <c r="Y4717"/>
      <c r="Z4717"/>
      <c r="AA4717"/>
      <c r="AB4717"/>
      <c r="AC4717"/>
      <c r="AD4717"/>
      <c r="AE4717"/>
      <c r="AF4717"/>
      <c r="AG4717"/>
      <c r="AH4717"/>
    </row>
    <row r="4718" spans="1:34" s="282" customFormat="1" ht="12.75" customHeight="1" x14ac:dyDescent="0.25">
      <c r="A4718"/>
      <c r="B4718"/>
      <c r="C4718" s="8"/>
      <c r="D4718" s="8"/>
      <c r="E4718"/>
      <c r="F4718" s="276"/>
      <c r="G4718"/>
      <c r="H4718"/>
      <c r="I4718"/>
      <c r="J4718" s="267"/>
      <c r="K4718" s="267"/>
      <c r="L4718" s="372"/>
      <c r="O4718" s="373"/>
      <c r="P4718" s="373"/>
      <c r="Q4718" s="374"/>
      <c r="R4718" s="274"/>
      <c r="S4718"/>
      <c r="T4718"/>
      <c r="U4718"/>
      <c r="V4718"/>
      <c r="W4718"/>
      <c r="X4718"/>
      <c r="Y4718"/>
      <c r="Z4718"/>
      <c r="AA4718"/>
      <c r="AB4718"/>
      <c r="AC4718"/>
      <c r="AD4718"/>
      <c r="AE4718"/>
      <c r="AF4718"/>
      <c r="AG4718"/>
      <c r="AH4718"/>
    </row>
    <row r="4719" spans="1:34" s="282" customFormat="1" ht="12.75" customHeight="1" x14ac:dyDescent="0.25">
      <c r="A4719"/>
      <c r="B4719"/>
      <c r="C4719" s="8"/>
      <c r="D4719" s="8"/>
      <c r="E4719"/>
      <c r="F4719" s="276"/>
      <c r="G4719"/>
      <c r="H4719"/>
      <c r="I4719"/>
      <c r="J4719" s="267"/>
      <c r="K4719" s="267"/>
      <c r="L4719" s="372"/>
      <c r="O4719" s="373"/>
      <c r="P4719" s="373"/>
      <c r="Q4719" s="374"/>
      <c r="R4719" s="274"/>
      <c r="S4719"/>
      <c r="T4719"/>
      <c r="U4719"/>
      <c r="V4719"/>
      <c r="W4719"/>
      <c r="X4719"/>
      <c r="Y4719"/>
      <c r="Z4719"/>
      <c r="AA4719"/>
      <c r="AB4719"/>
      <c r="AC4719"/>
      <c r="AD4719"/>
      <c r="AE4719"/>
      <c r="AF4719"/>
      <c r="AG4719"/>
      <c r="AH4719"/>
    </row>
    <row r="4720" spans="1:34" s="282" customFormat="1" ht="12.75" customHeight="1" x14ac:dyDescent="0.25">
      <c r="A4720"/>
      <c r="B4720"/>
      <c r="C4720" s="8"/>
      <c r="D4720" s="8"/>
      <c r="E4720"/>
      <c r="F4720" s="276"/>
      <c r="G4720"/>
      <c r="H4720"/>
      <c r="I4720"/>
      <c r="J4720" s="267"/>
      <c r="K4720" s="267"/>
      <c r="L4720" s="372"/>
      <c r="O4720" s="373"/>
      <c r="P4720" s="373"/>
      <c r="Q4720" s="374"/>
      <c r="R4720" s="274"/>
      <c r="S4720"/>
      <c r="T4720"/>
      <c r="U4720"/>
      <c r="V4720"/>
      <c r="W4720"/>
      <c r="X4720"/>
      <c r="Y4720"/>
      <c r="Z4720"/>
      <c r="AA4720"/>
      <c r="AB4720"/>
      <c r="AC4720"/>
      <c r="AD4720"/>
      <c r="AE4720"/>
      <c r="AF4720"/>
      <c r="AG4720"/>
      <c r="AH4720"/>
    </row>
    <row r="4721" spans="1:34" s="282" customFormat="1" ht="12.75" customHeight="1" x14ac:dyDescent="0.25">
      <c r="A4721"/>
      <c r="B4721"/>
      <c r="C4721" s="8"/>
      <c r="D4721" s="8"/>
      <c r="E4721"/>
      <c r="F4721" s="276"/>
      <c r="G4721"/>
      <c r="H4721"/>
      <c r="I4721"/>
      <c r="J4721" s="267"/>
      <c r="K4721" s="267"/>
      <c r="L4721" s="372"/>
      <c r="O4721" s="373"/>
      <c r="P4721" s="373"/>
      <c r="Q4721" s="374"/>
      <c r="R4721" s="274"/>
      <c r="S4721"/>
      <c r="T4721"/>
      <c r="U4721"/>
      <c r="V4721"/>
      <c r="W4721"/>
      <c r="X4721"/>
      <c r="Y4721"/>
      <c r="Z4721"/>
      <c r="AA4721"/>
      <c r="AB4721"/>
      <c r="AC4721"/>
      <c r="AD4721"/>
      <c r="AE4721"/>
      <c r="AF4721"/>
      <c r="AG4721"/>
      <c r="AH4721"/>
    </row>
    <row r="4722" spans="1:34" s="282" customFormat="1" ht="12.75" customHeight="1" x14ac:dyDescent="0.25">
      <c r="A4722"/>
      <c r="B4722"/>
      <c r="C4722" s="8"/>
      <c r="D4722" s="8"/>
      <c r="E4722"/>
      <c r="F4722" s="276"/>
      <c r="G4722"/>
      <c r="H4722"/>
      <c r="I4722"/>
      <c r="J4722" s="267"/>
      <c r="K4722" s="267"/>
      <c r="L4722" s="372"/>
      <c r="O4722" s="373"/>
      <c r="P4722" s="373"/>
      <c r="Q4722" s="374"/>
      <c r="R4722" s="274"/>
      <c r="S4722"/>
      <c r="T4722"/>
      <c r="U4722"/>
      <c r="V4722"/>
      <c r="W4722"/>
      <c r="X4722"/>
      <c r="Y4722"/>
      <c r="Z4722"/>
      <c r="AA4722"/>
      <c r="AB4722"/>
      <c r="AC4722"/>
      <c r="AD4722"/>
      <c r="AE4722"/>
      <c r="AF4722"/>
      <c r="AG4722"/>
      <c r="AH4722"/>
    </row>
    <row r="4723" spans="1:34" s="282" customFormat="1" ht="12.75" customHeight="1" x14ac:dyDescent="0.25">
      <c r="A4723"/>
      <c r="B4723"/>
      <c r="C4723" s="8"/>
      <c r="D4723" s="8"/>
      <c r="E4723"/>
      <c r="F4723" s="276"/>
      <c r="G4723"/>
      <c r="H4723"/>
      <c r="I4723"/>
      <c r="J4723" s="267"/>
      <c r="K4723" s="267"/>
      <c r="L4723" s="372"/>
      <c r="O4723" s="373"/>
      <c r="P4723" s="373"/>
      <c r="Q4723" s="374"/>
      <c r="R4723" s="274"/>
      <c r="S4723"/>
      <c r="T4723"/>
      <c r="U4723"/>
      <c r="V4723"/>
      <c r="W4723"/>
      <c r="X4723"/>
      <c r="Y4723"/>
      <c r="Z4723"/>
      <c r="AA4723"/>
      <c r="AB4723"/>
      <c r="AC4723"/>
      <c r="AD4723"/>
      <c r="AE4723"/>
      <c r="AF4723"/>
      <c r="AG4723"/>
      <c r="AH4723"/>
    </row>
    <row r="4724" spans="1:34" s="282" customFormat="1" ht="12.75" customHeight="1" x14ac:dyDescent="0.25">
      <c r="A4724"/>
      <c r="B4724"/>
      <c r="C4724" s="8"/>
      <c r="D4724" s="8"/>
      <c r="E4724"/>
      <c r="F4724" s="276"/>
      <c r="G4724"/>
      <c r="H4724"/>
      <c r="I4724"/>
      <c r="J4724" s="267"/>
      <c r="K4724" s="267"/>
      <c r="L4724" s="372"/>
      <c r="O4724" s="373"/>
      <c r="P4724" s="373"/>
      <c r="Q4724" s="374"/>
      <c r="R4724" s="274"/>
      <c r="S4724"/>
      <c r="T4724"/>
      <c r="U4724"/>
      <c r="V4724"/>
      <c r="W4724"/>
      <c r="X4724"/>
      <c r="Y4724"/>
      <c r="Z4724"/>
      <c r="AA4724"/>
      <c r="AB4724"/>
      <c r="AC4724"/>
      <c r="AD4724"/>
      <c r="AE4724"/>
      <c r="AF4724"/>
      <c r="AG4724"/>
      <c r="AH4724"/>
    </row>
    <row r="4725" spans="1:34" s="282" customFormat="1" ht="12.75" customHeight="1" x14ac:dyDescent="0.25">
      <c r="A4725"/>
      <c r="B4725"/>
      <c r="C4725" s="8"/>
      <c r="D4725" s="8"/>
      <c r="E4725"/>
      <c r="F4725" s="276"/>
      <c r="G4725"/>
      <c r="H4725"/>
      <c r="I4725"/>
      <c r="J4725" s="267"/>
      <c r="K4725" s="267"/>
      <c r="L4725" s="372"/>
      <c r="O4725" s="373"/>
      <c r="P4725" s="373"/>
      <c r="Q4725" s="374"/>
      <c r="R4725" s="274"/>
      <c r="S4725"/>
      <c r="T4725"/>
      <c r="U4725"/>
      <c r="V4725"/>
      <c r="W4725"/>
      <c r="X4725"/>
      <c r="Y4725"/>
      <c r="Z4725"/>
      <c r="AA4725"/>
      <c r="AB4725"/>
      <c r="AC4725"/>
      <c r="AD4725"/>
      <c r="AE4725"/>
      <c r="AF4725"/>
      <c r="AG4725"/>
      <c r="AH4725"/>
    </row>
    <row r="4726" spans="1:34" s="282" customFormat="1" ht="12.75" customHeight="1" x14ac:dyDescent="0.25">
      <c r="A4726"/>
      <c r="B4726"/>
      <c r="C4726" s="8"/>
      <c r="D4726" s="8"/>
      <c r="E4726"/>
      <c r="F4726" s="276"/>
      <c r="G4726"/>
      <c r="H4726"/>
      <c r="I4726"/>
      <c r="J4726" s="267"/>
      <c r="K4726" s="267"/>
      <c r="L4726" s="372"/>
      <c r="O4726" s="373"/>
      <c r="P4726" s="373"/>
      <c r="Q4726" s="374"/>
      <c r="R4726" s="274"/>
      <c r="S4726"/>
      <c r="T4726"/>
      <c r="U4726"/>
      <c r="V4726"/>
      <c r="W4726"/>
      <c r="X4726"/>
      <c r="Y4726"/>
      <c r="Z4726"/>
      <c r="AA4726"/>
      <c r="AB4726"/>
      <c r="AC4726"/>
      <c r="AD4726"/>
      <c r="AE4726"/>
      <c r="AF4726"/>
      <c r="AG4726"/>
      <c r="AH4726"/>
    </row>
    <row r="4727" spans="1:34" s="282" customFormat="1" ht="12.75" customHeight="1" x14ac:dyDescent="0.25">
      <c r="A4727"/>
      <c r="B4727"/>
      <c r="C4727" s="8"/>
      <c r="D4727" s="8"/>
      <c r="E4727"/>
      <c r="F4727" s="276"/>
      <c r="G4727"/>
      <c r="H4727"/>
      <c r="I4727"/>
      <c r="J4727" s="267"/>
      <c r="K4727" s="267"/>
      <c r="L4727" s="372"/>
      <c r="O4727" s="373"/>
      <c r="P4727" s="373"/>
      <c r="Q4727" s="374"/>
      <c r="R4727" s="274"/>
      <c r="S4727"/>
      <c r="T4727"/>
      <c r="U4727"/>
      <c r="V4727"/>
      <c r="W4727"/>
      <c r="X4727"/>
      <c r="Y4727"/>
      <c r="Z4727"/>
      <c r="AA4727"/>
      <c r="AB4727"/>
      <c r="AC4727"/>
      <c r="AD4727"/>
      <c r="AE4727"/>
      <c r="AF4727"/>
      <c r="AG4727"/>
      <c r="AH4727"/>
    </row>
    <row r="4728" spans="1:34" s="282" customFormat="1" ht="12.75" customHeight="1" x14ac:dyDescent="0.25">
      <c r="A4728"/>
      <c r="B4728"/>
      <c r="C4728" s="8"/>
      <c r="D4728" s="8"/>
      <c r="E4728"/>
      <c r="F4728" s="276"/>
      <c r="G4728"/>
      <c r="H4728"/>
      <c r="I4728"/>
      <c r="J4728" s="267"/>
      <c r="K4728" s="267"/>
      <c r="L4728" s="372"/>
      <c r="O4728" s="373"/>
      <c r="P4728" s="373"/>
      <c r="Q4728" s="374"/>
      <c r="R4728" s="274"/>
      <c r="S4728"/>
      <c r="T4728"/>
      <c r="U4728"/>
      <c r="V4728"/>
      <c r="W4728"/>
      <c r="X4728"/>
      <c r="Y4728"/>
      <c r="Z4728"/>
      <c r="AA4728"/>
      <c r="AB4728"/>
      <c r="AC4728"/>
      <c r="AD4728"/>
      <c r="AE4728"/>
      <c r="AF4728"/>
      <c r="AG4728"/>
      <c r="AH4728"/>
    </row>
    <row r="4729" spans="1:34" s="282" customFormat="1" ht="12.75" customHeight="1" x14ac:dyDescent="0.25">
      <c r="A4729"/>
      <c r="B4729"/>
      <c r="C4729" s="8"/>
      <c r="D4729" s="8"/>
      <c r="E4729"/>
      <c r="F4729" s="276"/>
      <c r="G4729"/>
      <c r="H4729"/>
      <c r="I4729"/>
      <c r="J4729" s="267"/>
      <c r="K4729" s="267"/>
      <c r="L4729" s="372"/>
      <c r="O4729" s="373"/>
      <c r="P4729" s="373"/>
      <c r="Q4729" s="374"/>
      <c r="R4729" s="274"/>
      <c r="S4729"/>
      <c r="T4729"/>
      <c r="U4729"/>
      <c r="V4729"/>
      <c r="W4729"/>
      <c r="X4729"/>
      <c r="Y4729"/>
      <c r="Z4729"/>
      <c r="AA4729"/>
      <c r="AB4729"/>
      <c r="AC4729"/>
      <c r="AD4729"/>
      <c r="AE4729"/>
      <c r="AF4729"/>
      <c r="AG4729"/>
      <c r="AH4729"/>
    </row>
    <row r="4730" spans="1:34" s="282" customFormat="1" ht="12.75" customHeight="1" x14ac:dyDescent="0.25">
      <c r="A4730"/>
      <c r="B4730"/>
      <c r="C4730" s="8"/>
      <c r="D4730" s="8"/>
      <c r="E4730"/>
      <c r="F4730" s="276"/>
      <c r="G4730"/>
      <c r="H4730"/>
      <c r="I4730"/>
      <c r="J4730" s="267"/>
      <c r="K4730" s="267"/>
      <c r="L4730" s="372"/>
      <c r="O4730" s="373"/>
      <c r="P4730" s="373"/>
      <c r="Q4730" s="374"/>
      <c r="R4730" s="274"/>
      <c r="S4730"/>
      <c r="T4730"/>
      <c r="U4730"/>
      <c r="V4730"/>
      <c r="W4730"/>
      <c r="X4730"/>
      <c r="Y4730"/>
      <c r="Z4730"/>
      <c r="AA4730"/>
      <c r="AB4730"/>
      <c r="AC4730"/>
      <c r="AD4730"/>
      <c r="AE4730"/>
      <c r="AF4730"/>
      <c r="AG4730"/>
      <c r="AH4730"/>
    </row>
    <row r="4731" spans="1:34" s="282" customFormat="1" ht="12.75" customHeight="1" x14ac:dyDescent="0.25">
      <c r="A4731"/>
      <c r="B4731"/>
      <c r="C4731" s="8"/>
      <c r="D4731" s="8"/>
      <c r="E4731"/>
      <c r="F4731" s="276"/>
      <c r="G4731"/>
      <c r="H4731"/>
      <c r="I4731"/>
      <c r="J4731" s="267"/>
      <c r="K4731" s="267"/>
      <c r="L4731" s="372"/>
      <c r="O4731" s="373"/>
      <c r="P4731" s="373"/>
      <c r="Q4731" s="374"/>
      <c r="R4731" s="274"/>
      <c r="S4731"/>
      <c r="T4731"/>
      <c r="U4731"/>
      <c r="V4731"/>
      <c r="W4731"/>
      <c r="X4731"/>
      <c r="Y4731"/>
      <c r="Z4731"/>
      <c r="AA4731"/>
      <c r="AB4731"/>
      <c r="AC4731"/>
      <c r="AD4731"/>
      <c r="AE4731"/>
      <c r="AF4731"/>
      <c r="AG4731"/>
      <c r="AH4731"/>
    </row>
    <row r="4732" spans="1:34" s="282" customFormat="1" ht="12.75" customHeight="1" x14ac:dyDescent="0.25">
      <c r="A4732"/>
      <c r="B4732"/>
      <c r="C4732" s="8"/>
      <c r="D4732" s="8"/>
      <c r="E4732"/>
      <c r="F4732" s="276"/>
      <c r="G4732"/>
      <c r="H4732"/>
      <c r="I4732"/>
      <c r="J4732" s="267"/>
      <c r="K4732" s="267"/>
      <c r="L4732" s="372"/>
      <c r="O4732" s="373"/>
      <c r="P4732" s="373"/>
      <c r="Q4732" s="374"/>
      <c r="R4732" s="274"/>
      <c r="S4732"/>
      <c r="T4732"/>
      <c r="U4732"/>
      <c r="V4732"/>
      <c r="W4732"/>
      <c r="X4732"/>
      <c r="Y4732"/>
      <c r="Z4732"/>
      <c r="AA4732"/>
      <c r="AB4732"/>
      <c r="AC4732"/>
      <c r="AD4732"/>
      <c r="AE4732"/>
      <c r="AF4732"/>
      <c r="AG4732"/>
      <c r="AH4732"/>
    </row>
    <row r="4733" spans="1:34" s="282" customFormat="1" ht="12.75" customHeight="1" x14ac:dyDescent="0.25">
      <c r="A4733"/>
      <c r="B4733"/>
      <c r="C4733" s="8"/>
      <c r="D4733" s="8"/>
      <c r="E4733"/>
      <c r="F4733" s="276"/>
      <c r="G4733"/>
      <c r="H4733"/>
      <c r="I4733"/>
      <c r="J4733" s="267"/>
      <c r="K4733" s="267"/>
      <c r="L4733" s="372"/>
      <c r="O4733" s="373"/>
      <c r="P4733" s="373"/>
      <c r="Q4733" s="374"/>
      <c r="R4733" s="274"/>
      <c r="S4733"/>
      <c r="T4733"/>
      <c r="U4733"/>
      <c r="V4733"/>
      <c r="W4733"/>
      <c r="X4733"/>
      <c r="Y4733"/>
      <c r="Z4733"/>
      <c r="AA4733"/>
      <c r="AB4733"/>
      <c r="AC4733"/>
      <c r="AD4733"/>
      <c r="AE4733"/>
      <c r="AF4733"/>
      <c r="AG4733"/>
      <c r="AH4733"/>
    </row>
    <row r="4734" spans="1:34" s="282" customFormat="1" ht="12.75" customHeight="1" x14ac:dyDescent="0.25">
      <c r="A4734"/>
      <c r="B4734"/>
      <c r="C4734" s="8"/>
      <c r="D4734" s="8"/>
      <c r="E4734"/>
      <c r="F4734" s="276"/>
      <c r="G4734"/>
      <c r="H4734"/>
      <c r="I4734"/>
      <c r="J4734" s="267"/>
      <c r="K4734" s="267"/>
      <c r="L4734" s="372"/>
      <c r="O4734" s="373"/>
      <c r="P4734" s="373"/>
      <c r="Q4734" s="374"/>
      <c r="R4734" s="274"/>
      <c r="S4734"/>
      <c r="T4734"/>
      <c r="U4734"/>
      <c r="V4734"/>
      <c r="W4734"/>
      <c r="X4734"/>
      <c r="Y4734"/>
      <c r="Z4734"/>
      <c r="AA4734"/>
      <c r="AB4734"/>
      <c r="AC4734"/>
      <c r="AD4734"/>
      <c r="AE4734"/>
      <c r="AF4734"/>
      <c r="AG4734"/>
      <c r="AH4734"/>
    </row>
    <row r="4735" spans="1:34" s="282" customFormat="1" ht="12.75" customHeight="1" x14ac:dyDescent="0.25">
      <c r="A4735"/>
      <c r="B4735"/>
      <c r="C4735" s="8"/>
      <c r="D4735" s="8"/>
      <c r="E4735"/>
      <c r="F4735" s="276"/>
      <c r="G4735"/>
      <c r="H4735"/>
      <c r="I4735"/>
      <c r="J4735" s="267"/>
      <c r="K4735" s="267"/>
      <c r="L4735" s="372"/>
      <c r="O4735" s="373"/>
      <c r="P4735" s="373"/>
      <c r="Q4735" s="374"/>
      <c r="R4735" s="274"/>
      <c r="S4735"/>
      <c r="T4735"/>
      <c r="U4735"/>
      <c r="V4735"/>
      <c r="W4735"/>
      <c r="X4735"/>
      <c r="Y4735"/>
      <c r="Z4735"/>
      <c r="AA4735"/>
      <c r="AB4735"/>
      <c r="AC4735"/>
      <c r="AD4735"/>
      <c r="AE4735"/>
      <c r="AF4735"/>
      <c r="AG4735"/>
      <c r="AH4735"/>
    </row>
    <row r="4736" spans="1:34" s="282" customFormat="1" ht="12.75" customHeight="1" x14ac:dyDescent="0.25">
      <c r="A4736"/>
      <c r="B4736"/>
      <c r="C4736" s="8"/>
      <c r="D4736" s="8"/>
      <c r="E4736"/>
      <c r="F4736" s="276"/>
      <c r="G4736"/>
      <c r="H4736"/>
      <c r="I4736"/>
      <c r="J4736" s="267"/>
      <c r="K4736" s="267"/>
      <c r="L4736" s="372"/>
      <c r="O4736" s="373"/>
      <c r="P4736" s="373"/>
      <c r="Q4736" s="374"/>
      <c r="R4736" s="274"/>
      <c r="S4736"/>
      <c r="T4736"/>
      <c r="U4736"/>
      <c r="V4736"/>
      <c r="W4736"/>
      <c r="X4736"/>
      <c r="Y4736"/>
      <c r="Z4736"/>
      <c r="AA4736"/>
      <c r="AB4736"/>
      <c r="AC4736"/>
      <c r="AD4736"/>
      <c r="AE4736"/>
      <c r="AF4736"/>
      <c r="AG4736"/>
      <c r="AH4736"/>
    </row>
    <row r="4737" spans="1:34" s="282" customFormat="1" ht="12.75" customHeight="1" x14ac:dyDescent="0.25">
      <c r="A4737"/>
      <c r="B4737"/>
      <c r="C4737" s="8"/>
      <c r="D4737" s="8"/>
      <c r="E4737"/>
      <c r="F4737" s="276"/>
      <c r="G4737"/>
      <c r="H4737"/>
      <c r="I4737"/>
      <c r="J4737" s="267"/>
      <c r="K4737" s="267"/>
      <c r="L4737" s="372"/>
      <c r="O4737" s="373"/>
      <c r="P4737" s="373"/>
      <c r="Q4737" s="374"/>
      <c r="R4737" s="274"/>
      <c r="S4737"/>
      <c r="T4737"/>
      <c r="U4737"/>
      <c r="V4737"/>
      <c r="W4737"/>
      <c r="X4737"/>
      <c r="Y4737"/>
      <c r="Z4737"/>
      <c r="AA4737"/>
      <c r="AB4737"/>
      <c r="AC4737"/>
      <c r="AD4737"/>
      <c r="AE4737"/>
      <c r="AF4737"/>
      <c r="AG4737"/>
      <c r="AH4737"/>
    </row>
    <row r="4738" spans="1:34" s="282" customFormat="1" ht="12.75" customHeight="1" x14ac:dyDescent="0.25">
      <c r="A4738"/>
      <c r="B4738"/>
      <c r="C4738" s="8"/>
      <c r="D4738" s="8"/>
      <c r="E4738"/>
      <c r="F4738" s="276"/>
      <c r="G4738"/>
      <c r="H4738"/>
      <c r="I4738"/>
      <c r="J4738" s="267"/>
      <c r="K4738" s="267"/>
      <c r="L4738" s="372"/>
      <c r="O4738" s="373"/>
      <c r="P4738" s="373"/>
      <c r="Q4738" s="374"/>
      <c r="R4738" s="274"/>
      <c r="S4738"/>
      <c r="T4738"/>
      <c r="U4738"/>
      <c r="V4738"/>
      <c r="W4738"/>
      <c r="X4738"/>
      <c r="Y4738"/>
      <c r="Z4738"/>
      <c r="AA4738"/>
      <c r="AB4738"/>
      <c r="AC4738"/>
      <c r="AD4738"/>
      <c r="AE4738"/>
      <c r="AF4738"/>
      <c r="AG4738"/>
      <c r="AH4738"/>
    </row>
    <row r="4739" spans="1:34" s="282" customFormat="1" ht="12.75" customHeight="1" x14ac:dyDescent="0.25">
      <c r="A4739"/>
      <c r="B4739"/>
      <c r="C4739" s="8"/>
      <c r="D4739" s="8"/>
      <c r="E4739"/>
      <c r="F4739" s="276"/>
      <c r="G4739"/>
      <c r="H4739"/>
      <c r="I4739"/>
      <c r="J4739" s="267"/>
      <c r="K4739" s="267"/>
      <c r="L4739" s="372"/>
      <c r="O4739" s="373"/>
      <c r="P4739" s="373"/>
      <c r="Q4739" s="374"/>
      <c r="R4739" s="274"/>
      <c r="S4739"/>
      <c r="T4739"/>
      <c r="U4739"/>
      <c r="V4739"/>
      <c r="W4739"/>
      <c r="X4739"/>
      <c r="Y4739"/>
      <c r="Z4739"/>
      <c r="AA4739"/>
      <c r="AB4739"/>
      <c r="AC4739"/>
      <c r="AD4739"/>
      <c r="AE4739"/>
      <c r="AF4739"/>
      <c r="AG4739"/>
      <c r="AH4739"/>
    </row>
    <row r="4740" spans="1:34" s="282" customFormat="1" ht="12.75" customHeight="1" x14ac:dyDescent="0.25">
      <c r="A4740"/>
      <c r="B4740"/>
      <c r="C4740" s="8"/>
      <c r="D4740" s="8"/>
      <c r="E4740"/>
      <c r="F4740" s="276"/>
      <c r="G4740"/>
      <c r="H4740"/>
      <c r="I4740"/>
      <c r="J4740" s="267"/>
      <c r="K4740" s="267"/>
      <c r="L4740" s="372"/>
      <c r="O4740" s="373"/>
      <c r="P4740" s="373"/>
      <c r="Q4740" s="374"/>
      <c r="R4740" s="274"/>
      <c r="S4740"/>
      <c r="T4740"/>
      <c r="U4740"/>
      <c r="V4740"/>
      <c r="W4740"/>
      <c r="X4740"/>
      <c r="Y4740"/>
      <c r="Z4740"/>
      <c r="AA4740"/>
      <c r="AB4740"/>
      <c r="AC4740"/>
      <c r="AD4740"/>
      <c r="AE4740"/>
      <c r="AF4740"/>
      <c r="AG4740"/>
      <c r="AH4740"/>
    </row>
    <row r="4741" spans="1:34" s="282" customFormat="1" ht="12.75" customHeight="1" x14ac:dyDescent="0.25">
      <c r="A4741"/>
      <c r="B4741"/>
      <c r="C4741" s="8"/>
      <c r="D4741" s="8"/>
      <c r="E4741"/>
      <c r="F4741" s="276"/>
      <c r="G4741"/>
      <c r="H4741"/>
      <c r="I4741"/>
      <c r="J4741" s="267"/>
      <c r="K4741" s="267"/>
      <c r="L4741" s="372"/>
      <c r="O4741" s="373"/>
      <c r="P4741" s="373"/>
      <c r="Q4741" s="374"/>
      <c r="R4741" s="274"/>
      <c r="S4741"/>
      <c r="T4741"/>
      <c r="U4741"/>
      <c r="V4741"/>
      <c r="W4741"/>
      <c r="X4741"/>
      <c r="Y4741"/>
      <c r="Z4741"/>
      <c r="AA4741"/>
      <c r="AB4741"/>
      <c r="AC4741"/>
      <c r="AD4741"/>
      <c r="AE4741"/>
      <c r="AF4741"/>
      <c r="AG4741"/>
      <c r="AH4741"/>
    </row>
    <row r="4742" spans="1:34" s="282" customFormat="1" ht="12.75" customHeight="1" x14ac:dyDescent="0.25">
      <c r="A4742"/>
      <c r="B4742"/>
      <c r="C4742" s="8"/>
      <c r="D4742" s="8"/>
      <c r="E4742"/>
      <c r="F4742" s="276"/>
      <c r="G4742"/>
      <c r="H4742"/>
      <c r="I4742"/>
      <c r="J4742" s="267"/>
      <c r="K4742" s="267"/>
      <c r="L4742" s="372"/>
      <c r="O4742" s="373"/>
      <c r="P4742" s="373"/>
      <c r="Q4742" s="374"/>
      <c r="R4742" s="274"/>
      <c r="S4742"/>
      <c r="T4742"/>
      <c r="U4742"/>
      <c r="V4742"/>
      <c r="W4742"/>
      <c r="X4742"/>
      <c r="Y4742"/>
      <c r="Z4742"/>
      <c r="AA4742"/>
      <c r="AB4742"/>
      <c r="AC4742"/>
      <c r="AD4742"/>
      <c r="AE4742"/>
      <c r="AF4742"/>
      <c r="AG4742"/>
      <c r="AH4742"/>
    </row>
    <row r="4743" spans="1:34" s="282" customFormat="1" ht="12.75" customHeight="1" x14ac:dyDescent="0.25">
      <c r="A4743"/>
      <c r="B4743"/>
      <c r="C4743" s="8"/>
      <c r="D4743" s="8"/>
      <c r="E4743"/>
      <c r="F4743" s="276"/>
      <c r="G4743"/>
      <c r="H4743"/>
      <c r="I4743"/>
      <c r="J4743" s="267"/>
      <c r="K4743" s="267"/>
      <c r="L4743" s="372"/>
      <c r="O4743" s="373"/>
      <c r="P4743" s="373"/>
      <c r="Q4743" s="374"/>
      <c r="R4743" s="274"/>
      <c r="S4743"/>
      <c r="T4743"/>
      <c r="U4743"/>
      <c r="V4743"/>
      <c r="W4743"/>
      <c r="X4743"/>
      <c r="Y4743"/>
      <c r="Z4743"/>
      <c r="AA4743"/>
      <c r="AB4743"/>
      <c r="AC4743"/>
      <c r="AD4743"/>
      <c r="AE4743"/>
      <c r="AF4743"/>
      <c r="AG4743"/>
      <c r="AH4743"/>
    </row>
    <row r="4744" spans="1:34" s="282" customFormat="1" ht="12.75" customHeight="1" x14ac:dyDescent="0.25">
      <c r="A4744"/>
      <c r="B4744"/>
      <c r="C4744" s="8"/>
      <c r="D4744" s="8"/>
      <c r="E4744"/>
      <c r="F4744" s="276"/>
      <c r="G4744"/>
      <c r="H4744"/>
      <c r="I4744"/>
      <c r="J4744" s="267"/>
      <c r="K4744" s="267"/>
      <c r="L4744" s="372"/>
      <c r="O4744" s="373"/>
      <c r="P4744" s="373"/>
      <c r="Q4744" s="374"/>
      <c r="R4744" s="274"/>
      <c r="S4744"/>
      <c r="T4744"/>
      <c r="U4744"/>
      <c r="V4744"/>
      <c r="W4744"/>
      <c r="X4744"/>
      <c r="Y4744"/>
      <c r="Z4744"/>
      <c r="AA4744"/>
      <c r="AB4744"/>
      <c r="AC4744"/>
      <c r="AD4744"/>
      <c r="AE4744"/>
      <c r="AF4744"/>
      <c r="AG4744"/>
      <c r="AH4744"/>
    </row>
    <row r="4745" spans="1:34" s="282" customFormat="1" ht="12.75" customHeight="1" x14ac:dyDescent="0.25">
      <c r="A4745"/>
      <c r="B4745"/>
      <c r="C4745" s="8"/>
      <c r="D4745" s="8"/>
      <c r="E4745"/>
      <c r="F4745" s="276"/>
      <c r="G4745"/>
      <c r="H4745"/>
      <c r="I4745"/>
      <c r="J4745" s="267"/>
      <c r="K4745" s="267"/>
      <c r="L4745" s="372"/>
      <c r="O4745" s="373"/>
      <c r="P4745" s="373"/>
      <c r="Q4745" s="374"/>
      <c r="R4745" s="274"/>
      <c r="S4745"/>
      <c r="T4745"/>
      <c r="U4745"/>
      <c r="V4745"/>
      <c r="W4745"/>
      <c r="X4745"/>
      <c r="Y4745"/>
      <c r="Z4745"/>
      <c r="AA4745"/>
      <c r="AB4745"/>
      <c r="AC4745"/>
      <c r="AD4745"/>
      <c r="AE4745"/>
      <c r="AF4745"/>
      <c r="AG4745"/>
      <c r="AH4745"/>
    </row>
    <row r="4746" spans="1:34" s="282" customFormat="1" ht="12.75" customHeight="1" x14ac:dyDescent="0.25">
      <c r="A4746"/>
      <c r="B4746"/>
      <c r="C4746" s="8"/>
      <c r="D4746" s="8"/>
      <c r="E4746"/>
      <c r="F4746" s="276"/>
      <c r="G4746"/>
      <c r="H4746"/>
      <c r="I4746"/>
      <c r="J4746" s="267"/>
      <c r="K4746" s="267"/>
      <c r="L4746" s="372"/>
      <c r="O4746" s="373"/>
      <c r="P4746" s="373"/>
      <c r="Q4746" s="374"/>
      <c r="R4746" s="274"/>
      <c r="S4746"/>
      <c r="T4746"/>
      <c r="U4746"/>
      <c r="V4746"/>
      <c r="W4746"/>
      <c r="X4746"/>
      <c r="Y4746"/>
      <c r="Z4746"/>
      <c r="AA4746"/>
      <c r="AB4746"/>
      <c r="AC4746"/>
      <c r="AD4746"/>
      <c r="AE4746"/>
      <c r="AF4746"/>
      <c r="AG4746"/>
      <c r="AH4746"/>
    </row>
    <row r="4747" spans="1:34" s="282" customFormat="1" ht="12.75" customHeight="1" x14ac:dyDescent="0.25">
      <c r="A4747"/>
      <c r="B4747"/>
      <c r="C4747" s="8"/>
      <c r="D4747" s="8"/>
      <c r="E4747"/>
      <c r="F4747" s="276"/>
      <c r="G4747"/>
      <c r="H4747"/>
      <c r="I4747"/>
      <c r="J4747" s="267"/>
      <c r="K4747" s="267"/>
      <c r="L4747" s="372"/>
      <c r="O4747" s="373"/>
      <c r="P4747" s="373"/>
      <c r="Q4747" s="374"/>
      <c r="R4747" s="274"/>
      <c r="S4747"/>
      <c r="T4747"/>
      <c r="U4747"/>
      <c r="V4747"/>
      <c r="W4747"/>
      <c r="X4747"/>
      <c r="Y4747"/>
      <c r="Z4747"/>
      <c r="AA4747"/>
      <c r="AB4747"/>
      <c r="AC4747"/>
      <c r="AD4747"/>
      <c r="AE4747"/>
      <c r="AF4747"/>
      <c r="AG4747"/>
      <c r="AH4747"/>
    </row>
    <row r="4748" spans="1:34" s="282" customFormat="1" ht="12.75" customHeight="1" x14ac:dyDescent="0.25">
      <c r="A4748"/>
      <c r="B4748"/>
      <c r="C4748" s="8"/>
      <c r="D4748" s="8"/>
      <c r="E4748"/>
      <c r="F4748" s="276"/>
      <c r="G4748"/>
      <c r="H4748"/>
      <c r="I4748"/>
      <c r="J4748" s="267"/>
      <c r="K4748" s="267"/>
      <c r="L4748" s="372"/>
      <c r="O4748" s="373"/>
      <c r="P4748" s="373"/>
      <c r="Q4748" s="374"/>
      <c r="R4748" s="274"/>
      <c r="S4748"/>
      <c r="T4748"/>
      <c r="U4748"/>
      <c r="V4748"/>
      <c r="W4748"/>
      <c r="X4748"/>
      <c r="Y4748"/>
      <c r="Z4748"/>
      <c r="AA4748"/>
      <c r="AB4748"/>
      <c r="AC4748"/>
      <c r="AD4748"/>
      <c r="AE4748"/>
      <c r="AF4748"/>
      <c r="AG4748"/>
      <c r="AH4748"/>
    </row>
    <row r="4749" spans="1:34" s="282" customFormat="1" ht="12.75" customHeight="1" x14ac:dyDescent="0.25">
      <c r="A4749"/>
      <c r="B4749"/>
      <c r="C4749" s="8"/>
      <c r="D4749" s="8"/>
      <c r="E4749"/>
      <c r="F4749" s="276"/>
      <c r="G4749"/>
      <c r="H4749"/>
      <c r="I4749"/>
      <c r="J4749" s="267"/>
      <c r="K4749" s="267"/>
      <c r="L4749" s="372"/>
      <c r="O4749" s="373"/>
      <c r="P4749" s="373"/>
      <c r="Q4749" s="374"/>
      <c r="R4749" s="274"/>
      <c r="S4749"/>
      <c r="T4749"/>
      <c r="U4749"/>
      <c r="V4749"/>
      <c r="W4749"/>
      <c r="X4749"/>
      <c r="Y4749"/>
      <c r="Z4749"/>
      <c r="AA4749"/>
      <c r="AB4749"/>
      <c r="AC4749"/>
      <c r="AD4749"/>
      <c r="AE4749"/>
      <c r="AF4749"/>
      <c r="AG4749"/>
      <c r="AH4749"/>
    </row>
    <row r="4750" spans="1:34" s="282" customFormat="1" ht="12.75" customHeight="1" x14ac:dyDescent="0.25">
      <c r="A4750"/>
      <c r="B4750"/>
      <c r="C4750" s="8"/>
      <c r="D4750" s="8"/>
      <c r="E4750"/>
      <c r="F4750" s="276"/>
      <c r="G4750"/>
      <c r="H4750"/>
      <c r="I4750"/>
      <c r="J4750" s="267"/>
      <c r="K4750" s="267"/>
      <c r="L4750" s="372"/>
      <c r="O4750" s="373"/>
      <c r="P4750" s="373"/>
      <c r="Q4750" s="374"/>
      <c r="R4750" s="274"/>
      <c r="S4750"/>
      <c r="T4750"/>
      <c r="U4750"/>
      <c r="V4750"/>
      <c r="W4750"/>
      <c r="X4750"/>
      <c r="Y4750"/>
      <c r="Z4750"/>
      <c r="AA4750"/>
      <c r="AB4750"/>
      <c r="AC4750"/>
      <c r="AD4750"/>
      <c r="AE4750"/>
      <c r="AF4750"/>
      <c r="AG4750"/>
      <c r="AH4750"/>
    </row>
    <row r="4751" spans="1:34" s="282" customFormat="1" ht="12.75" customHeight="1" x14ac:dyDescent="0.25">
      <c r="A4751"/>
      <c r="B4751"/>
      <c r="C4751" s="8"/>
      <c r="D4751" s="8"/>
      <c r="E4751"/>
      <c r="F4751" s="276"/>
      <c r="G4751"/>
      <c r="H4751"/>
      <c r="I4751"/>
      <c r="J4751" s="267"/>
      <c r="K4751" s="267"/>
      <c r="L4751" s="372"/>
      <c r="O4751" s="373"/>
      <c r="P4751" s="373"/>
      <c r="Q4751" s="374"/>
      <c r="R4751" s="274"/>
      <c r="S4751"/>
      <c r="T4751"/>
      <c r="U4751"/>
      <c r="V4751"/>
      <c r="W4751"/>
      <c r="X4751"/>
      <c r="Y4751"/>
      <c r="Z4751"/>
      <c r="AA4751"/>
      <c r="AB4751"/>
      <c r="AC4751"/>
      <c r="AD4751"/>
      <c r="AE4751"/>
      <c r="AF4751"/>
      <c r="AG4751"/>
      <c r="AH4751"/>
    </row>
    <row r="4752" spans="1:34" s="282" customFormat="1" ht="12.75" customHeight="1" x14ac:dyDescent="0.25">
      <c r="A4752"/>
      <c r="B4752"/>
      <c r="C4752" s="8"/>
      <c r="D4752" s="8"/>
      <c r="E4752"/>
      <c r="F4752" s="276"/>
      <c r="G4752"/>
      <c r="H4752"/>
      <c r="I4752"/>
      <c r="J4752" s="267"/>
      <c r="K4752" s="267"/>
      <c r="L4752" s="372"/>
      <c r="O4752" s="373"/>
      <c r="P4752" s="373"/>
      <c r="Q4752" s="374"/>
      <c r="R4752" s="274"/>
      <c r="S4752"/>
      <c r="T4752"/>
      <c r="U4752"/>
      <c r="V4752"/>
      <c r="W4752"/>
      <c r="X4752"/>
      <c r="Y4752"/>
      <c r="Z4752"/>
      <c r="AA4752"/>
      <c r="AB4752"/>
      <c r="AC4752"/>
      <c r="AD4752"/>
      <c r="AE4752"/>
      <c r="AF4752"/>
      <c r="AG4752"/>
      <c r="AH4752"/>
    </row>
    <row r="4753" spans="1:34" s="282" customFormat="1" ht="12.75" customHeight="1" x14ac:dyDescent="0.25">
      <c r="A4753"/>
      <c r="B4753"/>
      <c r="C4753" s="8"/>
      <c r="D4753" s="8"/>
      <c r="E4753"/>
      <c r="F4753" s="276"/>
      <c r="G4753"/>
      <c r="H4753"/>
      <c r="I4753"/>
      <c r="J4753" s="267"/>
      <c r="K4753" s="267"/>
      <c r="L4753" s="372"/>
      <c r="O4753" s="373"/>
      <c r="P4753" s="373"/>
      <c r="Q4753" s="374"/>
      <c r="R4753" s="274"/>
      <c r="S4753"/>
      <c r="T4753"/>
      <c r="U4753"/>
      <c r="V4753"/>
      <c r="W4753"/>
      <c r="X4753"/>
      <c r="Y4753"/>
      <c r="Z4753"/>
      <c r="AA4753"/>
      <c r="AB4753"/>
      <c r="AC4753"/>
      <c r="AD4753"/>
      <c r="AE4753"/>
      <c r="AF4753"/>
      <c r="AG4753"/>
      <c r="AH4753"/>
    </row>
    <row r="4754" spans="1:34" s="282" customFormat="1" ht="12.75" customHeight="1" x14ac:dyDescent="0.25">
      <c r="A4754"/>
      <c r="B4754"/>
      <c r="C4754" s="8"/>
      <c r="D4754" s="8"/>
      <c r="E4754"/>
      <c r="F4754" s="276"/>
      <c r="G4754"/>
      <c r="H4754"/>
      <c r="I4754"/>
      <c r="J4754" s="267"/>
      <c r="K4754" s="267"/>
      <c r="L4754" s="372"/>
      <c r="O4754" s="373"/>
      <c r="P4754" s="373"/>
      <c r="Q4754" s="374"/>
      <c r="R4754" s="274"/>
      <c r="S4754"/>
      <c r="T4754"/>
      <c r="U4754"/>
      <c r="V4754"/>
      <c r="W4754"/>
      <c r="X4754"/>
      <c r="Y4754"/>
      <c r="Z4754"/>
      <c r="AA4754"/>
      <c r="AB4754"/>
      <c r="AC4754"/>
      <c r="AD4754"/>
      <c r="AE4754"/>
      <c r="AF4754"/>
      <c r="AG4754"/>
      <c r="AH4754"/>
    </row>
    <row r="4755" spans="1:34" s="282" customFormat="1" ht="12.75" customHeight="1" x14ac:dyDescent="0.25">
      <c r="A4755"/>
      <c r="B4755"/>
      <c r="C4755" s="8"/>
      <c r="D4755" s="8"/>
      <c r="E4755"/>
      <c r="F4755" s="276"/>
      <c r="G4755"/>
      <c r="H4755"/>
      <c r="I4755"/>
      <c r="J4755" s="267"/>
      <c r="K4755" s="267"/>
      <c r="L4755" s="372"/>
      <c r="O4755" s="373"/>
      <c r="P4755" s="373"/>
      <c r="Q4755" s="374"/>
      <c r="R4755" s="274"/>
      <c r="S4755"/>
      <c r="T4755"/>
      <c r="U4755"/>
      <c r="V4755"/>
      <c r="W4755"/>
      <c r="X4755"/>
      <c r="Y4755"/>
      <c r="Z4755"/>
      <c r="AA4755"/>
      <c r="AB4755"/>
      <c r="AC4755"/>
      <c r="AD4755"/>
      <c r="AE4755"/>
      <c r="AF4755"/>
      <c r="AG4755"/>
      <c r="AH4755"/>
    </row>
    <row r="4756" spans="1:34" s="282" customFormat="1" ht="12.75" customHeight="1" x14ac:dyDescent="0.25">
      <c r="A4756"/>
      <c r="B4756"/>
      <c r="C4756" s="8"/>
      <c r="D4756" s="8"/>
      <c r="E4756"/>
      <c r="F4756" s="276"/>
      <c r="G4756"/>
      <c r="H4756"/>
      <c r="I4756"/>
      <c r="J4756" s="267"/>
      <c r="K4756" s="267"/>
      <c r="L4756" s="372"/>
      <c r="O4756" s="373"/>
      <c r="P4756" s="373"/>
      <c r="Q4756" s="374"/>
      <c r="R4756" s="274"/>
      <c r="S4756"/>
      <c r="T4756"/>
      <c r="U4756"/>
      <c r="V4756"/>
      <c r="W4756"/>
      <c r="X4756"/>
      <c r="Y4756"/>
      <c r="Z4756"/>
      <c r="AA4756"/>
      <c r="AB4756"/>
      <c r="AC4756"/>
      <c r="AD4756"/>
      <c r="AE4756"/>
      <c r="AF4756"/>
      <c r="AG4756"/>
      <c r="AH4756"/>
    </row>
    <row r="4757" spans="1:34" s="282" customFormat="1" ht="12.75" customHeight="1" x14ac:dyDescent="0.25">
      <c r="A4757"/>
      <c r="B4757"/>
      <c r="C4757" s="8"/>
      <c r="D4757" s="8"/>
      <c r="E4757"/>
      <c r="F4757" s="276"/>
      <c r="G4757"/>
      <c r="H4757"/>
      <c r="I4757"/>
      <c r="J4757" s="267"/>
      <c r="K4757" s="267"/>
      <c r="L4757" s="372"/>
      <c r="O4757" s="373"/>
      <c r="P4757" s="373"/>
      <c r="Q4757" s="374"/>
      <c r="R4757" s="274"/>
      <c r="S4757"/>
      <c r="T4757"/>
      <c r="U4757"/>
      <c r="V4757"/>
      <c r="W4757"/>
      <c r="X4757"/>
      <c r="Y4757"/>
      <c r="Z4757"/>
      <c r="AA4757"/>
      <c r="AB4757"/>
      <c r="AC4757"/>
      <c r="AD4757"/>
      <c r="AE4757"/>
      <c r="AF4757"/>
      <c r="AG4757"/>
      <c r="AH4757"/>
    </row>
    <row r="4758" spans="1:34" s="282" customFormat="1" ht="12.75" customHeight="1" x14ac:dyDescent="0.25">
      <c r="A4758"/>
      <c r="B4758"/>
      <c r="C4758" s="8"/>
      <c r="D4758" s="8"/>
      <c r="E4758"/>
      <c r="F4758" s="276"/>
      <c r="G4758"/>
      <c r="H4758"/>
      <c r="I4758"/>
      <c r="J4758" s="267"/>
      <c r="K4758" s="267"/>
      <c r="L4758" s="372"/>
      <c r="O4758" s="373"/>
      <c r="P4758" s="373"/>
      <c r="Q4758" s="374"/>
      <c r="R4758" s="274"/>
      <c r="S4758"/>
      <c r="T4758"/>
      <c r="U4758"/>
      <c r="V4758"/>
      <c r="W4758"/>
      <c r="X4758"/>
      <c r="Y4758"/>
      <c r="Z4758"/>
      <c r="AA4758"/>
      <c r="AB4758"/>
      <c r="AC4758"/>
      <c r="AD4758"/>
      <c r="AE4758"/>
      <c r="AF4758"/>
      <c r="AG4758"/>
      <c r="AH4758"/>
    </row>
    <row r="4759" spans="1:34" s="282" customFormat="1" ht="12.75" customHeight="1" x14ac:dyDescent="0.25">
      <c r="A4759"/>
      <c r="B4759"/>
      <c r="C4759" s="8"/>
      <c r="D4759" s="8"/>
      <c r="E4759"/>
      <c r="F4759" s="276"/>
      <c r="G4759"/>
      <c r="H4759"/>
      <c r="I4759"/>
      <c r="J4759" s="267"/>
      <c r="K4759" s="267"/>
      <c r="L4759" s="372"/>
      <c r="O4759" s="373"/>
      <c r="P4759" s="373"/>
      <c r="Q4759" s="374"/>
      <c r="R4759" s="274"/>
      <c r="S4759"/>
      <c r="T4759"/>
      <c r="U4759"/>
      <c r="V4759"/>
      <c r="W4759"/>
      <c r="X4759"/>
      <c r="Y4759"/>
      <c r="Z4759"/>
      <c r="AA4759"/>
      <c r="AB4759"/>
      <c r="AC4759"/>
      <c r="AD4759"/>
      <c r="AE4759"/>
      <c r="AF4759"/>
      <c r="AG4759"/>
      <c r="AH4759"/>
    </row>
    <row r="4760" spans="1:34" s="282" customFormat="1" ht="12.75" customHeight="1" x14ac:dyDescent="0.25">
      <c r="A4760"/>
      <c r="B4760"/>
      <c r="C4760" s="8"/>
      <c r="D4760" s="8"/>
      <c r="E4760"/>
      <c r="F4760" s="276"/>
      <c r="G4760"/>
      <c r="H4760"/>
      <c r="I4760"/>
      <c r="J4760" s="267"/>
      <c r="K4760" s="267"/>
      <c r="L4760" s="372"/>
      <c r="O4760" s="373"/>
      <c r="P4760" s="373"/>
      <c r="Q4760" s="374"/>
      <c r="R4760" s="274"/>
      <c r="S4760"/>
      <c r="T4760"/>
      <c r="U4760"/>
      <c r="V4760"/>
      <c r="W4760"/>
      <c r="X4760"/>
      <c r="Y4760"/>
      <c r="Z4760"/>
      <c r="AA4760"/>
      <c r="AB4760"/>
      <c r="AC4760"/>
      <c r="AD4760"/>
      <c r="AE4760"/>
      <c r="AF4760"/>
      <c r="AG4760"/>
      <c r="AH4760"/>
    </row>
    <row r="4761" spans="1:34" s="282" customFormat="1" ht="12.75" customHeight="1" x14ac:dyDescent="0.25">
      <c r="A4761"/>
      <c r="B4761"/>
      <c r="C4761" s="8"/>
      <c r="D4761" s="8"/>
      <c r="E4761"/>
      <c r="F4761" s="276"/>
      <c r="G4761"/>
      <c r="H4761"/>
      <c r="I4761"/>
      <c r="J4761" s="267"/>
      <c r="K4761" s="267"/>
      <c r="L4761" s="372"/>
      <c r="O4761" s="373"/>
      <c r="P4761" s="373"/>
      <c r="Q4761" s="374"/>
      <c r="R4761" s="274"/>
      <c r="S4761"/>
      <c r="T4761"/>
      <c r="U4761"/>
      <c r="V4761"/>
      <c r="W4761"/>
      <c r="X4761"/>
      <c r="Y4761"/>
      <c r="Z4761"/>
      <c r="AA4761"/>
      <c r="AB4761"/>
      <c r="AC4761"/>
      <c r="AD4761"/>
      <c r="AE4761"/>
      <c r="AF4761"/>
      <c r="AG4761"/>
      <c r="AH4761"/>
    </row>
    <row r="4762" spans="1:34" s="282" customFormat="1" ht="12.75" customHeight="1" x14ac:dyDescent="0.25">
      <c r="A4762"/>
      <c r="B4762"/>
      <c r="C4762" s="8"/>
      <c r="D4762" s="8"/>
      <c r="E4762"/>
      <c r="F4762" s="276"/>
      <c r="G4762"/>
      <c r="H4762"/>
      <c r="I4762"/>
      <c r="J4762" s="267"/>
      <c r="K4762" s="267"/>
      <c r="L4762" s="372"/>
      <c r="O4762" s="373"/>
      <c r="P4762" s="373"/>
      <c r="Q4762" s="374"/>
      <c r="R4762" s="274"/>
      <c r="S4762"/>
      <c r="T4762"/>
      <c r="U4762"/>
      <c r="V4762"/>
      <c r="W4762"/>
      <c r="X4762"/>
      <c r="Y4762"/>
      <c r="Z4762"/>
      <c r="AA4762"/>
      <c r="AB4762"/>
      <c r="AC4762"/>
      <c r="AD4762"/>
      <c r="AE4762"/>
      <c r="AF4762"/>
      <c r="AG4762"/>
      <c r="AH4762"/>
    </row>
    <row r="4763" spans="1:34" s="282" customFormat="1" ht="12.75" customHeight="1" x14ac:dyDescent="0.25">
      <c r="A4763"/>
      <c r="B4763"/>
      <c r="C4763" s="8"/>
      <c r="D4763" s="8"/>
      <c r="E4763"/>
      <c r="F4763" s="276"/>
      <c r="G4763"/>
      <c r="H4763"/>
      <c r="I4763"/>
      <c r="J4763" s="267"/>
      <c r="K4763" s="267"/>
      <c r="L4763" s="372"/>
      <c r="O4763" s="373"/>
      <c r="P4763" s="373"/>
      <c r="Q4763" s="374"/>
      <c r="R4763" s="274"/>
      <c r="S4763"/>
      <c r="T4763"/>
      <c r="U4763"/>
      <c r="V4763"/>
      <c r="W4763"/>
      <c r="X4763"/>
      <c r="Y4763"/>
      <c r="Z4763"/>
      <c r="AA4763"/>
      <c r="AB4763"/>
      <c r="AC4763"/>
      <c r="AD4763"/>
      <c r="AE4763"/>
      <c r="AF4763"/>
      <c r="AG4763"/>
      <c r="AH4763"/>
    </row>
    <row r="4764" spans="1:34" s="282" customFormat="1" ht="12.75" customHeight="1" x14ac:dyDescent="0.25">
      <c r="A4764"/>
      <c r="B4764"/>
      <c r="C4764" s="8"/>
      <c r="D4764" s="8"/>
      <c r="E4764"/>
      <c r="F4764" s="276"/>
      <c r="G4764"/>
      <c r="H4764"/>
      <c r="I4764"/>
      <c r="J4764" s="267"/>
      <c r="K4764" s="267"/>
      <c r="L4764" s="372"/>
      <c r="O4764" s="373"/>
      <c r="P4764" s="373"/>
      <c r="Q4764" s="374"/>
      <c r="R4764" s="274"/>
      <c r="S4764"/>
      <c r="T4764"/>
      <c r="U4764"/>
      <c r="V4764"/>
      <c r="W4764"/>
      <c r="X4764"/>
      <c r="Y4764"/>
      <c r="Z4764"/>
      <c r="AA4764"/>
      <c r="AB4764"/>
      <c r="AC4764"/>
      <c r="AD4764"/>
      <c r="AE4764"/>
      <c r="AF4764"/>
      <c r="AG4764"/>
      <c r="AH4764"/>
    </row>
    <row r="4765" spans="1:34" s="282" customFormat="1" ht="12.75" customHeight="1" x14ac:dyDescent="0.25">
      <c r="A4765"/>
      <c r="B4765"/>
      <c r="C4765" s="8"/>
      <c r="D4765" s="8"/>
      <c r="E4765"/>
      <c r="F4765" s="276"/>
      <c r="G4765"/>
      <c r="H4765"/>
      <c r="I4765"/>
      <c r="J4765" s="267"/>
      <c r="K4765" s="267"/>
      <c r="L4765" s="372"/>
      <c r="O4765" s="373"/>
      <c r="P4765" s="373"/>
      <c r="Q4765" s="374"/>
      <c r="R4765" s="274"/>
      <c r="S4765"/>
      <c r="T4765"/>
      <c r="U4765"/>
      <c r="V4765"/>
      <c r="W4765"/>
      <c r="X4765"/>
      <c r="Y4765"/>
      <c r="Z4765"/>
      <c r="AA4765"/>
      <c r="AB4765"/>
      <c r="AC4765"/>
      <c r="AD4765"/>
      <c r="AE4765"/>
      <c r="AF4765"/>
      <c r="AG4765"/>
      <c r="AH4765"/>
    </row>
    <row r="4766" spans="1:34" s="282" customFormat="1" ht="12.75" customHeight="1" x14ac:dyDescent="0.25">
      <c r="A4766"/>
      <c r="B4766"/>
      <c r="C4766" s="8"/>
      <c r="D4766" s="8"/>
      <c r="E4766"/>
      <c r="F4766" s="276"/>
      <c r="G4766"/>
      <c r="H4766"/>
      <c r="I4766"/>
      <c r="J4766" s="267"/>
      <c r="K4766" s="267"/>
      <c r="L4766" s="372"/>
      <c r="O4766" s="373"/>
      <c r="P4766" s="373"/>
      <c r="Q4766" s="374"/>
      <c r="R4766" s="274"/>
      <c r="S4766"/>
      <c r="T4766"/>
      <c r="U4766"/>
      <c r="V4766"/>
      <c r="W4766"/>
      <c r="X4766"/>
      <c r="Y4766"/>
      <c r="Z4766"/>
      <c r="AA4766"/>
      <c r="AB4766"/>
      <c r="AC4766"/>
      <c r="AD4766"/>
      <c r="AE4766"/>
      <c r="AF4766"/>
      <c r="AG4766"/>
      <c r="AH4766"/>
    </row>
    <row r="4767" spans="1:34" s="282" customFormat="1" ht="12.75" customHeight="1" x14ac:dyDescent="0.25">
      <c r="A4767"/>
      <c r="B4767"/>
      <c r="C4767" s="8"/>
      <c r="D4767" s="8"/>
      <c r="E4767"/>
      <c r="F4767" s="276"/>
      <c r="G4767"/>
      <c r="H4767"/>
      <c r="I4767"/>
      <c r="J4767" s="267"/>
      <c r="K4767" s="267"/>
      <c r="L4767" s="372"/>
      <c r="O4767" s="373"/>
      <c r="P4767" s="373"/>
      <c r="Q4767" s="374"/>
      <c r="R4767" s="274"/>
      <c r="S4767"/>
      <c r="T4767"/>
      <c r="U4767"/>
      <c r="V4767"/>
      <c r="W4767"/>
      <c r="X4767"/>
      <c r="Y4767"/>
      <c r="Z4767"/>
      <c r="AA4767"/>
      <c r="AB4767"/>
      <c r="AC4767"/>
      <c r="AD4767"/>
      <c r="AE4767"/>
      <c r="AF4767"/>
      <c r="AG4767"/>
      <c r="AH4767"/>
    </row>
    <row r="4768" spans="1:34" s="282" customFormat="1" ht="12.75" customHeight="1" x14ac:dyDescent="0.25">
      <c r="A4768"/>
      <c r="B4768"/>
      <c r="C4768" s="8"/>
      <c r="D4768" s="8"/>
      <c r="E4768"/>
      <c r="F4768" s="276"/>
      <c r="G4768"/>
      <c r="H4768"/>
      <c r="I4768"/>
      <c r="J4768" s="267"/>
      <c r="K4768" s="267"/>
      <c r="L4768" s="372"/>
      <c r="O4768" s="373"/>
      <c r="P4768" s="373"/>
      <c r="Q4768" s="374"/>
      <c r="R4768" s="274"/>
      <c r="S4768"/>
      <c r="T4768"/>
      <c r="U4768"/>
      <c r="V4768"/>
      <c r="W4768"/>
      <c r="X4768"/>
      <c r="Y4768"/>
      <c r="Z4768"/>
      <c r="AA4768"/>
      <c r="AB4768"/>
      <c r="AC4768"/>
      <c r="AD4768"/>
      <c r="AE4768"/>
      <c r="AF4768"/>
      <c r="AG4768"/>
      <c r="AH4768"/>
    </row>
    <row r="4769" spans="1:34" s="282" customFormat="1" ht="12.75" customHeight="1" x14ac:dyDescent="0.25">
      <c r="A4769"/>
      <c r="B4769"/>
      <c r="C4769" s="8"/>
      <c r="D4769" s="8"/>
      <c r="E4769"/>
      <c r="F4769" s="276"/>
      <c r="G4769"/>
      <c r="H4769"/>
      <c r="I4769"/>
      <c r="J4769" s="267"/>
      <c r="K4769" s="267"/>
      <c r="L4769" s="372"/>
      <c r="O4769" s="373"/>
      <c r="P4769" s="373"/>
      <c r="Q4769" s="374"/>
      <c r="R4769" s="274"/>
      <c r="S4769"/>
      <c r="T4769"/>
      <c r="U4769"/>
      <c r="V4769"/>
      <c r="W4769"/>
      <c r="X4769"/>
      <c r="Y4769"/>
      <c r="Z4769"/>
      <c r="AA4769"/>
      <c r="AB4769"/>
      <c r="AC4769"/>
      <c r="AD4769"/>
      <c r="AE4769"/>
      <c r="AF4769"/>
      <c r="AG4769"/>
      <c r="AH4769"/>
    </row>
    <row r="4770" spans="1:34" s="282" customFormat="1" ht="12.75" customHeight="1" x14ac:dyDescent="0.25">
      <c r="A4770"/>
      <c r="B4770"/>
      <c r="C4770" s="8"/>
      <c r="D4770" s="8"/>
      <c r="E4770"/>
      <c r="F4770" s="276"/>
      <c r="G4770"/>
      <c r="H4770"/>
      <c r="I4770"/>
      <c r="J4770" s="267"/>
      <c r="K4770" s="267"/>
      <c r="L4770" s="372"/>
      <c r="O4770" s="373"/>
      <c r="P4770" s="373"/>
      <c r="Q4770" s="374"/>
      <c r="R4770" s="274"/>
      <c r="S4770"/>
      <c r="T4770"/>
      <c r="U4770"/>
      <c r="V4770"/>
      <c r="W4770"/>
      <c r="X4770"/>
      <c r="Y4770"/>
      <c r="Z4770"/>
      <c r="AA4770"/>
      <c r="AB4770"/>
      <c r="AC4770"/>
      <c r="AD4770"/>
      <c r="AE4770"/>
      <c r="AF4770"/>
      <c r="AG4770"/>
      <c r="AH4770"/>
    </row>
    <row r="4771" spans="1:34" s="282" customFormat="1" ht="12.75" customHeight="1" x14ac:dyDescent="0.25">
      <c r="A4771"/>
      <c r="B4771"/>
      <c r="C4771" s="8"/>
      <c r="D4771" s="8"/>
      <c r="E4771"/>
      <c r="F4771" s="276"/>
      <c r="G4771"/>
      <c r="H4771"/>
      <c r="I4771"/>
      <c r="J4771" s="267"/>
      <c r="K4771" s="267"/>
      <c r="L4771" s="372"/>
      <c r="O4771" s="373"/>
      <c r="P4771" s="373"/>
      <c r="Q4771" s="374"/>
      <c r="R4771" s="274"/>
      <c r="S4771"/>
      <c r="T4771"/>
      <c r="U4771"/>
      <c r="V4771"/>
      <c r="W4771"/>
      <c r="X4771"/>
      <c r="Y4771"/>
      <c r="Z4771"/>
      <c r="AA4771"/>
      <c r="AB4771"/>
      <c r="AC4771"/>
      <c r="AD4771"/>
      <c r="AE4771"/>
      <c r="AF4771"/>
      <c r="AG4771"/>
      <c r="AH4771"/>
    </row>
    <row r="4772" spans="1:34" s="282" customFormat="1" ht="12.75" customHeight="1" x14ac:dyDescent="0.25">
      <c r="A4772"/>
      <c r="B4772"/>
      <c r="C4772" s="8"/>
      <c r="D4772" s="8"/>
      <c r="E4772"/>
      <c r="F4772" s="276"/>
      <c r="G4772"/>
      <c r="H4772"/>
      <c r="I4772"/>
      <c r="J4772" s="267"/>
      <c r="K4772" s="267"/>
      <c r="L4772" s="372"/>
      <c r="O4772" s="373"/>
      <c r="P4772" s="373"/>
      <c r="Q4772" s="374"/>
      <c r="R4772" s="274"/>
      <c r="S4772"/>
      <c r="T4772"/>
      <c r="U4772"/>
      <c r="V4772"/>
      <c r="W4772"/>
      <c r="X4772"/>
      <c r="Y4772"/>
      <c r="Z4772"/>
      <c r="AA4772"/>
      <c r="AB4772"/>
      <c r="AC4772"/>
      <c r="AD4772"/>
      <c r="AE4772"/>
      <c r="AF4772"/>
      <c r="AG4772"/>
      <c r="AH4772"/>
    </row>
    <row r="4773" spans="1:34" s="282" customFormat="1" ht="12.75" customHeight="1" x14ac:dyDescent="0.25">
      <c r="A4773"/>
      <c r="B4773"/>
      <c r="C4773" s="8"/>
      <c r="D4773" s="8"/>
      <c r="E4773"/>
      <c r="F4773" s="276"/>
      <c r="G4773"/>
      <c r="H4773"/>
      <c r="I4773"/>
      <c r="J4773" s="267"/>
      <c r="K4773" s="267"/>
      <c r="L4773" s="372"/>
      <c r="O4773" s="373"/>
      <c r="P4773" s="373"/>
      <c r="Q4773" s="374"/>
      <c r="R4773" s="274"/>
      <c r="S4773"/>
      <c r="T4773"/>
      <c r="U4773"/>
      <c r="V4773"/>
      <c r="W4773"/>
      <c r="X4773"/>
      <c r="Y4773"/>
      <c r="Z4773"/>
      <c r="AA4773"/>
      <c r="AB4773"/>
      <c r="AC4773"/>
      <c r="AD4773"/>
      <c r="AE4773"/>
      <c r="AF4773"/>
      <c r="AG4773"/>
      <c r="AH4773"/>
    </row>
    <row r="4774" spans="1:34" s="282" customFormat="1" ht="12.75" customHeight="1" x14ac:dyDescent="0.25">
      <c r="A4774"/>
      <c r="B4774"/>
      <c r="C4774" s="8"/>
      <c r="D4774" s="8"/>
      <c r="E4774"/>
      <c r="F4774" s="276"/>
      <c r="G4774"/>
      <c r="H4774"/>
      <c r="I4774"/>
      <c r="J4774" s="267"/>
      <c r="K4774" s="267"/>
      <c r="L4774" s="372"/>
      <c r="O4774" s="373"/>
      <c r="P4774" s="373"/>
      <c r="Q4774" s="374"/>
      <c r="R4774" s="274"/>
      <c r="S4774"/>
      <c r="T4774"/>
      <c r="U4774"/>
      <c r="V4774"/>
      <c r="W4774"/>
      <c r="X4774"/>
      <c r="Y4774"/>
      <c r="Z4774"/>
      <c r="AA4774"/>
      <c r="AB4774"/>
      <c r="AC4774"/>
      <c r="AD4774"/>
      <c r="AE4774"/>
      <c r="AF4774"/>
      <c r="AG4774"/>
      <c r="AH4774"/>
    </row>
    <row r="4775" spans="1:34" s="282" customFormat="1" ht="12.75" customHeight="1" x14ac:dyDescent="0.25">
      <c r="A4775"/>
      <c r="B4775"/>
      <c r="C4775" s="8"/>
      <c r="D4775" s="8"/>
      <c r="E4775"/>
      <c r="F4775" s="276"/>
      <c r="G4775"/>
      <c r="H4775"/>
      <c r="I4775"/>
      <c r="J4775" s="267"/>
      <c r="K4775" s="267"/>
      <c r="L4775" s="372"/>
      <c r="O4775" s="373"/>
      <c r="P4775" s="373"/>
      <c r="Q4775" s="374"/>
      <c r="R4775" s="274"/>
      <c r="S4775"/>
      <c r="T4775"/>
      <c r="U4775"/>
      <c r="V4775"/>
      <c r="W4775"/>
      <c r="X4775"/>
      <c r="Y4775"/>
      <c r="Z4775"/>
      <c r="AA4775"/>
      <c r="AB4775"/>
      <c r="AC4775"/>
      <c r="AD4775"/>
      <c r="AE4775"/>
      <c r="AF4775"/>
      <c r="AG4775"/>
      <c r="AH4775"/>
    </row>
    <row r="4776" spans="1:34" s="282" customFormat="1" ht="12.75" customHeight="1" x14ac:dyDescent="0.25">
      <c r="A4776"/>
      <c r="B4776"/>
      <c r="C4776" s="8"/>
      <c r="D4776" s="8"/>
      <c r="E4776"/>
      <c r="F4776" s="276"/>
      <c r="G4776"/>
      <c r="H4776"/>
      <c r="I4776"/>
      <c r="J4776" s="267"/>
      <c r="K4776" s="267"/>
      <c r="L4776" s="372"/>
      <c r="O4776" s="373"/>
      <c r="P4776" s="373"/>
      <c r="Q4776" s="374"/>
      <c r="R4776" s="274"/>
      <c r="S4776"/>
      <c r="T4776"/>
      <c r="U4776"/>
      <c r="V4776"/>
      <c r="W4776"/>
      <c r="X4776"/>
      <c r="Y4776"/>
      <c r="Z4776"/>
      <c r="AA4776"/>
      <c r="AB4776"/>
      <c r="AC4776"/>
      <c r="AD4776"/>
      <c r="AE4776"/>
      <c r="AF4776"/>
      <c r="AG4776"/>
      <c r="AH4776"/>
    </row>
    <row r="4777" spans="1:34" s="282" customFormat="1" ht="12.75" customHeight="1" x14ac:dyDescent="0.25">
      <c r="A4777"/>
      <c r="B4777"/>
      <c r="C4777" s="8"/>
      <c r="D4777" s="8"/>
      <c r="E4777"/>
      <c r="F4777" s="276"/>
      <c r="G4777"/>
      <c r="H4777"/>
      <c r="I4777"/>
      <c r="J4777" s="267"/>
      <c r="K4777" s="267"/>
      <c r="L4777" s="372"/>
      <c r="O4777" s="373"/>
      <c r="P4777" s="373"/>
      <c r="Q4777" s="374"/>
      <c r="R4777" s="274"/>
      <c r="S4777"/>
      <c r="T4777"/>
      <c r="U4777"/>
      <c r="V4777"/>
      <c r="W4777"/>
      <c r="X4777"/>
      <c r="Y4777"/>
      <c r="Z4777"/>
      <c r="AA4777"/>
      <c r="AB4777"/>
      <c r="AC4777"/>
      <c r="AD4777"/>
      <c r="AE4777"/>
      <c r="AF4777"/>
      <c r="AG4777"/>
      <c r="AH4777"/>
    </row>
    <row r="4778" spans="1:34" s="282" customFormat="1" ht="12.75" customHeight="1" x14ac:dyDescent="0.25">
      <c r="A4778"/>
      <c r="B4778"/>
      <c r="C4778" s="8"/>
      <c r="D4778" s="8"/>
      <c r="E4778"/>
      <c r="F4778" s="276"/>
      <c r="G4778"/>
      <c r="H4778"/>
      <c r="I4778"/>
      <c r="J4778" s="267"/>
      <c r="K4778" s="267"/>
      <c r="L4778" s="372"/>
      <c r="O4778" s="373"/>
      <c r="P4778" s="373"/>
      <c r="Q4778" s="374"/>
      <c r="R4778" s="274"/>
      <c r="S4778"/>
      <c r="T4778"/>
      <c r="U4778"/>
      <c r="V4778"/>
      <c r="W4778"/>
      <c r="X4778"/>
      <c r="Y4778"/>
      <c r="Z4778"/>
      <c r="AA4778"/>
      <c r="AB4778"/>
      <c r="AC4778"/>
      <c r="AD4778"/>
      <c r="AE4778"/>
      <c r="AF4778"/>
      <c r="AG4778"/>
      <c r="AH4778"/>
    </row>
    <row r="4779" spans="1:34" s="282" customFormat="1" ht="12.75" customHeight="1" x14ac:dyDescent="0.25">
      <c r="A4779"/>
      <c r="B4779"/>
      <c r="C4779" s="8"/>
      <c r="D4779" s="8"/>
      <c r="E4779"/>
      <c r="F4779" s="276"/>
      <c r="G4779"/>
      <c r="H4779"/>
      <c r="I4779"/>
      <c r="J4779" s="267"/>
      <c r="K4779" s="267"/>
      <c r="L4779" s="372"/>
      <c r="O4779" s="373"/>
      <c r="P4779" s="373"/>
      <c r="Q4779" s="374"/>
      <c r="R4779" s="274"/>
      <c r="S4779"/>
      <c r="T4779"/>
      <c r="U4779"/>
      <c r="V4779"/>
      <c r="W4779"/>
      <c r="X4779"/>
      <c r="Y4779"/>
      <c r="Z4779"/>
      <c r="AA4779"/>
      <c r="AB4779"/>
      <c r="AC4779"/>
      <c r="AD4779"/>
      <c r="AE4779"/>
      <c r="AF4779"/>
      <c r="AG4779"/>
      <c r="AH4779"/>
    </row>
    <row r="4780" spans="1:34" s="282" customFormat="1" ht="12.75" customHeight="1" x14ac:dyDescent="0.25">
      <c r="A4780"/>
      <c r="B4780"/>
      <c r="C4780" s="8"/>
      <c r="D4780" s="8"/>
      <c r="E4780"/>
      <c r="F4780" s="276"/>
      <c r="G4780"/>
      <c r="H4780"/>
      <c r="I4780"/>
      <c r="J4780" s="267"/>
      <c r="K4780" s="267"/>
      <c r="L4780" s="372"/>
      <c r="O4780" s="373"/>
      <c r="P4780" s="373"/>
      <c r="Q4780" s="374"/>
      <c r="R4780" s="274"/>
      <c r="S4780"/>
      <c r="T4780"/>
      <c r="U4780"/>
      <c r="V4780"/>
      <c r="W4780"/>
      <c r="X4780"/>
      <c r="Y4780"/>
      <c r="Z4780"/>
      <c r="AA4780"/>
      <c r="AB4780"/>
      <c r="AC4780"/>
      <c r="AD4780"/>
      <c r="AE4780"/>
      <c r="AF4780"/>
      <c r="AG4780"/>
      <c r="AH4780"/>
    </row>
    <row r="4781" spans="1:34" s="282" customFormat="1" ht="12.75" customHeight="1" x14ac:dyDescent="0.25">
      <c r="A4781"/>
      <c r="B4781"/>
      <c r="C4781" s="8"/>
      <c r="D4781" s="8"/>
      <c r="E4781"/>
      <c r="F4781" s="276"/>
      <c r="G4781"/>
      <c r="H4781"/>
      <c r="I4781"/>
      <c r="J4781" s="267"/>
      <c r="K4781" s="267"/>
      <c r="L4781" s="372"/>
      <c r="O4781" s="373"/>
      <c r="P4781" s="373"/>
      <c r="Q4781" s="374"/>
      <c r="R4781" s="274"/>
      <c r="S4781"/>
      <c r="T4781"/>
      <c r="U4781"/>
      <c r="V4781"/>
      <c r="W4781"/>
      <c r="X4781"/>
      <c r="Y4781"/>
      <c r="Z4781"/>
      <c r="AA4781"/>
      <c r="AB4781"/>
      <c r="AC4781"/>
      <c r="AD4781"/>
      <c r="AE4781"/>
      <c r="AF4781"/>
      <c r="AG4781"/>
      <c r="AH4781"/>
    </row>
    <row r="4782" spans="1:34" s="282" customFormat="1" ht="12.75" customHeight="1" x14ac:dyDescent="0.25">
      <c r="A4782"/>
      <c r="B4782"/>
      <c r="C4782" s="8"/>
      <c r="D4782" s="8"/>
      <c r="E4782"/>
      <c r="F4782" s="276"/>
      <c r="G4782"/>
      <c r="H4782"/>
      <c r="I4782"/>
      <c r="J4782" s="267"/>
      <c r="K4782" s="267"/>
      <c r="L4782" s="372"/>
      <c r="O4782" s="373"/>
      <c r="P4782" s="373"/>
      <c r="Q4782" s="374"/>
      <c r="R4782" s="274"/>
      <c r="S4782"/>
      <c r="T4782"/>
      <c r="U4782"/>
      <c r="V4782"/>
      <c r="W4782"/>
      <c r="X4782"/>
      <c r="Y4782"/>
      <c r="Z4782"/>
      <c r="AA4782"/>
      <c r="AB4782"/>
      <c r="AC4782"/>
      <c r="AD4782"/>
      <c r="AE4782"/>
      <c r="AF4782"/>
      <c r="AG4782"/>
      <c r="AH4782"/>
    </row>
    <row r="4783" spans="1:34" s="282" customFormat="1" ht="12.75" customHeight="1" x14ac:dyDescent="0.25">
      <c r="A4783"/>
      <c r="B4783"/>
      <c r="C4783" s="8"/>
      <c r="D4783" s="8"/>
      <c r="E4783"/>
      <c r="F4783" s="276"/>
      <c r="G4783"/>
      <c r="H4783"/>
      <c r="I4783"/>
      <c r="J4783" s="267"/>
      <c r="K4783" s="267"/>
      <c r="L4783" s="372"/>
      <c r="O4783" s="373"/>
      <c r="P4783" s="373"/>
      <c r="Q4783" s="374"/>
      <c r="R4783" s="274"/>
      <c r="S4783"/>
      <c r="T4783"/>
      <c r="U4783"/>
      <c r="V4783"/>
      <c r="W4783"/>
      <c r="X4783"/>
      <c r="Y4783"/>
      <c r="Z4783"/>
      <c r="AA4783"/>
      <c r="AB4783"/>
      <c r="AC4783"/>
      <c r="AD4783"/>
      <c r="AE4783"/>
      <c r="AF4783"/>
      <c r="AG4783"/>
      <c r="AH4783"/>
    </row>
    <row r="4784" spans="1:34" s="282" customFormat="1" ht="12.75" customHeight="1" x14ac:dyDescent="0.25">
      <c r="A4784"/>
      <c r="B4784"/>
      <c r="C4784" s="8"/>
      <c r="D4784" s="8"/>
      <c r="E4784"/>
      <c r="F4784" s="276"/>
      <c r="G4784"/>
      <c r="H4784"/>
      <c r="I4784"/>
      <c r="J4784" s="267"/>
      <c r="K4784" s="267"/>
      <c r="L4784" s="372"/>
      <c r="O4784" s="373"/>
      <c r="P4784" s="373"/>
      <c r="Q4784" s="374"/>
      <c r="R4784" s="274"/>
      <c r="S4784"/>
      <c r="T4784"/>
      <c r="U4784"/>
      <c r="V4784"/>
      <c r="W4784"/>
      <c r="X4784"/>
      <c r="Y4784"/>
      <c r="Z4784"/>
      <c r="AA4784"/>
      <c r="AB4784"/>
      <c r="AC4784"/>
      <c r="AD4784"/>
      <c r="AE4784"/>
      <c r="AF4784"/>
      <c r="AG4784"/>
      <c r="AH4784"/>
    </row>
    <row r="4785" spans="1:34" s="282" customFormat="1" ht="12.75" customHeight="1" x14ac:dyDescent="0.25">
      <c r="A4785"/>
      <c r="B4785"/>
      <c r="C4785" s="8"/>
      <c r="D4785" s="8"/>
      <c r="E4785"/>
      <c r="F4785" s="276"/>
      <c r="G4785"/>
      <c r="H4785"/>
      <c r="I4785"/>
      <c r="J4785" s="267"/>
      <c r="K4785" s="267"/>
      <c r="L4785" s="372"/>
      <c r="O4785" s="373"/>
      <c r="P4785" s="373"/>
      <c r="Q4785" s="374"/>
      <c r="R4785" s="274"/>
      <c r="S4785"/>
      <c r="T4785"/>
      <c r="U4785"/>
      <c r="V4785"/>
      <c r="W4785"/>
      <c r="X4785"/>
      <c r="Y4785"/>
      <c r="Z4785"/>
      <c r="AA4785"/>
      <c r="AB4785"/>
      <c r="AC4785"/>
      <c r="AD4785"/>
      <c r="AE4785"/>
      <c r="AF4785"/>
      <c r="AG4785"/>
      <c r="AH4785"/>
    </row>
    <row r="4786" spans="1:34" s="282" customFormat="1" ht="12.75" customHeight="1" x14ac:dyDescent="0.25">
      <c r="A4786"/>
      <c r="B4786"/>
      <c r="C4786" s="8"/>
      <c r="D4786" s="8"/>
      <c r="E4786"/>
      <c r="F4786" s="276"/>
      <c r="G4786"/>
      <c r="H4786"/>
      <c r="I4786"/>
      <c r="J4786" s="267"/>
      <c r="K4786" s="267"/>
      <c r="L4786" s="372"/>
      <c r="O4786" s="373"/>
      <c r="P4786" s="373"/>
      <c r="Q4786" s="374"/>
      <c r="R4786" s="274"/>
      <c r="S4786"/>
      <c r="T4786"/>
      <c r="U4786"/>
      <c r="V4786"/>
      <c r="W4786"/>
      <c r="X4786"/>
      <c r="Y4786"/>
      <c r="Z4786"/>
      <c r="AA4786"/>
      <c r="AB4786"/>
      <c r="AC4786"/>
      <c r="AD4786"/>
      <c r="AE4786"/>
      <c r="AF4786"/>
      <c r="AG4786"/>
      <c r="AH4786"/>
    </row>
    <row r="4787" spans="1:34" s="282" customFormat="1" ht="12.75" customHeight="1" x14ac:dyDescent="0.25">
      <c r="A4787"/>
      <c r="B4787"/>
      <c r="C4787" s="8"/>
      <c r="D4787" s="8"/>
      <c r="E4787"/>
      <c r="F4787" s="276"/>
      <c r="G4787"/>
      <c r="H4787"/>
      <c r="I4787"/>
      <c r="J4787" s="267"/>
      <c r="K4787" s="267"/>
      <c r="L4787" s="372"/>
      <c r="O4787" s="373"/>
      <c r="P4787" s="373"/>
      <c r="Q4787" s="374"/>
      <c r="R4787" s="274"/>
      <c r="S4787"/>
      <c r="T4787"/>
      <c r="U4787"/>
      <c r="V4787"/>
      <c r="W4787"/>
      <c r="X4787"/>
      <c r="Y4787"/>
      <c r="Z4787"/>
      <c r="AA4787"/>
      <c r="AB4787"/>
      <c r="AC4787"/>
      <c r="AD4787"/>
      <c r="AE4787"/>
      <c r="AF4787"/>
      <c r="AG4787"/>
      <c r="AH4787"/>
    </row>
    <row r="4788" spans="1:34" s="282" customFormat="1" ht="12.75" customHeight="1" x14ac:dyDescent="0.25">
      <c r="A4788"/>
      <c r="B4788"/>
      <c r="C4788" s="8"/>
      <c r="D4788" s="8"/>
      <c r="E4788"/>
      <c r="F4788" s="276"/>
      <c r="G4788"/>
      <c r="H4788"/>
      <c r="I4788"/>
      <c r="J4788" s="267"/>
      <c r="K4788" s="267"/>
      <c r="L4788" s="372"/>
      <c r="O4788" s="373"/>
      <c r="P4788" s="373"/>
      <c r="Q4788" s="374"/>
      <c r="R4788" s="274"/>
      <c r="S4788"/>
      <c r="T4788"/>
      <c r="U4788"/>
      <c r="V4788"/>
      <c r="W4788"/>
      <c r="X4788"/>
      <c r="Y4788"/>
      <c r="Z4788"/>
      <c r="AA4788"/>
      <c r="AB4788"/>
      <c r="AC4788"/>
      <c r="AD4788"/>
      <c r="AE4788"/>
      <c r="AF4788"/>
      <c r="AG4788"/>
      <c r="AH4788"/>
    </row>
    <row r="4789" spans="1:34" s="282" customFormat="1" ht="12.75" customHeight="1" x14ac:dyDescent="0.25">
      <c r="A4789"/>
      <c r="B4789"/>
      <c r="C4789" s="8"/>
      <c r="D4789" s="8"/>
      <c r="E4789"/>
      <c r="F4789" s="276"/>
      <c r="G4789"/>
      <c r="H4789"/>
      <c r="I4789"/>
      <c r="J4789" s="267"/>
      <c r="K4789" s="267"/>
      <c r="L4789" s="372"/>
      <c r="O4789" s="373"/>
      <c r="P4789" s="373"/>
      <c r="Q4789" s="374"/>
      <c r="R4789" s="274"/>
      <c r="S4789"/>
      <c r="T4789"/>
      <c r="U4789"/>
      <c r="V4789"/>
      <c r="W4789"/>
      <c r="X4789"/>
      <c r="Y4789"/>
      <c r="Z4789"/>
      <c r="AA4789"/>
      <c r="AB4789"/>
      <c r="AC4789"/>
      <c r="AD4789"/>
      <c r="AE4789"/>
      <c r="AF4789"/>
      <c r="AG4789"/>
      <c r="AH4789"/>
    </row>
    <row r="4790" spans="1:34" s="282" customFormat="1" ht="12.75" customHeight="1" x14ac:dyDescent="0.25">
      <c r="A4790"/>
      <c r="B4790"/>
      <c r="C4790" s="8"/>
      <c r="D4790" s="8"/>
      <c r="E4790"/>
      <c r="F4790" s="276"/>
      <c r="G4790"/>
      <c r="H4790"/>
      <c r="I4790"/>
      <c r="J4790" s="267"/>
      <c r="K4790" s="267"/>
      <c r="L4790" s="372"/>
      <c r="O4790" s="373"/>
      <c r="P4790" s="373"/>
      <c r="Q4790" s="374"/>
      <c r="R4790" s="274"/>
      <c r="S4790"/>
      <c r="T4790"/>
      <c r="U4790"/>
      <c r="V4790"/>
      <c r="W4790"/>
      <c r="X4790"/>
      <c r="Y4790"/>
      <c r="Z4790"/>
      <c r="AA4790"/>
      <c r="AB4790"/>
      <c r="AC4790"/>
      <c r="AD4790"/>
      <c r="AE4790"/>
      <c r="AF4790"/>
      <c r="AG4790"/>
      <c r="AH4790"/>
    </row>
    <row r="4791" spans="1:34" s="282" customFormat="1" ht="12.75" customHeight="1" x14ac:dyDescent="0.25">
      <c r="A4791"/>
      <c r="B4791"/>
      <c r="C4791" s="8"/>
      <c r="D4791" s="8"/>
      <c r="E4791"/>
      <c r="F4791" s="276"/>
      <c r="G4791"/>
      <c r="H4791"/>
      <c r="I4791"/>
      <c r="J4791" s="267"/>
      <c r="K4791" s="267"/>
      <c r="L4791" s="372"/>
      <c r="O4791" s="373"/>
      <c r="P4791" s="373"/>
      <c r="Q4791" s="374"/>
      <c r="R4791" s="274"/>
      <c r="S4791"/>
      <c r="T4791"/>
      <c r="U4791"/>
      <c r="V4791"/>
      <c r="W4791"/>
      <c r="X4791"/>
      <c r="Y4791"/>
      <c r="Z4791"/>
      <c r="AA4791"/>
      <c r="AB4791"/>
      <c r="AC4791"/>
      <c r="AD4791"/>
      <c r="AE4791"/>
      <c r="AF4791"/>
      <c r="AG4791"/>
      <c r="AH4791"/>
    </row>
    <row r="4792" spans="1:34" s="282" customFormat="1" ht="12.75" customHeight="1" x14ac:dyDescent="0.25">
      <c r="A4792"/>
      <c r="B4792"/>
      <c r="C4792" s="8"/>
      <c r="D4792" s="8"/>
      <c r="E4792"/>
      <c r="F4792" s="276"/>
      <c r="G4792"/>
      <c r="H4792"/>
      <c r="I4792"/>
      <c r="J4792" s="267"/>
      <c r="K4792" s="267"/>
      <c r="L4792" s="372"/>
      <c r="O4792" s="373"/>
      <c r="P4792" s="373"/>
      <c r="Q4792" s="374"/>
      <c r="R4792" s="274"/>
      <c r="S4792"/>
      <c r="T4792"/>
      <c r="U4792"/>
      <c r="V4792"/>
      <c r="W4792"/>
      <c r="X4792"/>
      <c r="Y4792"/>
      <c r="Z4792"/>
      <c r="AA4792"/>
      <c r="AB4792"/>
      <c r="AC4792"/>
      <c r="AD4792"/>
      <c r="AE4792"/>
      <c r="AF4792"/>
      <c r="AG4792"/>
      <c r="AH4792"/>
    </row>
    <row r="4793" spans="1:34" s="282" customFormat="1" ht="12.75" customHeight="1" x14ac:dyDescent="0.25">
      <c r="A4793"/>
      <c r="B4793"/>
      <c r="C4793" s="8"/>
      <c r="D4793" s="8"/>
      <c r="E4793"/>
      <c r="F4793" s="276"/>
      <c r="G4793"/>
      <c r="H4793"/>
      <c r="I4793"/>
      <c r="J4793" s="267"/>
      <c r="K4793" s="267"/>
      <c r="L4793" s="372"/>
      <c r="O4793" s="373"/>
      <c r="P4793" s="373"/>
      <c r="Q4793" s="374"/>
      <c r="R4793" s="274"/>
      <c r="S4793"/>
      <c r="T4793"/>
      <c r="U4793"/>
      <c r="V4793"/>
      <c r="W4793"/>
      <c r="X4793"/>
      <c r="Y4793"/>
      <c r="Z4793"/>
      <c r="AA4793"/>
      <c r="AB4793"/>
      <c r="AC4793"/>
      <c r="AD4793"/>
      <c r="AE4793"/>
      <c r="AF4793"/>
      <c r="AG4793"/>
      <c r="AH4793"/>
    </row>
    <row r="4794" spans="1:34" s="282" customFormat="1" ht="12.75" customHeight="1" x14ac:dyDescent="0.25">
      <c r="A4794"/>
      <c r="B4794"/>
      <c r="C4794" s="8"/>
      <c r="D4794" s="8"/>
      <c r="E4794"/>
      <c r="F4794" s="276"/>
      <c r="G4794"/>
      <c r="H4794"/>
      <c r="I4794"/>
      <c r="J4794" s="267"/>
      <c r="K4794" s="267"/>
      <c r="L4794" s="372"/>
      <c r="O4794" s="373"/>
      <c r="P4794" s="373"/>
      <c r="Q4794" s="374"/>
      <c r="R4794" s="274"/>
      <c r="S4794"/>
      <c r="T4794"/>
      <c r="U4794"/>
      <c r="V4794"/>
      <c r="W4794"/>
      <c r="X4794"/>
      <c r="Y4794"/>
      <c r="Z4794"/>
      <c r="AA4794"/>
      <c r="AB4794"/>
      <c r="AC4794"/>
      <c r="AD4794"/>
      <c r="AE4794"/>
      <c r="AF4794"/>
      <c r="AG4794"/>
      <c r="AH4794"/>
    </row>
    <row r="4795" spans="1:34" s="282" customFormat="1" ht="12.75" customHeight="1" x14ac:dyDescent="0.25">
      <c r="A4795"/>
      <c r="B4795"/>
      <c r="C4795" s="8"/>
      <c r="D4795" s="8"/>
      <c r="E4795"/>
      <c r="F4795" s="276"/>
      <c r="G4795"/>
      <c r="H4795"/>
      <c r="I4795"/>
      <c r="J4795" s="267"/>
      <c r="K4795" s="267"/>
      <c r="L4795" s="372"/>
      <c r="O4795" s="373"/>
      <c r="P4795" s="373"/>
      <c r="Q4795" s="374"/>
      <c r="R4795" s="274"/>
      <c r="S4795"/>
      <c r="T4795"/>
      <c r="U4795"/>
      <c r="V4795"/>
      <c r="W4795"/>
      <c r="X4795"/>
      <c r="Y4795"/>
      <c r="Z4795"/>
      <c r="AA4795"/>
      <c r="AB4795"/>
      <c r="AC4795"/>
      <c r="AD4795"/>
      <c r="AE4795"/>
      <c r="AF4795"/>
      <c r="AG4795"/>
      <c r="AH4795"/>
    </row>
    <row r="4796" spans="1:34" s="282" customFormat="1" ht="12.75" customHeight="1" x14ac:dyDescent="0.25">
      <c r="A4796"/>
      <c r="B4796"/>
      <c r="C4796" s="8"/>
      <c r="D4796" s="8"/>
      <c r="E4796"/>
      <c r="F4796" s="276"/>
      <c r="G4796"/>
      <c r="H4796"/>
      <c r="I4796"/>
      <c r="J4796" s="267"/>
      <c r="K4796" s="267"/>
      <c r="L4796" s="372"/>
      <c r="O4796" s="373"/>
      <c r="P4796" s="373"/>
      <c r="Q4796" s="374"/>
      <c r="R4796" s="274"/>
      <c r="S4796"/>
      <c r="T4796"/>
      <c r="U4796"/>
      <c r="V4796"/>
      <c r="W4796"/>
      <c r="X4796"/>
      <c r="Y4796"/>
      <c r="Z4796"/>
      <c r="AA4796"/>
      <c r="AB4796"/>
      <c r="AC4796"/>
      <c r="AD4796"/>
      <c r="AE4796"/>
      <c r="AF4796"/>
      <c r="AG4796"/>
      <c r="AH4796"/>
    </row>
    <row r="4797" spans="1:34" s="282" customFormat="1" ht="12.75" customHeight="1" x14ac:dyDescent="0.25">
      <c r="A4797"/>
      <c r="B4797"/>
      <c r="C4797" s="8"/>
      <c r="D4797" s="8"/>
      <c r="E4797"/>
      <c r="F4797" s="276"/>
      <c r="G4797"/>
      <c r="H4797"/>
      <c r="I4797"/>
      <c r="J4797" s="267"/>
      <c r="K4797" s="267"/>
      <c r="L4797" s="372"/>
      <c r="O4797" s="373"/>
      <c r="P4797" s="373"/>
      <c r="Q4797" s="374"/>
      <c r="R4797" s="274"/>
      <c r="S4797"/>
      <c r="T4797"/>
      <c r="U4797"/>
      <c r="V4797"/>
      <c r="W4797"/>
      <c r="X4797"/>
      <c r="Y4797"/>
      <c r="Z4797"/>
      <c r="AA4797"/>
      <c r="AB4797"/>
      <c r="AC4797"/>
      <c r="AD4797"/>
      <c r="AE4797"/>
      <c r="AF4797"/>
      <c r="AG4797"/>
      <c r="AH4797"/>
    </row>
    <row r="4798" spans="1:34" s="282" customFormat="1" ht="12.75" customHeight="1" x14ac:dyDescent="0.25">
      <c r="A4798"/>
      <c r="B4798"/>
      <c r="C4798" s="8"/>
      <c r="D4798" s="8"/>
      <c r="E4798"/>
      <c r="F4798" s="276"/>
      <c r="G4798"/>
      <c r="H4798"/>
      <c r="I4798"/>
      <c r="J4798" s="267"/>
      <c r="K4798" s="267"/>
      <c r="L4798" s="372"/>
      <c r="O4798" s="373"/>
      <c r="P4798" s="373"/>
      <c r="Q4798" s="374"/>
      <c r="R4798" s="274"/>
      <c r="S4798"/>
      <c r="T4798"/>
      <c r="U4798"/>
      <c r="V4798"/>
      <c r="W4798"/>
      <c r="X4798"/>
      <c r="Y4798"/>
      <c r="Z4798"/>
      <c r="AA4798"/>
      <c r="AB4798"/>
      <c r="AC4798"/>
      <c r="AD4798"/>
      <c r="AE4798"/>
      <c r="AF4798"/>
      <c r="AG4798"/>
      <c r="AH4798"/>
    </row>
    <row r="4799" spans="1:34" s="282" customFormat="1" ht="12.75" customHeight="1" x14ac:dyDescent="0.25">
      <c r="A4799"/>
      <c r="B4799"/>
      <c r="C4799" s="8"/>
      <c r="D4799" s="8"/>
      <c r="E4799"/>
      <c r="F4799" s="276"/>
      <c r="G4799"/>
      <c r="H4799"/>
      <c r="I4799"/>
      <c r="J4799" s="267"/>
      <c r="K4799" s="267"/>
      <c r="L4799" s="372"/>
      <c r="O4799" s="373"/>
      <c r="P4799" s="373"/>
      <c r="Q4799" s="374"/>
      <c r="R4799" s="274"/>
      <c r="S4799"/>
      <c r="T4799"/>
      <c r="U4799"/>
      <c r="V4799"/>
      <c r="W4799"/>
      <c r="X4799"/>
      <c r="Y4799"/>
      <c r="Z4799"/>
      <c r="AA4799"/>
      <c r="AB4799"/>
      <c r="AC4799"/>
      <c r="AD4799"/>
      <c r="AE4799"/>
      <c r="AF4799"/>
      <c r="AG4799"/>
      <c r="AH4799"/>
    </row>
    <row r="4800" spans="1:34" s="282" customFormat="1" ht="12.75" customHeight="1" x14ac:dyDescent="0.25">
      <c r="A4800"/>
      <c r="B4800"/>
      <c r="C4800" s="8"/>
      <c r="D4800" s="8"/>
      <c r="E4800"/>
      <c r="F4800" s="276"/>
      <c r="G4800"/>
      <c r="H4800"/>
      <c r="I4800"/>
      <c r="J4800" s="267"/>
      <c r="K4800" s="267"/>
      <c r="L4800" s="372"/>
      <c r="O4800" s="373"/>
      <c r="P4800" s="373"/>
      <c r="Q4800" s="374"/>
      <c r="R4800" s="274"/>
      <c r="S4800"/>
      <c r="T4800"/>
      <c r="U4800"/>
      <c r="V4800"/>
      <c r="W4800"/>
      <c r="X4800"/>
      <c r="Y4800"/>
      <c r="Z4800"/>
      <c r="AA4800"/>
      <c r="AB4800"/>
      <c r="AC4800"/>
      <c r="AD4800"/>
      <c r="AE4800"/>
      <c r="AF4800"/>
      <c r="AG4800"/>
      <c r="AH4800"/>
    </row>
    <row r="4801" spans="1:34" s="282" customFormat="1" ht="12.75" customHeight="1" x14ac:dyDescent="0.25">
      <c r="A4801"/>
      <c r="B4801"/>
      <c r="C4801" s="8"/>
      <c r="D4801" s="8"/>
      <c r="E4801"/>
      <c r="F4801" s="276"/>
      <c r="G4801"/>
      <c r="H4801"/>
      <c r="I4801"/>
      <c r="J4801" s="267"/>
      <c r="K4801" s="267"/>
      <c r="L4801" s="372"/>
      <c r="O4801" s="373"/>
      <c r="P4801" s="373"/>
      <c r="Q4801" s="374"/>
      <c r="R4801" s="274"/>
      <c r="S4801"/>
      <c r="T4801"/>
      <c r="U4801"/>
      <c r="V4801"/>
      <c r="W4801"/>
      <c r="X4801"/>
      <c r="Y4801"/>
      <c r="Z4801"/>
      <c r="AA4801"/>
      <c r="AB4801"/>
      <c r="AC4801"/>
      <c r="AD4801"/>
      <c r="AE4801"/>
      <c r="AF4801"/>
      <c r="AG4801"/>
      <c r="AH4801"/>
    </row>
    <row r="4802" spans="1:34" s="282" customFormat="1" ht="12.75" customHeight="1" x14ac:dyDescent="0.25">
      <c r="A4802"/>
      <c r="B4802"/>
      <c r="C4802" s="8"/>
      <c r="D4802" s="8"/>
      <c r="E4802"/>
      <c r="F4802" s="276"/>
      <c r="G4802"/>
      <c r="H4802"/>
      <c r="I4802"/>
      <c r="J4802" s="267"/>
      <c r="K4802" s="267"/>
      <c r="L4802" s="372"/>
      <c r="O4802" s="373"/>
      <c r="P4802" s="373"/>
      <c r="Q4802" s="374"/>
      <c r="R4802" s="274"/>
      <c r="S4802"/>
      <c r="T4802"/>
      <c r="U4802"/>
      <c r="V4802"/>
      <c r="W4802"/>
      <c r="X4802"/>
      <c r="Y4802"/>
      <c r="Z4802"/>
      <c r="AA4802"/>
      <c r="AB4802"/>
      <c r="AC4802"/>
      <c r="AD4802"/>
      <c r="AE4802"/>
      <c r="AF4802"/>
      <c r="AG4802"/>
      <c r="AH4802"/>
    </row>
    <row r="4803" spans="1:34" s="282" customFormat="1" ht="12.75" customHeight="1" x14ac:dyDescent="0.25">
      <c r="A4803"/>
      <c r="B4803"/>
      <c r="C4803" s="8"/>
      <c r="D4803" s="8"/>
      <c r="E4803"/>
      <c r="F4803" s="276"/>
      <c r="G4803"/>
      <c r="H4803"/>
      <c r="I4803"/>
      <c r="J4803" s="267"/>
      <c r="K4803" s="267"/>
      <c r="L4803" s="372"/>
      <c r="O4803" s="373"/>
      <c r="P4803" s="373"/>
      <c r="Q4803" s="374"/>
      <c r="R4803" s="274"/>
      <c r="S4803"/>
      <c r="T4803"/>
      <c r="U4803"/>
      <c r="V4803"/>
      <c r="W4803"/>
      <c r="X4803"/>
      <c r="Y4803"/>
      <c r="Z4803"/>
      <c r="AA4803"/>
      <c r="AB4803"/>
      <c r="AC4803"/>
      <c r="AD4803"/>
      <c r="AE4803"/>
      <c r="AF4803"/>
      <c r="AG4803"/>
      <c r="AH4803"/>
    </row>
    <row r="4804" spans="1:34" s="282" customFormat="1" ht="12.75" customHeight="1" x14ac:dyDescent="0.25">
      <c r="A4804"/>
      <c r="B4804"/>
      <c r="C4804" s="8"/>
      <c r="D4804" s="8"/>
      <c r="E4804"/>
      <c r="F4804" s="276"/>
      <c r="G4804"/>
      <c r="H4804"/>
      <c r="I4804"/>
      <c r="J4804" s="267"/>
      <c r="K4804" s="267"/>
      <c r="L4804" s="372"/>
      <c r="O4804" s="373"/>
      <c r="P4804" s="373"/>
      <c r="Q4804" s="374"/>
      <c r="R4804" s="274"/>
      <c r="S4804"/>
      <c r="T4804"/>
      <c r="U4804"/>
      <c r="V4804"/>
      <c r="W4804"/>
      <c r="X4804"/>
      <c r="Y4804"/>
      <c r="Z4804"/>
      <c r="AA4804"/>
      <c r="AB4804"/>
      <c r="AC4804"/>
      <c r="AD4804"/>
      <c r="AE4804"/>
      <c r="AF4804"/>
      <c r="AG4804"/>
      <c r="AH4804"/>
    </row>
    <row r="4805" spans="1:34" s="282" customFormat="1" ht="12.75" customHeight="1" x14ac:dyDescent="0.25">
      <c r="A4805"/>
      <c r="B4805"/>
      <c r="C4805" s="8"/>
      <c r="D4805" s="8"/>
      <c r="E4805"/>
      <c r="F4805" s="276"/>
      <c r="G4805"/>
      <c r="H4805"/>
      <c r="I4805"/>
      <c r="J4805" s="267"/>
      <c r="K4805" s="267"/>
      <c r="L4805" s="372"/>
      <c r="O4805" s="373"/>
      <c r="P4805" s="373"/>
      <c r="Q4805" s="374"/>
      <c r="R4805" s="274"/>
      <c r="S4805"/>
      <c r="T4805"/>
      <c r="U4805"/>
      <c r="V4805"/>
      <c r="W4805"/>
      <c r="X4805"/>
      <c r="Y4805"/>
      <c r="Z4805"/>
      <c r="AA4805"/>
      <c r="AB4805"/>
      <c r="AC4805"/>
      <c r="AD4805"/>
      <c r="AE4805"/>
      <c r="AF4805"/>
      <c r="AG4805"/>
      <c r="AH4805"/>
    </row>
    <row r="4806" spans="1:34" s="282" customFormat="1" ht="12.75" customHeight="1" x14ac:dyDescent="0.25">
      <c r="A4806"/>
      <c r="B4806"/>
      <c r="C4806" s="8"/>
      <c r="D4806" s="8"/>
      <c r="E4806"/>
      <c r="F4806" s="276"/>
      <c r="G4806"/>
      <c r="H4806"/>
      <c r="I4806"/>
      <c r="J4806" s="267"/>
      <c r="K4806" s="267"/>
      <c r="L4806" s="372"/>
      <c r="O4806" s="373"/>
      <c r="P4806" s="373"/>
      <c r="Q4806" s="374"/>
      <c r="R4806" s="274"/>
      <c r="S4806"/>
      <c r="T4806"/>
      <c r="U4806"/>
      <c r="V4806"/>
      <c r="W4806"/>
      <c r="X4806"/>
      <c r="Y4806"/>
      <c r="Z4806"/>
      <c r="AA4806"/>
      <c r="AB4806"/>
      <c r="AC4806"/>
      <c r="AD4806"/>
      <c r="AE4806"/>
      <c r="AF4806"/>
      <c r="AG4806"/>
      <c r="AH4806"/>
    </row>
    <row r="4807" spans="1:34" s="282" customFormat="1" ht="12.75" customHeight="1" x14ac:dyDescent="0.25">
      <c r="A4807"/>
      <c r="B4807"/>
      <c r="C4807" s="8"/>
      <c r="D4807" s="8"/>
      <c r="E4807"/>
      <c r="F4807" s="276"/>
      <c r="G4807"/>
      <c r="H4807"/>
      <c r="I4807"/>
      <c r="J4807" s="267"/>
      <c r="K4807" s="267"/>
      <c r="L4807" s="372"/>
      <c r="O4807" s="373"/>
      <c r="P4807" s="373"/>
      <c r="Q4807" s="374"/>
      <c r="R4807" s="274"/>
      <c r="S4807"/>
      <c r="T4807"/>
      <c r="U4807"/>
      <c r="V4807"/>
      <c r="W4807"/>
      <c r="X4807"/>
      <c r="Y4807"/>
      <c r="Z4807"/>
      <c r="AA4807"/>
      <c r="AB4807"/>
      <c r="AC4807"/>
      <c r="AD4807"/>
      <c r="AE4807"/>
      <c r="AF4807"/>
      <c r="AG4807"/>
      <c r="AH4807"/>
    </row>
    <row r="4808" spans="1:34" s="282" customFormat="1" ht="12.75" customHeight="1" x14ac:dyDescent="0.25">
      <c r="A4808"/>
      <c r="B4808"/>
      <c r="C4808" s="8"/>
      <c r="D4808" s="8"/>
      <c r="E4808"/>
      <c r="F4808" s="276"/>
      <c r="G4808"/>
      <c r="H4808"/>
      <c r="I4808"/>
      <c r="J4808" s="267"/>
      <c r="K4808" s="267"/>
      <c r="L4808" s="372"/>
      <c r="O4808" s="373"/>
      <c r="P4808" s="373"/>
      <c r="Q4808" s="374"/>
      <c r="R4808" s="274"/>
      <c r="S4808"/>
      <c r="T4808"/>
      <c r="U4808"/>
      <c r="V4808"/>
      <c r="W4808"/>
      <c r="X4808"/>
      <c r="Y4808"/>
      <c r="Z4808"/>
      <c r="AA4808"/>
      <c r="AB4808"/>
      <c r="AC4808"/>
      <c r="AD4808"/>
      <c r="AE4808"/>
      <c r="AF4808"/>
      <c r="AG4808"/>
      <c r="AH4808"/>
    </row>
    <row r="4809" spans="1:34" s="282" customFormat="1" ht="12.75" customHeight="1" x14ac:dyDescent="0.25">
      <c r="A4809"/>
      <c r="B4809"/>
      <c r="C4809" s="8"/>
      <c r="D4809" s="8"/>
      <c r="E4809"/>
      <c r="F4809" s="276"/>
      <c r="G4809"/>
      <c r="H4809"/>
      <c r="I4809"/>
      <c r="J4809" s="267"/>
      <c r="K4809" s="267"/>
      <c r="L4809" s="372"/>
      <c r="O4809" s="373"/>
      <c r="P4809" s="373"/>
      <c r="Q4809" s="374"/>
      <c r="R4809" s="274"/>
      <c r="S4809"/>
      <c r="T4809"/>
      <c r="U4809"/>
      <c r="V4809"/>
      <c r="W4809"/>
      <c r="X4809"/>
      <c r="Y4809"/>
      <c r="Z4809"/>
      <c r="AA4809"/>
      <c r="AB4809"/>
      <c r="AC4809"/>
      <c r="AD4809"/>
      <c r="AE4809"/>
      <c r="AF4809"/>
      <c r="AG4809"/>
      <c r="AH4809"/>
    </row>
    <row r="4810" spans="1:34" s="282" customFormat="1" ht="12.75" customHeight="1" x14ac:dyDescent="0.25">
      <c r="A4810"/>
      <c r="B4810"/>
      <c r="C4810" s="8"/>
      <c r="D4810" s="8"/>
      <c r="E4810"/>
      <c r="F4810" s="276"/>
      <c r="G4810"/>
      <c r="H4810"/>
      <c r="I4810"/>
      <c r="J4810" s="267"/>
      <c r="K4810" s="267"/>
      <c r="L4810" s="372"/>
      <c r="O4810" s="373"/>
      <c r="P4810" s="373"/>
      <c r="Q4810" s="374"/>
      <c r="R4810" s="274"/>
      <c r="S4810"/>
      <c r="T4810"/>
      <c r="U4810"/>
      <c r="V4810"/>
      <c r="W4810"/>
      <c r="X4810"/>
      <c r="Y4810"/>
      <c r="Z4810"/>
      <c r="AA4810"/>
      <c r="AB4810"/>
      <c r="AC4810"/>
      <c r="AD4810"/>
      <c r="AE4810"/>
      <c r="AF4810"/>
      <c r="AG4810"/>
      <c r="AH4810"/>
    </row>
    <row r="4811" spans="1:34" s="282" customFormat="1" ht="12.75" customHeight="1" x14ac:dyDescent="0.25">
      <c r="A4811"/>
      <c r="B4811"/>
      <c r="C4811" s="8"/>
      <c r="D4811" s="8"/>
      <c r="E4811"/>
      <c r="F4811" s="276"/>
      <c r="G4811"/>
      <c r="H4811"/>
      <c r="I4811"/>
      <c r="J4811" s="267"/>
      <c r="K4811" s="267"/>
      <c r="L4811" s="372"/>
      <c r="O4811" s="373"/>
      <c r="P4811" s="373"/>
      <c r="Q4811" s="374"/>
      <c r="R4811" s="274"/>
      <c r="S4811"/>
      <c r="T4811"/>
      <c r="U4811"/>
      <c r="V4811"/>
      <c r="W4811"/>
      <c r="X4811"/>
      <c r="Y4811"/>
      <c r="Z4811"/>
      <c r="AA4811"/>
      <c r="AB4811"/>
      <c r="AC4811"/>
      <c r="AD4811"/>
      <c r="AE4811"/>
      <c r="AF4811"/>
      <c r="AG4811"/>
      <c r="AH4811"/>
    </row>
    <row r="4812" spans="1:34" s="282" customFormat="1" ht="12.75" customHeight="1" x14ac:dyDescent="0.25">
      <c r="A4812"/>
      <c r="B4812"/>
      <c r="C4812" s="8"/>
      <c r="D4812" s="8"/>
      <c r="E4812"/>
      <c r="F4812" s="276"/>
      <c r="G4812"/>
      <c r="H4812"/>
      <c r="I4812"/>
      <c r="J4812" s="267"/>
      <c r="K4812" s="267"/>
      <c r="L4812" s="372"/>
      <c r="O4812" s="373"/>
      <c r="P4812" s="373"/>
      <c r="Q4812" s="374"/>
      <c r="R4812" s="274"/>
      <c r="S4812"/>
      <c r="T4812"/>
      <c r="U4812"/>
      <c r="V4812"/>
      <c r="W4812"/>
      <c r="X4812"/>
      <c r="Y4812"/>
      <c r="Z4812"/>
      <c r="AA4812"/>
      <c r="AB4812"/>
      <c r="AC4812"/>
      <c r="AD4812"/>
      <c r="AE4812"/>
      <c r="AF4812"/>
      <c r="AG4812"/>
      <c r="AH4812"/>
    </row>
    <row r="4813" spans="1:34" s="282" customFormat="1" ht="12.75" customHeight="1" x14ac:dyDescent="0.25">
      <c r="A4813"/>
      <c r="B4813"/>
      <c r="C4813" s="8"/>
      <c r="D4813" s="8"/>
      <c r="E4813"/>
      <c r="F4813" s="276"/>
      <c r="G4813"/>
      <c r="H4813"/>
      <c r="I4813"/>
      <c r="J4813" s="267"/>
      <c r="K4813" s="267"/>
      <c r="L4813" s="372"/>
      <c r="O4813" s="373"/>
      <c r="P4813" s="373"/>
      <c r="Q4813" s="374"/>
      <c r="R4813" s="274"/>
      <c r="S4813"/>
      <c r="T4813"/>
      <c r="U4813"/>
      <c r="V4813"/>
      <c r="W4813"/>
      <c r="X4813"/>
      <c r="Y4813"/>
      <c r="Z4813"/>
      <c r="AA4813"/>
      <c r="AB4813"/>
      <c r="AC4813"/>
      <c r="AD4813"/>
      <c r="AE4813"/>
      <c r="AF4813"/>
      <c r="AG4813"/>
      <c r="AH4813"/>
    </row>
    <row r="4814" spans="1:34" s="282" customFormat="1" ht="12.75" customHeight="1" x14ac:dyDescent="0.25">
      <c r="A4814"/>
      <c r="B4814"/>
      <c r="C4814" s="8"/>
      <c r="D4814" s="8"/>
      <c r="E4814"/>
      <c r="F4814" s="276"/>
      <c r="G4814"/>
      <c r="H4814"/>
      <c r="I4814"/>
      <c r="J4814" s="267"/>
      <c r="K4814" s="267"/>
      <c r="L4814" s="372"/>
      <c r="O4814" s="373"/>
      <c r="P4814" s="373"/>
      <c r="Q4814" s="374"/>
      <c r="R4814" s="274"/>
      <c r="S4814"/>
      <c r="T4814"/>
      <c r="U4814"/>
      <c r="V4814"/>
      <c r="W4814"/>
      <c r="X4814"/>
      <c r="Y4814"/>
      <c r="Z4814"/>
      <c r="AA4814"/>
      <c r="AB4814"/>
      <c r="AC4814"/>
      <c r="AD4814"/>
      <c r="AE4814"/>
      <c r="AF4814"/>
      <c r="AG4814"/>
      <c r="AH4814"/>
    </row>
    <row r="4815" spans="1:34" s="282" customFormat="1" ht="12.75" customHeight="1" x14ac:dyDescent="0.25">
      <c r="A4815"/>
      <c r="B4815"/>
      <c r="C4815" s="8"/>
      <c r="D4815" s="8"/>
      <c r="E4815"/>
      <c r="F4815" s="276"/>
      <c r="G4815"/>
      <c r="H4815"/>
      <c r="I4815"/>
      <c r="J4815" s="267"/>
      <c r="K4815" s="267"/>
      <c r="L4815" s="372"/>
      <c r="O4815" s="373"/>
      <c r="P4815" s="373"/>
      <c r="Q4815" s="374"/>
      <c r="R4815" s="274"/>
      <c r="S4815"/>
      <c r="T4815"/>
      <c r="U4815"/>
      <c r="V4815"/>
      <c r="W4815"/>
      <c r="X4815"/>
      <c r="Y4815"/>
      <c r="Z4815"/>
      <c r="AA4815"/>
      <c r="AB4815"/>
      <c r="AC4815"/>
      <c r="AD4815"/>
      <c r="AE4815"/>
      <c r="AF4815"/>
      <c r="AG4815"/>
      <c r="AH4815"/>
    </row>
    <row r="4816" spans="1:34" s="282" customFormat="1" ht="12.75" customHeight="1" x14ac:dyDescent="0.25">
      <c r="A4816"/>
      <c r="B4816"/>
      <c r="C4816" s="8"/>
      <c r="D4816" s="8"/>
      <c r="E4816"/>
      <c r="F4816" s="276"/>
      <c r="G4816"/>
      <c r="H4816"/>
      <c r="I4816"/>
      <c r="J4816" s="267"/>
      <c r="K4816" s="267"/>
      <c r="L4816" s="372"/>
      <c r="O4816" s="373"/>
      <c r="P4816" s="373"/>
      <c r="Q4816" s="374"/>
      <c r="R4816" s="274"/>
      <c r="S4816"/>
      <c r="T4816"/>
      <c r="U4816"/>
      <c r="V4816"/>
      <c r="W4816"/>
      <c r="X4816"/>
      <c r="Y4816"/>
      <c r="Z4816"/>
      <c r="AA4816"/>
      <c r="AB4816"/>
      <c r="AC4816"/>
      <c r="AD4816"/>
      <c r="AE4816"/>
      <c r="AF4816"/>
      <c r="AG4816"/>
      <c r="AH4816"/>
    </row>
    <row r="4817" spans="1:34" s="282" customFormat="1" ht="12.75" customHeight="1" x14ac:dyDescent="0.25">
      <c r="A4817"/>
      <c r="B4817"/>
      <c r="C4817" s="8"/>
      <c r="D4817" s="8"/>
      <c r="E4817"/>
      <c r="F4817" s="276"/>
      <c r="G4817"/>
      <c r="H4817"/>
      <c r="I4817"/>
      <c r="J4817" s="267"/>
      <c r="K4817" s="267"/>
      <c r="L4817" s="372"/>
      <c r="O4817" s="373"/>
      <c r="P4817" s="373"/>
      <c r="Q4817" s="374"/>
      <c r="R4817" s="274"/>
      <c r="S4817"/>
      <c r="T4817"/>
      <c r="U4817"/>
      <c r="V4817"/>
      <c r="W4817"/>
      <c r="X4817"/>
      <c r="Y4817"/>
      <c r="Z4817"/>
      <c r="AA4817"/>
      <c r="AB4817"/>
      <c r="AC4817"/>
      <c r="AD4817"/>
      <c r="AE4817"/>
      <c r="AF4817"/>
      <c r="AG4817"/>
      <c r="AH4817"/>
    </row>
    <row r="4818" spans="1:34" s="282" customFormat="1" ht="12.75" customHeight="1" x14ac:dyDescent="0.25">
      <c r="A4818"/>
      <c r="B4818"/>
      <c r="C4818" s="8"/>
      <c r="D4818" s="8"/>
      <c r="E4818"/>
      <c r="F4818" s="276"/>
      <c r="G4818"/>
      <c r="H4818"/>
      <c r="I4818"/>
      <c r="J4818" s="267"/>
      <c r="K4818" s="267"/>
      <c r="L4818" s="372"/>
      <c r="O4818" s="373"/>
      <c r="P4818" s="373"/>
      <c r="Q4818" s="374"/>
      <c r="R4818" s="274"/>
      <c r="S4818"/>
      <c r="T4818"/>
      <c r="U4818"/>
      <c r="V4818"/>
      <c r="W4818"/>
      <c r="X4818"/>
      <c r="Y4818"/>
      <c r="Z4818"/>
      <c r="AA4818"/>
      <c r="AB4818"/>
      <c r="AC4818"/>
      <c r="AD4818"/>
      <c r="AE4818"/>
      <c r="AF4818"/>
      <c r="AG4818"/>
      <c r="AH4818"/>
    </row>
    <row r="4819" spans="1:34" s="282" customFormat="1" ht="12.75" customHeight="1" x14ac:dyDescent="0.25">
      <c r="A4819"/>
      <c r="B4819"/>
      <c r="C4819" s="8"/>
      <c r="D4819" s="8"/>
      <c r="E4819"/>
      <c r="F4819" s="276"/>
      <c r="G4819"/>
      <c r="H4819"/>
      <c r="I4819"/>
      <c r="J4819" s="267"/>
      <c r="K4819" s="267"/>
      <c r="L4819" s="372"/>
      <c r="O4819" s="373"/>
      <c r="P4819" s="373"/>
      <c r="Q4819" s="374"/>
      <c r="R4819" s="274"/>
      <c r="S4819"/>
      <c r="T4819"/>
      <c r="U4819"/>
      <c r="V4819"/>
      <c r="W4819"/>
      <c r="X4819"/>
      <c r="Y4819"/>
      <c r="Z4819"/>
      <c r="AA4819"/>
      <c r="AB4819"/>
      <c r="AC4819"/>
      <c r="AD4819"/>
      <c r="AE4819"/>
      <c r="AF4819"/>
      <c r="AG4819"/>
      <c r="AH4819"/>
    </row>
    <row r="4820" spans="1:34" s="282" customFormat="1" ht="12.75" customHeight="1" x14ac:dyDescent="0.25">
      <c r="A4820"/>
      <c r="B4820"/>
      <c r="C4820" s="8"/>
      <c r="D4820" s="8"/>
      <c r="E4820"/>
      <c r="F4820" s="276"/>
      <c r="G4820"/>
      <c r="H4820"/>
      <c r="I4820"/>
      <c r="J4820" s="267"/>
      <c r="K4820" s="267"/>
      <c r="L4820" s="372"/>
      <c r="O4820" s="373"/>
      <c r="P4820" s="373"/>
      <c r="Q4820" s="374"/>
      <c r="R4820" s="274"/>
      <c r="S4820"/>
      <c r="T4820"/>
      <c r="U4820"/>
      <c r="V4820"/>
      <c r="W4820"/>
      <c r="X4820"/>
      <c r="Y4820"/>
      <c r="Z4820"/>
      <c r="AA4820"/>
      <c r="AB4820"/>
      <c r="AC4820"/>
      <c r="AD4820"/>
      <c r="AE4820"/>
      <c r="AF4820"/>
      <c r="AG4820"/>
      <c r="AH4820"/>
    </row>
    <row r="4821" spans="1:34" s="282" customFormat="1" ht="12.75" customHeight="1" x14ac:dyDescent="0.25">
      <c r="A4821"/>
      <c r="B4821"/>
      <c r="C4821" s="8"/>
      <c r="D4821" s="8"/>
      <c r="E4821"/>
      <c r="F4821" s="276"/>
      <c r="G4821"/>
      <c r="H4821"/>
      <c r="I4821"/>
      <c r="J4821" s="267"/>
      <c r="K4821" s="267"/>
      <c r="L4821" s="372"/>
      <c r="O4821" s="373"/>
      <c r="P4821" s="373"/>
      <c r="Q4821" s="374"/>
      <c r="R4821" s="274"/>
      <c r="S4821"/>
      <c r="T4821"/>
      <c r="U4821"/>
      <c r="V4821"/>
      <c r="W4821"/>
      <c r="X4821"/>
      <c r="Y4821"/>
      <c r="Z4821"/>
      <c r="AA4821"/>
      <c r="AB4821"/>
      <c r="AC4821"/>
      <c r="AD4821"/>
      <c r="AE4821"/>
      <c r="AF4821"/>
      <c r="AG4821"/>
      <c r="AH4821"/>
    </row>
    <row r="4822" spans="1:34" s="282" customFormat="1" ht="12.75" customHeight="1" x14ac:dyDescent="0.25">
      <c r="A4822"/>
      <c r="B4822"/>
      <c r="C4822" s="8"/>
      <c r="D4822" s="8"/>
      <c r="E4822"/>
      <c r="F4822" s="276"/>
      <c r="G4822"/>
      <c r="H4822"/>
      <c r="I4822"/>
      <c r="J4822" s="267"/>
      <c r="K4822" s="267"/>
      <c r="L4822" s="372"/>
      <c r="O4822" s="373"/>
      <c r="P4822" s="373"/>
      <c r="Q4822" s="374"/>
      <c r="R4822" s="274"/>
      <c r="S4822"/>
      <c r="T4822"/>
      <c r="U4822"/>
      <c r="V4822"/>
      <c r="W4822"/>
      <c r="X4822"/>
      <c r="Y4822"/>
      <c r="Z4822"/>
      <c r="AA4822"/>
      <c r="AB4822"/>
      <c r="AC4822"/>
      <c r="AD4822"/>
      <c r="AE4822"/>
      <c r="AF4822"/>
      <c r="AG4822"/>
      <c r="AH4822"/>
    </row>
    <row r="4823" spans="1:34" s="282" customFormat="1" ht="12.75" customHeight="1" x14ac:dyDescent="0.25">
      <c r="A4823"/>
      <c r="B4823"/>
      <c r="C4823" s="8"/>
      <c r="D4823" s="8"/>
      <c r="E4823"/>
      <c r="F4823" s="276"/>
      <c r="G4823"/>
      <c r="H4823"/>
      <c r="I4823"/>
      <c r="J4823" s="267"/>
      <c r="K4823" s="267"/>
      <c r="L4823" s="372"/>
      <c r="O4823" s="373"/>
      <c r="P4823" s="373"/>
      <c r="Q4823" s="374"/>
      <c r="R4823" s="274"/>
      <c r="S4823"/>
      <c r="T4823"/>
      <c r="U4823"/>
      <c r="V4823"/>
      <c r="W4823"/>
      <c r="X4823"/>
      <c r="Y4823"/>
      <c r="Z4823"/>
      <c r="AA4823"/>
      <c r="AB4823"/>
      <c r="AC4823"/>
      <c r="AD4823"/>
      <c r="AE4823"/>
      <c r="AF4823"/>
      <c r="AG4823"/>
      <c r="AH4823"/>
    </row>
    <row r="4824" spans="1:34" s="282" customFormat="1" ht="12.75" customHeight="1" x14ac:dyDescent="0.25">
      <c r="A4824"/>
      <c r="B4824"/>
      <c r="C4824" s="8"/>
      <c r="D4824" s="8"/>
      <c r="E4824"/>
      <c r="F4824" s="276"/>
      <c r="G4824"/>
      <c r="H4824"/>
      <c r="I4824"/>
      <c r="J4824" s="267"/>
      <c r="K4824" s="267"/>
      <c r="L4824" s="372"/>
      <c r="O4824" s="373"/>
      <c r="P4824" s="373"/>
      <c r="Q4824" s="374"/>
      <c r="R4824" s="274"/>
      <c r="S4824"/>
      <c r="T4824"/>
      <c r="U4824"/>
      <c r="V4824"/>
      <c r="W4824"/>
      <c r="X4824"/>
      <c r="Y4824"/>
      <c r="Z4824"/>
      <c r="AA4824"/>
      <c r="AB4824"/>
      <c r="AC4824"/>
      <c r="AD4824"/>
      <c r="AE4824"/>
      <c r="AF4824"/>
      <c r="AG4824"/>
      <c r="AH4824"/>
    </row>
    <row r="4825" spans="1:34" s="282" customFormat="1" ht="12.75" customHeight="1" x14ac:dyDescent="0.25">
      <c r="A4825"/>
      <c r="B4825"/>
      <c r="C4825" s="8"/>
      <c r="D4825" s="8"/>
      <c r="E4825"/>
      <c r="F4825" s="276"/>
      <c r="G4825"/>
      <c r="H4825"/>
      <c r="I4825"/>
      <c r="J4825" s="267"/>
      <c r="K4825" s="267"/>
      <c r="L4825" s="372"/>
      <c r="O4825" s="373"/>
      <c r="P4825" s="373"/>
      <c r="Q4825" s="374"/>
      <c r="R4825" s="274"/>
      <c r="S4825"/>
      <c r="T4825"/>
      <c r="U4825"/>
      <c r="V4825"/>
      <c r="W4825"/>
      <c r="X4825"/>
      <c r="Y4825"/>
      <c r="Z4825"/>
      <c r="AA4825"/>
      <c r="AB4825"/>
      <c r="AC4825"/>
      <c r="AD4825"/>
      <c r="AE4825"/>
      <c r="AF4825"/>
      <c r="AG4825"/>
      <c r="AH4825"/>
    </row>
    <row r="4826" spans="1:34" s="282" customFormat="1" ht="12.75" customHeight="1" x14ac:dyDescent="0.25">
      <c r="A4826"/>
      <c r="B4826"/>
      <c r="C4826" s="8"/>
      <c r="D4826" s="8"/>
      <c r="E4826"/>
      <c r="F4826" s="276"/>
      <c r="G4826"/>
      <c r="H4826"/>
      <c r="I4826"/>
      <c r="J4826" s="267"/>
      <c r="K4826" s="267"/>
      <c r="L4826" s="372"/>
      <c r="O4826" s="373"/>
      <c r="P4826" s="373"/>
      <c r="Q4826" s="374"/>
      <c r="R4826" s="274"/>
      <c r="S4826"/>
      <c r="T4826"/>
      <c r="U4826"/>
      <c r="V4826"/>
      <c r="W4826"/>
      <c r="X4826"/>
      <c r="Y4826"/>
      <c r="Z4826"/>
      <c r="AA4826"/>
      <c r="AB4826"/>
      <c r="AC4826"/>
      <c r="AD4826"/>
      <c r="AE4826"/>
      <c r="AF4826"/>
      <c r="AG4826"/>
      <c r="AH4826"/>
    </row>
    <row r="4827" spans="1:34" s="282" customFormat="1" ht="12.75" customHeight="1" x14ac:dyDescent="0.25">
      <c r="A4827"/>
      <c r="B4827"/>
      <c r="C4827" s="8"/>
      <c r="D4827" s="8"/>
      <c r="E4827"/>
      <c r="F4827" s="276"/>
      <c r="G4827"/>
      <c r="H4827"/>
      <c r="I4827"/>
      <c r="J4827" s="267"/>
      <c r="K4827" s="267"/>
      <c r="L4827" s="372"/>
      <c r="O4827" s="373"/>
      <c r="P4827" s="373"/>
      <c r="Q4827" s="374"/>
      <c r="R4827" s="274"/>
      <c r="S4827"/>
      <c r="T4827"/>
      <c r="U4827"/>
      <c r="V4827"/>
      <c r="W4827"/>
      <c r="X4827"/>
      <c r="Y4827"/>
      <c r="Z4827"/>
      <c r="AA4827"/>
      <c r="AB4827"/>
      <c r="AC4827"/>
      <c r="AD4827"/>
      <c r="AE4827"/>
      <c r="AF4827"/>
      <c r="AG4827"/>
      <c r="AH4827"/>
    </row>
    <row r="4828" spans="1:34" s="282" customFormat="1" ht="12.75" customHeight="1" x14ac:dyDescent="0.25">
      <c r="A4828"/>
      <c r="B4828"/>
      <c r="C4828" s="8"/>
      <c r="D4828" s="8"/>
      <c r="E4828"/>
      <c r="F4828" s="276"/>
      <c r="G4828"/>
      <c r="H4828"/>
      <c r="I4828"/>
      <c r="J4828" s="267"/>
      <c r="K4828" s="267"/>
      <c r="L4828" s="372"/>
      <c r="O4828" s="373"/>
      <c r="P4828" s="373"/>
      <c r="Q4828" s="374"/>
      <c r="R4828" s="274"/>
      <c r="S4828"/>
      <c r="T4828"/>
      <c r="U4828"/>
      <c r="V4828"/>
      <c r="W4828"/>
      <c r="X4828"/>
      <c r="Y4828"/>
      <c r="Z4828"/>
      <c r="AA4828"/>
      <c r="AB4828"/>
      <c r="AC4828"/>
      <c r="AD4828"/>
      <c r="AE4828"/>
      <c r="AF4828"/>
      <c r="AG4828"/>
      <c r="AH4828"/>
    </row>
    <row r="4829" spans="1:34" s="282" customFormat="1" ht="12.75" customHeight="1" x14ac:dyDescent="0.25">
      <c r="A4829"/>
      <c r="B4829"/>
      <c r="C4829" s="8"/>
      <c r="D4829" s="8"/>
      <c r="E4829"/>
      <c r="F4829" s="276"/>
      <c r="G4829"/>
      <c r="H4829"/>
      <c r="I4829"/>
      <c r="J4829" s="267"/>
      <c r="K4829" s="267"/>
      <c r="L4829" s="372"/>
      <c r="O4829" s="373"/>
      <c r="P4829" s="373"/>
      <c r="Q4829" s="374"/>
      <c r="R4829" s="274"/>
      <c r="S4829"/>
      <c r="T4829"/>
      <c r="U4829"/>
      <c r="V4829"/>
      <c r="W4829"/>
      <c r="X4829"/>
      <c r="Y4829"/>
      <c r="Z4829"/>
      <c r="AA4829"/>
      <c r="AB4829"/>
      <c r="AC4829"/>
      <c r="AD4829"/>
      <c r="AE4829"/>
      <c r="AF4829"/>
      <c r="AG4829"/>
      <c r="AH4829"/>
    </row>
    <row r="4830" spans="1:34" s="282" customFormat="1" ht="12.75" customHeight="1" x14ac:dyDescent="0.25">
      <c r="A4830"/>
      <c r="B4830"/>
      <c r="C4830" s="8"/>
      <c r="D4830" s="8"/>
      <c r="E4830"/>
      <c r="F4830" s="276"/>
      <c r="G4830"/>
      <c r="H4830"/>
      <c r="I4830"/>
      <c r="J4830" s="267"/>
      <c r="K4830" s="267"/>
      <c r="L4830" s="372"/>
      <c r="O4830" s="373"/>
      <c r="P4830" s="373"/>
      <c r="Q4830" s="374"/>
      <c r="R4830" s="274"/>
      <c r="S4830"/>
      <c r="T4830"/>
      <c r="U4830"/>
      <c r="V4830"/>
      <c r="W4830"/>
      <c r="X4830"/>
      <c r="Y4830"/>
      <c r="Z4830"/>
      <c r="AA4830"/>
      <c r="AB4830"/>
      <c r="AC4830"/>
      <c r="AD4830"/>
      <c r="AE4830"/>
      <c r="AF4830"/>
      <c r="AG4830"/>
      <c r="AH4830"/>
    </row>
    <row r="4831" spans="1:34" s="282" customFormat="1" ht="12.75" customHeight="1" x14ac:dyDescent="0.25">
      <c r="A4831"/>
      <c r="B4831"/>
      <c r="C4831" s="8"/>
      <c r="D4831" s="8"/>
      <c r="E4831"/>
      <c r="F4831" s="276"/>
      <c r="G4831"/>
      <c r="H4831"/>
      <c r="I4831"/>
      <c r="J4831" s="267"/>
      <c r="K4831" s="267"/>
      <c r="L4831" s="372"/>
      <c r="O4831" s="373"/>
      <c r="P4831" s="373"/>
      <c r="Q4831" s="374"/>
      <c r="R4831" s="274"/>
      <c r="S4831"/>
      <c r="T4831"/>
      <c r="U4831"/>
      <c r="V4831"/>
      <c r="W4831"/>
      <c r="X4831"/>
      <c r="Y4831"/>
      <c r="Z4831"/>
      <c r="AA4831"/>
      <c r="AB4831"/>
      <c r="AC4831"/>
      <c r="AD4831"/>
      <c r="AE4831"/>
      <c r="AF4831"/>
      <c r="AG4831"/>
      <c r="AH4831"/>
    </row>
    <row r="4832" spans="1:34" s="282" customFormat="1" ht="12.75" customHeight="1" x14ac:dyDescent="0.25">
      <c r="A4832"/>
      <c r="B4832"/>
      <c r="C4832" s="8"/>
      <c r="D4832" s="8"/>
      <c r="E4832"/>
      <c r="F4832" s="276"/>
      <c r="G4832"/>
      <c r="H4832"/>
      <c r="I4832"/>
      <c r="J4832" s="267"/>
      <c r="K4832" s="267"/>
      <c r="L4832" s="372"/>
      <c r="O4832" s="373"/>
      <c r="P4832" s="373"/>
      <c r="Q4832" s="374"/>
      <c r="R4832" s="274"/>
      <c r="S4832"/>
      <c r="T4832"/>
      <c r="U4832"/>
      <c r="V4832"/>
      <c r="W4832"/>
      <c r="X4832"/>
      <c r="Y4832"/>
      <c r="Z4832"/>
      <c r="AA4832"/>
      <c r="AB4832"/>
      <c r="AC4832"/>
      <c r="AD4832"/>
      <c r="AE4832"/>
      <c r="AF4832"/>
      <c r="AG4832"/>
      <c r="AH4832"/>
    </row>
    <row r="4833" spans="1:34" s="282" customFormat="1" ht="12.75" customHeight="1" x14ac:dyDescent="0.25">
      <c r="A4833"/>
      <c r="B4833"/>
      <c r="C4833" s="8"/>
      <c r="D4833" s="8"/>
      <c r="E4833"/>
      <c r="F4833" s="276"/>
      <c r="G4833"/>
      <c r="H4833"/>
      <c r="I4833"/>
      <c r="J4833" s="267"/>
      <c r="K4833" s="267"/>
      <c r="L4833" s="372"/>
      <c r="O4833" s="373"/>
      <c r="P4833" s="373"/>
      <c r="Q4833" s="374"/>
      <c r="R4833" s="274"/>
      <c r="S4833"/>
      <c r="T4833"/>
      <c r="U4833"/>
      <c r="V4833"/>
      <c r="W4833"/>
      <c r="X4833"/>
      <c r="Y4833"/>
      <c r="Z4833"/>
      <c r="AA4833"/>
      <c r="AB4833"/>
      <c r="AC4833"/>
      <c r="AD4833"/>
      <c r="AE4833"/>
      <c r="AF4833"/>
      <c r="AG4833"/>
      <c r="AH4833"/>
    </row>
    <row r="4834" spans="1:34" s="282" customFormat="1" ht="12.75" customHeight="1" x14ac:dyDescent="0.25">
      <c r="A4834"/>
      <c r="B4834"/>
      <c r="C4834" s="8"/>
      <c r="D4834" s="8"/>
      <c r="E4834"/>
      <c r="F4834" s="276"/>
      <c r="G4834"/>
      <c r="H4834"/>
      <c r="I4834"/>
      <c r="J4834" s="267"/>
      <c r="K4834" s="267"/>
      <c r="L4834" s="372"/>
      <c r="O4834" s="373"/>
      <c r="P4834" s="373"/>
      <c r="Q4834" s="374"/>
      <c r="R4834" s="274"/>
      <c r="S4834"/>
      <c r="T4834"/>
      <c r="U4834"/>
      <c r="V4834"/>
      <c r="W4834"/>
      <c r="X4834"/>
      <c r="Y4834"/>
      <c r="Z4834"/>
      <c r="AA4834"/>
      <c r="AB4834"/>
      <c r="AC4834"/>
      <c r="AD4834"/>
      <c r="AE4834"/>
      <c r="AF4834"/>
      <c r="AG4834"/>
      <c r="AH4834"/>
    </row>
    <row r="4835" spans="1:34" s="282" customFormat="1" ht="12.75" customHeight="1" x14ac:dyDescent="0.25">
      <c r="A4835"/>
      <c r="B4835"/>
      <c r="C4835" s="8"/>
      <c r="D4835" s="8"/>
      <c r="E4835"/>
      <c r="F4835" s="276"/>
      <c r="G4835"/>
      <c r="H4835"/>
      <c r="I4835"/>
      <c r="J4835" s="267"/>
      <c r="K4835" s="267"/>
      <c r="L4835" s="372"/>
      <c r="O4835" s="373"/>
      <c r="P4835" s="373"/>
      <c r="Q4835" s="374"/>
      <c r="R4835" s="274"/>
      <c r="S4835"/>
      <c r="T4835"/>
      <c r="U4835"/>
      <c r="V4835"/>
      <c r="W4835"/>
      <c r="X4835"/>
      <c r="Y4835"/>
      <c r="Z4835"/>
      <c r="AA4835"/>
      <c r="AB4835"/>
      <c r="AC4835"/>
      <c r="AD4835"/>
      <c r="AE4835"/>
      <c r="AF4835"/>
      <c r="AG4835"/>
      <c r="AH4835"/>
    </row>
    <row r="4836" spans="1:34" s="282" customFormat="1" ht="12.75" customHeight="1" x14ac:dyDescent="0.25">
      <c r="A4836"/>
      <c r="B4836"/>
      <c r="C4836" s="8"/>
      <c r="D4836" s="8"/>
      <c r="E4836"/>
      <c r="F4836" s="276"/>
      <c r="G4836"/>
      <c r="H4836"/>
      <c r="I4836"/>
      <c r="J4836" s="267"/>
      <c r="K4836" s="267"/>
      <c r="L4836" s="372"/>
      <c r="O4836" s="373"/>
      <c r="P4836" s="373"/>
      <c r="Q4836" s="374"/>
      <c r="R4836" s="274"/>
      <c r="S4836"/>
      <c r="T4836"/>
      <c r="U4836"/>
      <c r="V4836"/>
      <c r="W4836"/>
      <c r="X4836"/>
      <c r="Y4836"/>
      <c r="Z4836"/>
      <c r="AA4836"/>
      <c r="AB4836"/>
      <c r="AC4836"/>
      <c r="AD4836"/>
      <c r="AE4836"/>
      <c r="AF4836"/>
      <c r="AG4836"/>
      <c r="AH4836"/>
    </row>
    <row r="4837" spans="1:34" s="282" customFormat="1" ht="12.75" customHeight="1" x14ac:dyDescent="0.25">
      <c r="A4837"/>
      <c r="B4837"/>
      <c r="C4837" s="8"/>
      <c r="D4837" s="8"/>
      <c r="E4837"/>
      <c r="F4837" s="276"/>
      <c r="G4837"/>
      <c r="H4837"/>
      <c r="I4837"/>
      <c r="J4837" s="267"/>
      <c r="K4837" s="267"/>
      <c r="L4837" s="372"/>
      <c r="O4837" s="373"/>
      <c r="P4837" s="373"/>
      <c r="Q4837" s="374"/>
      <c r="R4837" s="274"/>
      <c r="S4837"/>
      <c r="T4837"/>
      <c r="U4837"/>
      <c r="V4837"/>
      <c r="W4837"/>
      <c r="X4837"/>
      <c r="Y4837"/>
      <c r="Z4837"/>
      <c r="AA4837"/>
      <c r="AB4837"/>
      <c r="AC4837"/>
      <c r="AD4837"/>
      <c r="AE4837"/>
      <c r="AF4837"/>
      <c r="AG4837"/>
      <c r="AH4837"/>
    </row>
    <row r="4838" spans="1:34" s="282" customFormat="1" ht="12.75" customHeight="1" x14ac:dyDescent="0.25">
      <c r="A4838"/>
      <c r="B4838"/>
      <c r="C4838" s="8"/>
      <c r="D4838" s="8"/>
      <c r="E4838"/>
      <c r="F4838" s="276"/>
      <c r="G4838"/>
      <c r="H4838"/>
      <c r="I4838"/>
      <c r="J4838" s="267"/>
      <c r="K4838" s="267"/>
      <c r="L4838" s="372"/>
      <c r="O4838" s="373"/>
      <c r="P4838" s="373"/>
      <c r="Q4838" s="374"/>
      <c r="R4838" s="274"/>
      <c r="S4838"/>
      <c r="T4838"/>
      <c r="U4838"/>
      <c r="V4838"/>
      <c r="W4838"/>
      <c r="X4838"/>
      <c r="Y4838"/>
      <c r="Z4838"/>
      <c r="AA4838"/>
      <c r="AB4838"/>
      <c r="AC4838"/>
      <c r="AD4838"/>
      <c r="AE4838"/>
      <c r="AF4838"/>
      <c r="AG4838"/>
      <c r="AH4838"/>
    </row>
    <row r="4839" spans="1:34" s="282" customFormat="1" ht="12.75" customHeight="1" x14ac:dyDescent="0.25">
      <c r="A4839"/>
      <c r="B4839"/>
      <c r="C4839" s="8"/>
      <c r="D4839" s="8"/>
      <c r="E4839"/>
      <c r="F4839" s="276"/>
      <c r="G4839"/>
      <c r="H4839"/>
      <c r="I4839"/>
      <c r="J4839" s="267"/>
      <c r="K4839" s="267"/>
      <c r="L4839" s="372"/>
      <c r="O4839" s="373"/>
      <c r="P4839" s="373"/>
      <c r="Q4839" s="374"/>
      <c r="R4839" s="274"/>
      <c r="S4839"/>
      <c r="T4839"/>
      <c r="U4839"/>
      <c r="V4839"/>
      <c r="W4839"/>
      <c r="X4839"/>
      <c r="Y4839"/>
      <c r="Z4839"/>
      <c r="AA4839"/>
      <c r="AB4839"/>
      <c r="AC4839"/>
      <c r="AD4839"/>
      <c r="AE4839"/>
      <c r="AF4839"/>
      <c r="AG4839"/>
      <c r="AH4839"/>
    </row>
    <row r="4840" spans="1:34" s="282" customFormat="1" ht="12.75" customHeight="1" x14ac:dyDescent="0.25">
      <c r="A4840"/>
      <c r="B4840"/>
      <c r="C4840" s="8"/>
      <c r="D4840" s="8"/>
      <c r="E4840"/>
      <c r="F4840" s="276"/>
      <c r="G4840"/>
      <c r="H4840"/>
      <c r="I4840"/>
      <c r="J4840" s="267"/>
      <c r="K4840" s="267"/>
      <c r="L4840" s="372"/>
      <c r="O4840" s="373"/>
      <c r="P4840" s="373"/>
      <c r="Q4840" s="374"/>
      <c r="R4840" s="274"/>
      <c r="S4840"/>
      <c r="T4840"/>
      <c r="U4840"/>
      <c r="V4840"/>
      <c r="W4840"/>
      <c r="X4840"/>
      <c r="Y4840"/>
      <c r="Z4840"/>
      <c r="AA4840"/>
      <c r="AB4840"/>
      <c r="AC4840"/>
      <c r="AD4840"/>
      <c r="AE4840"/>
      <c r="AF4840"/>
      <c r="AG4840"/>
      <c r="AH4840"/>
    </row>
    <row r="4841" spans="1:34" s="282" customFormat="1" ht="12.75" customHeight="1" x14ac:dyDescent="0.25">
      <c r="A4841"/>
      <c r="B4841"/>
      <c r="C4841" s="8"/>
      <c r="D4841" s="8"/>
      <c r="E4841"/>
      <c r="F4841" s="276"/>
      <c r="G4841"/>
      <c r="H4841"/>
      <c r="I4841"/>
      <c r="J4841" s="267"/>
      <c r="K4841" s="267"/>
      <c r="L4841" s="372"/>
      <c r="O4841" s="373"/>
      <c r="P4841" s="373"/>
      <c r="Q4841" s="374"/>
      <c r="R4841" s="274"/>
      <c r="S4841"/>
      <c r="T4841"/>
      <c r="U4841"/>
      <c r="V4841"/>
      <c r="W4841"/>
      <c r="X4841"/>
      <c r="Y4841"/>
      <c r="Z4841"/>
      <c r="AA4841"/>
      <c r="AB4841"/>
      <c r="AC4841"/>
      <c r="AD4841"/>
      <c r="AE4841"/>
      <c r="AF4841"/>
      <c r="AG4841"/>
      <c r="AH4841"/>
    </row>
    <row r="4842" spans="1:34" s="282" customFormat="1" ht="12.75" customHeight="1" x14ac:dyDescent="0.25">
      <c r="A4842"/>
      <c r="B4842"/>
      <c r="C4842" s="8"/>
      <c r="D4842" s="8"/>
      <c r="E4842"/>
      <c r="F4842" s="276"/>
      <c r="G4842"/>
      <c r="H4842"/>
      <c r="I4842"/>
      <c r="J4842" s="267"/>
      <c r="K4842" s="267"/>
      <c r="L4842" s="372"/>
      <c r="O4842" s="373"/>
      <c r="P4842" s="373"/>
      <c r="Q4842" s="374"/>
      <c r="R4842" s="274"/>
      <c r="S4842"/>
      <c r="T4842"/>
      <c r="U4842"/>
      <c r="V4842"/>
      <c r="W4842"/>
      <c r="X4842"/>
      <c r="Y4842"/>
      <c r="Z4842"/>
      <c r="AA4842"/>
      <c r="AB4842"/>
      <c r="AC4842"/>
      <c r="AD4842"/>
      <c r="AE4842"/>
      <c r="AF4842"/>
      <c r="AG4842"/>
      <c r="AH4842"/>
    </row>
    <row r="4843" spans="1:34" s="282" customFormat="1" ht="12.75" customHeight="1" x14ac:dyDescent="0.25">
      <c r="A4843"/>
      <c r="B4843"/>
      <c r="C4843" s="8"/>
      <c r="D4843" s="8"/>
      <c r="E4843"/>
      <c r="F4843" s="276"/>
      <c r="G4843"/>
      <c r="H4843"/>
      <c r="I4843"/>
      <c r="J4843" s="267"/>
      <c r="K4843" s="267"/>
      <c r="L4843" s="372"/>
      <c r="O4843" s="373"/>
      <c r="P4843" s="373"/>
      <c r="Q4843" s="374"/>
      <c r="R4843" s="274"/>
      <c r="S4843"/>
      <c r="T4843"/>
      <c r="U4843"/>
      <c r="V4843"/>
      <c r="W4843"/>
      <c r="X4843"/>
      <c r="Y4843"/>
      <c r="Z4843"/>
      <c r="AA4843"/>
      <c r="AB4843"/>
      <c r="AC4843"/>
      <c r="AD4843"/>
      <c r="AE4843"/>
      <c r="AF4843"/>
      <c r="AG4843"/>
      <c r="AH4843"/>
    </row>
    <row r="4844" spans="1:34" s="282" customFormat="1" ht="12.75" customHeight="1" x14ac:dyDescent="0.25">
      <c r="A4844"/>
      <c r="B4844"/>
      <c r="C4844" s="8"/>
      <c r="D4844" s="8"/>
      <c r="E4844"/>
      <c r="F4844" s="276"/>
      <c r="G4844"/>
      <c r="H4844"/>
      <c r="I4844"/>
      <c r="J4844" s="267"/>
      <c r="K4844" s="267"/>
      <c r="L4844" s="372"/>
      <c r="O4844" s="373"/>
      <c r="P4844" s="373"/>
      <c r="Q4844" s="374"/>
      <c r="R4844" s="274"/>
      <c r="S4844"/>
      <c r="T4844"/>
      <c r="U4844"/>
      <c r="V4844"/>
      <c r="W4844"/>
      <c r="X4844"/>
      <c r="Y4844"/>
      <c r="Z4844"/>
      <c r="AA4844"/>
      <c r="AB4844"/>
      <c r="AC4844"/>
      <c r="AD4844"/>
      <c r="AE4844"/>
      <c r="AF4844"/>
      <c r="AG4844"/>
      <c r="AH4844"/>
    </row>
    <row r="4845" spans="1:34" s="282" customFormat="1" ht="12.75" customHeight="1" x14ac:dyDescent="0.25">
      <c r="A4845"/>
      <c r="B4845"/>
      <c r="C4845" s="8"/>
      <c r="D4845" s="8"/>
      <c r="E4845"/>
      <c r="F4845" s="276"/>
      <c r="G4845"/>
      <c r="H4845"/>
      <c r="I4845"/>
      <c r="J4845" s="267"/>
      <c r="K4845" s="267"/>
      <c r="L4845" s="372"/>
      <c r="O4845" s="373"/>
      <c r="P4845" s="373"/>
      <c r="Q4845" s="374"/>
      <c r="R4845" s="274"/>
      <c r="S4845"/>
      <c r="T4845"/>
      <c r="U4845"/>
      <c r="V4845"/>
      <c r="W4845"/>
      <c r="X4845"/>
      <c r="Y4845"/>
      <c r="Z4845"/>
      <c r="AA4845"/>
      <c r="AB4845"/>
      <c r="AC4845"/>
      <c r="AD4845"/>
      <c r="AE4845"/>
      <c r="AF4845"/>
      <c r="AG4845"/>
      <c r="AH4845"/>
    </row>
    <row r="4846" spans="1:34" s="282" customFormat="1" ht="12.75" customHeight="1" x14ac:dyDescent="0.25">
      <c r="A4846"/>
      <c r="B4846"/>
      <c r="C4846" s="8"/>
      <c r="D4846" s="8"/>
      <c r="E4846"/>
      <c r="F4846" s="276"/>
      <c r="G4846"/>
      <c r="H4846"/>
      <c r="I4846"/>
      <c r="J4846" s="267"/>
      <c r="K4846" s="267"/>
      <c r="L4846" s="372"/>
      <c r="O4846" s="373"/>
      <c r="P4846" s="373"/>
      <c r="Q4846" s="374"/>
      <c r="R4846" s="274"/>
      <c r="S4846"/>
      <c r="T4846"/>
      <c r="U4846"/>
      <c r="V4846"/>
      <c r="W4846"/>
      <c r="X4846"/>
      <c r="Y4846"/>
      <c r="Z4846"/>
      <c r="AA4846"/>
      <c r="AB4846"/>
      <c r="AC4846"/>
      <c r="AD4846"/>
      <c r="AE4846"/>
      <c r="AF4846"/>
      <c r="AG4846"/>
      <c r="AH4846"/>
    </row>
    <row r="4847" spans="1:34" s="282" customFormat="1" ht="12.75" customHeight="1" x14ac:dyDescent="0.25">
      <c r="A4847"/>
      <c r="B4847"/>
      <c r="C4847" s="8"/>
      <c r="D4847" s="8"/>
      <c r="E4847"/>
      <c r="F4847" s="276"/>
      <c r="G4847"/>
      <c r="H4847"/>
      <c r="I4847"/>
      <c r="J4847" s="267"/>
      <c r="K4847" s="267"/>
      <c r="L4847" s="372"/>
      <c r="O4847" s="373"/>
      <c r="P4847" s="373"/>
      <c r="Q4847" s="374"/>
      <c r="R4847" s="274"/>
      <c r="S4847"/>
      <c r="T4847"/>
      <c r="U4847"/>
      <c r="V4847"/>
      <c r="W4847"/>
      <c r="X4847"/>
      <c r="Y4847"/>
      <c r="Z4847"/>
      <c r="AA4847"/>
      <c r="AB4847"/>
      <c r="AC4847"/>
      <c r="AD4847"/>
      <c r="AE4847"/>
      <c r="AF4847"/>
      <c r="AG4847"/>
      <c r="AH4847"/>
    </row>
    <row r="4848" spans="1:34" s="282" customFormat="1" ht="12.75" customHeight="1" x14ac:dyDescent="0.25">
      <c r="A4848"/>
      <c r="B4848"/>
      <c r="C4848" s="8"/>
      <c r="D4848" s="8"/>
      <c r="E4848"/>
      <c r="F4848" s="276"/>
      <c r="G4848"/>
      <c r="H4848"/>
      <c r="I4848"/>
      <c r="J4848" s="267"/>
      <c r="K4848" s="267"/>
      <c r="L4848" s="372"/>
      <c r="O4848" s="373"/>
      <c r="P4848" s="373"/>
      <c r="Q4848" s="374"/>
      <c r="R4848" s="274"/>
      <c r="S4848"/>
      <c r="T4848"/>
      <c r="U4848"/>
      <c r="V4848"/>
      <c r="W4848"/>
      <c r="X4848"/>
      <c r="Y4848"/>
      <c r="Z4848"/>
      <c r="AA4848"/>
      <c r="AB4848"/>
      <c r="AC4848"/>
      <c r="AD4848"/>
      <c r="AE4848"/>
      <c r="AF4848"/>
      <c r="AG4848"/>
      <c r="AH4848"/>
    </row>
    <row r="4849" spans="1:34" s="282" customFormat="1" ht="12.75" customHeight="1" x14ac:dyDescent="0.25">
      <c r="A4849"/>
      <c r="B4849"/>
      <c r="C4849" s="8"/>
      <c r="D4849" s="8"/>
      <c r="E4849"/>
      <c r="F4849" s="276"/>
      <c r="G4849"/>
      <c r="H4849"/>
      <c r="I4849"/>
      <c r="J4849" s="267"/>
      <c r="K4849" s="267"/>
      <c r="L4849" s="372"/>
      <c r="O4849" s="373"/>
      <c r="P4849" s="373"/>
      <c r="Q4849" s="374"/>
      <c r="R4849" s="274"/>
      <c r="S4849"/>
      <c r="T4849"/>
      <c r="U4849"/>
      <c r="V4849"/>
      <c r="W4849"/>
      <c r="X4849"/>
      <c r="Y4849"/>
      <c r="Z4849"/>
      <c r="AA4849"/>
      <c r="AB4849"/>
      <c r="AC4849"/>
      <c r="AD4849"/>
      <c r="AE4849"/>
      <c r="AF4849"/>
      <c r="AG4849"/>
      <c r="AH4849"/>
    </row>
    <row r="4850" spans="1:34" s="282" customFormat="1" ht="12.75" customHeight="1" x14ac:dyDescent="0.25">
      <c r="A4850"/>
      <c r="B4850"/>
      <c r="C4850" s="8"/>
      <c r="D4850" s="8"/>
      <c r="E4850"/>
      <c r="F4850" s="276"/>
      <c r="G4850"/>
      <c r="H4850"/>
      <c r="I4850"/>
      <c r="J4850" s="267"/>
      <c r="K4850" s="267"/>
      <c r="L4850" s="372"/>
      <c r="O4850" s="373"/>
      <c r="P4850" s="373"/>
      <c r="Q4850" s="374"/>
      <c r="R4850" s="274"/>
      <c r="S4850"/>
      <c r="T4850"/>
      <c r="U4850"/>
      <c r="V4850"/>
      <c r="W4850"/>
      <c r="X4850"/>
      <c r="Y4850"/>
      <c r="Z4850"/>
      <c r="AA4850"/>
      <c r="AB4850"/>
      <c r="AC4850"/>
      <c r="AD4850"/>
      <c r="AE4850"/>
      <c r="AF4850"/>
      <c r="AG4850"/>
      <c r="AH4850"/>
    </row>
    <row r="4851" spans="1:34" s="282" customFormat="1" ht="12.75" customHeight="1" x14ac:dyDescent="0.25">
      <c r="A4851"/>
      <c r="B4851"/>
      <c r="C4851" s="8"/>
      <c r="D4851" s="8"/>
      <c r="E4851"/>
      <c r="F4851" s="276"/>
      <c r="G4851"/>
      <c r="H4851"/>
      <c r="I4851"/>
      <c r="J4851" s="267"/>
      <c r="K4851" s="267"/>
      <c r="L4851" s="372"/>
      <c r="O4851" s="373"/>
      <c r="P4851" s="373"/>
      <c r="Q4851" s="374"/>
      <c r="R4851" s="274"/>
      <c r="S4851"/>
      <c r="T4851"/>
      <c r="U4851"/>
      <c r="V4851"/>
      <c r="W4851"/>
      <c r="X4851"/>
      <c r="Y4851"/>
      <c r="Z4851"/>
      <c r="AA4851"/>
      <c r="AB4851"/>
      <c r="AC4851"/>
      <c r="AD4851"/>
      <c r="AE4851"/>
      <c r="AF4851"/>
      <c r="AG4851"/>
      <c r="AH4851"/>
    </row>
    <row r="4852" spans="1:34" s="282" customFormat="1" ht="12.75" customHeight="1" x14ac:dyDescent="0.25">
      <c r="A4852"/>
      <c r="B4852"/>
      <c r="C4852" s="8"/>
      <c r="D4852" s="8"/>
      <c r="E4852"/>
      <c r="F4852" s="276"/>
      <c r="G4852"/>
      <c r="H4852"/>
      <c r="I4852"/>
      <c r="J4852" s="267"/>
      <c r="K4852" s="267"/>
      <c r="L4852" s="372"/>
      <c r="O4852" s="373"/>
      <c r="P4852" s="373"/>
      <c r="Q4852" s="374"/>
      <c r="R4852" s="274"/>
      <c r="S4852"/>
      <c r="T4852"/>
      <c r="U4852"/>
      <c r="V4852"/>
      <c r="W4852"/>
      <c r="X4852"/>
      <c r="Y4852"/>
      <c r="Z4852"/>
      <c r="AA4852"/>
      <c r="AB4852"/>
      <c r="AC4852"/>
      <c r="AD4852"/>
      <c r="AE4852"/>
      <c r="AF4852"/>
      <c r="AG4852"/>
      <c r="AH4852"/>
    </row>
    <row r="4853" spans="1:34" s="282" customFormat="1" ht="12.75" customHeight="1" x14ac:dyDescent="0.25">
      <c r="A4853"/>
      <c r="B4853"/>
      <c r="C4853" s="8"/>
      <c r="D4853" s="8"/>
      <c r="E4853"/>
      <c r="F4853" s="276"/>
      <c r="G4853"/>
      <c r="H4853"/>
      <c r="I4853"/>
      <c r="J4853" s="267"/>
      <c r="K4853" s="267"/>
      <c r="L4853" s="372"/>
      <c r="O4853" s="373"/>
      <c r="P4853" s="373"/>
      <c r="Q4853" s="374"/>
      <c r="R4853" s="274"/>
      <c r="S4853"/>
      <c r="T4853"/>
      <c r="U4853"/>
      <c r="V4853"/>
      <c r="W4853"/>
      <c r="X4853"/>
      <c r="Y4853"/>
      <c r="Z4853"/>
      <c r="AA4853"/>
      <c r="AB4853"/>
      <c r="AC4853"/>
      <c r="AD4853"/>
      <c r="AE4853"/>
      <c r="AF4853"/>
      <c r="AG4853"/>
      <c r="AH4853"/>
    </row>
    <row r="4854" spans="1:34" s="282" customFormat="1" ht="12.75" customHeight="1" x14ac:dyDescent="0.25">
      <c r="A4854"/>
      <c r="B4854"/>
      <c r="C4854" s="8"/>
      <c r="D4854" s="8"/>
      <c r="E4854"/>
      <c r="F4854" s="276"/>
      <c r="G4854"/>
      <c r="H4854"/>
      <c r="I4854"/>
      <c r="J4854" s="267"/>
      <c r="K4854" s="267"/>
      <c r="L4854" s="372"/>
      <c r="O4854" s="373"/>
      <c r="P4854" s="373"/>
      <c r="Q4854" s="374"/>
      <c r="R4854" s="274"/>
      <c r="S4854"/>
      <c r="T4854"/>
      <c r="U4854"/>
      <c r="V4854"/>
      <c r="W4854"/>
      <c r="X4854"/>
      <c r="Y4854"/>
      <c r="Z4854"/>
      <c r="AA4854"/>
      <c r="AB4854"/>
      <c r="AC4854"/>
      <c r="AD4854"/>
      <c r="AE4854"/>
      <c r="AF4854"/>
      <c r="AG4854"/>
      <c r="AH4854"/>
    </row>
    <row r="4855" spans="1:34" s="282" customFormat="1" ht="12.75" customHeight="1" x14ac:dyDescent="0.25">
      <c r="A4855"/>
      <c r="B4855"/>
      <c r="C4855" s="8"/>
      <c r="D4855" s="8"/>
      <c r="E4855"/>
      <c r="F4855" s="276"/>
      <c r="G4855"/>
      <c r="H4855"/>
      <c r="I4855"/>
      <c r="J4855" s="267"/>
      <c r="K4855" s="267"/>
      <c r="L4855" s="372"/>
      <c r="O4855" s="373"/>
      <c r="P4855" s="373"/>
      <c r="Q4855" s="374"/>
      <c r="R4855" s="274"/>
      <c r="S4855"/>
      <c r="T4855"/>
      <c r="U4855"/>
      <c r="V4855"/>
      <c r="W4855"/>
      <c r="X4855"/>
      <c r="Y4855"/>
      <c r="Z4855"/>
      <c r="AA4855"/>
      <c r="AB4855"/>
      <c r="AC4855"/>
      <c r="AD4855"/>
      <c r="AE4855"/>
      <c r="AF4855"/>
      <c r="AG4855"/>
      <c r="AH4855"/>
    </row>
    <row r="4856" spans="1:34" s="282" customFormat="1" ht="12.75" customHeight="1" x14ac:dyDescent="0.25">
      <c r="A4856"/>
      <c r="B4856"/>
      <c r="C4856" s="8"/>
      <c r="D4856" s="8"/>
      <c r="E4856"/>
      <c r="F4856" s="276"/>
      <c r="G4856"/>
      <c r="H4856"/>
      <c r="I4856"/>
      <c r="J4856" s="267"/>
      <c r="K4856" s="267"/>
      <c r="L4856" s="372"/>
      <c r="O4856" s="373"/>
      <c r="P4856" s="373"/>
      <c r="Q4856" s="374"/>
      <c r="R4856" s="274"/>
      <c r="S4856"/>
      <c r="T4856"/>
      <c r="U4856"/>
      <c r="V4856"/>
      <c r="W4856"/>
      <c r="X4856"/>
      <c r="Y4856"/>
      <c r="Z4856"/>
      <c r="AA4856"/>
      <c r="AB4856"/>
      <c r="AC4856"/>
      <c r="AD4856"/>
      <c r="AE4856"/>
      <c r="AF4856"/>
      <c r="AG4856"/>
      <c r="AH4856"/>
    </row>
    <row r="4857" spans="1:34" s="282" customFormat="1" ht="12.75" customHeight="1" x14ac:dyDescent="0.25">
      <c r="A4857"/>
      <c r="B4857"/>
      <c r="C4857" s="8"/>
      <c r="D4857" s="8"/>
      <c r="E4857"/>
      <c r="F4857" s="276"/>
      <c r="G4857"/>
      <c r="H4857"/>
      <c r="I4857"/>
      <c r="J4857" s="267"/>
      <c r="K4857" s="267"/>
      <c r="L4857" s="372"/>
      <c r="O4857" s="373"/>
      <c r="P4857" s="373"/>
      <c r="Q4857" s="374"/>
      <c r="R4857" s="274"/>
      <c r="S4857"/>
      <c r="T4857"/>
      <c r="U4857"/>
      <c r="V4857"/>
      <c r="W4857"/>
      <c r="X4857"/>
      <c r="Y4857"/>
      <c r="Z4857"/>
      <c r="AA4857"/>
      <c r="AB4857"/>
      <c r="AC4857"/>
      <c r="AD4857"/>
      <c r="AE4857"/>
      <c r="AF4857"/>
      <c r="AG4857"/>
      <c r="AH4857"/>
    </row>
    <row r="4858" spans="1:34" s="282" customFormat="1" ht="12.75" customHeight="1" x14ac:dyDescent="0.25">
      <c r="A4858"/>
      <c r="B4858"/>
      <c r="C4858" s="8"/>
      <c r="D4858" s="8"/>
      <c r="E4858"/>
      <c r="F4858" s="276"/>
      <c r="G4858"/>
      <c r="H4858"/>
      <c r="I4858"/>
      <c r="J4858" s="267"/>
      <c r="K4858" s="267"/>
      <c r="L4858" s="372"/>
      <c r="O4858" s="373"/>
      <c r="P4858" s="373"/>
      <c r="Q4858" s="374"/>
      <c r="R4858" s="274"/>
      <c r="S4858"/>
      <c r="T4858"/>
      <c r="U4858"/>
      <c r="V4858"/>
      <c r="W4858"/>
      <c r="X4858"/>
      <c r="Y4858"/>
      <c r="Z4858"/>
      <c r="AA4858"/>
      <c r="AB4858"/>
      <c r="AC4858"/>
      <c r="AD4858"/>
      <c r="AE4858"/>
      <c r="AF4858"/>
      <c r="AG4858"/>
      <c r="AH4858"/>
    </row>
    <row r="4859" spans="1:34" s="282" customFormat="1" ht="12.75" customHeight="1" x14ac:dyDescent="0.25">
      <c r="A4859"/>
      <c r="B4859"/>
      <c r="C4859" s="8"/>
      <c r="D4859" s="8"/>
      <c r="E4859"/>
      <c r="F4859" s="276"/>
      <c r="G4859"/>
      <c r="H4859"/>
      <c r="I4859"/>
      <c r="J4859" s="267"/>
      <c r="K4859" s="267"/>
      <c r="L4859" s="372"/>
      <c r="O4859" s="373"/>
      <c r="P4859" s="373"/>
      <c r="Q4859" s="374"/>
      <c r="R4859" s="274"/>
      <c r="S4859"/>
      <c r="T4859"/>
      <c r="U4859"/>
      <c r="V4859"/>
      <c r="W4859"/>
      <c r="X4859"/>
      <c r="Y4859"/>
      <c r="Z4859"/>
      <c r="AA4859"/>
      <c r="AB4859"/>
      <c r="AC4859"/>
      <c r="AD4859"/>
      <c r="AE4859"/>
      <c r="AF4859"/>
      <c r="AG4859"/>
      <c r="AH4859"/>
    </row>
    <row r="4860" spans="1:34" s="282" customFormat="1" ht="12.75" customHeight="1" x14ac:dyDescent="0.25">
      <c r="A4860"/>
      <c r="B4860"/>
      <c r="C4860" s="8"/>
      <c r="D4860" s="8"/>
      <c r="E4860"/>
      <c r="F4860" s="276"/>
      <c r="G4860"/>
      <c r="H4860"/>
      <c r="I4860"/>
      <c r="J4860" s="267"/>
      <c r="K4860" s="267"/>
      <c r="L4860" s="372"/>
      <c r="O4860" s="373"/>
      <c r="P4860" s="373"/>
      <c r="Q4860" s="374"/>
      <c r="R4860" s="274"/>
      <c r="S4860"/>
      <c r="T4860"/>
      <c r="U4860"/>
      <c r="V4860"/>
      <c r="W4860"/>
      <c r="X4860"/>
      <c r="Y4860"/>
      <c r="Z4860"/>
      <c r="AA4860"/>
      <c r="AB4860"/>
      <c r="AC4860"/>
      <c r="AD4860"/>
      <c r="AE4860"/>
      <c r="AF4860"/>
      <c r="AG4860"/>
      <c r="AH4860"/>
    </row>
    <row r="4861" spans="1:34" s="282" customFormat="1" ht="12.75" customHeight="1" x14ac:dyDescent="0.25">
      <c r="A4861"/>
      <c r="B4861"/>
      <c r="C4861" s="8"/>
      <c r="D4861" s="8"/>
      <c r="E4861"/>
      <c r="F4861" s="276"/>
      <c r="G4861"/>
      <c r="H4861"/>
      <c r="I4861"/>
      <c r="J4861" s="267"/>
      <c r="K4861" s="267"/>
      <c r="L4861" s="372"/>
      <c r="O4861" s="373"/>
      <c r="P4861" s="373"/>
      <c r="Q4861" s="374"/>
      <c r="R4861" s="274"/>
      <c r="S4861"/>
      <c r="T4861"/>
      <c r="U4861"/>
      <c r="V4861"/>
      <c r="W4861"/>
      <c r="X4861"/>
      <c r="Y4861"/>
      <c r="Z4861"/>
      <c r="AA4861"/>
      <c r="AB4861"/>
      <c r="AC4861"/>
      <c r="AD4861"/>
      <c r="AE4861"/>
      <c r="AF4861"/>
      <c r="AG4861"/>
      <c r="AH4861"/>
    </row>
    <row r="4862" spans="1:34" s="282" customFormat="1" ht="12.75" customHeight="1" x14ac:dyDescent="0.25">
      <c r="A4862"/>
      <c r="B4862"/>
      <c r="C4862" s="8"/>
      <c r="D4862" s="8"/>
      <c r="E4862"/>
      <c r="F4862" s="276"/>
      <c r="G4862"/>
      <c r="H4862"/>
      <c r="I4862"/>
      <c r="J4862" s="267"/>
      <c r="K4862" s="267"/>
      <c r="L4862" s="372"/>
      <c r="O4862" s="373"/>
      <c r="P4862" s="373"/>
      <c r="Q4862" s="374"/>
      <c r="R4862" s="274"/>
      <c r="S4862"/>
      <c r="T4862"/>
      <c r="U4862"/>
      <c r="V4862"/>
      <c r="W4862"/>
      <c r="X4862"/>
      <c r="Y4862"/>
      <c r="Z4862"/>
      <c r="AA4862"/>
      <c r="AB4862"/>
      <c r="AC4862"/>
      <c r="AD4862"/>
      <c r="AE4862"/>
      <c r="AF4862"/>
      <c r="AG4862"/>
      <c r="AH4862"/>
    </row>
    <row r="4863" spans="1:34" s="282" customFormat="1" ht="12.75" customHeight="1" x14ac:dyDescent="0.25">
      <c r="A4863"/>
      <c r="B4863"/>
      <c r="C4863" s="8"/>
      <c r="D4863" s="8"/>
      <c r="E4863"/>
      <c r="F4863" s="276"/>
      <c r="G4863"/>
      <c r="H4863"/>
      <c r="I4863"/>
      <c r="J4863" s="267"/>
      <c r="K4863" s="267"/>
      <c r="L4863" s="372"/>
      <c r="O4863" s="373"/>
      <c r="P4863" s="373"/>
      <c r="Q4863" s="374"/>
      <c r="R4863" s="274"/>
      <c r="S4863"/>
      <c r="T4863"/>
      <c r="U4863"/>
      <c r="V4863"/>
      <c r="W4863"/>
      <c r="X4863"/>
      <c r="Y4863"/>
      <c r="Z4863"/>
      <c r="AA4863"/>
      <c r="AB4863"/>
      <c r="AC4863"/>
      <c r="AD4863"/>
      <c r="AE4863"/>
      <c r="AF4863"/>
      <c r="AG4863"/>
      <c r="AH4863"/>
    </row>
    <row r="4864" spans="1:34" s="282" customFormat="1" ht="12.75" customHeight="1" x14ac:dyDescent="0.25">
      <c r="A4864"/>
      <c r="B4864"/>
      <c r="C4864" s="8"/>
      <c r="D4864" s="8"/>
      <c r="E4864"/>
      <c r="F4864" s="276"/>
      <c r="G4864"/>
      <c r="H4864"/>
      <c r="I4864"/>
      <c r="J4864" s="267"/>
      <c r="K4864" s="267"/>
      <c r="L4864" s="372"/>
      <c r="O4864" s="373"/>
      <c r="P4864" s="373"/>
      <c r="Q4864" s="374"/>
      <c r="R4864" s="274"/>
      <c r="S4864"/>
      <c r="T4864"/>
      <c r="U4864"/>
      <c r="V4864"/>
      <c r="W4864"/>
      <c r="X4864"/>
      <c r="Y4864"/>
      <c r="Z4864"/>
      <c r="AA4864"/>
      <c r="AB4864"/>
      <c r="AC4864"/>
      <c r="AD4864"/>
      <c r="AE4864"/>
      <c r="AF4864"/>
      <c r="AG4864"/>
      <c r="AH4864"/>
    </row>
    <row r="4865" spans="1:34" s="282" customFormat="1" ht="12.75" customHeight="1" x14ac:dyDescent="0.25">
      <c r="A4865"/>
      <c r="B4865"/>
      <c r="C4865" s="8"/>
      <c r="D4865" s="8"/>
      <c r="E4865"/>
      <c r="F4865" s="276"/>
      <c r="G4865"/>
      <c r="H4865"/>
      <c r="I4865"/>
      <c r="J4865" s="267"/>
      <c r="K4865" s="267"/>
      <c r="L4865" s="372"/>
      <c r="O4865" s="373"/>
      <c r="P4865" s="373"/>
      <c r="Q4865" s="374"/>
      <c r="R4865" s="274"/>
      <c r="S4865"/>
      <c r="T4865"/>
      <c r="U4865"/>
      <c r="V4865"/>
      <c r="W4865"/>
      <c r="X4865"/>
      <c r="Y4865"/>
      <c r="Z4865"/>
      <c r="AA4865"/>
      <c r="AB4865"/>
      <c r="AC4865"/>
      <c r="AD4865"/>
      <c r="AE4865"/>
      <c r="AF4865"/>
      <c r="AG4865"/>
      <c r="AH4865"/>
    </row>
    <row r="4866" spans="1:34" s="282" customFormat="1" ht="12.75" customHeight="1" x14ac:dyDescent="0.25">
      <c r="A4866"/>
      <c r="B4866"/>
      <c r="C4866" s="8"/>
      <c r="D4866" s="8"/>
      <c r="E4866"/>
      <c r="F4866" s="276"/>
      <c r="G4866"/>
      <c r="H4866"/>
      <c r="I4866"/>
      <c r="J4866" s="267"/>
      <c r="K4866" s="267"/>
      <c r="L4866" s="372"/>
      <c r="O4866" s="373"/>
      <c r="P4866" s="373"/>
      <c r="Q4866" s="374"/>
      <c r="R4866" s="274"/>
      <c r="S4866"/>
      <c r="T4866"/>
      <c r="U4866"/>
      <c r="V4866"/>
      <c r="W4866"/>
      <c r="X4866"/>
      <c r="Y4866"/>
      <c r="Z4866"/>
      <c r="AA4866"/>
      <c r="AB4866"/>
      <c r="AC4866"/>
      <c r="AD4866"/>
      <c r="AE4866"/>
      <c r="AF4866"/>
      <c r="AG4866"/>
      <c r="AH4866"/>
    </row>
    <row r="4867" spans="1:34" s="282" customFormat="1" ht="12.75" customHeight="1" x14ac:dyDescent="0.25">
      <c r="A4867"/>
      <c r="B4867"/>
      <c r="C4867" s="8"/>
      <c r="D4867" s="8"/>
      <c r="E4867"/>
      <c r="F4867" s="276"/>
      <c r="G4867"/>
      <c r="H4867"/>
      <c r="I4867"/>
      <c r="J4867" s="267"/>
      <c r="K4867" s="267"/>
      <c r="L4867" s="372"/>
      <c r="O4867" s="373"/>
      <c r="P4867" s="373"/>
      <c r="Q4867" s="374"/>
      <c r="R4867" s="274"/>
      <c r="S4867"/>
      <c r="T4867"/>
      <c r="U4867"/>
      <c r="V4867"/>
      <c r="W4867"/>
      <c r="X4867"/>
      <c r="Y4867"/>
      <c r="Z4867"/>
      <c r="AA4867"/>
      <c r="AB4867"/>
      <c r="AC4867"/>
      <c r="AD4867"/>
      <c r="AE4867"/>
      <c r="AF4867"/>
      <c r="AG4867"/>
      <c r="AH4867"/>
    </row>
    <row r="4868" spans="1:34" s="282" customFormat="1" ht="12.75" customHeight="1" x14ac:dyDescent="0.25">
      <c r="A4868"/>
      <c r="B4868"/>
      <c r="C4868" s="8"/>
      <c r="D4868" s="8"/>
      <c r="E4868"/>
      <c r="F4868" s="276"/>
      <c r="G4868"/>
      <c r="H4868"/>
      <c r="I4868"/>
      <c r="J4868" s="267"/>
      <c r="K4868" s="267"/>
      <c r="L4868" s="372"/>
      <c r="O4868" s="373"/>
      <c r="P4868" s="373"/>
      <c r="Q4868" s="374"/>
      <c r="R4868" s="274"/>
      <c r="S4868"/>
      <c r="T4868"/>
      <c r="U4868"/>
      <c r="V4868"/>
      <c r="W4868"/>
      <c r="X4868"/>
      <c r="Y4868"/>
      <c r="Z4868"/>
      <c r="AA4868"/>
      <c r="AB4868"/>
      <c r="AC4868"/>
      <c r="AD4868"/>
      <c r="AE4868"/>
      <c r="AF4868"/>
      <c r="AG4868"/>
      <c r="AH4868"/>
    </row>
    <row r="4869" spans="1:34" s="282" customFormat="1" ht="12.75" customHeight="1" x14ac:dyDescent="0.25">
      <c r="A4869"/>
      <c r="B4869"/>
      <c r="C4869" s="8"/>
      <c r="D4869" s="8"/>
      <c r="E4869"/>
      <c r="F4869" s="276"/>
      <c r="G4869"/>
      <c r="H4869"/>
      <c r="I4869"/>
      <c r="J4869" s="267"/>
      <c r="K4869" s="267"/>
      <c r="L4869" s="372"/>
      <c r="O4869" s="373"/>
      <c r="P4869" s="373"/>
      <c r="Q4869" s="374"/>
      <c r="R4869" s="274"/>
      <c r="S4869"/>
      <c r="T4869"/>
      <c r="U4869"/>
      <c r="V4869"/>
      <c r="W4869"/>
      <c r="X4869"/>
      <c r="Y4869"/>
      <c r="Z4869"/>
      <c r="AA4869"/>
      <c r="AB4869"/>
      <c r="AC4869"/>
      <c r="AD4869"/>
      <c r="AE4869"/>
      <c r="AF4869"/>
      <c r="AG4869"/>
      <c r="AH4869"/>
    </row>
    <row r="4870" spans="1:34" s="282" customFormat="1" ht="12.75" customHeight="1" x14ac:dyDescent="0.25">
      <c r="A4870"/>
      <c r="B4870"/>
      <c r="C4870" s="8"/>
      <c r="D4870" s="8"/>
      <c r="E4870"/>
      <c r="F4870" s="276"/>
      <c r="G4870"/>
      <c r="H4870"/>
      <c r="I4870"/>
      <c r="J4870" s="267"/>
      <c r="K4870" s="267"/>
      <c r="L4870" s="372"/>
      <c r="O4870" s="373"/>
      <c r="P4870" s="373"/>
      <c r="Q4870" s="374"/>
      <c r="R4870" s="274"/>
      <c r="S4870"/>
      <c r="T4870"/>
      <c r="U4870"/>
      <c r="V4870"/>
      <c r="W4870"/>
      <c r="X4870"/>
      <c r="Y4870"/>
      <c r="Z4870"/>
      <c r="AA4870"/>
      <c r="AB4870"/>
      <c r="AC4870"/>
      <c r="AD4870"/>
      <c r="AE4870"/>
      <c r="AF4870"/>
      <c r="AG4870"/>
      <c r="AH4870"/>
    </row>
    <row r="4871" spans="1:34" s="282" customFormat="1" ht="12.75" customHeight="1" x14ac:dyDescent="0.25">
      <c r="A4871"/>
      <c r="B4871"/>
      <c r="C4871" s="8"/>
      <c r="D4871" s="8"/>
      <c r="E4871"/>
      <c r="F4871" s="276"/>
      <c r="G4871"/>
      <c r="H4871"/>
      <c r="I4871"/>
      <c r="J4871" s="267"/>
      <c r="K4871" s="267"/>
      <c r="L4871" s="372"/>
      <c r="O4871" s="373"/>
      <c r="P4871" s="373"/>
      <c r="Q4871" s="374"/>
      <c r="R4871" s="274"/>
      <c r="S4871"/>
      <c r="T4871"/>
      <c r="U4871"/>
      <c r="V4871"/>
      <c r="W4871"/>
      <c r="X4871"/>
      <c r="Y4871"/>
      <c r="Z4871"/>
      <c r="AA4871"/>
      <c r="AB4871"/>
      <c r="AC4871"/>
      <c r="AD4871"/>
      <c r="AE4871"/>
      <c r="AF4871"/>
      <c r="AG4871"/>
      <c r="AH4871"/>
    </row>
    <row r="4872" spans="1:34" s="282" customFormat="1" ht="12.75" customHeight="1" x14ac:dyDescent="0.25">
      <c r="A4872"/>
      <c r="B4872"/>
      <c r="C4872" s="8"/>
      <c r="D4872" s="8"/>
      <c r="E4872"/>
      <c r="F4872" s="276"/>
      <c r="G4872"/>
      <c r="H4872"/>
      <c r="I4872"/>
      <c r="J4872" s="267"/>
      <c r="K4872" s="267"/>
      <c r="L4872" s="372"/>
      <c r="O4872" s="373"/>
      <c r="P4872" s="373"/>
      <c r="Q4872" s="374"/>
      <c r="R4872" s="274"/>
      <c r="S4872"/>
      <c r="T4872"/>
      <c r="U4872"/>
      <c r="V4872"/>
      <c r="W4872"/>
      <c r="X4872"/>
      <c r="Y4872"/>
      <c r="Z4872"/>
      <c r="AA4872"/>
      <c r="AB4872"/>
      <c r="AC4872"/>
      <c r="AD4872"/>
      <c r="AE4872"/>
      <c r="AF4872"/>
      <c r="AG4872"/>
      <c r="AH4872"/>
    </row>
    <row r="4873" spans="1:34" s="282" customFormat="1" ht="12.75" customHeight="1" x14ac:dyDescent="0.25">
      <c r="A4873"/>
      <c r="B4873"/>
      <c r="C4873" s="8"/>
      <c r="D4873" s="8"/>
      <c r="E4873"/>
      <c r="F4873" s="276"/>
      <c r="G4873"/>
      <c r="H4873"/>
      <c r="I4873"/>
      <c r="J4873" s="267"/>
      <c r="K4873" s="267"/>
      <c r="L4873" s="372"/>
      <c r="O4873" s="373"/>
      <c r="P4873" s="373"/>
      <c r="Q4873" s="374"/>
      <c r="R4873" s="274"/>
      <c r="S4873"/>
      <c r="T4873"/>
      <c r="U4873"/>
      <c r="V4873"/>
      <c r="W4873"/>
      <c r="X4873"/>
      <c r="Y4873"/>
      <c r="Z4873"/>
      <c r="AA4873"/>
      <c r="AB4873"/>
      <c r="AC4873"/>
      <c r="AD4873"/>
      <c r="AE4873"/>
      <c r="AF4873"/>
      <c r="AG4873"/>
      <c r="AH4873"/>
    </row>
    <row r="4874" spans="1:34" s="282" customFormat="1" ht="12.75" customHeight="1" x14ac:dyDescent="0.25">
      <c r="A4874"/>
      <c r="B4874"/>
      <c r="C4874" s="8"/>
      <c r="D4874" s="8"/>
      <c r="E4874"/>
      <c r="F4874" s="276"/>
      <c r="G4874"/>
      <c r="H4874"/>
      <c r="I4874"/>
      <c r="J4874" s="267"/>
      <c r="K4874" s="267"/>
      <c r="L4874" s="372"/>
      <c r="O4874" s="373"/>
      <c r="P4874" s="373"/>
      <c r="Q4874" s="374"/>
      <c r="R4874" s="274"/>
      <c r="S4874"/>
      <c r="T4874"/>
      <c r="U4874"/>
      <c r="V4874"/>
      <c r="W4874"/>
      <c r="X4874"/>
      <c r="Y4874"/>
      <c r="Z4874"/>
      <c r="AA4874"/>
      <c r="AB4874"/>
      <c r="AC4874"/>
      <c r="AD4874"/>
      <c r="AE4874"/>
      <c r="AF4874"/>
      <c r="AG4874"/>
      <c r="AH4874"/>
    </row>
    <row r="4875" spans="1:34" s="282" customFormat="1" ht="12.75" customHeight="1" x14ac:dyDescent="0.25">
      <c r="A4875"/>
      <c r="B4875"/>
      <c r="C4875" s="8"/>
      <c r="D4875" s="8"/>
      <c r="E4875"/>
      <c r="F4875" s="276"/>
      <c r="G4875"/>
      <c r="H4875"/>
      <c r="I4875"/>
      <c r="J4875" s="267"/>
      <c r="K4875" s="267"/>
      <c r="L4875" s="372"/>
      <c r="O4875" s="373"/>
      <c r="P4875" s="373"/>
      <c r="Q4875" s="374"/>
      <c r="R4875" s="274"/>
      <c r="S4875"/>
      <c r="T4875"/>
      <c r="U4875"/>
      <c r="V4875"/>
      <c r="W4875"/>
      <c r="X4875"/>
      <c r="Y4875"/>
      <c r="Z4875"/>
      <c r="AA4875"/>
      <c r="AB4875"/>
      <c r="AC4875"/>
      <c r="AD4875"/>
      <c r="AE4875"/>
      <c r="AF4875"/>
      <c r="AG4875"/>
      <c r="AH4875"/>
    </row>
    <row r="4876" spans="1:34" s="282" customFormat="1" ht="12.75" customHeight="1" x14ac:dyDescent="0.25">
      <c r="A4876"/>
      <c r="B4876"/>
      <c r="C4876" s="8"/>
      <c r="D4876" s="8"/>
      <c r="E4876"/>
      <c r="F4876" s="276"/>
      <c r="G4876"/>
      <c r="H4876"/>
      <c r="I4876"/>
      <c r="J4876" s="267"/>
      <c r="K4876" s="267"/>
      <c r="L4876" s="372"/>
      <c r="O4876" s="373"/>
      <c r="P4876" s="373"/>
      <c r="Q4876" s="374"/>
      <c r="R4876" s="274"/>
      <c r="S4876"/>
      <c r="T4876"/>
      <c r="U4876"/>
      <c r="V4876"/>
      <c r="W4876"/>
      <c r="X4876"/>
      <c r="Y4876"/>
      <c r="Z4876"/>
      <c r="AA4876"/>
      <c r="AB4876"/>
      <c r="AC4876"/>
      <c r="AD4876"/>
      <c r="AE4876"/>
      <c r="AF4876"/>
      <c r="AG4876"/>
      <c r="AH4876"/>
    </row>
    <row r="4877" spans="1:34" s="282" customFormat="1" ht="12.75" customHeight="1" x14ac:dyDescent="0.25">
      <c r="A4877"/>
      <c r="B4877"/>
      <c r="C4877" s="8"/>
      <c r="D4877" s="8"/>
      <c r="E4877"/>
      <c r="F4877" s="276"/>
      <c r="G4877"/>
      <c r="H4877"/>
      <c r="I4877"/>
      <c r="J4877" s="267"/>
      <c r="K4877" s="267"/>
      <c r="L4877" s="372"/>
      <c r="O4877" s="373"/>
      <c r="P4877" s="373"/>
      <c r="Q4877" s="374"/>
      <c r="R4877" s="274"/>
      <c r="S4877"/>
      <c r="T4877"/>
      <c r="U4877"/>
      <c r="V4877"/>
      <c r="W4877"/>
      <c r="X4877"/>
      <c r="Y4877"/>
      <c r="Z4877"/>
      <c r="AA4877"/>
      <c r="AB4877"/>
      <c r="AC4877"/>
      <c r="AD4877"/>
      <c r="AE4877"/>
      <c r="AF4877"/>
      <c r="AG4877"/>
      <c r="AH4877"/>
    </row>
    <row r="4878" spans="1:34" s="282" customFormat="1" ht="12.75" customHeight="1" x14ac:dyDescent="0.25">
      <c r="A4878"/>
      <c r="B4878"/>
      <c r="C4878" s="8"/>
      <c r="D4878" s="8"/>
      <c r="E4878"/>
      <c r="F4878" s="276"/>
      <c r="G4878"/>
      <c r="H4878"/>
      <c r="I4878"/>
      <c r="J4878" s="267"/>
      <c r="K4878" s="267"/>
      <c r="L4878" s="372"/>
      <c r="O4878" s="373"/>
      <c r="P4878" s="373"/>
      <c r="Q4878" s="374"/>
      <c r="R4878" s="274"/>
      <c r="S4878"/>
      <c r="T4878"/>
      <c r="U4878"/>
      <c r="V4878"/>
      <c r="W4878"/>
      <c r="X4878"/>
      <c r="Y4878"/>
      <c r="Z4878"/>
      <c r="AA4878"/>
      <c r="AB4878"/>
      <c r="AC4878"/>
      <c r="AD4878"/>
      <c r="AE4878"/>
      <c r="AF4878"/>
      <c r="AG4878"/>
      <c r="AH4878"/>
    </row>
    <row r="4879" spans="1:34" s="282" customFormat="1" ht="12.75" customHeight="1" x14ac:dyDescent="0.25">
      <c r="A4879"/>
      <c r="B4879"/>
      <c r="C4879" s="8"/>
      <c r="D4879" s="8"/>
      <c r="E4879"/>
      <c r="F4879" s="276"/>
      <c r="G4879"/>
      <c r="H4879"/>
      <c r="I4879"/>
      <c r="J4879" s="267"/>
      <c r="K4879" s="267"/>
      <c r="L4879" s="372"/>
      <c r="O4879" s="373"/>
      <c r="P4879" s="373"/>
      <c r="Q4879" s="374"/>
      <c r="R4879" s="274"/>
      <c r="S4879"/>
      <c r="T4879"/>
      <c r="U4879"/>
      <c r="V4879"/>
      <c r="W4879"/>
      <c r="X4879"/>
      <c r="Y4879"/>
      <c r="Z4879"/>
      <c r="AA4879"/>
      <c r="AB4879"/>
      <c r="AC4879"/>
      <c r="AD4879"/>
      <c r="AE4879"/>
      <c r="AF4879"/>
      <c r="AG4879"/>
      <c r="AH4879"/>
    </row>
    <row r="4880" spans="1:34" s="282" customFormat="1" ht="12.75" customHeight="1" x14ac:dyDescent="0.25">
      <c r="A4880"/>
      <c r="B4880"/>
      <c r="C4880" s="8"/>
      <c r="D4880" s="8"/>
      <c r="E4880"/>
      <c r="F4880" s="276"/>
      <c r="G4880"/>
      <c r="H4880"/>
      <c r="I4880"/>
      <c r="J4880" s="267"/>
      <c r="K4880" s="267"/>
      <c r="L4880" s="372"/>
      <c r="O4880" s="373"/>
      <c r="P4880" s="373"/>
      <c r="Q4880" s="374"/>
      <c r="R4880" s="274"/>
      <c r="S4880"/>
      <c r="T4880"/>
      <c r="U4880"/>
      <c r="V4880"/>
      <c r="W4880"/>
      <c r="X4880"/>
      <c r="Y4880"/>
      <c r="Z4880"/>
      <c r="AA4880"/>
      <c r="AB4880"/>
      <c r="AC4880"/>
      <c r="AD4880"/>
      <c r="AE4880"/>
      <c r="AF4880"/>
      <c r="AG4880"/>
      <c r="AH4880"/>
    </row>
    <row r="4881" spans="1:34" s="282" customFormat="1" ht="12.75" customHeight="1" x14ac:dyDescent="0.25">
      <c r="A4881"/>
      <c r="B4881"/>
      <c r="C4881" s="8"/>
      <c r="D4881" s="8"/>
      <c r="E4881"/>
      <c r="F4881" s="276"/>
      <c r="G4881"/>
      <c r="H4881"/>
      <c r="I4881"/>
      <c r="J4881" s="267"/>
      <c r="K4881" s="267"/>
      <c r="L4881" s="372"/>
      <c r="O4881" s="373"/>
      <c r="P4881" s="373"/>
      <c r="Q4881" s="374"/>
      <c r="R4881" s="274"/>
      <c r="S4881"/>
      <c r="T4881"/>
      <c r="U4881"/>
      <c r="V4881"/>
      <c r="W4881"/>
      <c r="X4881"/>
      <c r="Y4881"/>
      <c r="Z4881"/>
      <c r="AA4881"/>
      <c r="AB4881"/>
      <c r="AC4881"/>
      <c r="AD4881"/>
      <c r="AE4881"/>
      <c r="AF4881"/>
      <c r="AG4881"/>
      <c r="AH4881"/>
    </row>
    <row r="4882" spans="1:34" s="282" customFormat="1" ht="12.75" customHeight="1" x14ac:dyDescent="0.25">
      <c r="A4882"/>
      <c r="B4882"/>
      <c r="C4882" s="8"/>
      <c r="D4882" s="8"/>
      <c r="E4882"/>
      <c r="F4882" s="276"/>
      <c r="G4882"/>
      <c r="H4882"/>
      <c r="I4882"/>
      <c r="J4882" s="267"/>
      <c r="K4882" s="267"/>
      <c r="L4882" s="372"/>
      <c r="O4882" s="373"/>
      <c r="P4882" s="373"/>
      <c r="Q4882" s="374"/>
      <c r="R4882" s="274"/>
      <c r="S4882"/>
      <c r="T4882"/>
      <c r="U4882"/>
      <c r="V4882"/>
      <c r="W4882"/>
      <c r="X4882"/>
      <c r="Y4882"/>
      <c r="Z4882"/>
      <c r="AA4882"/>
      <c r="AB4882"/>
      <c r="AC4882"/>
      <c r="AD4882"/>
      <c r="AE4882"/>
      <c r="AF4882"/>
      <c r="AG4882"/>
      <c r="AH4882"/>
    </row>
    <row r="4883" spans="1:34" s="282" customFormat="1" ht="12.75" customHeight="1" x14ac:dyDescent="0.25">
      <c r="A4883"/>
      <c r="B4883"/>
      <c r="C4883" s="8"/>
      <c r="D4883" s="8"/>
      <c r="E4883"/>
      <c r="F4883" s="276"/>
      <c r="G4883"/>
      <c r="H4883"/>
      <c r="I4883"/>
      <c r="J4883" s="267"/>
      <c r="K4883" s="267"/>
      <c r="L4883" s="372"/>
      <c r="O4883" s="373"/>
      <c r="P4883" s="373"/>
      <c r="Q4883" s="374"/>
      <c r="R4883" s="274"/>
      <c r="S4883"/>
      <c r="T4883"/>
      <c r="U4883"/>
      <c r="V4883"/>
      <c r="W4883"/>
      <c r="X4883"/>
      <c r="Y4883"/>
      <c r="Z4883"/>
      <c r="AA4883"/>
      <c r="AB4883"/>
      <c r="AC4883"/>
      <c r="AD4883"/>
      <c r="AE4883"/>
      <c r="AF4883"/>
      <c r="AG4883"/>
      <c r="AH4883"/>
    </row>
    <row r="4884" spans="1:34" s="282" customFormat="1" ht="12.75" customHeight="1" x14ac:dyDescent="0.25">
      <c r="A4884"/>
      <c r="B4884"/>
      <c r="C4884" s="8"/>
      <c r="D4884" s="8"/>
      <c r="E4884"/>
      <c r="F4884" s="276"/>
      <c r="G4884"/>
      <c r="H4884"/>
      <c r="I4884"/>
      <c r="J4884" s="267"/>
      <c r="K4884" s="267"/>
      <c r="L4884" s="372"/>
      <c r="O4884" s="373"/>
      <c r="P4884" s="373"/>
      <c r="Q4884" s="374"/>
      <c r="R4884" s="274"/>
      <c r="S4884"/>
      <c r="T4884"/>
      <c r="U4884"/>
      <c r="V4884"/>
      <c r="W4884"/>
      <c r="X4884"/>
      <c r="Y4884"/>
      <c r="Z4884"/>
      <c r="AA4884"/>
      <c r="AB4884"/>
      <c r="AC4884"/>
      <c r="AD4884"/>
      <c r="AE4884"/>
      <c r="AF4884"/>
      <c r="AG4884"/>
      <c r="AH4884"/>
    </row>
    <row r="4885" spans="1:34" s="282" customFormat="1" ht="12.75" customHeight="1" x14ac:dyDescent="0.25">
      <c r="A4885"/>
      <c r="B4885"/>
      <c r="C4885" s="8"/>
      <c r="D4885" s="8"/>
      <c r="E4885"/>
      <c r="F4885" s="276"/>
      <c r="G4885"/>
      <c r="H4885"/>
      <c r="I4885"/>
      <c r="J4885" s="267"/>
      <c r="K4885" s="267"/>
      <c r="L4885" s="372"/>
      <c r="O4885" s="373"/>
      <c r="P4885" s="373"/>
      <c r="Q4885" s="374"/>
      <c r="R4885" s="274"/>
      <c r="S4885"/>
      <c r="T4885"/>
      <c r="U4885"/>
      <c r="V4885"/>
      <c r="W4885"/>
      <c r="X4885"/>
      <c r="Y4885"/>
      <c r="Z4885"/>
      <c r="AA4885"/>
      <c r="AB4885"/>
      <c r="AC4885"/>
      <c r="AD4885"/>
      <c r="AE4885"/>
      <c r="AF4885"/>
      <c r="AG4885"/>
      <c r="AH4885"/>
    </row>
    <row r="4886" spans="1:34" s="282" customFormat="1" ht="12.75" customHeight="1" x14ac:dyDescent="0.25">
      <c r="A4886"/>
      <c r="B4886"/>
      <c r="C4886" s="8"/>
      <c r="D4886" s="8"/>
      <c r="E4886"/>
      <c r="F4886" s="276"/>
      <c r="G4886"/>
      <c r="H4886"/>
      <c r="I4886"/>
      <c r="J4886" s="267"/>
      <c r="K4886" s="267"/>
      <c r="L4886" s="372"/>
      <c r="O4886" s="373"/>
      <c r="P4886" s="373"/>
      <c r="Q4886" s="374"/>
      <c r="R4886" s="274"/>
      <c r="S4886"/>
      <c r="T4886"/>
      <c r="U4886"/>
      <c r="V4886"/>
      <c r="W4886"/>
      <c r="X4886"/>
      <c r="Y4886"/>
      <c r="Z4886"/>
      <c r="AA4886"/>
      <c r="AB4886"/>
      <c r="AC4886"/>
      <c r="AD4886"/>
      <c r="AE4886"/>
      <c r="AF4886"/>
      <c r="AG4886"/>
      <c r="AH4886"/>
    </row>
    <row r="4887" spans="1:34" s="282" customFormat="1" ht="12.75" customHeight="1" x14ac:dyDescent="0.25">
      <c r="A4887"/>
      <c r="B4887"/>
      <c r="C4887" s="8"/>
      <c r="D4887" s="8"/>
      <c r="E4887"/>
      <c r="F4887" s="276"/>
      <c r="G4887"/>
      <c r="H4887"/>
      <c r="I4887"/>
      <c r="J4887" s="267"/>
      <c r="K4887" s="267"/>
      <c r="L4887" s="372"/>
      <c r="O4887" s="373"/>
      <c r="P4887" s="373"/>
      <c r="Q4887" s="374"/>
      <c r="R4887" s="274"/>
      <c r="S4887"/>
      <c r="T4887"/>
      <c r="U4887"/>
      <c r="V4887"/>
      <c r="W4887"/>
      <c r="X4887"/>
      <c r="Y4887"/>
      <c r="Z4887"/>
      <c r="AA4887"/>
      <c r="AB4887"/>
      <c r="AC4887"/>
      <c r="AD4887"/>
      <c r="AE4887"/>
      <c r="AF4887"/>
      <c r="AG4887"/>
      <c r="AH4887"/>
    </row>
    <row r="4888" spans="1:34" s="282" customFormat="1" ht="12.75" customHeight="1" x14ac:dyDescent="0.25">
      <c r="A4888"/>
      <c r="B4888"/>
      <c r="C4888" s="8"/>
      <c r="D4888" s="8"/>
      <c r="E4888"/>
      <c r="F4888" s="276"/>
      <c r="G4888"/>
      <c r="H4888"/>
      <c r="I4888"/>
      <c r="J4888" s="267"/>
      <c r="K4888" s="267"/>
      <c r="L4888" s="372"/>
      <c r="O4888" s="373"/>
      <c r="P4888" s="373"/>
      <c r="Q4888" s="374"/>
      <c r="R4888" s="274"/>
      <c r="S4888"/>
      <c r="T4888"/>
      <c r="U4888"/>
      <c r="V4888"/>
      <c r="W4888"/>
      <c r="X4888"/>
      <c r="Y4888"/>
      <c r="Z4888"/>
      <c r="AA4888"/>
      <c r="AB4888"/>
      <c r="AC4888"/>
      <c r="AD4888"/>
      <c r="AE4888"/>
      <c r="AF4888"/>
      <c r="AG4888"/>
      <c r="AH4888"/>
    </row>
    <row r="4889" spans="1:34" s="282" customFormat="1" ht="12.75" customHeight="1" x14ac:dyDescent="0.25">
      <c r="A4889"/>
      <c r="B4889"/>
      <c r="C4889" s="8"/>
      <c r="D4889" s="8"/>
      <c r="E4889"/>
      <c r="F4889" s="276"/>
      <c r="G4889"/>
      <c r="H4889"/>
      <c r="I4889"/>
      <c r="J4889" s="267"/>
      <c r="K4889" s="267"/>
      <c r="L4889" s="372"/>
      <c r="O4889" s="373"/>
      <c r="P4889" s="373"/>
      <c r="Q4889" s="374"/>
      <c r="R4889" s="274"/>
      <c r="S4889"/>
      <c r="T4889"/>
      <c r="U4889"/>
      <c r="V4889"/>
      <c r="W4889"/>
      <c r="X4889"/>
      <c r="Y4889"/>
      <c r="Z4889"/>
      <c r="AA4889"/>
      <c r="AB4889"/>
      <c r="AC4889"/>
      <c r="AD4889"/>
      <c r="AE4889"/>
      <c r="AF4889"/>
      <c r="AG4889"/>
      <c r="AH4889"/>
    </row>
    <row r="4890" spans="1:34" s="282" customFormat="1" ht="12.75" customHeight="1" x14ac:dyDescent="0.25">
      <c r="A4890"/>
      <c r="B4890"/>
      <c r="C4890" s="8"/>
      <c r="D4890" s="8"/>
      <c r="E4890"/>
      <c r="F4890" s="276"/>
      <c r="G4890"/>
      <c r="H4890"/>
      <c r="I4890"/>
      <c r="J4890" s="267"/>
      <c r="K4890" s="267"/>
      <c r="L4890" s="372"/>
      <c r="O4890" s="373"/>
      <c r="P4890" s="373"/>
      <c r="Q4890" s="374"/>
      <c r="R4890" s="274"/>
      <c r="S4890"/>
      <c r="T4890"/>
      <c r="U4890"/>
      <c r="V4890"/>
      <c r="W4890"/>
      <c r="X4890"/>
      <c r="Y4890"/>
      <c r="Z4890"/>
      <c r="AA4890"/>
      <c r="AB4890"/>
      <c r="AC4890"/>
      <c r="AD4890"/>
      <c r="AE4890"/>
      <c r="AF4890"/>
      <c r="AG4890"/>
      <c r="AH4890"/>
    </row>
    <row r="4891" spans="1:34" s="282" customFormat="1" ht="12.75" customHeight="1" x14ac:dyDescent="0.25">
      <c r="A4891"/>
      <c r="B4891"/>
      <c r="C4891" s="8"/>
      <c r="D4891" s="8"/>
      <c r="E4891"/>
      <c r="F4891" s="276"/>
      <c r="G4891"/>
      <c r="H4891"/>
      <c r="I4891"/>
      <c r="J4891" s="267"/>
      <c r="K4891" s="267"/>
      <c r="L4891" s="372"/>
      <c r="O4891" s="373"/>
      <c r="P4891" s="373"/>
      <c r="Q4891" s="374"/>
      <c r="R4891" s="274"/>
      <c r="S4891"/>
      <c r="T4891"/>
      <c r="U4891"/>
      <c r="V4891"/>
      <c r="W4891"/>
      <c r="X4891"/>
      <c r="Y4891"/>
      <c r="Z4891"/>
      <c r="AA4891"/>
      <c r="AB4891"/>
      <c r="AC4891"/>
      <c r="AD4891"/>
      <c r="AE4891"/>
      <c r="AF4891"/>
      <c r="AG4891"/>
      <c r="AH4891"/>
    </row>
    <row r="4892" spans="1:34" s="282" customFormat="1" ht="12.75" customHeight="1" x14ac:dyDescent="0.25">
      <c r="A4892"/>
      <c r="B4892"/>
      <c r="C4892" s="8"/>
      <c r="D4892" s="8"/>
      <c r="E4892"/>
      <c r="F4892" s="276"/>
      <c r="G4892"/>
      <c r="H4892"/>
      <c r="I4892"/>
      <c r="J4892" s="267"/>
      <c r="K4892" s="267"/>
      <c r="L4892" s="372"/>
      <c r="O4892" s="373"/>
      <c r="P4892" s="373"/>
      <c r="Q4892" s="374"/>
      <c r="R4892" s="274"/>
      <c r="S4892"/>
      <c r="T4892"/>
      <c r="U4892"/>
      <c r="V4892"/>
      <c r="W4892"/>
      <c r="X4892"/>
      <c r="Y4892"/>
      <c r="Z4892"/>
      <c r="AA4892"/>
      <c r="AB4892"/>
      <c r="AC4892"/>
      <c r="AD4892"/>
      <c r="AE4892"/>
      <c r="AF4892"/>
      <c r="AG4892"/>
      <c r="AH4892"/>
    </row>
    <row r="4893" spans="1:34" s="282" customFormat="1" ht="12.75" customHeight="1" x14ac:dyDescent="0.25">
      <c r="A4893"/>
      <c r="B4893"/>
      <c r="C4893" s="8"/>
      <c r="D4893" s="8"/>
      <c r="E4893"/>
      <c r="F4893" s="276"/>
      <c r="G4893"/>
      <c r="H4893"/>
      <c r="I4893"/>
      <c r="J4893" s="267"/>
      <c r="K4893" s="267"/>
      <c r="L4893" s="372"/>
      <c r="O4893" s="373"/>
      <c r="P4893" s="373"/>
      <c r="Q4893" s="374"/>
      <c r="R4893" s="274"/>
      <c r="S4893"/>
      <c r="T4893"/>
      <c r="U4893"/>
      <c r="V4893"/>
      <c r="W4893"/>
      <c r="X4893"/>
      <c r="Y4893"/>
      <c r="Z4893"/>
      <c r="AA4893"/>
      <c r="AB4893"/>
      <c r="AC4893"/>
      <c r="AD4893"/>
      <c r="AE4893"/>
      <c r="AF4893"/>
      <c r="AG4893"/>
      <c r="AH4893"/>
    </row>
    <row r="4894" spans="1:34" s="282" customFormat="1" ht="12.75" customHeight="1" x14ac:dyDescent="0.25">
      <c r="A4894"/>
      <c r="B4894"/>
      <c r="C4894" s="8"/>
      <c r="D4894" s="8"/>
      <c r="E4894"/>
      <c r="F4894" s="276"/>
      <c r="G4894"/>
      <c r="H4894"/>
      <c r="I4894"/>
      <c r="J4894" s="267"/>
      <c r="K4894" s="267"/>
      <c r="L4894" s="372"/>
      <c r="O4894" s="373"/>
      <c r="P4894" s="373"/>
      <c r="Q4894" s="374"/>
      <c r="R4894" s="274"/>
      <c r="S4894"/>
      <c r="T4894"/>
      <c r="U4894"/>
      <c r="V4894"/>
      <c r="W4894"/>
      <c r="X4894"/>
      <c r="Y4894"/>
      <c r="Z4894"/>
      <c r="AA4894"/>
      <c r="AB4894"/>
      <c r="AC4894"/>
      <c r="AD4894"/>
      <c r="AE4894"/>
      <c r="AF4894"/>
      <c r="AG4894"/>
      <c r="AH4894"/>
    </row>
    <row r="4895" spans="1:34" s="282" customFormat="1" ht="12.75" customHeight="1" x14ac:dyDescent="0.25">
      <c r="A4895"/>
      <c r="B4895"/>
      <c r="C4895" s="8"/>
      <c r="D4895" s="8"/>
      <c r="E4895"/>
      <c r="F4895" s="276"/>
      <c r="G4895"/>
      <c r="H4895"/>
      <c r="I4895"/>
      <c r="J4895" s="267"/>
      <c r="K4895" s="267"/>
      <c r="L4895" s="372"/>
      <c r="O4895" s="373"/>
      <c r="P4895" s="373"/>
      <c r="Q4895" s="374"/>
      <c r="R4895" s="274"/>
      <c r="S4895"/>
      <c r="T4895"/>
      <c r="U4895"/>
      <c r="V4895"/>
      <c r="W4895"/>
      <c r="X4895"/>
      <c r="Y4895"/>
      <c r="Z4895"/>
      <c r="AA4895"/>
      <c r="AB4895"/>
      <c r="AC4895"/>
      <c r="AD4895"/>
      <c r="AE4895"/>
      <c r="AF4895"/>
      <c r="AG4895"/>
      <c r="AH4895"/>
    </row>
    <row r="4896" spans="1:34" s="282" customFormat="1" ht="12.75" customHeight="1" x14ac:dyDescent="0.25">
      <c r="A4896"/>
      <c r="B4896"/>
      <c r="C4896" s="8"/>
      <c r="D4896" s="8"/>
      <c r="E4896"/>
      <c r="F4896" s="276"/>
      <c r="G4896"/>
      <c r="H4896"/>
      <c r="I4896"/>
      <c r="J4896" s="267"/>
      <c r="K4896" s="267"/>
      <c r="L4896" s="372"/>
      <c r="O4896" s="373"/>
      <c r="P4896" s="373"/>
      <c r="Q4896" s="374"/>
      <c r="R4896" s="274"/>
      <c r="S4896"/>
      <c r="T4896"/>
      <c r="U4896"/>
      <c r="V4896"/>
      <c r="W4896"/>
      <c r="X4896"/>
      <c r="Y4896"/>
      <c r="Z4896"/>
      <c r="AA4896"/>
      <c r="AB4896"/>
      <c r="AC4896"/>
      <c r="AD4896"/>
      <c r="AE4896"/>
      <c r="AF4896"/>
      <c r="AG4896"/>
      <c r="AH4896"/>
    </row>
    <row r="4897" spans="1:34" s="282" customFormat="1" ht="12.75" customHeight="1" x14ac:dyDescent="0.25">
      <c r="A4897"/>
      <c r="B4897"/>
      <c r="C4897" s="8"/>
      <c r="D4897" s="8"/>
      <c r="E4897"/>
      <c r="F4897" s="276"/>
      <c r="G4897"/>
      <c r="H4897"/>
      <c r="I4897"/>
      <c r="J4897" s="267"/>
      <c r="K4897" s="267"/>
      <c r="L4897" s="372"/>
      <c r="O4897" s="373"/>
      <c r="P4897" s="373"/>
      <c r="Q4897" s="374"/>
      <c r="R4897" s="274"/>
      <c r="S4897"/>
      <c r="T4897"/>
      <c r="U4897"/>
      <c r="V4897"/>
      <c r="W4897"/>
      <c r="X4897"/>
      <c r="Y4897"/>
      <c r="Z4897"/>
      <c r="AA4897"/>
      <c r="AB4897"/>
      <c r="AC4897"/>
      <c r="AD4897"/>
      <c r="AE4897"/>
      <c r="AF4897"/>
      <c r="AG4897"/>
      <c r="AH4897"/>
    </row>
    <row r="4898" spans="1:34" s="282" customFormat="1" ht="12.75" customHeight="1" x14ac:dyDescent="0.25">
      <c r="A4898"/>
      <c r="B4898"/>
      <c r="C4898" s="8"/>
      <c r="D4898" s="8"/>
      <c r="E4898"/>
      <c r="F4898" s="276"/>
      <c r="G4898"/>
      <c r="H4898"/>
      <c r="I4898"/>
      <c r="J4898" s="267"/>
      <c r="K4898" s="267"/>
      <c r="L4898" s="372"/>
      <c r="O4898" s="373"/>
      <c r="P4898" s="373"/>
      <c r="Q4898" s="374"/>
      <c r="R4898" s="274"/>
      <c r="S4898"/>
      <c r="T4898"/>
      <c r="U4898"/>
      <c r="V4898"/>
      <c r="W4898"/>
      <c r="X4898"/>
      <c r="Y4898"/>
      <c r="Z4898"/>
      <c r="AA4898"/>
      <c r="AB4898"/>
      <c r="AC4898"/>
      <c r="AD4898"/>
      <c r="AE4898"/>
      <c r="AF4898"/>
      <c r="AG4898"/>
      <c r="AH4898"/>
    </row>
    <row r="4899" spans="1:34" s="282" customFormat="1" ht="12.75" customHeight="1" x14ac:dyDescent="0.25">
      <c r="A4899"/>
      <c r="B4899"/>
      <c r="C4899" s="8"/>
      <c r="D4899" s="8"/>
      <c r="E4899"/>
      <c r="F4899" s="276"/>
      <c r="G4899"/>
      <c r="H4899"/>
      <c r="I4899"/>
      <c r="J4899" s="267"/>
      <c r="K4899" s="267"/>
      <c r="L4899" s="372"/>
      <c r="O4899" s="373"/>
      <c r="P4899" s="373"/>
      <c r="Q4899" s="374"/>
      <c r="R4899" s="274"/>
      <c r="S4899"/>
      <c r="T4899"/>
      <c r="U4899"/>
      <c r="V4899"/>
      <c r="W4899"/>
      <c r="X4899"/>
      <c r="Y4899"/>
      <c r="Z4899"/>
      <c r="AA4899"/>
      <c r="AB4899"/>
      <c r="AC4899"/>
      <c r="AD4899"/>
      <c r="AE4899"/>
      <c r="AF4899"/>
      <c r="AG4899"/>
      <c r="AH4899"/>
    </row>
    <row r="4900" spans="1:34" s="282" customFormat="1" ht="12.75" customHeight="1" x14ac:dyDescent="0.25">
      <c r="A4900"/>
      <c r="B4900"/>
      <c r="C4900" s="8"/>
      <c r="D4900" s="8"/>
      <c r="E4900"/>
      <c r="F4900" s="276"/>
      <c r="G4900"/>
      <c r="H4900"/>
      <c r="I4900"/>
      <c r="J4900" s="267"/>
      <c r="K4900" s="267"/>
      <c r="L4900" s="372"/>
      <c r="O4900" s="373"/>
      <c r="P4900" s="373"/>
      <c r="Q4900" s="374"/>
      <c r="R4900" s="274"/>
      <c r="S4900"/>
      <c r="T4900"/>
      <c r="U4900"/>
      <c r="V4900"/>
      <c r="W4900"/>
      <c r="X4900"/>
      <c r="Y4900"/>
      <c r="Z4900"/>
      <c r="AA4900"/>
      <c r="AB4900"/>
      <c r="AC4900"/>
      <c r="AD4900"/>
      <c r="AE4900"/>
      <c r="AF4900"/>
      <c r="AG4900"/>
      <c r="AH4900"/>
    </row>
    <row r="4901" spans="1:34" s="282" customFormat="1" ht="12.75" customHeight="1" x14ac:dyDescent="0.25">
      <c r="A4901"/>
      <c r="B4901"/>
      <c r="C4901" s="8"/>
      <c r="D4901" s="8"/>
      <c r="E4901"/>
      <c r="F4901" s="276"/>
      <c r="G4901"/>
      <c r="H4901"/>
      <c r="I4901"/>
      <c r="J4901" s="267"/>
      <c r="K4901" s="267"/>
      <c r="L4901" s="372"/>
      <c r="O4901" s="373"/>
      <c r="P4901" s="373"/>
      <c r="Q4901" s="374"/>
      <c r="R4901" s="274"/>
      <c r="S4901"/>
      <c r="T4901"/>
      <c r="U4901"/>
      <c r="V4901"/>
      <c r="W4901"/>
      <c r="X4901"/>
      <c r="Y4901"/>
      <c r="Z4901"/>
      <c r="AA4901"/>
      <c r="AB4901"/>
      <c r="AC4901"/>
      <c r="AD4901"/>
      <c r="AE4901"/>
      <c r="AF4901"/>
      <c r="AG4901"/>
      <c r="AH4901"/>
    </row>
    <row r="4902" spans="1:34" s="282" customFormat="1" ht="12.75" customHeight="1" x14ac:dyDescent="0.25">
      <c r="A4902"/>
      <c r="B4902"/>
      <c r="C4902" s="8"/>
      <c r="D4902" s="8"/>
      <c r="E4902"/>
      <c r="F4902" s="276"/>
      <c r="G4902"/>
      <c r="H4902"/>
      <c r="I4902"/>
      <c r="J4902" s="267"/>
      <c r="K4902" s="267"/>
      <c r="L4902" s="372"/>
      <c r="O4902" s="373"/>
      <c r="P4902" s="373"/>
      <c r="Q4902" s="374"/>
      <c r="R4902" s="274"/>
      <c r="S4902"/>
      <c r="T4902"/>
      <c r="U4902"/>
      <c r="V4902"/>
      <c r="W4902"/>
      <c r="X4902"/>
      <c r="Y4902"/>
      <c r="Z4902"/>
      <c r="AA4902"/>
      <c r="AB4902"/>
      <c r="AC4902"/>
      <c r="AD4902"/>
      <c r="AE4902"/>
      <c r="AF4902"/>
      <c r="AG4902"/>
      <c r="AH4902"/>
    </row>
    <row r="4903" spans="1:34" s="282" customFormat="1" ht="12.75" customHeight="1" x14ac:dyDescent="0.25">
      <c r="A4903"/>
      <c r="B4903"/>
      <c r="C4903" s="8"/>
      <c r="D4903" s="8"/>
      <c r="E4903"/>
      <c r="F4903" s="276"/>
      <c r="G4903"/>
      <c r="H4903"/>
      <c r="I4903"/>
      <c r="J4903" s="267"/>
      <c r="K4903" s="267"/>
      <c r="L4903" s="372"/>
      <c r="O4903" s="373"/>
      <c r="P4903" s="373"/>
      <c r="Q4903" s="374"/>
      <c r="R4903" s="274"/>
      <c r="S4903"/>
      <c r="T4903"/>
      <c r="U4903"/>
      <c r="V4903"/>
      <c r="W4903"/>
      <c r="X4903"/>
      <c r="Y4903"/>
      <c r="Z4903"/>
      <c r="AA4903"/>
      <c r="AB4903"/>
      <c r="AC4903"/>
      <c r="AD4903"/>
      <c r="AE4903"/>
      <c r="AF4903"/>
      <c r="AG4903"/>
      <c r="AH4903"/>
    </row>
    <row r="4904" spans="1:34" s="282" customFormat="1" ht="12.75" customHeight="1" x14ac:dyDescent="0.25">
      <c r="A4904"/>
      <c r="B4904"/>
      <c r="C4904" s="8"/>
      <c r="D4904" s="8"/>
      <c r="E4904"/>
      <c r="F4904" s="276"/>
      <c r="G4904"/>
      <c r="H4904"/>
      <c r="I4904"/>
      <c r="J4904" s="267"/>
      <c r="K4904" s="267"/>
      <c r="L4904" s="372"/>
      <c r="O4904" s="373"/>
      <c r="P4904" s="373"/>
      <c r="Q4904" s="374"/>
      <c r="R4904" s="274"/>
      <c r="S4904"/>
      <c r="T4904"/>
      <c r="U4904"/>
      <c r="V4904"/>
      <c r="W4904"/>
      <c r="X4904"/>
      <c r="Y4904"/>
      <c r="Z4904"/>
      <c r="AA4904"/>
      <c r="AB4904"/>
      <c r="AC4904"/>
      <c r="AD4904"/>
      <c r="AE4904"/>
      <c r="AF4904"/>
      <c r="AG4904"/>
      <c r="AH4904"/>
    </row>
    <row r="4905" spans="1:34" s="282" customFormat="1" ht="12.75" customHeight="1" x14ac:dyDescent="0.25">
      <c r="A4905"/>
      <c r="B4905"/>
      <c r="C4905" s="8"/>
      <c r="D4905" s="8"/>
      <c r="E4905"/>
      <c r="F4905" s="276"/>
      <c r="G4905"/>
      <c r="H4905"/>
      <c r="I4905"/>
      <c r="J4905" s="267"/>
      <c r="K4905" s="267"/>
      <c r="L4905" s="372"/>
      <c r="O4905" s="373"/>
      <c r="P4905" s="373"/>
      <c r="Q4905" s="374"/>
      <c r="R4905" s="274"/>
      <c r="S4905"/>
      <c r="T4905"/>
      <c r="U4905"/>
      <c r="V4905"/>
      <c r="W4905"/>
      <c r="X4905"/>
      <c r="Y4905"/>
      <c r="Z4905"/>
      <c r="AA4905"/>
      <c r="AB4905"/>
      <c r="AC4905"/>
      <c r="AD4905"/>
      <c r="AE4905"/>
      <c r="AF4905"/>
      <c r="AG4905"/>
      <c r="AH4905"/>
    </row>
    <row r="4906" spans="1:34" s="282" customFormat="1" ht="12.75" customHeight="1" x14ac:dyDescent="0.25">
      <c r="A4906"/>
      <c r="B4906"/>
      <c r="C4906" s="8"/>
      <c r="D4906" s="8"/>
      <c r="E4906"/>
      <c r="F4906" s="276"/>
      <c r="G4906"/>
      <c r="H4906"/>
      <c r="I4906"/>
      <c r="J4906" s="267"/>
      <c r="K4906" s="267"/>
      <c r="L4906" s="372"/>
      <c r="O4906" s="373"/>
      <c r="P4906" s="373"/>
      <c r="Q4906" s="374"/>
      <c r="R4906" s="274"/>
      <c r="S4906"/>
      <c r="T4906"/>
      <c r="U4906"/>
      <c r="V4906"/>
      <c r="W4906"/>
      <c r="X4906"/>
      <c r="Y4906"/>
      <c r="Z4906"/>
      <c r="AA4906"/>
      <c r="AB4906"/>
      <c r="AC4906"/>
      <c r="AD4906"/>
      <c r="AE4906"/>
      <c r="AF4906"/>
      <c r="AG4906"/>
      <c r="AH4906"/>
    </row>
    <row r="4907" spans="1:34" s="282" customFormat="1" ht="12.75" customHeight="1" x14ac:dyDescent="0.25">
      <c r="A4907"/>
      <c r="B4907"/>
      <c r="C4907" s="8"/>
      <c r="D4907" s="8"/>
      <c r="E4907"/>
      <c r="F4907" s="276"/>
      <c r="G4907"/>
      <c r="H4907"/>
      <c r="I4907"/>
      <c r="J4907" s="267"/>
      <c r="K4907" s="267"/>
      <c r="L4907" s="372"/>
      <c r="O4907" s="373"/>
      <c r="P4907" s="373"/>
      <c r="Q4907" s="374"/>
      <c r="R4907" s="274"/>
      <c r="S4907"/>
      <c r="T4907"/>
      <c r="U4907"/>
      <c r="V4907"/>
      <c r="W4907"/>
      <c r="X4907"/>
      <c r="Y4907"/>
      <c r="Z4907"/>
      <c r="AA4907"/>
      <c r="AB4907"/>
      <c r="AC4907"/>
      <c r="AD4907"/>
      <c r="AE4907"/>
      <c r="AF4907"/>
      <c r="AG4907"/>
      <c r="AH4907"/>
    </row>
    <row r="4908" spans="1:34" s="282" customFormat="1" ht="12.75" customHeight="1" x14ac:dyDescent="0.25">
      <c r="A4908"/>
      <c r="B4908"/>
      <c r="C4908" s="8"/>
      <c r="D4908" s="8"/>
      <c r="E4908"/>
      <c r="F4908" s="276"/>
      <c r="G4908"/>
      <c r="H4908"/>
      <c r="I4908"/>
      <c r="J4908" s="267"/>
      <c r="K4908" s="267"/>
      <c r="L4908" s="372"/>
      <c r="O4908" s="373"/>
      <c r="P4908" s="373"/>
      <c r="Q4908" s="374"/>
      <c r="R4908" s="274"/>
      <c r="S4908"/>
      <c r="T4908"/>
      <c r="U4908"/>
      <c r="V4908"/>
      <c r="W4908"/>
      <c r="X4908"/>
      <c r="Y4908"/>
      <c r="Z4908"/>
      <c r="AA4908"/>
      <c r="AB4908"/>
      <c r="AC4908"/>
      <c r="AD4908"/>
      <c r="AE4908"/>
      <c r="AF4908"/>
      <c r="AG4908"/>
      <c r="AH4908"/>
    </row>
    <row r="4909" spans="1:34" s="282" customFormat="1" ht="12.75" customHeight="1" x14ac:dyDescent="0.25">
      <c r="A4909"/>
      <c r="B4909"/>
      <c r="C4909" s="8"/>
      <c r="D4909" s="8"/>
      <c r="E4909"/>
      <c r="F4909" s="276"/>
      <c r="G4909"/>
      <c r="H4909"/>
      <c r="I4909"/>
      <c r="J4909" s="267"/>
      <c r="K4909" s="267"/>
      <c r="L4909" s="372"/>
      <c r="O4909" s="373"/>
      <c r="P4909" s="373"/>
      <c r="Q4909" s="374"/>
      <c r="R4909" s="274"/>
      <c r="S4909"/>
      <c r="T4909"/>
      <c r="U4909"/>
      <c r="V4909"/>
      <c r="W4909"/>
      <c r="X4909"/>
      <c r="Y4909"/>
      <c r="Z4909"/>
      <c r="AA4909"/>
      <c r="AB4909"/>
      <c r="AC4909"/>
      <c r="AD4909"/>
      <c r="AE4909"/>
      <c r="AF4909"/>
      <c r="AG4909"/>
      <c r="AH4909"/>
    </row>
    <row r="4910" spans="1:34" s="282" customFormat="1" ht="12.75" customHeight="1" x14ac:dyDescent="0.25">
      <c r="A4910"/>
      <c r="B4910"/>
      <c r="C4910" s="8"/>
      <c r="D4910" s="8"/>
      <c r="E4910"/>
      <c r="F4910" s="276"/>
      <c r="G4910"/>
      <c r="H4910"/>
      <c r="I4910"/>
      <c r="J4910" s="267"/>
      <c r="K4910" s="267"/>
      <c r="L4910" s="372"/>
      <c r="O4910" s="373"/>
      <c r="P4910" s="373"/>
      <c r="Q4910" s="374"/>
      <c r="R4910" s="274"/>
      <c r="S4910"/>
      <c r="T4910"/>
      <c r="U4910"/>
      <c r="V4910"/>
      <c r="W4910"/>
      <c r="X4910"/>
      <c r="Y4910"/>
      <c r="Z4910"/>
      <c r="AA4910"/>
      <c r="AB4910"/>
      <c r="AC4910"/>
      <c r="AD4910"/>
      <c r="AE4910"/>
      <c r="AF4910"/>
      <c r="AG4910"/>
      <c r="AH4910"/>
    </row>
    <row r="4911" spans="1:34" s="282" customFormat="1" ht="12.75" customHeight="1" x14ac:dyDescent="0.25">
      <c r="A4911"/>
      <c r="B4911"/>
      <c r="C4911" s="8"/>
      <c r="D4911" s="8"/>
      <c r="E4911"/>
      <c r="F4911" s="276"/>
      <c r="G4911"/>
      <c r="H4911"/>
      <c r="I4911"/>
      <c r="J4911" s="267"/>
      <c r="K4911" s="267"/>
      <c r="L4911" s="372"/>
      <c r="O4911" s="373"/>
      <c r="P4911" s="373"/>
      <c r="Q4911" s="374"/>
      <c r="R4911" s="274"/>
      <c r="S4911"/>
      <c r="T4911"/>
      <c r="U4911"/>
      <c r="V4911"/>
      <c r="W4911"/>
      <c r="X4911"/>
      <c r="Y4911"/>
      <c r="Z4911"/>
      <c r="AA4911"/>
      <c r="AB4911"/>
      <c r="AC4911"/>
      <c r="AD4911"/>
      <c r="AE4911"/>
      <c r="AF4911"/>
      <c r="AG4911"/>
      <c r="AH4911"/>
    </row>
    <row r="4912" spans="1:34" s="282" customFormat="1" ht="12.75" customHeight="1" x14ac:dyDescent="0.25">
      <c r="A4912"/>
      <c r="B4912"/>
      <c r="C4912" s="8"/>
      <c r="D4912" s="8"/>
      <c r="E4912"/>
      <c r="F4912" s="276"/>
      <c r="G4912"/>
      <c r="H4912"/>
      <c r="I4912"/>
      <c r="J4912" s="267"/>
      <c r="K4912" s="267"/>
      <c r="L4912" s="372"/>
      <c r="O4912" s="373"/>
      <c r="P4912" s="373"/>
      <c r="Q4912" s="374"/>
      <c r="R4912" s="274"/>
      <c r="S4912"/>
      <c r="T4912"/>
      <c r="U4912"/>
      <c r="V4912"/>
      <c r="W4912"/>
      <c r="X4912"/>
      <c r="Y4912"/>
      <c r="Z4912"/>
      <c r="AA4912"/>
      <c r="AB4912"/>
      <c r="AC4912"/>
      <c r="AD4912"/>
      <c r="AE4912"/>
      <c r="AF4912"/>
      <c r="AG4912"/>
      <c r="AH4912"/>
    </row>
    <row r="4913" spans="1:34" s="282" customFormat="1" ht="12.75" customHeight="1" x14ac:dyDescent="0.25">
      <c r="A4913"/>
      <c r="B4913"/>
      <c r="C4913" s="8"/>
      <c r="D4913" s="8"/>
      <c r="E4913"/>
      <c r="F4913" s="276"/>
      <c r="G4913"/>
      <c r="H4913"/>
      <c r="I4913"/>
      <c r="J4913" s="267"/>
      <c r="K4913" s="267"/>
      <c r="L4913" s="372"/>
      <c r="O4913" s="373"/>
      <c r="P4913" s="373"/>
      <c r="Q4913" s="374"/>
      <c r="R4913" s="274"/>
      <c r="S4913"/>
      <c r="T4913"/>
      <c r="U4913"/>
      <c r="V4913"/>
      <c r="W4913"/>
      <c r="X4913"/>
      <c r="Y4913"/>
      <c r="Z4913"/>
      <c r="AA4913"/>
      <c r="AB4913"/>
      <c r="AC4913"/>
      <c r="AD4913"/>
      <c r="AE4913"/>
      <c r="AF4913"/>
      <c r="AG4913"/>
      <c r="AH4913"/>
    </row>
    <row r="4914" spans="1:34" s="282" customFormat="1" ht="12.75" customHeight="1" x14ac:dyDescent="0.25">
      <c r="A4914"/>
      <c r="B4914"/>
      <c r="C4914" s="8"/>
      <c r="D4914" s="8"/>
      <c r="E4914"/>
      <c r="F4914" s="276"/>
      <c r="G4914"/>
      <c r="H4914"/>
      <c r="I4914"/>
      <c r="J4914" s="267"/>
      <c r="K4914" s="267"/>
      <c r="L4914" s="372"/>
      <c r="O4914" s="373"/>
      <c r="P4914" s="373"/>
      <c r="Q4914" s="374"/>
      <c r="R4914" s="274"/>
      <c r="S4914"/>
      <c r="T4914"/>
      <c r="U4914"/>
      <c r="V4914"/>
      <c r="W4914"/>
      <c r="X4914"/>
      <c r="Y4914"/>
      <c r="Z4914"/>
      <c r="AA4914"/>
      <c r="AB4914"/>
      <c r="AC4914"/>
      <c r="AD4914"/>
      <c r="AE4914"/>
      <c r="AF4914"/>
      <c r="AG4914"/>
      <c r="AH4914"/>
    </row>
    <row r="4915" spans="1:34" s="282" customFormat="1" ht="12.75" customHeight="1" x14ac:dyDescent="0.25">
      <c r="A4915"/>
      <c r="B4915"/>
      <c r="C4915" s="8"/>
      <c r="D4915" s="8"/>
      <c r="E4915"/>
      <c r="F4915" s="276"/>
      <c r="G4915"/>
      <c r="H4915"/>
      <c r="I4915"/>
      <c r="J4915" s="267"/>
      <c r="K4915" s="267"/>
      <c r="L4915" s="372"/>
      <c r="O4915" s="373"/>
      <c r="P4915" s="373"/>
      <c r="Q4915" s="374"/>
      <c r="R4915" s="274"/>
      <c r="S4915"/>
      <c r="T4915"/>
      <c r="U4915"/>
      <c r="V4915"/>
      <c r="W4915"/>
      <c r="X4915"/>
      <c r="Y4915"/>
      <c r="Z4915"/>
      <c r="AA4915"/>
      <c r="AB4915"/>
      <c r="AC4915"/>
      <c r="AD4915"/>
      <c r="AE4915"/>
      <c r="AF4915"/>
      <c r="AG4915"/>
      <c r="AH4915"/>
    </row>
    <row r="4916" spans="1:34" s="282" customFormat="1" ht="12.75" customHeight="1" x14ac:dyDescent="0.25">
      <c r="A4916"/>
      <c r="B4916"/>
      <c r="C4916" s="8"/>
      <c r="D4916" s="8"/>
      <c r="E4916"/>
      <c r="F4916" s="276"/>
      <c r="G4916"/>
      <c r="H4916"/>
      <c r="I4916"/>
      <c r="J4916" s="267"/>
      <c r="K4916" s="267"/>
      <c r="L4916" s="372"/>
      <c r="O4916" s="373"/>
      <c r="P4916" s="373"/>
      <c r="Q4916" s="374"/>
      <c r="R4916" s="274"/>
      <c r="S4916"/>
      <c r="T4916"/>
      <c r="U4916"/>
      <c r="V4916"/>
      <c r="W4916"/>
      <c r="X4916"/>
      <c r="Y4916"/>
      <c r="Z4916"/>
      <c r="AA4916"/>
      <c r="AB4916"/>
      <c r="AC4916"/>
      <c r="AD4916"/>
      <c r="AE4916"/>
      <c r="AF4916"/>
      <c r="AG4916"/>
      <c r="AH4916"/>
    </row>
    <row r="4917" spans="1:34" s="282" customFormat="1" ht="12.75" customHeight="1" x14ac:dyDescent="0.25">
      <c r="A4917"/>
      <c r="B4917"/>
      <c r="C4917" s="8"/>
      <c r="D4917" s="8"/>
      <c r="E4917"/>
      <c r="F4917" s="276"/>
      <c r="G4917"/>
      <c r="H4917"/>
      <c r="I4917"/>
      <c r="J4917" s="267"/>
      <c r="K4917" s="267"/>
      <c r="L4917" s="372"/>
      <c r="O4917" s="373"/>
      <c r="P4917" s="373"/>
      <c r="Q4917" s="374"/>
      <c r="R4917" s="274"/>
      <c r="S4917"/>
      <c r="T4917"/>
      <c r="U4917"/>
      <c r="V4917"/>
      <c r="W4917"/>
      <c r="X4917"/>
      <c r="Y4917"/>
      <c r="Z4917"/>
      <c r="AA4917"/>
      <c r="AB4917"/>
      <c r="AC4917"/>
      <c r="AD4917"/>
      <c r="AE4917"/>
      <c r="AF4917"/>
      <c r="AG4917"/>
      <c r="AH4917"/>
    </row>
    <row r="4918" spans="1:34" s="282" customFormat="1" ht="12.75" customHeight="1" x14ac:dyDescent="0.25">
      <c r="A4918"/>
      <c r="B4918"/>
      <c r="C4918" s="8"/>
      <c r="D4918" s="8"/>
      <c r="E4918"/>
      <c r="F4918" s="276"/>
      <c r="G4918"/>
      <c r="H4918"/>
      <c r="I4918"/>
      <c r="J4918" s="267"/>
      <c r="K4918" s="267"/>
      <c r="L4918" s="372"/>
      <c r="O4918" s="373"/>
      <c r="P4918" s="373"/>
      <c r="Q4918" s="374"/>
      <c r="R4918" s="274"/>
      <c r="S4918"/>
      <c r="T4918"/>
      <c r="U4918"/>
      <c r="V4918"/>
      <c r="W4918"/>
      <c r="X4918"/>
      <c r="Y4918"/>
      <c r="Z4918"/>
      <c r="AA4918"/>
      <c r="AB4918"/>
      <c r="AC4918"/>
      <c r="AD4918"/>
      <c r="AE4918"/>
      <c r="AF4918"/>
      <c r="AG4918"/>
      <c r="AH4918"/>
    </row>
    <row r="4919" spans="1:34" s="282" customFormat="1" ht="12.75" customHeight="1" x14ac:dyDescent="0.25">
      <c r="A4919"/>
      <c r="B4919"/>
      <c r="C4919" s="8"/>
      <c r="D4919" s="8"/>
      <c r="E4919"/>
      <c r="F4919" s="276"/>
      <c r="G4919"/>
      <c r="H4919"/>
      <c r="I4919"/>
      <c r="J4919" s="267"/>
      <c r="K4919" s="267"/>
      <c r="L4919" s="372"/>
      <c r="O4919" s="373"/>
      <c r="P4919" s="373"/>
      <c r="Q4919" s="374"/>
      <c r="R4919" s="274"/>
      <c r="S4919"/>
      <c r="T4919"/>
      <c r="U4919"/>
      <c r="V4919"/>
      <c r="W4919"/>
      <c r="X4919"/>
      <c r="Y4919"/>
      <c r="Z4919"/>
      <c r="AA4919"/>
      <c r="AB4919"/>
      <c r="AC4919"/>
      <c r="AD4919"/>
      <c r="AE4919"/>
      <c r="AF4919"/>
      <c r="AG4919"/>
      <c r="AH4919"/>
    </row>
    <row r="4920" spans="1:34" s="282" customFormat="1" ht="12.75" customHeight="1" x14ac:dyDescent="0.25">
      <c r="A4920"/>
      <c r="B4920"/>
      <c r="C4920" s="8"/>
      <c r="D4920" s="8"/>
      <c r="E4920"/>
      <c r="F4920" s="276"/>
      <c r="G4920"/>
      <c r="H4920"/>
      <c r="I4920"/>
      <c r="J4920" s="267"/>
      <c r="K4920" s="267"/>
      <c r="L4920" s="372"/>
      <c r="O4920" s="373"/>
      <c r="P4920" s="373"/>
      <c r="Q4920" s="374"/>
      <c r="R4920" s="274"/>
      <c r="S4920"/>
      <c r="T4920"/>
      <c r="U4920"/>
      <c r="V4920"/>
      <c r="W4920"/>
      <c r="X4920"/>
      <c r="Y4920"/>
      <c r="Z4920"/>
      <c r="AA4920"/>
      <c r="AB4920"/>
      <c r="AC4920"/>
      <c r="AD4920"/>
      <c r="AE4920"/>
      <c r="AF4920"/>
      <c r="AG4920"/>
      <c r="AH4920"/>
    </row>
    <row r="4921" spans="1:34" s="282" customFormat="1" ht="12.75" customHeight="1" x14ac:dyDescent="0.25">
      <c r="A4921"/>
      <c r="B4921"/>
      <c r="C4921" s="8"/>
      <c r="D4921" s="8"/>
      <c r="E4921"/>
      <c r="F4921" s="276"/>
      <c r="G4921"/>
      <c r="H4921"/>
      <c r="I4921"/>
      <c r="J4921" s="267"/>
      <c r="K4921" s="267"/>
      <c r="L4921" s="372"/>
      <c r="O4921" s="373"/>
      <c r="P4921" s="373"/>
      <c r="Q4921" s="374"/>
      <c r="R4921" s="274"/>
      <c r="S4921"/>
      <c r="T4921"/>
      <c r="U4921"/>
      <c r="V4921"/>
      <c r="W4921"/>
      <c r="X4921"/>
      <c r="Y4921"/>
      <c r="Z4921"/>
      <c r="AA4921"/>
      <c r="AB4921"/>
      <c r="AC4921"/>
      <c r="AD4921"/>
      <c r="AE4921"/>
      <c r="AF4921"/>
      <c r="AG4921"/>
      <c r="AH4921"/>
    </row>
    <row r="4922" spans="1:34" s="282" customFormat="1" ht="12.75" customHeight="1" x14ac:dyDescent="0.25">
      <c r="A4922"/>
      <c r="B4922"/>
      <c r="C4922" s="8"/>
      <c r="D4922" s="8"/>
      <c r="E4922"/>
      <c r="F4922" s="276"/>
      <c r="G4922"/>
      <c r="H4922"/>
      <c r="I4922"/>
      <c r="J4922" s="267"/>
      <c r="K4922" s="267"/>
      <c r="L4922" s="372"/>
      <c r="O4922" s="373"/>
      <c r="P4922" s="373"/>
      <c r="Q4922" s="374"/>
      <c r="R4922" s="274"/>
      <c r="S4922"/>
      <c r="T4922"/>
      <c r="U4922"/>
      <c r="V4922"/>
      <c r="W4922"/>
      <c r="X4922"/>
      <c r="Y4922"/>
      <c r="Z4922"/>
      <c r="AA4922"/>
      <c r="AB4922"/>
      <c r="AC4922"/>
      <c r="AD4922"/>
      <c r="AE4922"/>
      <c r="AF4922"/>
      <c r="AG4922"/>
      <c r="AH4922"/>
    </row>
    <row r="4923" spans="1:34" s="282" customFormat="1" ht="12.75" customHeight="1" x14ac:dyDescent="0.25">
      <c r="A4923"/>
      <c r="B4923"/>
      <c r="C4923" s="8"/>
      <c r="D4923" s="8"/>
      <c r="E4923"/>
      <c r="F4923" s="276"/>
      <c r="G4923"/>
      <c r="H4923"/>
      <c r="I4923"/>
      <c r="J4923" s="267"/>
      <c r="K4923" s="267"/>
      <c r="L4923" s="372"/>
      <c r="O4923" s="373"/>
      <c r="P4923" s="373"/>
      <c r="Q4923" s="374"/>
      <c r="R4923" s="274"/>
      <c r="S4923"/>
      <c r="T4923"/>
      <c r="U4923"/>
      <c r="V4923"/>
      <c r="W4923"/>
      <c r="X4923"/>
      <c r="Y4923"/>
      <c r="Z4923"/>
      <c r="AA4923"/>
      <c r="AB4923"/>
      <c r="AC4923"/>
      <c r="AD4923"/>
      <c r="AE4923"/>
      <c r="AF4923"/>
      <c r="AG4923"/>
      <c r="AH4923"/>
    </row>
    <row r="4924" spans="1:34" s="282" customFormat="1" ht="12.75" customHeight="1" x14ac:dyDescent="0.25">
      <c r="A4924"/>
      <c r="B4924"/>
      <c r="C4924" s="8"/>
      <c r="D4924" s="8"/>
      <c r="E4924"/>
      <c r="F4924" s="276"/>
      <c r="G4924"/>
      <c r="H4924"/>
      <c r="I4924"/>
      <c r="J4924" s="267"/>
      <c r="K4924" s="267"/>
      <c r="L4924" s="372"/>
      <c r="O4924" s="373"/>
      <c r="P4924" s="373"/>
      <c r="Q4924" s="374"/>
      <c r="R4924" s="274"/>
      <c r="S4924"/>
      <c r="T4924"/>
      <c r="U4924"/>
      <c r="V4924"/>
      <c r="W4924"/>
      <c r="X4924"/>
      <c r="Y4924"/>
      <c r="Z4924"/>
      <c r="AA4924"/>
      <c r="AB4924"/>
      <c r="AC4924"/>
      <c r="AD4924"/>
      <c r="AE4924"/>
      <c r="AF4924"/>
      <c r="AG4924"/>
      <c r="AH4924"/>
    </row>
    <row r="4925" spans="1:34" s="282" customFormat="1" ht="12.75" customHeight="1" x14ac:dyDescent="0.25">
      <c r="A4925"/>
      <c r="B4925"/>
      <c r="C4925" s="8"/>
      <c r="D4925" s="8"/>
      <c r="E4925"/>
      <c r="F4925" s="276"/>
      <c r="G4925"/>
      <c r="H4925"/>
      <c r="I4925"/>
      <c r="J4925" s="267"/>
      <c r="K4925" s="267"/>
      <c r="L4925" s="372"/>
      <c r="O4925" s="373"/>
      <c r="P4925" s="373"/>
      <c r="Q4925" s="374"/>
      <c r="R4925" s="274"/>
      <c r="S4925"/>
      <c r="T4925"/>
      <c r="U4925"/>
      <c r="V4925"/>
      <c r="W4925"/>
      <c r="X4925"/>
      <c r="Y4925"/>
      <c r="Z4925"/>
      <c r="AA4925"/>
      <c r="AB4925"/>
      <c r="AC4925"/>
      <c r="AD4925"/>
      <c r="AE4925"/>
      <c r="AF4925"/>
      <c r="AG4925"/>
      <c r="AH4925"/>
    </row>
    <row r="4926" spans="1:34" s="282" customFormat="1" ht="12.75" customHeight="1" x14ac:dyDescent="0.25">
      <c r="A4926"/>
      <c r="B4926"/>
      <c r="C4926" s="8"/>
      <c r="D4926" s="8"/>
      <c r="E4926"/>
      <c r="F4926" s="276"/>
      <c r="G4926"/>
      <c r="H4926"/>
      <c r="I4926"/>
      <c r="J4926" s="267"/>
      <c r="K4926" s="267"/>
      <c r="L4926" s="372"/>
      <c r="O4926" s="373"/>
      <c r="P4926" s="373"/>
      <c r="Q4926" s="374"/>
      <c r="R4926" s="274"/>
      <c r="S4926"/>
      <c r="T4926"/>
      <c r="U4926"/>
      <c r="V4926"/>
      <c r="W4926"/>
      <c r="X4926"/>
      <c r="Y4926"/>
      <c r="Z4926"/>
      <c r="AA4926"/>
      <c r="AB4926"/>
      <c r="AC4926"/>
      <c r="AD4926"/>
      <c r="AE4926"/>
      <c r="AF4926"/>
      <c r="AG4926"/>
      <c r="AH4926"/>
    </row>
    <row r="4927" spans="1:34" s="282" customFormat="1" ht="12.75" customHeight="1" x14ac:dyDescent="0.25">
      <c r="A4927"/>
      <c r="B4927"/>
      <c r="C4927" s="8"/>
      <c r="D4927" s="8"/>
      <c r="E4927"/>
      <c r="F4927" s="276"/>
      <c r="G4927"/>
      <c r="H4927"/>
      <c r="I4927"/>
      <c r="J4927" s="267"/>
      <c r="K4927" s="267"/>
      <c r="L4927" s="372"/>
      <c r="O4927" s="373"/>
      <c r="P4927" s="373"/>
      <c r="Q4927" s="374"/>
      <c r="R4927" s="274"/>
      <c r="S4927"/>
      <c r="T4927"/>
      <c r="U4927"/>
      <c r="V4927"/>
      <c r="W4927"/>
      <c r="X4927"/>
      <c r="Y4927"/>
      <c r="Z4927"/>
      <c r="AA4927"/>
      <c r="AB4927"/>
      <c r="AC4927"/>
      <c r="AD4927"/>
      <c r="AE4927"/>
      <c r="AF4927"/>
      <c r="AG4927"/>
      <c r="AH4927"/>
    </row>
    <row r="4928" spans="1:34" s="282" customFormat="1" ht="12.75" customHeight="1" x14ac:dyDescent="0.25">
      <c r="A4928"/>
      <c r="B4928"/>
      <c r="C4928" s="8"/>
      <c r="D4928" s="8"/>
      <c r="E4928"/>
      <c r="F4928" s="276"/>
      <c r="G4928"/>
      <c r="H4928"/>
      <c r="I4928"/>
      <c r="J4928" s="267"/>
      <c r="K4928" s="267"/>
      <c r="L4928" s="372"/>
      <c r="O4928" s="373"/>
      <c r="P4928" s="373"/>
      <c r="Q4928" s="374"/>
      <c r="R4928" s="274"/>
      <c r="S4928"/>
      <c r="T4928"/>
      <c r="U4928"/>
      <c r="V4928"/>
      <c r="W4928"/>
      <c r="X4928"/>
      <c r="Y4928"/>
      <c r="Z4928"/>
      <c r="AA4928"/>
      <c r="AB4928"/>
      <c r="AC4928"/>
      <c r="AD4928"/>
      <c r="AE4928"/>
      <c r="AF4928"/>
      <c r="AG4928"/>
      <c r="AH4928"/>
    </row>
    <row r="4929" spans="1:34" s="282" customFormat="1" ht="12.75" customHeight="1" x14ac:dyDescent="0.25">
      <c r="A4929"/>
      <c r="B4929"/>
      <c r="C4929" s="8"/>
      <c r="D4929" s="8"/>
      <c r="E4929"/>
      <c r="F4929" s="276"/>
      <c r="G4929"/>
      <c r="H4929"/>
      <c r="I4929"/>
      <c r="J4929" s="267"/>
      <c r="K4929" s="267"/>
      <c r="L4929" s="372"/>
      <c r="O4929" s="373"/>
      <c r="P4929" s="373"/>
      <c r="Q4929" s="374"/>
      <c r="R4929" s="274"/>
      <c r="S4929"/>
      <c r="T4929"/>
      <c r="U4929"/>
      <c r="V4929"/>
      <c r="W4929"/>
      <c r="X4929"/>
      <c r="Y4929"/>
      <c r="Z4929"/>
      <c r="AA4929"/>
      <c r="AB4929"/>
      <c r="AC4929"/>
      <c r="AD4929"/>
      <c r="AE4929"/>
      <c r="AF4929"/>
      <c r="AG4929"/>
      <c r="AH4929"/>
    </row>
    <row r="4930" spans="1:34" s="282" customFormat="1" ht="12.75" customHeight="1" x14ac:dyDescent="0.25">
      <c r="A4930"/>
      <c r="B4930"/>
      <c r="C4930" s="8"/>
      <c r="D4930" s="8"/>
      <c r="E4930"/>
      <c r="F4930" s="276"/>
      <c r="G4930"/>
      <c r="H4930"/>
      <c r="I4930"/>
      <c r="J4930" s="267"/>
      <c r="K4930" s="267"/>
      <c r="L4930" s="372"/>
      <c r="O4930" s="373"/>
      <c r="P4930" s="373"/>
      <c r="Q4930" s="374"/>
      <c r="R4930" s="274"/>
      <c r="S4930"/>
      <c r="T4930"/>
      <c r="U4930"/>
      <c r="V4930"/>
      <c r="W4930"/>
      <c r="X4930"/>
      <c r="Y4930"/>
      <c r="Z4930"/>
      <c r="AA4930"/>
      <c r="AB4930"/>
      <c r="AC4930"/>
      <c r="AD4930"/>
      <c r="AE4930"/>
      <c r="AF4930"/>
      <c r="AG4930"/>
      <c r="AH4930"/>
    </row>
    <row r="4931" spans="1:34" s="282" customFormat="1" ht="12.75" customHeight="1" x14ac:dyDescent="0.25">
      <c r="A4931"/>
      <c r="B4931"/>
      <c r="C4931" s="8"/>
      <c r="D4931" s="8"/>
      <c r="E4931"/>
      <c r="F4931" s="276"/>
      <c r="G4931"/>
      <c r="H4931"/>
      <c r="I4931"/>
      <c r="J4931" s="267"/>
      <c r="K4931" s="267"/>
      <c r="L4931" s="372"/>
      <c r="O4931" s="373"/>
      <c r="P4931" s="373"/>
      <c r="Q4931" s="374"/>
      <c r="R4931" s="274"/>
      <c r="S4931"/>
      <c r="T4931"/>
      <c r="U4931"/>
      <c r="V4931"/>
      <c r="W4931"/>
      <c r="X4931"/>
      <c r="Y4931"/>
      <c r="Z4931"/>
      <c r="AA4931"/>
      <c r="AB4931"/>
      <c r="AC4931"/>
      <c r="AD4931"/>
      <c r="AE4931"/>
      <c r="AF4931"/>
      <c r="AG4931"/>
      <c r="AH4931"/>
    </row>
    <row r="4932" spans="1:34" s="282" customFormat="1" ht="12.75" customHeight="1" x14ac:dyDescent="0.25">
      <c r="A4932"/>
      <c r="B4932"/>
      <c r="C4932" s="8"/>
      <c r="D4932" s="8"/>
      <c r="E4932"/>
      <c r="F4932" s="276"/>
      <c r="G4932"/>
      <c r="H4932"/>
      <c r="I4932"/>
      <c r="J4932" s="267"/>
      <c r="K4932" s="267"/>
      <c r="L4932" s="372"/>
      <c r="O4932" s="373"/>
      <c r="P4932" s="373"/>
      <c r="Q4932" s="374"/>
      <c r="R4932" s="274"/>
      <c r="S4932"/>
      <c r="T4932"/>
      <c r="U4932"/>
      <c r="V4932"/>
      <c r="W4932"/>
      <c r="X4932"/>
      <c r="Y4932"/>
      <c r="Z4932"/>
      <c r="AA4932"/>
      <c r="AB4932"/>
      <c r="AC4932"/>
      <c r="AD4932"/>
      <c r="AE4932"/>
      <c r="AF4932"/>
      <c r="AG4932"/>
      <c r="AH4932"/>
    </row>
    <row r="4933" spans="1:34" s="282" customFormat="1" ht="12.75" customHeight="1" x14ac:dyDescent="0.25">
      <c r="A4933"/>
      <c r="B4933"/>
      <c r="C4933" s="8"/>
      <c r="D4933" s="8"/>
      <c r="E4933"/>
      <c r="F4933" s="276"/>
      <c r="G4933"/>
      <c r="H4933"/>
      <c r="I4933"/>
      <c r="J4933" s="267"/>
      <c r="K4933" s="267"/>
      <c r="L4933" s="372"/>
      <c r="O4933" s="373"/>
      <c r="P4933" s="373"/>
      <c r="Q4933" s="374"/>
      <c r="R4933" s="274"/>
      <c r="S4933"/>
      <c r="T4933"/>
      <c r="U4933"/>
      <c r="V4933"/>
      <c r="W4933"/>
      <c r="X4933"/>
      <c r="Y4933"/>
      <c r="Z4933"/>
      <c r="AA4933"/>
      <c r="AB4933"/>
      <c r="AC4933"/>
      <c r="AD4933"/>
      <c r="AE4933"/>
      <c r="AF4933"/>
      <c r="AG4933"/>
      <c r="AH4933"/>
    </row>
    <row r="4934" spans="1:34" s="282" customFormat="1" ht="12.75" customHeight="1" x14ac:dyDescent="0.25">
      <c r="A4934"/>
      <c r="B4934"/>
      <c r="C4934" s="8"/>
      <c r="D4934" s="8"/>
      <c r="E4934"/>
      <c r="F4934" s="276"/>
      <c r="G4934"/>
      <c r="H4934"/>
      <c r="I4934"/>
      <c r="J4934" s="267"/>
      <c r="K4934" s="267"/>
      <c r="L4934" s="372"/>
      <c r="O4934" s="373"/>
      <c r="P4934" s="373"/>
      <c r="Q4934" s="374"/>
      <c r="R4934" s="274"/>
      <c r="S4934"/>
      <c r="T4934"/>
      <c r="U4934"/>
      <c r="V4934"/>
      <c r="W4934"/>
      <c r="X4934"/>
      <c r="Y4934"/>
      <c r="Z4934"/>
      <c r="AA4934"/>
      <c r="AB4934"/>
      <c r="AC4934"/>
      <c r="AD4934"/>
      <c r="AE4934"/>
      <c r="AF4934"/>
      <c r="AG4934"/>
      <c r="AH4934"/>
    </row>
    <row r="4935" spans="1:34" s="282" customFormat="1" ht="12.75" customHeight="1" x14ac:dyDescent="0.25">
      <c r="A4935"/>
      <c r="B4935"/>
      <c r="C4935" s="8"/>
      <c r="D4935" s="8"/>
      <c r="E4935"/>
      <c r="F4935" s="276"/>
      <c r="G4935"/>
      <c r="H4935"/>
      <c r="I4935"/>
      <c r="J4935" s="267"/>
      <c r="K4935" s="267"/>
      <c r="L4935" s="372"/>
      <c r="O4935" s="373"/>
      <c r="P4935" s="373"/>
      <c r="Q4935" s="374"/>
      <c r="R4935" s="274"/>
      <c r="S4935"/>
      <c r="T4935"/>
      <c r="U4935"/>
      <c r="V4935"/>
      <c r="W4935"/>
      <c r="X4935"/>
      <c r="Y4935"/>
      <c r="Z4935"/>
      <c r="AA4935"/>
      <c r="AB4935"/>
      <c r="AC4935"/>
      <c r="AD4935"/>
      <c r="AE4935"/>
      <c r="AF4935"/>
      <c r="AG4935"/>
      <c r="AH4935"/>
    </row>
    <row r="4936" spans="1:34" s="282" customFormat="1" ht="12.75" customHeight="1" x14ac:dyDescent="0.25">
      <c r="A4936"/>
      <c r="B4936"/>
      <c r="C4936" s="8"/>
      <c r="D4936" s="8"/>
      <c r="E4936"/>
      <c r="F4936" s="276"/>
      <c r="G4936"/>
      <c r="H4936"/>
      <c r="I4936"/>
      <c r="J4936" s="267"/>
      <c r="K4936" s="267"/>
      <c r="L4936" s="372"/>
      <c r="O4936" s="373"/>
      <c r="P4936" s="373"/>
      <c r="Q4936" s="374"/>
      <c r="R4936" s="274"/>
      <c r="S4936"/>
      <c r="T4936"/>
      <c r="U4936"/>
      <c r="V4936"/>
      <c r="W4936"/>
      <c r="X4936"/>
      <c r="Y4936"/>
      <c r="Z4936"/>
      <c r="AA4936"/>
      <c r="AB4936"/>
      <c r="AC4936"/>
      <c r="AD4936"/>
      <c r="AE4936"/>
      <c r="AF4936"/>
      <c r="AG4936"/>
      <c r="AH4936"/>
    </row>
    <row r="4937" spans="1:34" s="282" customFormat="1" ht="12.75" customHeight="1" x14ac:dyDescent="0.25">
      <c r="A4937"/>
      <c r="B4937"/>
      <c r="C4937" s="8"/>
      <c r="D4937" s="8"/>
      <c r="E4937"/>
      <c r="F4937" s="276"/>
      <c r="G4937"/>
      <c r="H4937"/>
      <c r="I4937"/>
      <c r="J4937" s="267"/>
      <c r="K4937" s="267"/>
      <c r="L4937" s="372"/>
      <c r="O4937" s="373"/>
      <c r="P4937" s="373"/>
      <c r="Q4937" s="374"/>
      <c r="R4937" s="274"/>
      <c r="S4937"/>
      <c r="T4937"/>
      <c r="U4937"/>
      <c r="V4937"/>
      <c r="W4937"/>
      <c r="X4937"/>
      <c r="Y4937"/>
      <c r="Z4937"/>
      <c r="AA4937"/>
      <c r="AB4937"/>
      <c r="AC4937"/>
      <c r="AD4937"/>
      <c r="AE4937"/>
      <c r="AF4937"/>
      <c r="AG4937"/>
      <c r="AH4937"/>
    </row>
    <row r="4938" spans="1:34" s="282" customFormat="1" ht="12.75" customHeight="1" x14ac:dyDescent="0.25">
      <c r="A4938"/>
      <c r="B4938"/>
      <c r="C4938" s="8"/>
      <c r="D4938" s="8"/>
      <c r="E4938"/>
      <c r="F4938" s="276"/>
      <c r="G4938"/>
      <c r="H4938"/>
      <c r="I4938"/>
      <c r="J4938" s="267"/>
      <c r="K4938" s="267"/>
      <c r="L4938" s="372"/>
      <c r="O4938" s="373"/>
      <c r="P4938" s="373"/>
      <c r="Q4938" s="374"/>
      <c r="R4938" s="274"/>
      <c r="S4938"/>
      <c r="T4938"/>
      <c r="U4938"/>
      <c r="V4938"/>
      <c r="W4938"/>
      <c r="X4938"/>
      <c r="Y4938"/>
      <c r="Z4938"/>
      <c r="AA4938"/>
      <c r="AB4938"/>
      <c r="AC4938"/>
      <c r="AD4938"/>
      <c r="AE4938"/>
      <c r="AF4938"/>
      <c r="AG4938"/>
      <c r="AH4938"/>
    </row>
    <row r="4939" spans="1:34" s="282" customFormat="1" ht="12.75" customHeight="1" x14ac:dyDescent="0.25">
      <c r="A4939"/>
      <c r="B4939"/>
      <c r="C4939" s="8"/>
      <c r="D4939" s="8"/>
      <c r="E4939"/>
      <c r="F4939" s="276"/>
      <c r="G4939"/>
      <c r="H4939"/>
      <c r="I4939"/>
      <c r="J4939" s="267"/>
      <c r="K4939" s="267"/>
      <c r="L4939" s="372"/>
      <c r="O4939" s="373"/>
      <c r="P4939" s="373"/>
      <c r="Q4939" s="374"/>
      <c r="R4939" s="274"/>
      <c r="S4939"/>
      <c r="T4939"/>
      <c r="U4939"/>
      <c r="V4939"/>
      <c r="W4939"/>
      <c r="X4939"/>
      <c r="Y4939"/>
      <c r="Z4939"/>
      <c r="AA4939"/>
      <c r="AB4939"/>
      <c r="AC4939"/>
      <c r="AD4939"/>
      <c r="AE4939"/>
      <c r="AF4939"/>
      <c r="AG4939"/>
      <c r="AH4939"/>
    </row>
    <row r="4940" spans="1:34" s="282" customFormat="1" ht="12.75" customHeight="1" x14ac:dyDescent="0.25">
      <c r="A4940"/>
      <c r="B4940"/>
      <c r="C4940" s="8"/>
      <c r="D4940" s="8"/>
      <c r="E4940"/>
      <c r="F4940" s="276"/>
      <c r="G4940"/>
      <c r="H4940"/>
      <c r="I4940"/>
      <c r="J4940" s="267"/>
      <c r="K4940" s="267"/>
      <c r="L4940" s="372"/>
      <c r="O4940" s="373"/>
      <c r="P4940" s="373"/>
      <c r="Q4940" s="374"/>
      <c r="R4940" s="274"/>
      <c r="S4940"/>
      <c r="T4940"/>
      <c r="U4940"/>
      <c r="V4940"/>
      <c r="W4940"/>
      <c r="X4940"/>
      <c r="Y4940"/>
      <c r="Z4940"/>
      <c r="AA4940"/>
      <c r="AB4940"/>
      <c r="AC4940"/>
      <c r="AD4940"/>
      <c r="AE4940"/>
      <c r="AF4940"/>
      <c r="AG4940"/>
      <c r="AH4940"/>
    </row>
    <row r="4941" spans="1:34" s="282" customFormat="1" ht="12.75" customHeight="1" x14ac:dyDescent="0.25">
      <c r="A4941"/>
      <c r="B4941"/>
      <c r="C4941" s="8"/>
      <c r="D4941" s="8"/>
      <c r="E4941"/>
      <c r="F4941" s="276"/>
      <c r="G4941"/>
      <c r="H4941"/>
      <c r="I4941"/>
      <c r="J4941" s="267"/>
      <c r="K4941" s="267"/>
      <c r="L4941" s="372"/>
      <c r="O4941" s="373"/>
      <c r="P4941" s="373"/>
      <c r="Q4941" s="374"/>
      <c r="R4941" s="274"/>
      <c r="S4941"/>
      <c r="T4941"/>
      <c r="U4941"/>
      <c r="V4941"/>
      <c r="W4941"/>
      <c r="X4941"/>
      <c r="Y4941"/>
      <c r="Z4941"/>
      <c r="AA4941"/>
      <c r="AB4941"/>
      <c r="AC4941"/>
      <c r="AD4941"/>
      <c r="AE4941"/>
      <c r="AF4941"/>
      <c r="AG4941"/>
      <c r="AH4941"/>
    </row>
    <row r="4942" spans="1:34" s="282" customFormat="1" ht="12.75" customHeight="1" x14ac:dyDescent="0.25">
      <c r="A4942"/>
      <c r="B4942"/>
      <c r="C4942" s="8"/>
      <c r="D4942" s="8"/>
      <c r="E4942"/>
      <c r="F4942" s="276"/>
      <c r="G4942"/>
      <c r="H4942"/>
      <c r="I4942"/>
      <c r="J4942" s="267"/>
      <c r="K4942" s="267"/>
      <c r="L4942" s="372"/>
      <c r="O4942" s="373"/>
      <c r="P4942" s="373"/>
      <c r="Q4942" s="374"/>
      <c r="R4942" s="274"/>
      <c r="S4942"/>
      <c r="T4942"/>
      <c r="U4942"/>
      <c r="V4942"/>
      <c r="W4942"/>
      <c r="X4942"/>
      <c r="Y4942"/>
      <c r="Z4942"/>
      <c r="AA4942"/>
      <c r="AB4942"/>
      <c r="AC4942"/>
      <c r="AD4942"/>
      <c r="AE4942"/>
      <c r="AF4942"/>
      <c r="AG4942"/>
      <c r="AH4942"/>
    </row>
    <row r="4943" spans="1:34" s="282" customFormat="1" ht="12.75" customHeight="1" x14ac:dyDescent="0.25">
      <c r="A4943"/>
      <c r="B4943"/>
      <c r="C4943" s="8"/>
      <c r="D4943" s="8"/>
      <c r="E4943"/>
      <c r="F4943" s="276"/>
      <c r="G4943"/>
      <c r="H4943"/>
      <c r="I4943"/>
      <c r="J4943" s="267"/>
      <c r="K4943" s="267"/>
      <c r="L4943" s="372"/>
      <c r="O4943" s="373"/>
      <c r="P4943" s="373"/>
      <c r="Q4943" s="374"/>
      <c r="R4943" s="274"/>
      <c r="S4943"/>
      <c r="T4943"/>
      <c r="U4943"/>
      <c r="V4943"/>
      <c r="W4943"/>
      <c r="X4943"/>
      <c r="Y4943"/>
      <c r="Z4943"/>
      <c r="AA4943"/>
      <c r="AB4943"/>
      <c r="AC4943"/>
      <c r="AD4943"/>
      <c r="AE4943"/>
      <c r="AF4943"/>
      <c r="AG4943"/>
      <c r="AH4943"/>
    </row>
    <row r="4944" spans="1:34" s="282" customFormat="1" ht="12.75" customHeight="1" x14ac:dyDescent="0.25">
      <c r="A4944"/>
      <c r="B4944"/>
      <c r="C4944" s="8"/>
      <c r="D4944" s="8"/>
      <c r="E4944"/>
      <c r="F4944" s="276"/>
      <c r="G4944"/>
      <c r="H4944"/>
      <c r="I4944"/>
      <c r="J4944" s="267"/>
      <c r="K4944" s="267"/>
      <c r="L4944" s="372"/>
      <c r="O4944" s="373"/>
      <c r="P4944" s="373"/>
      <c r="Q4944" s="374"/>
      <c r="R4944" s="274"/>
      <c r="S4944"/>
      <c r="T4944"/>
      <c r="U4944"/>
      <c r="V4944"/>
      <c r="W4944"/>
      <c r="X4944"/>
      <c r="Y4944"/>
      <c r="Z4944"/>
      <c r="AA4944"/>
      <c r="AB4944"/>
      <c r="AC4944"/>
      <c r="AD4944"/>
      <c r="AE4944"/>
      <c r="AF4944"/>
      <c r="AG4944"/>
      <c r="AH4944"/>
    </row>
    <row r="4945" spans="1:34" s="282" customFormat="1" ht="12.75" customHeight="1" x14ac:dyDescent="0.25">
      <c r="A4945"/>
      <c r="B4945"/>
      <c r="C4945" s="8"/>
      <c r="D4945" s="8"/>
      <c r="E4945"/>
      <c r="F4945" s="276"/>
      <c r="G4945"/>
      <c r="H4945"/>
      <c r="I4945"/>
      <c r="J4945" s="267"/>
      <c r="K4945" s="267"/>
      <c r="L4945" s="372"/>
      <c r="O4945" s="373"/>
      <c r="P4945" s="373"/>
      <c r="Q4945" s="374"/>
      <c r="R4945" s="274"/>
      <c r="S4945"/>
      <c r="T4945"/>
      <c r="U4945"/>
      <c r="V4945"/>
      <c r="W4945"/>
      <c r="X4945"/>
      <c r="Y4945"/>
      <c r="Z4945"/>
      <c r="AA4945"/>
      <c r="AB4945"/>
      <c r="AC4945"/>
      <c r="AD4945"/>
      <c r="AE4945"/>
      <c r="AF4945"/>
      <c r="AG4945"/>
      <c r="AH4945"/>
    </row>
    <row r="4946" spans="1:34" s="282" customFormat="1" ht="12.75" customHeight="1" x14ac:dyDescent="0.25">
      <c r="A4946"/>
      <c r="B4946"/>
      <c r="C4946" s="8"/>
      <c r="D4946" s="8"/>
      <c r="E4946"/>
      <c r="F4946" s="276"/>
      <c r="G4946"/>
      <c r="H4946"/>
      <c r="I4946"/>
      <c r="J4946" s="267"/>
      <c r="K4946" s="267"/>
      <c r="L4946" s="372"/>
      <c r="O4946" s="373"/>
      <c r="P4946" s="373"/>
      <c r="Q4946" s="374"/>
      <c r="R4946" s="274"/>
      <c r="S4946"/>
      <c r="T4946"/>
      <c r="U4946"/>
      <c r="V4946"/>
      <c r="W4946"/>
      <c r="X4946"/>
      <c r="Y4946"/>
      <c r="Z4946"/>
      <c r="AA4946"/>
      <c r="AB4946"/>
      <c r="AC4946"/>
      <c r="AD4946"/>
      <c r="AE4946"/>
      <c r="AF4946"/>
      <c r="AG4946"/>
      <c r="AH4946"/>
    </row>
    <row r="4947" spans="1:34" s="282" customFormat="1" ht="12.75" customHeight="1" x14ac:dyDescent="0.25">
      <c r="A4947"/>
      <c r="B4947"/>
      <c r="C4947" s="8"/>
      <c r="D4947" s="8"/>
      <c r="E4947"/>
      <c r="F4947" s="276"/>
      <c r="G4947"/>
      <c r="H4947"/>
      <c r="I4947"/>
      <c r="J4947" s="267"/>
      <c r="K4947" s="267"/>
      <c r="L4947" s="372"/>
      <c r="O4947" s="373"/>
      <c r="P4947" s="373"/>
      <c r="Q4947" s="374"/>
      <c r="R4947" s="274"/>
      <c r="S4947"/>
      <c r="T4947"/>
      <c r="U4947"/>
      <c r="V4947"/>
      <c r="W4947"/>
      <c r="X4947"/>
      <c r="Y4947"/>
      <c r="Z4947"/>
      <c r="AA4947"/>
      <c r="AB4947"/>
      <c r="AC4947"/>
      <c r="AD4947"/>
      <c r="AE4947"/>
      <c r="AF4947"/>
      <c r="AG4947"/>
      <c r="AH4947"/>
    </row>
    <row r="4948" spans="1:34" s="282" customFormat="1" ht="12.75" customHeight="1" x14ac:dyDescent="0.25">
      <c r="A4948"/>
      <c r="B4948"/>
      <c r="C4948" s="8"/>
      <c r="D4948" s="8"/>
      <c r="E4948"/>
      <c r="F4948" s="276"/>
      <c r="G4948"/>
      <c r="H4948"/>
      <c r="I4948"/>
      <c r="J4948" s="267"/>
      <c r="K4948" s="267"/>
      <c r="L4948" s="372"/>
      <c r="O4948" s="373"/>
      <c r="P4948" s="373"/>
      <c r="Q4948" s="374"/>
      <c r="R4948" s="274"/>
      <c r="S4948"/>
      <c r="T4948"/>
      <c r="U4948"/>
      <c r="V4948"/>
      <c r="W4948"/>
      <c r="X4948"/>
      <c r="Y4948"/>
      <c r="Z4948"/>
      <c r="AA4948"/>
      <c r="AB4948"/>
      <c r="AC4948"/>
      <c r="AD4948"/>
      <c r="AE4948"/>
      <c r="AF4948"/>
      <c r="AG4948"/>
      <c r="AH4948"/>
    </row>
    <row r="4949" spans="1:34" s="282" customFormat="1" ht="12.75" customHeight="1" x14ac:dyDescent="0.25">
      <c r="A4949"/>
      <c r="B4949"/>
      <c r="C4949" s="8"/>
      <c r="D4949" s="8"/>
      <c r="E4949"/>
      <c r="F4949" s="276"/>
      <c r="G4949"/>
      <c r="H4949"/>
      <c r="I4949"/>
      <c r="J4949" s="267"/>
      <c r="K4949" s="267"/>
      <c r="L4949" s="372"/>
      <c r="O4949" s="373"/>
      <c r="P4949" s="373"/>
      <c r="Q4949" s="374"/>
      <c r="R4949" s="274"/>
      <c r="S4949"/>
      <c r="T4949"/>
      <c r="U4949"/>
      <c r="V4949"/>
      <c r="W4949"/>
      <c r="X4949"/>
      <c r="Y4949"/>
      <c r="Z4949"/>
      <c r="AA4949"/>
      <c r="AB4949"/>
      <c r="AC4949"/>
      <c r="AD4949"/>
      <c r="AE4949"/>
      <c r="AF4949"/>
      <c r="AG4949"/>
      <c r="AH4949"/>
    </row>
    <row r="4950" spans="1:34" s="282" customFormat="1" ht="12.75" customHeight="1" x14ac:dyDescent="0.25">
      <c r="A4950"/>
      <c r="B4950"/>
      <c r="C4950" s="8"/>
      <c r="D4950" s="8"/>
      <c r="E4950"/>
      <c r="F4950" s="276"/>
      <c r="G4950"/>
      <c r="H4950"/>
      <c r="I4950"/>
      <c r="J4950" s="267"/>
      <c r="K4950" s="267"/>
      <c r="L4950" s="372"/>
      <c r="O4950" s="373"/>
      <c r="P4950" s="373"/>
      <c r="Q4950" s="374"/>
      <c r="R4950" s="274"/>
      <c r="S4950"/>
      <c r="T4950"/>
      <c r="U4950"/>
      <c r="V4950"/>
      <c r="W4950"/>
      <c r="X4950"/>
      <c r="Y4950"/>
      <c r="Z4950"/>
      <c r="AA4950"/>
      <c r="AB4950"/>
      <c r="AC4950"/>
      <c r="AD4950"/>
      <c r="AE4950"/>
      <c r="AF4950"/>
      <c r="AG4950"/>
      <c r="AH4950"/>
    </row>
    <row r="4951" spans="1:34" s="282" customFormat="1" ht="12.75" customHeight="1" x14ac:dyDescent="0.25">
      <c r="A4951"/>
      <c r="B4951"/>
      <c r="C4951" s="8"/>
      <c r="D4951" s="8"/>
      <c r="E4951"/>
      <c r="F4951" s="276"/>
      <c r="G4951"/>
      <c r="H4951"/>
      <c r="I4951"/>
      <c r="J4951" s="267"/>
      <c r="K4951" s="267"/>
      <c r="L4951" s="372"/>
      <c r="O4951" s="373"/>
      <c r="P4951" s="373"/>
      <c r="Q4951" s="374"/>
      <c r="R4951" s="274"/>
      <c r="S4951"/>
      <c r="T4951"/>
      <c r="U4951"/>
      <c r="V4951"/>
      <c r="W4951"/>
      <c r="X4951"/>
      <c r="Y4951"/>
      <c r="Z4951"/>
      <c r="AA4951"/>
      <c r="AB4951"/>
      <c r="AC4951"/>
      <c r="AD4951"/>
      <c r="AE4951"/>
      <c r="AF4951"/>
      <c r="AG4951"/>
      <c r="AH4951"/>
    </row>
    <row r="4952" spans="1:34" s="282" customFormat="1" ht="12.75" customHeight="1" x14ac:dyDescent="0.25">
      <c r="A4952"/>
      <c r="B4952"/>
      <c r="C4952" s="8"/>
      <c r="D4952" s="8"/>
      <c r="E4952"/>
      <c r="F4952" s="276"/>
      <c r="G4952"/>
      <c r="H4952"/>
      <c r="I4952"/>
      <c r="J4952" s="267"/>
      <c r="K4952" s="267"/>
      <c r="L4952" s="372"/>
      <c r="O4952" s="373"/>
      <c r="P4952" s="373"/>
      <c r="Q4952" s="374"/>
      <c r="R4952" s="274"/>
      <c r="S4952"/>
      <c r="T4952"/>
      <c r="U4952"/>
      <c r="V4952"/>
      <c r="W4952"/>
      <c r="X4952"/>
      <c r="Y4952"/>
      <c r="Z4952"/>
      <c r="AA4952"/>
      <c r="AB4952"/>
      <c r="AC4952"/>
      <c r="AD4952"/>
      <c r="AE4952"/>
      <c r="AF4952"/>
      <c r="AG4952"/>
      <c r="AH4952"/>
    </row>
    <row r="4953" spans="1:34" s="282" customFormat="1" ht="12.75" customHeight="1" x14ac:dyDescent="0.25">
      <c r="A4953"/>
      <c r="B4953"/>
      <c r="C4953" s="8"/>
      <c r="D4953" s="8"/>
      <c r="E4953"/>
      <c r="F4953" s="276"/>
      <c r="G4953"/>
      <c r="H4953"/>
      <c r="I4953"/>
      <c r="J4953" s="267"/>
      <c r="K4953" s="267"/>
      <c r="L4953" s="372"/>
      <c r="O4953" s="373"/>
      <c r="P4953" s="373"/>
      <c r="Q4953" s="374"/>
      <c r="R4953" s="274"/>
      <c r="S4953"/>
      <c r="T4953"/>
      <c r="U4953"/>
      <c r="V4953"/>
      <c r="W4953"/>
      <c r="X4953"/>
      <c r="Y4953"/>
      <c r="Z4953"/>
      <c r="AA4953"/>
      <c r="AB4953"/>
      <c r="AC4953"/>
      <c r="AD4953"/>
      <c r="AE4953"/>
      <c r="AF4953"/>
      <c r="AG4953"/>
      <c r="AH4953"/>
    </row>
    <row r="4954" spans="1:34" s="282" customFormat="1" ht="12.75" customHeight="1" x14ac:dyDescent="0.25">
      <c r="A4954"/>
      <c r="B4954"/>
      <c r="C4954" s="8"/>
      <c r="D4954" s="8"/>
      <c r="E4954"/>
      <c r="F4954" s="276"/>
      <c r="G4954"/>
      <c r="H4954"/>
      <c r="I4954"/>
      <c r="J4954" s="267"/>
      <c r="K4954" s="267"/>
      <c r="L4954" s="372"/>
      <c r="O4954" s="373"/>
      <c r="P4954" s="373"/>
      <c r="Q4954" s="374"/>
      <c r="R4954" s="274"/>
      <c r="S4954"/>
      <c r="T4954"/>
      <c r="U4954"/>
      <c r="V4954"/>
      <c r="W4954"/>
      <c r="X4954"/>
      <c r="Y4954"/>
      <c r="Z4954"/>
      <c r="AA4954"/>
      <c r="AB4954"/>
      <c r="AC4954"/>
      <c r="AD4954"/>
      <c r="AE4954"/>
      <c r="AF4954"/>
      <c r="AG4954"/>
      <c r="AH4954"/>
    </row>
    <row r="4955" spans="1:34" s="282" customFormat="1" ht="12.75" customHeight="1" x14ac:dyDescent="0.25">
      <c r="A4955"/>
      <c r="B4955"/>
      <c r="C4955" s="8"/>
      <c r="D4955" s="8"/>
      <c r="E4955"/>
      <c r="F4955" s="276"/>
      <c r="G4955"/>
      <c r="H4955"/>
      <c r="I4955"/>
      <c r="J4955" s="267"/>
      <c r="K4955" s="267"/>
      <c r="L4955" s="372"/>
      <c r="O4955" s="373"/>
      <c r="P4955" s="373"/>
      <c r="Q4955" s="374"/>
      <c r="R4955" s="274"/>
      <c r="S4955"/>
      <c r="T4955"/>
      <c r="U4955"/>
      <c r="V4955"/>
      <c r="W4955"/>
      <c r="X4955"/>
      <c r="Y4955"/>
      <c r="Z4955"/>
      <c r="AA4955"/>
      <c r="AB4955"/>
      <c r="AC4955"/>
      <c r="AD4955"/>
      <c r="AE4955"/>
      <c r="AF4955"/>
      <c r="AG4955"/>
      <c r="AH4955"/>
    </row>
    <row r="4956" spans="1:34" s="282" customFormat="1" ht="12.75" customHeight="1" x14ac:dyDescent="0.25">
      <c r="A4956"/>
      <c r="B4956"/>
      <c r="C4956" s="8"/>
      <c r="D4956" s="8"/>
      <c r="E4956"/>
      <c r="F4956" s="276"/>
      <c r="G4956"/>
      <c r="H4956"/>
      <c r="I4956"/>
      <c r="J4956" s="267"/>
      <c r="K4956" s="267"/>
      <c r="L4956" s="372"/>
      <c r="O4956" s="373"/>
      <c r="P4956" s="373"/>
      <c r="Q4956" s="374"/>
      <c r="R4956" s="274"/>
      <c r="S4956"/>
      <c r="T4956"/>
      <c r="U4956"/>
      <c r="V4956"/>
      <c r="W4956"/>
      <c r="X4956"/>
      <c r="Y4956"/>
      <c r="Z4956"/>
      <c r="AA4956"/>
      <c r="AB4956"/>
      <c r="AC4956"/>
      <c r="AD4956"/>
      <c r="AE4956"/>
      <c r="AF4956"/>
      <c r="AG4956"/>
      <c r="AH4956"/>
    </row>
    <row r="4957" spans="1:34" s="282" customFormat="1" ht="12.75" customHeight="1" x14ac:dyDescent="0.25">
      <c r="A4957"/>
      <c r="B4957"/>
      <c r="C4957" s="8"/>
      <c r="D4957" s="8"/>
      <c r="E4957"/>
      <c r="F4957" s="276"/>
      <c r="G4957"/>
      <c r="H4957"/>
      <c r="I4957"/>
      <c r="J4957" s="267"/>
      <c r="K4957" s="267"/>
      <c r="L4957" s="372"/>
      <c r="O4957" s="373"/>
      <c r="P4957" s="373"/>
      <c r="Q4957" s="374"/>
      <c r="R4957" s="274"/>
      <c r="S4957"/>
      <c r="T4957"/>
      <c r="U4957"/>
      <c r="V4957"/>
      <c r="W4957"/>
      <c r="X4957"/>
      <c r="Y4957"/>
      <c r="Z4957"/>
      <c r="AA4957"/>
      <c r="AB4957"/>
      <c r="AC4957"/>
      <c r="AD4957"/>
      <c r="AE4957"/>
      <c r="AF4957"/>
      <c r="AG4957"/>
      <c r="AH4957"/>
    </row>
    <row r="4958" spans="1:34" s="282" customFormat="1" ht="12.75" customHeight="1" x14ac:dyDescent="0.25">
      <c r="A4958"/>
      <c r="B4958"/>
      <c r="C4958" s="8"/>
      <c r="D4958" s="8"/>
      <c r="E4958"/>
      <c r="F4958" s="276"/>
      <c r="G4958"/>
      <c r="H4958"/>
      <c r="I4958"/>
      <c r="J4958" s="267"/>
      <c r="K4958" s="267"/>
      <c r="L4958" s="372"/>
      <c r="O4958" s="373"/>
      <c r="P4958" s="373"/>
      <c r="Q4958" s="374"/>
      <c r="R4958" s="274"/>
      <c r="S4958"/>
      <c r="T4958"/>
      <c r="U4958"/>
      <c r="V4958"/>
      <c r="W4958"/>
      <c r="X4958"/>
      <c r="Y4958"/>
      <c r="Z4958"/>
      <c r="AA4958"/>
      <c r="AB4958"/>
      <c r="AC4958"/>
      <c r="AD4958"/>
      <c r="AE4958"/>
      <c r="AF4958"/>
      <c r="AG4958"/>
      <c r="AH4958"/>
    </row>
    <row r="4959" spans="1:34" s="282" customFormat="1" ht="12.75" customHeight="1" x14ac:dyDescent="0.25">
      <c r="A4959"/>
      <c r="B4959"/>
      <c r="C4959" s="8"/>
      <c r="D4959" s="8"/>
      <c r="E4959"/>
      <c r="F4959" s="276"/>
      <c r="G4959"/>
      <c r="H4959"/>
      <c r="I4959"/>
      <c r="J4959" s="267"/>
      <c r="K4959" s="267"/>
      <c r="L4959" s="372"/>
      <c r="O4959" s="373"/>
      <c r="P4959" s="373"/>
      <c r="Q4959" s="374"/>
      <c r="R4959" s="274"/>
      <c r="S4959"/>
      <c r="T4959"/>
      <c r="U4959"/>
      <c r="V4959"/>
      <c r="W4959"/>
      <c r="X4959"/>
      <c r="Y4959"/>
      <c r="Z4959"/>
      <c r="AA4959"/>
      <c r="AB4959"/>
      <c r="AC4959"/>
      <c r="AD4959"/>
      <c r="AE4959"/>
      <c r="AF4959"/>
      <c r="AG4959"/>
      <c r="AH4959"/>
    </row>
    <row r="4960" spans="1:34" s="282" customFormat="1" ht="12.75" customHeight="1" x14ac:dyDescent="0.25">
      <c r="A4960"/>
      <c r="B4960"/>
      <c r="C4960" s="8"/>
      <c r="D4960" s="8"/>
      <c r="E4960"/>
      <c r="F4960" s="276"/>
      <c r="G4960"/>
      <c r="H4960"/>
      <c r="I4960"/>
      <c r="J4960" s="267"/>
      <c r="K4960" s="267"/>
      <c r="L4960" s="372"/>
      <c r="O4960" s="373"/>
      <c r="P4960" s="373"/>
      <c r="Q4960" s="374"/>
      <c r="R4960" s="274"/>
      <c r="S4960"/>
      <c r="T4960"/>
      <c r="U4960"/>
      <c r="V4960"/>
      <c r="W4960"/>
      <c r="X4960"/>
      <c r="Y4960"/>
      <c r="Z4960"/>
      <c r="AA4960"/>
      <c r="AB4960"/>
      <c r="AC4960"/>
      <c r="AD4960"/>
      <c r="AE4960"/>
      <c r="AF4960"/>
      <c r="AG4960"/>
      <c r="AH4960"/>
    </row>
    <row r="4961" spans="1:34" s="282" customFormat="1" ht="12.75" customHeight="1" x14ac:dyDescent="0.25">
      <c r="A4961"/>
      <c r="B4961"/>
      <c r="C4961" s="8"/>
      <c r="D4961" s="8"/>
      <c r="E4961"/>
      <c r="F4961" s="276"/>
      <c r="G4961"/>
      <c r="H4961"/>
      <c r="I4961"/>
      <c r="J4961" s="267"/>
      <c r="K4961" s="267"/>
      <c r="L4961" s="372"/>
      <c r="O4961" s="373"/>
      <c r="P4961" s="373"/>
      <c r="Q4961" s="374"/>
      <c r="R4961" s="274"/>
      <c r="S4961"/>
      <c r="T4961"/>
      <c r="U4961"/>
      <c r="V4961"/>
      <c r="W4961"/>
      <c r="X4961"/>
      <c r="Y4961"/>
      <c r="Z4961"/>
      <c r="AA4961"/>
      <c r="AB4961"/>
      <c r="AC4961"/>
      <c r="AD4961"/>
      <c r="AE4961"/>
      <c r="AF4961"/>
      <c r="AG4961"/>
      <c r="AH4961"/>
    </row>
    <row r="4962" spans="1:34" s="282" customFormat="1" ht="12.75" customHeight="1" x14ac:dyDescent="0.25">
      <c r="A4962"/>
      <c r="B4962"/>
      <c r="C4962" s="8"/>
      <c r="D4962" s="8"/>
      <c r="E4962"/>
      <c r="F4962" s="276"/>
      <c r="G4962"/>
      <c r="H4962"/>
      <c r="I4962"/>
      <c r="J4962" s="267"/>
      <c r="K4962" s="267"/>
      <c r="L4962" s="372"/>
      <c r="O4962" s="373"/>
      <c r="P4962" s="373"/>
      <c r="Q4962" s="374"/>
      <c r="R4962" s="274"/>
      <c r="S4962"/>
      <c r="T4962"/>
      <c r="U4962"/>
      <c r="V4962"/>
      <c r="W4962"/>
      <c r="X4962"/>
      <c r="Y4962"/>
      <c r="Z4962"/>
      <c r="AA4962"/>
      <c r="AB4962"/>
      <c r="AC4962"/>
      <c r="AD4962"/>
      <c r="AE4962"/>
      <c r="AF4962"/>
      <c r="AG4962"/>
      <c r="AH4962"/>
    </row>
    <row r="4963" spans="1:34" s="282" customFormat="1" ht="12.75" customHeight="1" x14ac:dyDescent="0.25">
      <c r="A4963"/>
      <c r="B4963"/>
      <c r="C4963" s="8"/>
      <c r="D4963" s="8"/>
      <c r="E4963"/>
      <c r="F4963" s="276"/>
      <c r="G4963"/>
      <c r="H4963"/>
      <c r="I4963"/>
      <c r="J4963" s="267"/>
      <c r="K4963" s="267"/>
      <c r="L4963" s="372"/>
      <c r="O4963" s="373"/>
      <c r="P4963" s="373"/>
      <c r="Q4963" s="374"/>
      <c r="R4963" s="274"/>
      <c r="S4963"/>
      <c r="T4963"/>
      <c r="U4963"/>
      <c r="V4963"/>
      <c r="W4963"/>
      <c r="X4963"/>
      <c r="Y4963"/>
      <c r="Z4963"/>
      <c r="AA4963"/>
      <c r="AB4963"/>
      <c r="AC4963"/>
      <c r="AD4963"/>
      <c r="AE4963"/>
      <c r="AF4963"/>
      <c r="AG4963"/>
      <c r="AH4963"/>
    </row>
    <row r="4964" spans="1:34" s="282" customFormat="1" ht="12.75" customHeight="1" x14ac:dyDescent="0.25">
      <c r="A4964"/>
      <c r="B4964"/>
      <c r="C4964" s="8"/>
      <c r="D4964" s="8"/>
      <c r="E4964"/>
      <c r="F4964" s="276"/>
      <c r="G4964"/>
      <c r="H4964"/>
      <c r="I4964"/>
      <c r="J4964" s="267"/>
      <c r="K4964" s="267"/>
      <c r="L4964" s="372"/>
      <c r="O4964" s="373"/>
      <c r="P4964" s="373"/>
      <c r="Q4964" s="374"/>
      <c r="R4964" s="274"/>
      <c r="S4964"/>
      <c r="T4964"/>
      <c r="U4964"/>
      <c r="V4964"/>
      <c r="W4964"/>
      <c r="X4964"/>
      <c r="Y4964"/>
      <c r="Z4964"/>
      <c r="AA4964"/>
      <c r="AB4964"/>
      <c r="AC4964"/>
      <c r="AD4964"/>
      <c r="AE4964"/>
      <c r="AF4964"/>
      <c r="AG4964"/>
      <c r="AH4964"/>
    </row>
    <row r="4965" spans="1:34" s="282" customFormat="1" ht="12.75" customHeight="1" x14ac:dyDescent="0.25">
      <c r="A4965"/>
      <c r="B4965"/>
      <c r="C4965" s="8"/>
      <c r="D4965" s="8"/>
      <c r="E4965"/>
      <c r="F4965" s="276"/>
      <c r="G4965"/>
      <c r="H4965"/>
      <c r="I4965"/>
      <c r="J4965" s="267"/>
      <c r="K4965" s="267"/>
      <c r="L4965" s="372"/>
      <c r="O4965" s="373"/>
      <c r="P4965" s="373"/>
      <c r="Q4965" s="374"/>
      <c r="R4965" s="274"/>
      <c r="S4965"/>
      <c r="T4965"/>
      <c r="U4965"/>
      <c r="V4965"/>
      <c r="W4965"/>
      <c r="X4965"/>
      <c r="Y4965"/>
      <c r="Z4965"/>
      <c r="AA4965"/>
      <c r="AB4965"/>
      <c r="AC4965"/>
      <c r="AD4965"/>
      <c r="AE4965"/>
      <c r="AF4965"/>
      <c r="AG4965"/>
      <c r="AH4965"/>
    </row>
    <row r="4966" spans="1:34" s="282" customFormat="1" ht="12.75" customHeight="1" x14ac:dyDescent="0.25">
      <c r="A4966"/>
      <c r="B4966"/>
      <c r="C4966" s="8"/>
      <c r="D4966" s="8"/>
      <c r="E4966"/>
      <c r="F4966" s="276"/>
      <c r="G4966"/>
      <c r="H4966"/>
      <c r="I4966"/>
      <c r="J4966" s="267"/>
      <c r="K4966" s="267"/>
      <c r="L4966" s="372"/>
      <c r="O4966" s="373"/>
      <c r="P4966" s="373"/>
      <c r="Q4966" s="374"/>
      <c r="R4966" s="274"/>
      <c r="S4966"/>
      <c r="T4966"/>
      <c r="U4966"/>
      <c r="V4966"/>
      <c r="W4966"/>
      <c r="X4966"/>
      <c r="Y4966"/>
      <c r="Z4966"/>
      <c r="AA4966"/>
      <c r="AB4966"/>
      <c r="AC4966"/>
      <c r="AD4966"/>
      <c r="AE4966"/>
      <c r="AF4966"/>
      <c r="AG4966"/>
      <c r="AH4966"/>
    </row>
    <row r="4967" spans="1:34" s="282" customFormat="1" ht="12.75" customHeight="1" x14ac:dyDescent="0.25">
      <c r="A4967"/>
      <c r="B4967"/>
      <c r="C4967" s="8"/>
      <c r="D4967" s="8"/>
      <c r="E4967"/>
      <c r="F4967" s="276"/>
      <c r="G4967"/>
      <c r="H4967"/>
      <c r="I4967"/>
      <c r="J4967" s="267"/>
      <c r="K4967" s="267"/>
      <c r="L4967" s="372"/>
      <c r="O4967" s="373"/>
      <c r="P4967" s="373"/>
      <c r="Q4967" s="374"/>
      <c r="R4967" s="274"/>
      <c r="S4967"/>
      <c r="T4967"/>
      <c r="U4967"/>
      <c r="V4967"/>
      <c r="W4967"/>
      <c r="X4967"/>
      <c r="Y4967"/>
      <c r="Z4967"/>
      <c r="AA4967"/>
      <c r="AB4967"/>
      <c r="AC4967"/>
      <c r="AD4967"/>
      <c r="AE4967"/>
      <c r="AF4967"/>
      <c r="AG4967"/>
      <c r="AH4967"/>
    </row>
    <row r="4968" spans="1:34" s="282" customFormat="1" ht="12.75" customHeight="1" x14ac:dyDescent="0.25">
      <c r="A4968"/>
      <c r="B4968"/>
      <c r="C4968" s="8"/>
      <c r="D4968" s="8"/>
      <c r="E4968"/>
      <c r="F4968" s="276"/>
      <c r="G4968"/>
      <c r="H4968"/>
      <c r="I4968"/>
      <c r="J4968" s="267"/>
      <c r="K4968" s="267"/>
      <c r="L4968" s="372"/>
      <c r="O4968" s="373"/>
      <c r="P4968" s="373"/>
      <c r="Q4968" s="374"/>
      <c r="R4968" s="274"/>
      <c r="S4968"/>
      <c r="T4968"/>
      <c r="U4968"/>
      <c r="V4968"/>
      <c r="W4968"/>
      <c r="X4968"/>
      <c r="Y4968"/>
      <c r="Z4968"/>
      <c r="AA4968"/>
      <c r="AB4968"/>
      <c r="AC4968"/>
      <c r="AD4968"/>
      <c r="AE4968"/>
      <c r="AF4968"/>
      <c r="AG4968"/>
      <c r="AH4968"/>
    </row>
    <row r="4969" spans="1:34" s="282" customFormat="1" ht="12.75" customHeight="1" x14ac:dyDescent="0.25">
      <c r="A4969"/>
      <c r="B4969"/>
      <c r="C4969" s="8"/>
      <c r="D4969" s="8"/>
      <c r="E4969"/>
      <c r="F4969" s="276"/>
      <c r="G4969"/>
      <c r="H4969"/>
      <c r="I4969"/>
      <c r="J4969" s="267"/>
      <c r="K4969" s="267"/>
      <c r="L4969" s="372"/>
      <c r="O4969" s="373"/>
      <c r="P4969" s="373"/>
      <c r="Q4969" s="374"/>
      <c r="R4969" s="274"/>
      <c r="S4969"/>
      <c r="T4969"/>
      <c r="U4969"/>
      <c r="V4969"/>
      <c r="W4969"/>
      <c r="X4969"/>
      <c r="Y4969"/>
      <c r="Z4969"/>
      <c r="AA4969"/>
      <c r="AB4969"/>
      <c r="AC4969"/>
      <c r="AD4969"/>
      <c r="AE4969"/>
      <c r="AF4969"/>
      <c r="AG4969"/>
      <c r="AH4969"/>
    </row>
    <row r="4970" spans="1:34" s="282" customFormat="1" ht="12.75" customHeight="1" x14ac:dyDescent="0.25">
      <c r="A4970"/>
      <c r="B4970"/>
      <c r="C4970" s="8"/>
      <c r="D4970" s="8"/>
      <c r="E4970"/>
      <c r="F4970" s="276"/>
      <c r="G4970"/>
      <c r="H4970"/>
      <c r="I4970"/>
      <c r="J4970" s="267"/>
      <c r="K4970" s="267"/>
      <c r="L4970" s="372"/>
      <c r="O4970" s="373"/>
      <c r="P4970" s="373"/>
      <c r="Q4970" s="374"/>
      <c r="R4970" s="274"/>
      <c r="S4970"/>
      <c r="T4970"/>
      <c r="U4970"/>
      <c r="V4970"/>
      <c r="W4970"/>
      <c r="X4970"/>
      <c r="Y4970"/>
      <c r="Z4970"/>
      <c r="AA4970"/>
      <c r="AB4970"/>
      <c r="AC4970"/>
      <c r="AD4970"/>
      <c r="AE4970"/>
      <c r="AF4970"/>
      <c r="AG4970"/>
      <c r="AH4970"/>
    </row>
    <row r="4971" spans="1:34" s="282" customFormat="1" ht="12.75" customHeight="1" x14ac:dyDescent="0.25">
      <c r="A4971"/>
      <c r="B4971"/>
      <c r="C4971" s="8"/>
      <c r="D4971" s="8"/>
      <c r="E4971"/>
      <c r="F4971" s="276"/>
      <c r="G4971"/>
      <c r="H4971"/>
      <c r="I4971"/>
      <c r="J4971" s="267"/>
      <c r="K4971" s="267"/>
      <c r="L4971" s="372"/>
      <c r="O4971" s="373"/>
      <c r="P4971" s="373"/>
      <c r="Q4971" s="374"/>
      <c r="R4971" s="274"/>
      <c r="S4971"/>
      <c r="T4971"/>
      <c r="U4971"/>
      <c r="V4971"/>
      <c r="W4971"/>
      <c r="X4971"/>
      <c r="Y4971"/>
      <c r="Z4971"/>
      <c r="AA4971"/>
      <c r="AB4971"/>
      <c r="AC4971"/>
      <c r="AD4971"/>
      <c r="AE4971"/>
      <c r="AF4971"/>
      <c r="AG4971"/>
      <c r="AH4971"/>
    </row>
    <row r="4972" spans="1:34" s="282" customFormat="1" ht="12.75" customHeight="1" x14ac:dyDescent="0.25">
      <c r="A4972"/>
      <c r="B4972"/>
      <c r="C4972" s="8"/>
      <c r="D4972" s="8"/>
      <c r="E4972"/>
      <c r="F4972" s="276"/>
      <c r="G4972"/>
      <c r="H4972"/>
      <c r="I4972"/>
      <c r="J4972" s="267"/>
      <c r="K4972" s="267"/>
      <c r="L4972" s="372"/>
      <c r="O4972" s="373"/>
      <c r="P4972" s="373"/>
      <c r="Q4972" s="374"/>
      <c r="R4972" s="274"/>
      <c r="S4972"/>
      <c r="T4972"/>
      <c r="U4972"/>
      <c r="V4972"/>
      <c r="W4972"/>
      <c r="X4972"/>
      <c r="Y4972"/>
      <c r="Z4972"/>
      <c r="AA4972"/>
      <c r="AB4972"/>
      <c r="AC4972"/>
      <c r="AD4972"/>
      <c r="AE4972"/>
      <c r="AF4972"/>
      <c r="AG4972"/>
      <c r="AH4972"/>
    </row>
    <row r="4973" spans="1:34" s="282" customFormat="1" ht="12.75" customHeight="1" x14ac:dyDescent="0.25">
      <c r="A4973"/>
      <c r="B4973"/>
      <c r="C4973" s="8"/>
      <c r="D4973" s="8"/>
      <c r="E4973"/>
      <c r="F4973" s="276"/>
      <c r="G4973"/>
      <c r="H4973"/>
      <c r="I4973"/>
      <c r="J4973" s="267"/>
      <c r="K4973" s="267"/>
      <c r="L4973" s="372"/>
      <c r="O4973" s="373"/>
      <c r="P4973" s="373"/>
      <c r="Q4973" s="374"/>
      <c r="R4973" s="274"/>
      <c r="S4973"/>
      <c r="T4973"/>
      <c r="U4973"/>
      <c r="V4973"/>
      <c r="W4973"/>
      <c r="X4973"/>
      <c r="Y4973"/>
      <c r="Z4973"/>
      <c r="AA4973"/>
      <c r="AB4973"/>
      <c r="AC4973"/>
      <c r="AD4973"/>
      <c r="AE4973"/>
      <c r="AF4973"/>
      <c r="AG4973"/>
      <c r="AH4973"/>
    </row>
    <row r="4974" spans="1:34" s="282" customFormat="1" ht="12.75" customHeight="1" x14ac:dyDescent="0.25">
      <c r="A4974"/>
      <c r="B4974"/>
      <c r="C4974" s="8"/>
      <c r="D4974" s="8"/>
      <c r="E4974"/>
      <c r="F4974" s="276"/>
      <c r="G4974"/>
      <c r="H4974"/>
      <c r="I4974"/>
      <c r="J4974" s="267"/>
      <c r="K4974" s="267"/>
      <c r="L4974" s="372"/>
      <c r="O4974" s="373"/>
      <c r="P4974" s="373"/>
      <c r="Q4974" s="374"/>
      <c r="R4974" s="274"/>
      <c r="S4974"/>
      <c r="T4974"/>
      <c r="U4974"/>
      <c r="V4974"/>
      <c r="W4974"/>
      <c r="X4974"/>
      <c r="Y4974"/>
      <c r="Z4974"/>
      <c r="AA4974"/>
      <c r="AB4974"/>
      <c r="AC4974"/>
      <c r="AD4974"/>
      <c r="AE4974"/>
      <c r="AF4974"/>
      <c r="AG4974"/>
      <c r="AH4974"/>
    </row>
    <row r="4975" spans="1:34" s="282" customFormat="1" ht="12.75" customHeight="1" x14ac:dyDescent="0.25">
      <c r="A4975"/>
      <c r="B4975"/>
      <c r="C4975" s="8"/>
      <c r="D4975" s="8"/>
      <c r="E4975"/>
      <c r="F4975" s="276"/>
      <c r="G4975"/>
      <c r="H4975"/>
      <c r="I4975"/>
      <c r="J4975" s="267"/>
      <c r="K4975" s="267"/>
      <c r="L4975" s="372"/>
      <c r="O4975" s="373"/>
      <c r="P4975" s="373"/>
      <c r="Q4975" s="374"/>
      <c r="R4975" s="274"/>
      <c r="S4975"/>
      <c r="T4975"/>
      <c r="U4975"/>
      <c r="V4975"/>
      <c r="W4975"/>
      <c r="X4975"/>
      <c r="Y4975"/>
      <c r="Z4975"/>
      <c r="AA4975"/>
      <c r="AB4975"/>
      <c r="AC4975"/>
      <c r="AD4975"/>
      <c r="AE4975"/>
      <c r="AF4975"/>
      <c r="AG4975"/>
      <c r="AH4975"/>
    </row>
    <row r="4976" spans="1:34" s="282" customFormat="1" ht="12.75" customHeight="1" x14ac:dyDescent="0.25">
      <c r="A4976"/>
      <c r="B4976"/>
      <c r="C4976" s="8"/>
      <c r="D4976" s="8"/>
      <c r="E4976"/>
      <c r="F4976" s="276"/>
      <c r="G4976"/>
      <c r="H4976"/>
      <c r="I4976"/>
      <c r="J4976" s="267"/>
      <c r="K4976" s="267"/>
      <c r="L4976" s="372"/>
      <c r="O4976" s="373"/>
      <c r="P4976" s="373"/>
      <c r="Q4976" s="374"/>
      <c r="R4976" s="274"/>
      <c r="S4976"/>
      <c r="T4976"/>
      <c r="U4976"/>
      <c r="V4976"/>
      <c r="W4976"/>
      <c r="X4976"/>
      <c r="Y4976"/>
      <c r="Z4976"/>
      <c r="AA4976"/>
      <c r="AB4976"/>
      <c r="AC4976"/>
      <c r="AD4976"/>
      <c r="AE4976"/>
      <c r="AF4976"/>
      <c r="AG4976"/>
      <c r="AH4976"/>
    </row>
    <row r="4977" spans="1:34" s="282" customFormat="1" ht="12.75" customHeight="1" x14ac:dyDescent="0.25">
      <c r="A4977"/>
      <c r="B4977"/>
      <c r="C4977" s="8"/>
      <c r="D4977" s="8"/>
      <c r="E4977"/>
      <c r="F4977" s="276"/>
      <c r="G4977"/>
      <c r="H4977"/>
      <c r="I4977"/>
      <c r="J4977" s="267"/>
      <c r="K4977" s="267"/>
      <c r="L4977" s="372"/>
      <c r="O4977" s="373"/>
      <c r="P4977" s="373"/>
      <c r="Q4977" s="374"/>
      <c r="R4977" s="274"/>
      <c r="S4977"/>
      <c r="T4977"/>
      <c r="U4977"/>
      <c r="V4977"/>
      <c r="W4977"/>
      <c r="X4977"/>
      <c r="Y4977"/>
      <c r="Z4977"/>
      <c r="AA4977"/>
      <c r="AB4977"/>
      <c r="AC4977"/>
      <c r="AD4977"/>
      <c r="AE4977"/>
      <c r="AF4977"/>
      <c r="AG4977"/>
      <c r="AH4977"/>
    </row>
    <row r="4978" spans="1:34" s="282" customFormat="1" ht="12.75" customHeight="1" x14ac:dyDescent="0.25">
      <c r="A4978"/>
      <c r="B4978"/>
      <c r="C4978" s="8"/>
      <c r="D4978" s="8"/>
      <c r="E4978"/>
      <c r="F4978" s="276"/>
      <c r="G4978"/>
      <c r="H4978"/>
      <c r="I4978"/>
      <c r="J4978" s="267"/>
      <c r="K4978" s="267"/>
      <c r="L4978" s="372"/>
      <c r="O4978" s="373"/>
      <c r="P4978" s="373"/>
      <c r="Q4978" s="374"/>
      <c r="R4978" s="274"/>
      <c r="S4978"/>
      <c r="T4978"/>
      <c r="U4978"/>
      <c r="V4978"/>
      <c r="W4978"/>
      <c r="X4978"/>
      <c r="Y4978"/>
      <c r="Z4978"/>
      <c r="AA4978"/>
      <c r="AB4978"/>
      <c r="AC4978"/>
      <c r="AD4978"/>
      <c r="AE4978"/>
      <c r="AF4978"/>
      <c r="AG4978"/>
      <c r="AH4978"/>
    </row>
    <row r="4979" spans="1:34" s="282" customFormat="1" ht="12.75" customHeight="1" x14ac:dyDescent="0.25">
      <c r="A4979"/>
      <c r="B4979"/>
      <c r="C4979" s="8"/>
      <c r="D4979" s="8"/>
      <c r="E4979"/>
      <c r="F4979" s="276"/>
      <c r="G4979"/>
      <c r="H4979"/>
      <c r="I4979"/>
      <c r="J4979" s="267"/>
      <c r="K4979" s="267"/>
      <c r="L4979" s="372"/>
      <c r="O4979" s="373"/>
      <c r="P4979" s="373"/>
      <c r="Q4979" s="374"/>
      <c r="R4979" s="274"/>
      <c r="S4979"/>
      <c r="T4979"/>
      <c r="U4979"/>
      <c r="V4979"/>
      <c r="W4979"/>
      <c r="X4979"/>
      <c r="Y4979"/>
      <c r="Z4979"/>
      <c r="AA4979"/>
      <c r="AB4979"/>
      <c r="AC4979"/>
      <c r="AD4979"/>
      <c r="AE4979"/>
      <c r="AF4979"/>
      <c r="AG4979"/>
      <c r="AH4979"/>
    </row>
    <row r="4980" spans="1:34" s="282" customFormat="1" ht="12.75" customHeight="1" x14ac:dyDescent="0.25">
      <c r="A4980"/>
      <c r="B4980"/>
      <c r="C4980" s="8"/>
      <c r="D4980" s="8"/>
      <c r="E4980"/>
      <c r="F4980" s="276"/>
      <c r="G4980"/>
      <c r="H4980"/>
      <c r="I4980"/>
      <c r="J4980" s="267"/>
      <c r="K4980" s="267"/>
      <c r="L4980" s="372"/>
      <c r="O4980" s="373"/>
      <c r="P4980" s="373"/>
      <c r="Q4980" s="374"/>
      <c r="R4980" s="274"/>
      <c r="S4980"/>
      <c r="T4980"/>
      <c r="U4980"/>
      <c r="V4980"/>
      <c r="W4980"/>
      <c r="X4980"/>
      <c r="Y4980"/>
      <c r="Z4980"/>
      <c r="AA4980"/>
      <c r="AB4980"/>
      <c r="AC4980"/>
      <c r="AD4980"/>
      <c r="AE4980"/>
      <c r="AF4980"/>
      <c r="AG4980"/>
      <c r="AH4980"/>
    </row>
    <row r="4981" spans="1:34" s="282" customFormat="1" ht="12.75" customHeight="1" x14ac:dyDescent="0.25">
      <c r="A4981"/>
      <c r="B4981"/>
      <c r="C4981" s="8"/>
      <c r="D4981" s="8"/>
      <c r="E4981"/>
      <c r="F4981" s="276"/>
      <c r="G4981"/>
      <c r="H4981"/>
      <c r="I4981"/>
      <c r="J4981" s="267"/>
      <c r="K4981" s="267"/>
      <c r="L4981" s="372"/>
      <c r="O4981" s="373"/>
      <c r="P4981" s="373"/>
      <c r="Q4981" s="374"/>
      <c r="R4981" s="274"/>
      <c r="S4981"/>
      <c r="T4981"/>
      <c r="U4981"/>
      <c r="V4981"/>
      <c r="W4981"/>
      <c r="X4981"/>
      <c r="Y4981"/>
      <c r="Z4981"/>
      <c r="AA4981"/>
      <c r="AB4981"/>
      <c r="AC4981"/>
      <c r="AD4981"/>
      <c r="AE4981"/>
      <c r="AF4981"/>
      <c r="AG4981"/>
      <c r="AH4981"/>
    </row>
    <row r="4982" spans="1:34" s="282" customFormat="1" ht="12.75" customHeight="1" x14ac:dyDescent="0.25">
      <c r="A4982"/>
      <c r="B4982"/>
      <c r="C4982" s="8"/>
      <c r="D4982" s="8"/>
      <c r="E4982"/>
      <c r="F4982" s="276"/>
      <c r="G4982"/>
      <c r="H4982"/>
      <c r="I4982"/>
      <c r="J4982" s="267"/>
      <c r="K4982" s="267"/>
      <c r="L4982" s="372"/>
      <c r="O4982" s="373"/>
      <c r="P4982" s="373"/>
      <c r="Q4982" s="374"/>
      <c r="R4982" s="274"/>
      <c r="S4982"/>
      <c r="T4982"/>
      <c r="U4982"/>
      <c r="V4982"/>
      <c r="W4982"/>
      <c r="X4982"/>
      <c r="Y4982"/>
      <c r="Z4982"/>
      <c r="AA4982"/>
      <c r="AB4982"/>
      <c r="AC4982"/>
      <c r="AD4982"/>
      <c r="AE4982"/>
      <c r="AF4982"/>
      <c r="AG4982"/>
      <c r="AH4982"/>
    </row>
    <row r="4983" spans="1:34" s="282" customFormat="1" ht="12.75" customHeight="1" x14ac:dyDescent="0.25">
      <c r="A4983"/>
      <c r="B4983"/>
      <c r="C4983" s="8"/>
      <c r="D4983" s="8"/>
      <c r="E4983"/>
      <c r="F4983" s="276"/>
      <c r="G4983"/>
      <c r="H4983"/>
      <c r="I4983"/>
      <c r="J4983" s="267"/>
      <c r="K4983" s="267"/>
      <c r="L4983" s="372"/>
      <c r="O4983" s="373"/>
      <c r="P4983" s="373"/>
      <c r="Q4983" s="374"/>
      <c r="R4983" s="274"/>
      <c r="S4983"/>
      <c r="T4983"/>
      <c r="U4983"/>
      <c r="V4983"/>
      <c r="W4983"/>
      <c r="X4983"/>
      <c r="Y4983"/>
      <c r="Z4983"/>
      <c r="AA4983"/>
      <c r="AB4983"/>
      <c r="AC4983"/>
      <c r="AD4983"/>
      <c r="AE4983"/>
      <c r="AF4983"/>
      <c r="AG4983"/>
      <c r="AH4983"/>
    </row>
    <row r="4984" spans="1:34" s="282" customFormat="1" ht="12.75" customHeight="1" x14ac:dyDescent="0.25">
      <c r="A4984"/>
      <c r="B4984"/>
      <c r="C4984" s="8"/>
      <c r="D4984" s="8"/>
      <c r="E4984"/>
      <c r="F4984" s="276"/>
      <c r="G4984"/>
      <c r="H4984"/>
      <c r="I4984"/>
      <c r="J4984" s="267"/>
      <c r="K4984" s="267"/>
      <c r="L4984" s="372"/>
      <c r="O4984" s="373"/>
      <c r="P4984" s="373"/>
      <c r="Q4984" s="374"/>
      <c r="R4984" s="274"/>
      <c r="S4984"/>
      <c r="T4984"/>
      <c r="U4984"/>
      <c r="V4984"/>
      <c r="W4984"/>
      <c r="X4984"/>
      <c r="Y4984"/>
      <c r="Z4984"/>
      <c r="AA4984"/>
      <c r="AB4984"/>
      <c r="AC4984"/>
      <c r="AD4984"/>
      <c r="AE4984"/>
      <c r="AF4984"/>
      <c r="AG4984"/>
      <c r="AH4984"/>
    </row>
    <row r="4985" spans="1:34" s="282" customFormat="1" ht="12.75" customHeight="1" x14ac:dyDescent="0.25">
      <c r="A4985"/>
      <c r="B4985"/>
      <c r="C4985" s="8"/>
      <c r="D4985" s="8"/>
      <c r="E4985"/>
      <c r="F4985" s="276"/>
      <c r="G4985"/>
      <c r="H4985"/>
      <c r="I4985"/>
      <c r="J4985" s="267"/>
      <c r="K4985" s="267"/>
      <c r="L4985" s="372"/>
      <c r="O4985" s="373"/>
      <c r="P4985" s="373"/>
      <c r="Q4985" s="374"/>
      <c r="R4985" s="274"/>
      <c r="S4985"/>
      <c r="T4985"/>
      <c r="U4985"/>
      <c r="V4985"/>
      <c r="W4985"/>
      <c r="X4985"/>
      <c r="Y4985"/>
      <c r="Z4985"/>
      <c r="AA4985"/>
      <c r="AB4985"/>
      <c r="AC4985"/>
      <c r="AD4985"/>
      <c r="AE4985"/>
      <c r="AF4985"/>
      <c r="AG4985"/>
      <c r="AH4985"/>
    </row>
    <row r="4986" spans="1:34" s="282" customFormat="1" ht="12.75" customHeight="1" x14ac:dyDescent="0.25">
      <c r="A4986"/>
      <c r="B4986"/>
      <c r="C4986" s="8"/>
      <c r="D4986" s="8"/>
      <c r="E4986"/>
      <c r="F4986" s="276"/>
      <c r="G4986"/>
      <c r="H4986"/>
      <c r="I4986"/>
      <c r="J4986" s="267"/>
      <c r="K4986" s="267"/>
      <c r="L4986" s="372"/>
      <c r="O4986" s="373"/>
      <c r="P4986" s="373"/>
      <c r="Q4986" s="374"/>
      <c r="R4986" s="274"/>
      <c r="S4986"/>
      <c r="T4986"/>
      <c r="U4986"/>
      <c r="V4986"/>
      <c r="W4986"/>
      <c r="X4986"/>
      <c r="Y4986"/>
      <c r="Z4986"/>
      <c r="AA4986"/>
      <c r="AB4986"/>
      <c r="AC4986"/>
      <c r="AD4986"/>
      <c r="AE4986"/>
      <c r="AF4986"/>
      <c r="AG4986"/>
      <c r="AH4986"/>
    </row>
    <row r="4987" spans="1:34" s="282" customFormat="1" ht="12.75" customHeight="1" x14ac:dyDescent="0.25">
      <c r="A4987"/>
      <c r="B4987"/>
      <c r="C4987" s="8"/>
      <c r="D4987" s="8"/>
      <c r="E4987"/>
      <c r="F4987" s="276"/>
      <c r="G4987"/>
      <c r="H4987"/>
      <c r="I4987"/>
      <c r="J4987" s="267"/>
      <c r="K4987" s="267"/>
      <c r="L4987" s="372"/>
      <c r="O4987" s="373"/>
      <c r="P4987" s="373"/>
      <c r="Q4987" s="374"/>
      <c r="R4987" s="274"/>
      <c r="S4987"/>
      <c r="T4987"/>
      <c r="U4987"/>
      <c r="V4987"/>
      <c r="W4987"/>
      <c r="X4987"/>
      <c r="Y4987"/>
      <c r="Z4987"/>
      <c r="AA4987"/>
      <c r="AB4987"/>
      <c r="AC4987"/>
      <c r="AD4987"/>
      <c r="AE4987"/>
      <c r="AF4987"/>
      <c r="AG4987"/>
      <c r="AH4987"/>
    </row>
    <row r="4988" spans="1:34" s="282" customFormat="1" ht="12.75" customHeight="1" x14ac:dyDescent="0.25">
      <c r="A4988"/>
      <c r="B4988"/>
      <c r="C4988" s="8"/>
      <c r="D4988" s="8"/>
      <c r="E4988"/>
      <c r="F4988" s="276"/>
      <c r="G4988"/>
      <c r="H4988"/>
      <c r="I4988"/>
      <c r="J4988" s="267"/>
      <c r="K4988" s="267"/>
      <c r="L4988" s="372"/>
      <c r="O4988" s="373"/>
      <c r="P4988" s="373"/>
      <c r="Q4988" s="374"/>
      <c r="R4988" s="274"/>
      <c r="S4988"/>
      <c r="T4988"/>
      <c r="U4988"/>
      <c r="V4988"/>
      <c r="W4988"/>
      <c r="X4988"/>
      <c r="Y4988"/>
      <c r="Z4988"/>
      <c r="AA4988"/>
      <c r="AB4988"/>
      <c r="AC4988"/>
      <c r="AD4988"/>
      <c r="AE4988"/>
      <c r="AF4988"/>
      <c r="AG4988"/>
      <c r="AH4988"/>
    </row>
    <row r="4989" spans="1:34" s="282" customFormat="1" ht="12.75" customHeight="1" x14ac:dyDescent="0.25">
      <c r="A4989"/>
      <c r="B4989"/>
      <c r="C4989" s="8"/>
      <c r="D4989" s="8"/>
      <c r="E4989"/>
      <c r="F4989" s="276"/>
      <c r="G4989"/>
      <c r="H4989"/>
      <c r="I4989"/>
      <c r="J4989" s="267"/>
      <c r="K4989" s="267"/>
      <c r="L4989" s="372"/>
      <c r="O4989" s="373"/>
      <c r="P4989" s="373"/>
      <c r="Q4989" s="374"/>
      <c r="R4989" s="274"/>
      <c r="S4989"/>
      <c r="T4989"/>
      <c r="U4989"/>
      <c r="V4989"/>
      <c r="W4989"/>
      <c r="X4989"/>
      <c r="Y4989"/>
      <c r="Z4989"/>
      <c r="AA4989"/>
      <c r="AB4989"/>
      <c r="AC4989"/>
      <c r="AD4989"/>
      <c r="AE4989"/>
      <c r="AF4989"/>
      <c r="AG4989"/>
      <c r="AH4989"/>
    </row>
    <row r="4990" spans="1:34" s="282" customFormat="1" ht="12.75" customHeight="1" x14ac:dyDescent="0.25">
      <c r="A4990"/>
      <c r="B4990"/>
      <c r="C4990" s="8"/>
      <c r="D4990" s="8"/>
      <c r="E4990"/>
      <c r="F4990" s="276"/>
      <c r="G4990"/>
      <c r="H4990"/>
      <c r="I4990"/>
      <c r="J4990" s="267"/>
      <c r="K4990" s="267"/>
      <c r="L4990" s="372"/>
      <c r="O4990" s="373"/>
      <c r="P4990" s="373"/>
      <c r="Q4990" s="374"/>
      <c r="R4990" s="274"/>
      <c r="S4990"/>
      <c r="T4990"/>
      <c r="U4990"/>
      <c r="V4990"/>
      <c r="W4990"/>
      <c r="X4990"/>
      <c r="Y4990"/>
      <c r="Z4990"/>
      <c r="AA4990"/>
      <c r="AB4990"/>
      <c r="AC4990"/>
      <c r="AD4990"/>
      <c r="AE4990"/>
      <c r="AF4990"/>
      <c r="AG4990"/>
      <c r="AH4990"/>
    </row>
    <row r="4991" spans="1:34" s="282" customFormat="1" ht="12.75" customHeight="1" x14ac:dyDescent="0.25">
      <c r="A4991"/>
      <c r="B4991"/>
      <c r="C4991" s="8"/>
      <c r="D4991" s="8"/>
      <c r="E4991"/>
      <c r="F4991" s="276"/>
      <c r="G4991"/>
      <c r="H4991"/>
      <c r="I4991"/>
      <c r="J4991" s="267"/>
      <c r="K4991" s="267"/>
      <c r="L4991" s="372"/>
      <c r="O4991" s="373"/>
      <c r="P4991" s="373"/>
      <c r="Q4991" s="374"/>
      <c r="R4991" s="274"/>
      <c r="S4991"/>
      <c r="T4991"/>
      <c r="U4991"/>
      <c r="V4991"/>
      <c r="W4991"/>
      <c r="X4991"/>
      <c r="Y4991"/>
      <c r="Z4991"/>
      <c r="AA4991"/>
      <c r="AB4991"/>
      <c r="AC4991"/>
      <c r="AD4991"/>
      <c r="AE4991"/>
      <c r="AF4991"/>
      <c r="AG4991"/>
      <c r="AH4991"/>
    </row>
    <row r="4992" spans="1:34" s="282" customFormat="1" ht="12.75" customHeight="1" x14ac:dyDescent="0.25">
      <c r="A4992"/>
      <c r="B4992"/>
      <c r="C4992" s="8"/>
      <c r="D4992" s="8"/>
      <c r="E4992"/>
      <c r="F4992" s="276"/>
      <c r="G4992"/>
      <c r="H4992"/>
      <c r="I4992"/>
      <c r="J4992" s="267"/>
      <c r="K4992" s="267"/>
      <c r="L4992" s="372"/>
      <c r="O4992" s="373"/>
      <c r="P4992" s="373"/>
      <c r="Q4992" s="374"/>
      <c r="R4992" s="274"/>
      <c r="S4992"/>
      <c r="T4992"/>
      <c r="U4992"/>
      <c r="V4992"/>
      <c r="W4992"/>
      <c r="X4992"/>
      <c r="Y4992"/>
      <c r="Z4992"/>
      <c r="AA4992"/>
      <c r="AB4992"/>
      <c r="AC4992"/>
      <c r="AD4992"/>
      <c r="AE4992"/>
      <c r="AF4992"/>
      <c r="AG4992"/>
      <c r="AH4992"/>
    </row>
    <row r="4993" spans="1:34" s="282" customFormat="1" ht="12.75" customHeight="1" x14ac:dyDescent="0.25">
      <c r="A4993"/>
      <c r="B4993"/>
      <c r="C4993" s="8"/>
      <c r="D4993" s="8"/>
      <c r="E4993"/>
      <c r="F4993" s="276"/>
      <c r="G4993"/>
      <c r="H4993"/>
      <c r="I4993"/>
      <c r="J4993" s="267"/>
      <c r="K4993" s="267"/>
      <c r="L4993" s="372"/>
      <c r="O4993" s="373"/>
      <c r="P4993" s="373"/>
      <c r="Q4993" s="374"/>
      <c r="R4993" s="274"/>
      <c r="S4993"/>
      <c r="T4993"/>
      <c r="U4993"/>
      <c r="V4993"/>
      <c r="W4993"/>
      <c r="X4993"/>
      <c r="Y4993"/>
      <c r="Z4993"/>
      <c r="AA4993"/>
      <c r="AB4993"/>
      <c r="AC4993"/>
      <c r="AD4993"/>
      <c r="AE4993"/>
      <c r="AF4993"/>
      <c r="AG4993"/>
      <c r="AH4993"/>
    </row>
    <row r="4994" spans="1:34" s="282" customFormat="1" ht="12.75" customHeight="1" x14ac:dyDescent="0.25">
      <c r="A4994"/>
      <c r="B4994"/>
      <c r="C4994" s="8"/>
      <c r="D4994" s="8"/>
      <c r="E4994"/>
      <c r="F4994" s="276"/>
      <c r="G4994"/>
      <c r="H4994"/>
      <c r="I4994"/>
      <c r="J4994" s="267"/>
      <c r="K4994" s="267"/>
      <c r="L4994" s="372"/>
      <c r="O4994" s="373"/>
      <c r="P4994" s="373"/>
      <c r="Q4994" s="374"/>
      <c r="R4994" s="274"/>
      <c r="S4994"/>
      <c r="T4994"/>
      <c r="U4994"/>
      <c r="V4994"/>
      <c r="W4994"/>
      <c r="X4994"/>
      <c r="Y4994"/>
      <c r="Z4994"/>
      <c r="AA4994"/>
      <c r="AB4994"/>
      <c r="AC4994"/>
      <c r="AD4994"/>
      <c r="AE4994"/>
      <c r="AF4994"/>
      <c r="AG4994"/>
      <c r="AH4994"/>
    </row>
    <row r="4995" spans="1:34" s="282" customFormat="1" ht="12.75" customHeight="1" x14ac:dyDescent="0.25">
      <c r="A4995"/>
      <c r="B4995"/>
      <c r="C4995" s="8"/>
      <c r="D4995" s="8"/>
      <c r="E4995"/>
      <c r="F4995" s="276"/>
      <c r="G4995"/>
      <c r="H4995"/>
      <c r="I4995"/>
      <c r="J4995" s="267"/>
      <c r="K4995" s="267"/>
      <c r="L4995" s="372"/>
      <c r="O4995" s="373"/>
      <c r="P4995" s="373"/>
      <c r="Q4995" s="374"/>
      <c r="R4995" s="274"/>
      <c r="S4995"/>
      <c r="T4995"/>
      <c r="U4995"/>
      <c r="V4995"/>
      <c r="W4995"/>
      <c r="X4995"/>
      <c r="Y4995"/>
      <c r="Z4995"/>
      <c r="AA4995"/>
      <c r="AB4995"/>
      <c r="AC4995"/>
      <c r="AD4995"/>
      <c r="AE4995"/>
      <c r="AF4995"/>
      <c r="AG4995"/>
      <c r="AH4995"/>
    </row>
    <row r="4996" spans="1:34" s="282" customFormat="1" ht="12.75" customHeight="1" x14ac:dyDescent="0.25">
      <c r="A4996"/>
      <c r="B4996"/>
      <c r="C4996" s="8"/>
      <c r="D4996" s="8"/>
      <c r="E4996"/>
      <c r="F4996" s="276"/>
      <c r="G4996"/>
      <c r="H4996"/>
      <c r="I4996"/>
      <c r="J4996" s="267"/>
      <c r="K4996" s="267"/>
      <c r="L4996" s="372"/>
      <c r="O4996" s="373"/>
      <c r="P4996" s="373"/>
      <c r="Q4996" s="374"/>
      <c r="R4996" s="274"/>
      <c r="S4996"/>
      <c r="T4996"/>
      <c r="U4996"/>
      <c r="V4996"/>
      <c r="W4996"/>
      <c r="X4996"/>
      <c r="Y4996"/>
      <c r="Z4996"/>
      <c r="AA4996"/>
      <c r="AB4996"/>
      <c r="AC4996"/>
      <c r="AD4996"/>
      <c r="AE4996"/>
      <c r="AF4996"/>
      <c r="AG4996"/>
      <c r="AH4996"/>
    </row>
    <row r="4997" spans="1:34" s="282" customFormat="1" ht="12.75" customHeight="1" x14ac:dyDescent="0.25">
      <c r="A4997"/>
      <c r="B4997"/>
      <c r="C4997" s="8"/>
      <c r="D4997" s="8"/>
      <c r="E4997"/>
      <c r="F4997" s="276"/>
      <c r="G4997"/>
      <c r="H4997"/>
      <c r="I4997"/>
      <c r="J4997" s="267"/>
      <c r="K4997" s="267"/>
      <c r="L4997" s="372"/>
      <c r="O4997" s="373"/>
      <c r="P4997" s="373"/>
      <c r="Q4997" s="374"/>
      <c r="R4997" s="274"/>
      <c r="S4997"/>
      <c r="T4997"/>
      <c r="U4997"/>
      <c r="V4997"/>
      <c r="W4997"/>
      <c r="X4997"/>
      <c r="Y4997"/>
      <c r="Z4997"/>
      <c r="AA4997"/>
      <c r="AB4997"/>
      <c r="AC4997"/>
      <c r="AD4997"/>
      <c r="AE4997"/>
      <c r="AF4997"/>
      <c r="AG4997"/>
      <c r="AH4997"/>
    </row>
    <row r="4998" spans="1:34" s="282" customFormat="1" ht="12.75" customHeight="1" x14ac:dyDescent="0.25">
      <c r="A4998"/>
      <c r="B4998"/>
      <c r="C4998" s="8"/>
      <c r="D4998" s="8"/>
      <c r="E4998"/>
      <c r="F4998" s="276"/>
      <c r="G4998"/>
      <c r="H4998"/>
      <c r="I4998"/>
      <c r="J4998" s="267"/>
      <c r="K4998" s="267"/>
      <c r="L4998" s="372"/>
      <c r="O4998" s="373"/>
      <c r="P4998" s="373"/>
      <c r="Q4998" s="374"/>
      <c r="R4998" s="274"/>
      <c r="S4998"/>
      <c r="T4998"/>
      <c r="U4998"/>
      <c r="V4998"/>
      <c r="W4998"/>
      <c r="X4998"/>
      <c r="Y4998"/>
      <c r="Z4998"/>
      <c r="AA4998"/>
      <c r="AB4998"/>
      <c r="AC4998"/>
      <c r="AD4998"/>
      <c r="AE4998"/>
      <c r="AF4998"/>
      <c r="AG4998"/>
      <c r="AH4998"/>
    </row>
    <row r="4999" spans="1:34" s="282" customFormat="1" ht="12.75" customHeight="1" x14ac:dyDescent="0.25">
      <c r="A4999"/>
      <c r="B4999"/>
      <c r="C4999" s="8"/>
      <c r="D4999" s="8"/>
      <c r="E4999"/>
      <c r="F4999" s="276"/>
      <c r="G4999"/>
      <c r="H4999"/>
      <c r="I4999"/>
      <c r="J4999" s="267"/>
      <c r="K4999" s="267"/>
      <c r="L4999" s="372"/>
      <c r="O4999" s="373"/>
      <c r="P4999" s="373"/>
      <c r="Q4999" s="374"/>
      <c r="R4999" s="274"/>
      <c r="S4999"/>
      <c r="T4999"/>
      <c r="U4999"/>
      <c r="V4999"/>
      <c r="W4999"/>
      <c r="X4999"/>
      <c r="Y4999"/>
      <c r="Z4999"/>
      <c r="AA4999"/>
      <c r="AB4999"/>
      <c r="AC4999"/>
      <c r="AD4999"/>
      <c r="AE4999"/>
      <c r="AF4999"/>
      <c r="AG4999"/>
      <c r="AH4999"/>
    </row>
    <row r="5000" spans="1:34" s="282" customFormat="1" ht="12.75" customHeight="1" x14ac:dyDescent="0.25">
      <c r="A5000"/>
      <c r="B5000"/>
      <c r="C5000" s="8"/>
      <c r="D5000" s="8"/>
      <c r="E5000"/>
      <c r="F5000" s="276"/>
      <c r="G5000"/>
      <c r="H5000"/>
      <c r="I5000"/>
      <c r="J5000" s="267"/>
      <c r="K5000" s="267"/>
      <c r="L5000" s="372"/>
      <c r="O5000" s="373"/>
      <c r="P5000" s="373"/>
      <c r="Q5000" s="374"/>
      <c r="R5000" s="274"/>
      <c r="S5000"/>
      <c r="T5000"/>
      <c r="U5000"/>
      <c r="V5000"/>
      <c r="W5000"/>
      <c r="X5000"/>
      <c r="Y5000"/>
      <c r="Z5000"/>
      <c r="AA5000"/>
      <c r="AB5000"/>
      <c r="AC5000"/>
      <c r="AD5000"/>
      <c r="AE5000"/>
      <c r="AF5000"/>
      <c r="AG5000"/>
      <c r="AH5000"/>
    </row>
    <row r="5001" spans="1:34" s="282" customFormat="1" ht="12.75" customHeight="1" x14ac:dyDescent="0.25">
      <c r="A5001"/>
      <c r="B5001"/>
      <c r="C5001" s="8"/>
      <c r="D5001" s="8"/>
      <c r="E5001"/>
      <c r="F5001" s="276"/>
      <c r="G5001"/>
      <c r="H5001"/>
      <c r="I5001"/>
      <c r="J5001" s="267"/>
      <c r="K5001" s="267"/>
      <c r="L5001" s="372"/>
      <c r="O5001" s="373"/>
      <c r="P5001" s="373"/>
      <c r="Q5001" s="374"/>
      <c r="R5001" s="274"/>
      <c r="S5001"/>
      <c r="T5001"/>
      <c r="U5001"/>
      <c r="V5001"/>
      <c r="W5001"/>
      <c r="X5001"/>
      <c r="Y5001"/>
      <c r="Z5001"/>
      <c r="AA5001"/>
      <c r="AB5001"/>
      <c r="AC5001"/>
      <c r="AD5001"/>
      <c r="AE5001"/>
      <c r="AF5001"/>
      <c r="AG5001"/>
      <c r="AH5001"/>
    </row>
    <row r="5002" spans="1:34" s="282" customFormat="1" ht="12.75" customHeight="1" x14ac:dyDescent="0.25">
      <c r="A5002"/>
      <c r="B5002"/>
      <c r="C5002" s="8"/>
      <c r="D5002" s="8"/>
      <c r="E5002"/>
      <c r="F5002" s="276"/>
      <c r="G5002"/>
      <c r="H5002"/>
      <c r="I5002"/>
      <c r="J5002" s="267"/>
      <c r="K5002" s="267"/>
      <c r="L5002" s="372"/>
      <c r="O5002" s="373"/>
      <c r="P5002" s="373"/>
      <c r="Q5002" s="374"/>
      <c r="R5002" s="274"/>
      <c r="S5002"/>
      <c r="T5002"/>
      <c r="U5002"/>
      <c r="V5002"/>
      <c r="W5002"/>
      <c r="X5002"/>
      <c r="Y5002"/>
      <c r="Z5002"/>
      <c r="AA5002"/>
      <c r="AB5002"/>
      <c r="AC5002"/>
      <c r="AD5002"/>
      <c r="AE5002"/>
      <c r="AF5002"/>
      <c r="AG5002"/>
      <c r="AH5002"/>
    </row>
    <row r="5003" spans="1:34" s="282" customFormat="1" ht="12.75" customHeight="1" x14ac:dyDescent="0.25">
      <c r="A5003"/>
      <c r="B5003"/>
      <c r="C5003" s="8"/>
      <c r="D5003" s="8"/>
      <c r="E5003"/>
      <c r="F5003" s="276"/>
      <c r="G5003"/>
      <c r="H5003"/>
      <c r="I5003"/>
      <c r="J5003" s="267"/>
      <c r="K5003" s="267"/>
      <c r="L5003" s="372"/>
      <c r="O5003" s="373"/>
      <c r="P5003" s="373"/>
      <c r="Q5003" s="374"/>
      <c r="R5003" s="274"/>
      <c r="S5003"/>
      <c r="T5003"/>
      <c r="U5003"/>
      <c r="V5003"/>
      <c r="W5003"/>
      <c r="X5003"/>
      <c r="Y5003"/>
      <c r="Z5003"/>
      <c r="AA5003"/>
      <c r="AB5003"/>
      <c r="AC5003"/>
      <c r="AD5003"/>
      <c r="AE5003"/>
      <c r="AF5003"/>
      <c r="AG5003"/>
      <c r="AH5003"/>
    </row>
    <row r="5004" spans="1:34" s="282" customFormat="1" ht="12.75" customHeight="1" x14ac:dyDescent="0.25">
      <c r="A5004"/>
      <c r="B5004"/>
      <c r="C5004" s="8"/>
      <c r="D5004" s="8"/>
      <c r="E5004"/>
      <c r="F5004" s="276"/>
      <c r="G5004"/>
      <c r="H5004"/>
      <c r="I5004"/>
      <c r="J5004" s="267"/>
      <c r="K5004" s="267"/>
      <c r="L5004" s="372"/>
      <c r="O5004" s="373"/>
      <c r="P5004" s="373"/>
      <c r="Q5004" s="374"/>
      <c r="R5004" s="274"/>
      <c r="S5004"/>
      <c r="T5004"/>
      <c r="U5004"/>
      <c r="V5004"/>
      <c r="W5004"/>
      <c r="X5004"/>
      <c r="Y5004"/>
      <c r="Z5004"/>
      <c r="AA5004"/>
      <c r="AB5004"/>
      <c r="AC5004"/>
      <c r="AD5004"/>
      <c r="AE5004"/>
      <c r="AF5004"/>
      <c r="AG5004"/>
      <c r="AH5004"/>
    </row>
    <row r="5005" spans="1:34" s="282" customFormat="1" ht="12.75" customHeight="1" x14ac:dyDescent="0.25">
      <c r="A5005"/>
      <c r="B5005"/>
      <c r="C5005" s="8"/>
      <c r="D5005" s="8"/>
      <c r="E5005"/>
      <c r="F5005" s="276"/>
      <c r="G5005"/>
      <c r="H5005"/>
      <c r="I5005"/>
      <c r="J5005" s="267"/>
      <c r="K5005" s="267"/>
      <c r="L5005" s="372"/>
      <c r="O5005" s="373"/>
      <c r="P5005" s="373"/>
      <c r="Q5005" s="374"/>
      <c r="R5005" s="274"/>
      <c r="S5005"/>
      <c r="T5005"/>
      <c r="U5005"/>
      <c r="V5005"/>
      <c r="W5005"/>
      <c r="X5005"/>
      <c r="Y5005"/>
      <c r="Z5005"/>
      <c r="AA5005"/>
      <c r="AB5005"/>
      <c r="AC5005"/>
      <c r="AD5005"/>
      <c r="AE5005"/>
      <c r="AF5005"/>
      <c r="AG5005"/>
      <c r="AH5005"/>
    </row>
    <row r="5006" spans="1:34" s="282" customFormat="1" ht="12.75" customHeight="1" x14ac:dyDescent="0.25">
      <c r="A5006"/>
      <c r="B5006"/>
      <c r="C5006" s="8"/>
      <c r="D5006" s="8"/>
      <c r="E5006"/>
      <c r="F5006" s="276"/>
      <c r="G5006"/>
      <c r="H5006"/>
      <c r="I5006"/>
      <c r="J5006" s="267"/>
      <c r="K5006" s="267"/>
      <c r="L5006" s="372"/>
      <c r="O5006" s="373"/>
      <c r="P5006" s="373"/>
      <c r="Q5006" s="374"/>
      <c r="R5006" s="274"/>
      <c r="S5006"/>
      <c r="T5006"/>
      <c r="U5006"/>
      <c r="V5006"/>
      <c r="W5006"/>
      <c r="X5006"/>
      <c r="Y5006"/>
      <c r="Z5006"/>
      <c r="AA5006"/>
      <c r="AB5006"/>
      <c r="AC5006"/>
      <c r="AD5006"/>
      <c r="AE5006"/>
      <c r="AF5006"/>
      <c r="AG5006"/>
      <c r="AH5006"/>
    </row>
    <row r="5007" spans="1:34" s="282" customFormat="1" ht="12.75" customHeight="1" x14ac:dyDescent="0.25">
      <c r="A5007"/>
      <c r="B5007"/>
      <c r="C5007" s="8"/>
      <c r="D5007" s="8"/>
      <c r="E5007"/>
      <c r="F5007" s="276"/>
      <c r="G5007"/>
      <c r="H5007"/>
      <c r="I5007"/>
      <c r="J5007" s="267"/>
      <c r="K5007" s="267"/>
      <c r="L5007" s="372"/>
      <c r="O5007" s="373"/>
      <c r="P5007" s="373"/>
      <c r="Q5007" s="374"/>
      <c r="R5007" s="274"/>
      <c r="S5007"/>
      <c r="T5007"/>
      <c r="U5007"/>
      <c r="V5007"/>
      <c r="W5007"/>
      <c r="X5007"/>
      <c r="Y5007"/>
      <c r="Z5007"/>
      <c r="AA5007"/>
      <c r="AB5007"/>
      <c r="AC5007"/>
      <c r="AD5007"/>
      <c r="AE5007"/>
      <c r="AF5007"/>
      <c r="AG5007"/>
      <c r="AH5007"/>
    </row>
    <row r="5008" spans="1:34" s="282" customFormat="1" ht="12.75" customHeight="1" x14ac:dyDescent="0.25">
      <c r="A5008"/>
      <c r="B5008"/>
      <c r="C5008" s="8"/>
      <c r="D5008" s="8"/>
      <c r="E5008"/>
      <c r="F5008" s="276"/>
      <c r="G5008"/>
      <c r="H5008"/>
      <c r="I5008"/>
      <c r="J5008" s="267"/>
      <c r="K5008" s="267"/>
      <c r="L5008" s="372"/>
      <c r="O5008" s="373"/>
      <c r="P5008" s="373"/>
      <c r="Q5008" s="374"/>
      <c r="R5008" s="274"/>
      <c r="S5008"/>
      <c r="T5008"/>
      <c r="U5008"/>
      <c r="V5008"/>
      <c r="W5008"/>
      <c r="X5008"/>
      <c r="Y5008"/>
      <c r="Z5008"/>
      <c r="AA5008"/>
      <c r="AB5008"/>
      <c r="AC5008"/>
      <c r="AD5008"/>
      <c r="AE5008"/>
      <c r="AF5008"/>
      <c r="AG5008"/>
      <c r="AH5008"/>
    </row>
    <row r="5009" spans="1:34" s="282" customFormat="1" ht="12.75" customHeight="1" x14ac:dyDescent="0.25">
      <c r="A5009"/>
      <c r="B5009"/>
      <c r="C5009" s="8"/>
      <c r="D5009" s="8"/>
      <c r="E5009"/>
      <c r="F5009" s="276"/>
      <c r="G5009"/>
      <c r="H5009"/>
      <c r="I5009"/>
      <c r="J5009" s="267"/>
      <c r="K5009" s="267"/>
      <c r="L5009" s="372"/>
      <c r="O5009" s="373"/>
      <c r="P5009" s="373"/>
      <c r="Q5009" s="374"/>
      <c r="R5009" s="274"/>
      <c r="S5009"/>
      <c r="T5009"/>
      <c r="U5009"/>
      <c r="V5009"/>
      <c r="W5009"/>
      <c r="X5009"/>
      <c r="Y5009"/>
      <c r="Z5009"/>
      <c r="AA5009"/>
      <c r="AB5009"/>
      <c r="AC5009"/>
      <c r="AD5009"/>
      <c r="AE5009"/>
      <c r="AF5009"/>
      <c r="AG5009"/>
      <c r="AH5009"/>
    </row>
    <row r="5010" spans="1:34" s="282" customFormat="1" ht="12.75" customHeight="1" x14ac:dyDescent="0.25">
      <c r="A5010"/>
      <c r="B5010"/>
      <c r="C5010" s="8"/>
      <c r="D5010" s="8"/>
      <c r="E5010"/>
      <c r="F5010" s="276"/>
      <c r="G5010"/>
      <c r="H5010"/>
      <c r="I5010"/>
      <c r="J5010" s="267"/>
      <c r="K5010" s="267"/>
      <c r="L5010" s="372"/>
      <c r="O5010" s="373"/>
      <c r="P5010" s="373"/>
      <c r="Q5010" s="374"/>
      <c r="R5010" s="274"/>
      <c r="S5010"/>
      <c r="T5010"/>
      <c r="U5010"/>
      <c r="V5010"/>
      <c r="W5010"/>
      <c r="X5010"/>
      <c r="Y5010"/>
      <c r="Z5010"/>
      <c r="AA5010"/>
      <c r="AB5010"/>
      <c r="AC5010"/>
      <c r="AD5010"/>
      <c r="AE5010"/>
      <c r="AF5010"/>
      <c r="AG5010"/>
      <c r="AH5010"/>
    </row>
    <row r="5011" spans="1:34" s="282" customFormat="1" ht="12.75" customHeight="1" x14ac:dyDescent="0.25">
      <c r="A5011"/>
      <c r="B5011"/>
      <c r="C5011" s="8"/>
      <c r="D5011" s="8"/>
      <c r="E5011"/>
      <c r="F5011" s="276"/>
      <c r="G5011"/>
      <c r="H5011"/>
      <c r="I5011"/>
      <c r="J5011" s="267"/>
      <c r="K5011" s="267"/>
      <c r="L5011" s="372"/>
      <c r="O5011" s="373"/>
      <c r="P5011" s="373"/>
      <c r="Q5011" s="374"/>
      <c r="R5011" s="274"/>
      <c r="S5011"/>
      <c r="T5011"/>
      <c r="U5011"/>
      <c r="V5011"/>
      <c r="W5011"/>
      <c r="X5011"/>
      <c r="Y5011"/>
      <c r="Z5011"/>
      <c r="AA5011"/>
      <c r="AB5011"/>
      <c r="AC5011"/>
      <c r="AD5011"/>
      <c r="AE5011"/>
      <c r="AF5011"/>
      <c r="AG5011"/>
      <c r="AH5011"/>
    </row>
    <row r="5012" spans="1:34" s="282" customFormat="1" ht="12.75" customHeight="1" x14ac:dyDescent="0.25">
      <c r="A5012"/>
      <c r="B5012"/>
      <c r="C5012" s="8"/>
      <c r="D5012" s="8"/>
      <c r="E5012"/>
      <c r="F5012" s="276"/>
      <c r="G5012"/>
      <c r="H5012"/>
      <c r="I5012"/>
      <c r="J5012" s="267"/>
      <c r="K5012" s="267"/>
      <c r="L5012" s="372"/>
      <c r="O5012" s="373"/>
      <c r="P5012" s="373"/>
      <c r="Q5012" s="374"/>
      <c r="R5012" s="274"/>
      <c r="S5012"/>
      <c r="T5012"/>
      <c r="U5012"/>
      <c r="V5012"/>
      <c r="W5012"/>
      <c r="X5012"/>
      <c r="Y5012"/>
      <c r="Z5012"/>
      <c r="AA5012"/>
      <c r="AB5012"/>
      <c r="AC5012"/>
      <c r="AD5012"/>
      <c r="AE5012"/>
      <c r="AF5012"/>
      <c r="AG5012"/>
      <c r="AH5012"/>
    </row>
    <row r="5013" spans="1:34" s="282" customFormat="1" ht="12.75" customHeight="1" x14ac:dyDescent="0.25">
      <c r="A5013"/>
      <c r="B5013"/>
      <c r="C5013" s="8"/>
      <c r="D5013" s="8"/>
      <c r="E5013"/>
      <c r="F5013" s="276"/>
      <c r="G5013"/>
      <c r="H5013"/>
      <c r="I5013"/>
      <c r="J5013" s="267"/>
      <c r="K5013" s="267"/>
      <c r="L5013" s="372"/>
      <c r="O5013" s="373"/>
      <c r="P5013" s="373"/>
      <c r="Q5013" s="374"/>
      <c r="R5013" s="274"/>
      <c r="S5013"/>
      <c r="T5013"/>
      <c r="U5013"/>
      <c r="V5013"/>
      <c r="W5013"/>
      <c r="X5013"/>
      <c r="Y5013"/>
      <c r="Z5013"/>
      <c r="AA5013"/>
      <c r="AB5013"/>
      <c r="AC5013"/>
      <c r="AD5013"/>
      <c r="AE5013"/>
      <c r="AF5013"/>
      <c r="AG5013"/>
      <c r="AH5013"/>
    </row>
    <row r="5014" spans="1:34" s="282" customFormat="1" ht="12.75" customHeight="1" x14ac:dyDescent="0.25">
      <c r="A5014"/>
      <c r="B5014"/>
      <c r="C5014" s="8"/>
      <c r="D5014" s="8"/>
      <c r="E5014"/>
      <c r="F5014" s="276"/>
      <c r="G5014"/>
      <c r="H5014"/>
      <c r="I5014"/>
      <c r="J5014" s="267"/>
      <c r="K5014" s="267"/>
      <c r="L5014" s="372"/>
      <c r="O5014" s="373"/>
      <c r="P5014" s="373"/>
      <c r="Q5014" s="374"/>
      <c r="R5014" s="274"/>
      <c r="S5014"/>
      <c r="T5014"/>
      <c r="U5014"/>
      <c r="V5014"/>
      <c r="W5014"/>
      <c r="X5014"/>
      <c r="Y5014"/>
      <c r="Z5014"/>
      <c r="AA5014"/>
      <c r="AB5014"/>
      <c r="AC5014"/>
      <c r="AD5014"/>
      <c r="AE5014"/>
      <c r="AF5014"/>
      <c r="AG5014"/>
      <c r="AH5014"/>
    </row>
    <row r="5015" spans="1:34" s="282" customFormat="1" ht="12.75" customHeight="1" x14ac:dyDescent="0.25">
      <c r="A5015"/>
      <c r="B5015"/>
      <c r="C5015" s="8"/>
      <c r="D5015" s="8"/>
      <c r="E5015"/>
      <c r="F5015" s="276"/>
      <c r="G5015"/>
      <c r="H5015"/>
      <c r="I5015"/>
      <c r="J5015" s="267"/>
      <c r="K5015" s="267"/>
      <c r="L5015" s="372"/>
      <c r="O5015" s="373"/>
      <c r="P5015" s="373"/>
      <c r="Q5015" s="374"/>
      <c r="R5015" s="274"/>
      <c r="S5015"/>
      <c r="T5015"/>
      <c r="U5015"/>
      <c r="V5015"/>
      <c r="W5015"/>
      <c r="X5015"/>
      <c r="Y5015"/>
      <c r="Z5015"/>
      <c r="AA5015"/>
      <c r="AB5015"/>
      <c r="AC5015"/>
      <c r="AD5015"/>
      <c r="AE5015"/>
      <c r="AF5015"/>
      <c r="AG5015"/>
      <c r="AH5015"/>
    </row>
    <row r="5016" spans="1:34" s="282" customFormat="1" ht="12.75" customHeight="1" x14ac:dyDescent="0.25">
      <c r="A5016"/>
      <c r="B5016"/>
      <c r="C5016" s="8"/>
      <c r="D5016" s="8"/>
      <c r="E5016"/>
      <c r="F5016" s="276"/>
      <c r="G5016"/>
      <c r="H5016"/>
      <c r="I5016"/>
      <c r="J5016" s="267"/>
      <c r="K5016" s="267"/>
      <c r="L5016" s="372"/>
      <c r="O5016" s="373"/>
      <c r="P5016" s="373"/>
      <c r="Q5016" s="374"/>
      <c r="R5016" s="274"/>
      <c r="S5016"/>
      <c r="T5016"/>
      <c r="U5016"/>
      <c r="V5016"/>
      <c r="W5016"/>
      <c r="X5016"/>
      <c r="Y5016"/>
      <c r="Z5016"/>
      <c r="AA5016"/>
      <c r="AB5016"/>
      <c r="AC5016"/>
      <c r="AD5016"/>
      <c r="AE5016"/>
      <c r="AF5016"/>
      <c r="AG5016"/>
      <c r="AH5016"/>
    </row>
    <row r="5017" spans="1:34" s="282" customFormat="1" ht="12.75" customHeight="1" x14ac:dyDescent="0.25">
      <c r="A5017"/>
      <c r="B5017"/>
      <c r="C5017" s="8"/>
      <c r="D5017" s="8"/>
      <c r="E5017"/>
      <c r="F5017" s="276"/>
      <c r="G5017"/>
      <c r="H5017"/>
      <c r="I5017"/>
      <c r="J5017" s="267"/>
      <c r="K5017" s="267"/>
      <c r="L5017" s="372"/>
      <c r="O5017" s="373"/>
      <c r="P5017" s="373"/>
      <c r="Q5017" s="374"/>
      <c r="R5017" s="274"/>
      <c r="S5017"/>
      <c r="T5017"/>
      <c r="U5017"/>
      <c r="V5017"/>
      <c r="W5017"/>
      <c r="X5017"/>
      <c r="Y5017"/>
      <c r="Z5017"/>
      <c r="AA5017"/>
      <c r="AB5017"/>
      <c r="AC5017"/>
      <c r="AD5017"/>
      <c r="AE5017"/>
      <c r="AF5017"/>
      <c r="AG5017"/>
      <c r="AH5017"/>
    </row>
    <row r="5018" spans="1:34" s="282" customFormat="1" ht="12.75" customHeight="1" x14ac:dyDescent="0.25">
      <c r="A5018"/>
      <c r="B5018"/>
      <c r="C5018" s="8"/>
      <c r="D5018" s="8"/>
      <c r="E5018"/>
      <c r="F5018" s="276"/>
      <c r="G5018"/>
      <c r="H5018"/>
      <c r="I5018"/>
      <c r="J5018" s="267"/>
      <c r="K5018" s="267"/>
      <c r="L5018" s="372"/>
      <c r="O5018" s="373"/>
      <c r="P5018" s="373"/>
      <c r="Q5018" s="374"/>
      <c r="R5018" s="274"/>
      <c r="S5018"/>
      <c r="T5018"/>
      <c r="U5018"/>
      <c r="V5018"/>
      <c r="W5018"/>
      <c r="X5018"/>
      <c r="Y5018"/>
      <c r="Z5018"/>
      <c r="AA5018"/>
      <c r="AB5018"/>
      <c r="AC5018"/>
      <c r="AD5018"/>
      <c r="AE5018"/>
      <c r="AF5018"/>
      <c r="AG5018"/>
      <c r="AH5018"/>
    </row>
    <row r="5019" spans="1:34" s="282" customFormat="1" ht="12.75" customHeight="1" x14ac:dyDescent="0.25">
      <c r="A5019"/>
      <c r="B5019"/>
      <c r="C5019" s="8"/>
      <c r="D5019" s="8"/>
      <c r="E5019"/>
      <c r="F5019" s="276"/>
      <c r="G5019"/>
      <c r="H5019"/>
      <c r="I5019"/>
      <c r="J5019" s="267"/>
      <c r="K5019" s="267"/>
      <c r="L5019" s="372"/>
      <c r="O5019" s="373"/>
      <c r="P5019" s="373"/>
      <c r="Q5019" s="374"/>
      <c r="R5019" s="274"/>
      <c r="S5019"/>
      <c r="T5019"/>
      <c r="U5019"/>
      <c r="V5019"/>
      <c r="W5019"/>
      <c r="X5019"/>
      <c r="Y5019"/>
      <c r="Z5019"/>
      <c r="AA5019"/>
      <c r="AB5019"/>
      <c r="AC5019"/>
      <c r="AD5019"/>
      <c r="AE5019"/>
      <c r="AF5019"/>
      <c r="AG5019"/>
      <c r="AH5019"/>
    </row>
    <row r="5020" spans="1:34" s="282" customFormat="1" ht="12.75" customHeight="1" x14ac:dyDescent="0.25">
      <c r="A5020"/>
      <c r="B5020"/>
      <c r="C5020" s="8"/>
      <c r="D5020" s="8"/>
      <c r="E5020"/>
      <c r="F5020" s="276"/>
      <c r="G5020"/>
      <c r="H5020"/>
      <c r="I5020"/>
      <c r="J5020" s="267"/>
      <c r="K5020" s="267"/>
      <c r="L5020" s="372"/>
      <c r="O5020" s="373"/>
      <c r="P5020" s="373"/>
      <c r="Q5020" s="374"/>
      <c r="R5020" s="274"/>
      <c r="S5020"/>
      <c r="T5020"/>
      <c r="U5020"/>
      <c r="V5020"/>
      <c r="W5020"/>
      <c r="X5020"/>
      <c r="Y5020"/>
      <c r="Z5020"/>
      <c r="AA5020"/>
      <c r="AB5020"/>
      <c r="AC5020"/>
      <c r="AD5020"/>
      <c r="AE5020"/>
      <c r="AF5020"/>
      <c r="AG5020"/>
      <c r="AH5020"/>
    </row>
    <row r="5021" spans="1:34" s="282" customFormat="1" ht="12.75" customHeight="1" x14ac:dyDescent="0.25">
      <c r="A5021"/>
      <c r="B5021"/>
      <c r="C5021" s="8"/>
      <c r="D5021" s="8"/>
      <c r="E5021"/>
      <c r="F5021" s="276"/>
      <c r="G5021"/>
      <c r="H5021"/>
      <c r="I5021"/>
      <c r="J5021" s="267"/>
      <c r="K5021" s="267"/>
      <c r="L5021" s="372"/>
      <c r="O5021" s="373"/>
      <c r="P5021" s="373"/>
      <c r="Q5021" s="374"/>
      <c r="R5021" s="274"/>
      <c r="S5021"/>
      <c r="T5021"/>
      <c r="U5021"/>
      <c r="V5021"/>
      <c r="W5021"/>
      <c r="X5021"/>
      <c r="Y5021"/>
      <c r="Z5021"/>
      <c r="AA5021"/>
      <c r="AB5021"/>
      <c r="AC5021"/>
      <c r="AD5021"/>
      <c r="AE5021"/>
      <c r="AF5021"/>
      <c r="AG5021"/>
      <c r="AH5021"/>
    </row>
    <row r="5022" spans="1:34" s="282" customFormat="1" ht="12.75" customHeight="1" x14ac:dyDescent="0.25">
      <c r="A5022"/>
      <c r="B5022"/>
      <c r="C5022" s="8"/>
      <c r="D5022" s="8"/>
      <c r="E5022"/>
      <c r="F5022" s="276"/>
      <c r="G5022"/>
      <c r="H5022"/>
      <c r="I5022"/>
      <c r="J5022" s="267"/>
      <c r="K5022" s="267"/>
      <c r="L5022" s="372"/>
      <c r="O5022" s="373"/>
      <c r="P5022" s="373"/>
      <c r="Q5022" s="374"/>
      <c r="R5022" s="274"/>
      <c r="S5022"/>
      <c r="T5022"/>
      <c r="U5022"/>
      <c r="V5022"/>
      <c r="W5022"/>
      <c r="X5022"/>
      <c r="Y5022"/>
      <c r="Z5022"/>
      <c r="AA5022"/>
      <c r="AB5022"/>
      <c r="AC5022"/>
      <c r="AD5022"/>
      <c r="AE5022"/>
      <c r="AF5022"/>
      <c r="AG5022"/>
      <c r="AH5022"/>
    </row>
    <row r="5023" spans="1:34" s="282" customFormat="1" ht="12.75" customHeight="1" x14ac:dyDescent="0.25">
      <c r="A5023"/>
      <c r="B5023"/>
      <c r="C5023" s="8"/>
      <c r="D5023" s="8"/>
      <c r="E5023"/>
      <c r="F5023" s="276"/>
      <c r="G5023"/>
      <c r="H5023"/>
      <c r="I5023"/>
      <c r="J5023" s="267"/>
      <c r="K5023" s="267"/>
      <c r="L5023" s="372"/>
      <c r="O5023" s="373"/>
      <c r="P5023" s="373"/>
      <c r="Q5023" s="374"/>
      <c r="R5023" s="274"/>
      <c r="S5023"/>
      <c r="T5023"/>
      <c r="U5023"/>
      <c r="V5023"/>
      <c r="W5023"/>
      <c r="X5023"/>
      <c r="Y5023"/>
      <c r="Z5023"/>
      <c r="AA5023"/>
      <c r="AB5023"/>
      <c r="AC5023"/>
      <c r="AD5023"/>
      <c r="AE5023"/>
      <c r="AF5023"/>
      <c r="AG5023"/>
      <c r="AH5023"/>
    </row>
    <row r="5024" spans="1:34" s="282" customFormat="1" ht="12.75" customHeight="1" x14ac:dyDescent="0.25">
      <c r="A5024"/>
      <c r="B5024"/>
      <c r="C5024" s="8"/>
      <c r="D5024" s="8"/>
      <c r="E5024"/>
      <c r="F5024" s="276"/>
      <c r="G5024"/>
      <c r="H5024"/>
      <c r="I5024"/>
      <c r="J5024" s="267"/>
      <c r="K5024" s="267"/>
      <c r="L5024" s="372"/>
      <c r="O5024" s="373"/>
      <c r="P5024" s="373"/>
      <c r="Q5024" s="374"/>
      <c r="R5024" s="274"/>
      <c r="S5024"/>
      <c r="T5024"/>
      <c r="U5024"/>
      <c r="V5024"/>
      <c r="W5024"/>
      <c r="X5024"/>
      <c r="Y5024"/>
      <c r="Z5024"/>
      <c r="AA5024"/>
      <c r="AB5024"/>
      <c r="AC5024"/>
      <c r="AD5024"/>
      <c r="AE5024"/>
      <c r="AF5024"/>
      <c r="AG5024"/>
      <c r="AH5024"/>
    </row>
    <row r="5025" spans="1:34" s="282" customFormat="1" ht="12.75" customHeight="1" x14ac:dyDescent="0.25">
      <c r="A5025"/>
      <c r="B5025"/>
      <c r="C5025" s="8"/>
      <c r="D5025" s="8"/>
      <c r="E5025"/>
      <c r="F5025" s="276"/>
      <c r="G5025"/>
      <c r="H5025"/>
      <c r="I5025"/>
      <c r="J5025" s="267"/>
      <c r="K5025" s="267"/>
      <c r="L5025" s="372"/>
      <c r="O5025" s="373"/>
      <c r="P5025" s="373"/>
      <c r="Q5025" s="374"/>
      <c r="R5025" s="274"/>
      <c r="S5025"/>
      <c r="T5025"/>
      <c r="U5025"/>
      <c r="V5025"/>
      <c r="W5025"/>
      <c r="X5025"/>
      <c r="Y5025"/>
      <c r="Z5025"/>
      <c r="AA5025"/>
      <c r="AB5025"/>
      <c r="AC5025"/>
      <c r="AD5025"/>
      <c r="AE5025"/>
      <c r="AF5025"/>
      <c r="AG5025"/>
      <c r="AH5025"/>
    </row>
    <row r="5026" spans="1:34" s="282" customFormat="1" ht="12.75" customHeight="1" x14ac:dyDescent="0.25">
      <c r="A5026"/>
      <c r="B5026"/>
      <c r="C5026" s="8"/>
      <c r="D5026" s="8"/>
      <c r="E5026"/>
      <c r="F5026" s="276"/>
      <c r="G5026"/>
      <c r="H5026"/>
      <c r="I5026"/>
      <c r="J5026" s="267"/>
      <c r="K5026" s="267"/>
      <c r="L5026" s="372"/>
      <c r="O5026" s="373"/>
      <c r="P5026" s="373"/>
      <c r="Q5026" s="374"/>
      <c r="R5026" s="274"/>
      <c r="S5026"/>
      <c r="T5026"/>
      <c r="U5026"/>
      <c r="V5026"/>
      <c r="W5026"/>
      <c r="X5026"/>
      <c r="Y5026"/>
      <c r="Z5026"/>
      <c r="AA5026"/>
      <c r="AB5026"/>
      <c r="AC5026"/>
      <c r="AD5026"/>
      <c r="AE5026"/>
      <c r="AF5026"/>
      <c r="AG5026"/>
      <c r="AH5026"/>
    </row>
    <row r="5027" spans="1:34" s="282" customFormat="1" ht="12.75" customHeight="1" x14ac:dyDescent="0.25">
      <c r="A5027"/>
      <c r="B5027"/>
      <c r="C5027" s="8"/>
      <c r="D5027" s="8"/>
      <c r="E5027"/>
      <c r="F5027" s="276"/>
      <c r="G5027"/>
      <c r="H5027"/>
      <c r="I5027"/>
      <c r="J5027" s="267"/>
      <c r="K5027" s="267"/>
      <c r="L5027" s="372"/>
      <c r="O5027" s="373"/>
      <c r="P5027" s="373"/>
      <c r="Q5027" s="374"/>
      <c r="R5027" s="274"/>
      <c r="S5027"/>
      <c r="T5027"/>
      <c r="U5027"/>
      <c r="V5027"/>
      <c r="W5027"/>
      <c r="X5027"/>
      <c r="Y5027"/>
      <c r="Z5027"/>
      <c r="AA5027"/>
      <c r="AB5027"/>
      <c r="AC5027"/>
      <c r="AD5027"/>
      <c r="AE5027"/>
      <c r="AF5027"/>
      <c r="AG5027"/>
      <c r="AH5027"/>
    </row>
    <row r="5028" spans="1:34" s="282" customFormat="1" ht="12.75" customHeight="1" x14ac:dyDescent="0.25">
      <c r="A5028"/>
      <c r="B5028"/>
      <c r="C5028" s="8"/>
      <c r="D5028" s="8"/>
      <c r="E5028"/>
      <c r="F5028" s="276"/>
      <c r="G5028"/>
      <c r="H5028"/>
      <c r="I5028"/>
      <c r="J5028" s="267"/>
      <c r="K5028" s="267"/>
      <c r="L5028" s="372"/>
      <c r="O5028" s="373"/>
      <c r="P5028" s="373"/>
      <c r="Q5028" s="374"/>
      <c r="R5028" s="274"/>
      <c r="S5028"/>
      <c r="T5028"/>
      <c r="U5028"/>
      <c r="V5028"/>
      <c r="W5028"/>
      <c r="X5028"/>
      <c r="Y5028"/>
      <c r="Z5028"/>
      <c r="AA5028"/>
      <c r="AB5028"/>
      <c r="AC5028"/>
      <c r="AD5028"/>
      <c r="AE5028"/>
      <c r="AF5028"/>
      <c r="AG5028"/>
      <c r="AH5028"/>
    </row>
    <row r="5029" spans="1:34" s="282" customFormat="1" ht="12.75" customHeight="1" x14ac:dyDescent="0.25">
      <c r="A5029"/>
      <c r="B5029"/>
      <c r="C5029" s="8"/>
      <c r="D5029" s="8"/>
      <c r="E5029"/>
      <c r="F5029" s="276"/>
      <c r="G5029"/>
      <c r="H5029"/>
      <c r="I5029"/>
      <c r="J5029" s="267"/>
      <c r="K5029" s="267"/>
      <c r="L5029" s="372"/>
      <c r="O5029" s="373"/>
      <c r="P5029" s="373"/>
      <c r="Q5029" s="374"/>
      <c r="R5029" s="274"/>
      <c r="S5029"/>
      <c r="T5029"/>
      <c r="U5029"/>
      <c r="V5029"/>
      <c r="W5029"/>
      <c r="X5029"/>
      <c r="Y5029"/>
      <c r="Z5029"/>
      <c r="AA5029"/>
      <c r="AB5029"/>
      <c r="AC5029"/>
      <c r="AD5029"/>
      <c r="AE5029"/>
      <c r="AF5029"/>
      <c r="AG5029"/>
      <c r="AH5029"/>
    </row>
    <row r="5030" spans="1:34" s="282" customFormat="1" ht="12.75" customHeight="1" x14ac:dyDescent="0.25">
      <c r="A5030"/>
      <c r="B5030"/>
      <c r="C5030" s="8"/>
      <c r="D5030" s="8"/>
      <c r="E5030"/>
      <c r="F5030" s="276"/>
      <c r="G5030"/>
      <c r="H5030"/>
      <c r="I5030"/>
      <c r="J5030" s="267"/>
      <c r="K5030" s="267"/>
      <c r="L5030" s="372"/>
      <c r="O5030" s="373"/>
      <c r="P5030" s="373"/>
      <c r="Q5030" s="374"/>
      <c r="R5030" s="274"/>
      <c r="S5030"/>
      <c r="T5030"/>
      <c r="U5030"/>
      <c r="V5030"/>
      <c r="W5030"/>
      <c r="X5030"/>
      <c r="Y5030"/>
      <c r="Z5030"/>
      <c r="AA5030"/>
      <c r="AB5030"/>
      <c r="AC5030"/>
      <c r="AD5030"/>
      <c r="AE5030"/>
      <c r="AF5030"/>
      <c r="AG5030"/>
      <c r="AH5030"/>
    </row>
    <row r="5031" spans="1:34" s="282" customFormat="1" ht="12.75" customHeight="1" x14ac:dyDescent="0.25">
      <c r="A5031"/>
      <c r="B5031"/>
      <c r="C5031" s="8"/>
      <c r="D5031" s="8"/>
      <c r="E5031"/>
      <c r="F5031" s="276"/>
      <c r="G5031"/>
      <c r="H5031"/>
      <c r="I5031"/>
      <c r="J5031" s="267"/>
      <c r="K5031" s="267"/>
      <c r="L5031" s="372"/>
      <c r="O5031" s="373"/>
      <c r="P5031" s="373"/>
      <c r="Q5031" s="374"/>
      <c r="R5031" s="274"/>
      <c r="S5031"/>
      <c r="T5031"/>
      <c r="U5031"/>
      <c r="V5031"/>
      <c r="W5031"/>
      <c r="X5031"/>
      <c r="Y5031"/>
      <c r="Z5031"/>
      <c r="AA5031"/>
      <c r="AB5031"/>
      <c r="AC5031"/>
      <c r="AD5031"/>
      <c r="AE5031"/>
      <c r="AF5031"/>
      <c r="AG5031"/>
      <c r="AH5031"/>
    </row>
    <row r="5032" spans="1:34" s="282" customFormat="1" ht="12.75" customHeight="1" x14ac:dyDescent="0.25">
      <c r="A5032"/>
      <c r="B5032"/>
      <c r="C5032" s="8"/>
      <c r="D5032" s="8"/>
      <c r="E5032"/>
      <c r="F5032" s="276"/>
      <c r="G5032"/>
      <c r="H5032"/>
      <c r="I5032"/>
      <c r="J5032" s="267"/>
      <c r="K5032" s="267"/>
      <c r="L5032" s="372"/>
      <c r="O5032" s="373"/>
      <c r="P5032" s="373"/>
      <c r="Q5032" s="374"/>
      <c r="R5032" s="274"/>
      <c r="S5032"/>
      <c r="T5032"/>
      <c r="U5032"/>
      <c r="V5032"/>
      <c r="W5032"/>
      <c r="X5032"/>
      <c r="Y5032"/>
      <c r="Z5032"/>
      <c r="AA5032"/>
      <c r="AB5032"/>
      <c r="AC5032"/>
      <c r="AD5032"/>
      <c r="AE5032"/>
      <c r="AF5032"/>
      <c r="AG5032"/>
      <c r="AH5032"/>
    </row>
    <row r="5033" spans="1:34" s="282" customFormat="1" ht="12.75" customHeight="1" x14ac:dyDescent="0.25">
      <c r="A5033"/>
      <c r="B5033"/>
      <c r="C5033" s="8"/>
      <c r="D5033" s="8"/>
      <c r="E5033"/>
      <c r="F5033" s="276"/>
      <c r="G5033"/>
      <c r="H5033"/>
      <c r="I5033"/>
      <c r="J5033" s="267"/>
      <c r="K5033" s="267"/>
      <c r="L5033" s="372"/>
      <c r="O5033" s="373"/>
      <c r="P5033" s="373"/>
      <c r="Q5033" s="374"/>
      <c r="R5033" s="274"/>
      <c r="S5033"/>
      <c r="T5033"/>
      <c r="U5033"/>
      <c r="V5033"/>
      <c r="W5033"/>
      <c r="X5033"/>
      <c r="Y5033"/>
      <c r="Z5033"/>
      <c r="AA5033"/>
      <c r="AB5033"/>
      <c r="AC5033"/>
      <c r="AD5033"/>
      <c r="AE5033"/>
      <c r="AF5033"/>
      <c r="AG5033"/>
      <c r="AH5033"/>
    </row>
    <row r="5034" spans="1:34" s="282" customFormat="1" ht="12.75" customHeight="1" x14ac:dyDescent="0.25">
      <c r="A5034"/>
      <c r="B5034"/>
      <c r="C5034" s="8"/>
      <c r="D5034" s="8"/>
      <c r="E5034"/>
      <c r="F5034" s="276"/>
      <c r="G5034"/>
      <c r="H5034"/>
      <c r="I5034"/>
      <c r="J5034" s="267"/>
      <c r="K5034" s="267"/>
      <c r="L5034" s="372"/>
      <c r="O5034" s="373"/>
      <c r="P5034" s="373"/>
      <c r="Q5034" s="374"/>
      <c r="R5034" s="274"/>
      <c r="S5034"/>
      <c r="T5034"/>
      <c r="U5034"/>
      <c r="V5034"/>
      <c r="W5034"/>
      <c r="X5034"/>
      <c r="Y5034"/>
      <c r="Z5034"/>
      <c r="AA5034"/>
      <c r="AB5034"/>
      <c r="AC5034"/>
      <c r="AD5034"/>
      <c r="AE5034"/>
      <c r="AF5034"/>
      <c r="AG5034"/>
      <c r="AH5034"/>
    </row>
    <row r="5035" spans="1:34" s="282" customFormat="1" ht="12.75" customHeight="1" x14ac:dyDescent="0.25">
      <c r="A5035"/>
      <c r="B5035"/>
      <c r="C5035" s="8"/>
      <c r="D5035" s="8"/>
      <c r="E5035"/>
      <c r="F5035" s="276"/>
      <c r="G5035"/>
      <c r="H5035"/>
      <c r="I5035"/>
      <c r="J5035" s="267"/>
      <c r="K5035" s="267"/>
      <c r="L5035" s="372"/>
      <c r="O5035" s="373"/>
      <c r="P5035" s="373"/>
      <c r="Q5035" s="374"/>
      <c r="R5035" s="274"/>
      <c r="S5035"/>
      <c r="T5035"/>
      <c r="U5035"/>
      <c r="V5035"/>
      <c r="W5035"/>
      <c r="X5035"/>
      <c r="Y5035"/>
      <c r="Z5035"/>
      <c r="AA5035"/>
      <c r="AB5035"/>
      <c r="AC5035"/>
      <c r="AD5035"/>
      <c r="AE5035"/>
      <c r="AF5035"/>
      <c r="AG5035"/>
      <c r="AH5035"/>
    </row>
    <row r="5036" spans="1:34" s="282" customFormat="1" ht="12.75" customHeight="1" x14ac:dyDescent="0.25">
      <c r="A5036"/>
      <c r="B5036"/>
      <c r="C5036" s="8"/>
      <c r="D5036" s="8"/>
      <c r="E5036"/>
      <c r="F5036" s="276"/>
      <c r="G5036"/>
      <c r="H5036"/>
      <c r="I5036"/>
      <c r="J5036" s="267"/>
      <c r="K5036" s="267"/>
      <c r="L5036" s="372"/>
      <c r="O5036" s="373"/>
      <c r="P5036" s="373"/>
      <c r="Q5036" s="374"/>
      <c r="R5036" s="274"/>
      <c r="S5036"/>
      <c r="T5036"/>
      <c r="U5036"/>
      <c r="V5036"/>
      <c r="W5036"/>
      <c r="X5036"/>
      <c r="Y5036"/>
      <c r="Z5036"/>
      <c r="AA5036"/>
      <c r="AB5036"/>
      <c r="AC5036"/>
      <c r="AD5036"/>
      <c r="AE5036"/>
      <c r="AF5036"/>
      <c r="AG5036"/>
      <c r="AH5036"/>
    </row>
    <row r="5037" spans="1:34" s="282" customFormat="1" ht="12.75" customHeight="1" x14ac:dyDescent="0.25">
      <c r="A5037"/>
      <c r="B5037"/>
      <c r="C5037" s="8"/>
      <c r="D5037" s="8"/>
      <c r="E5037"/>
      <c r="F5037" s="276"/>
      <c r="G5037"/>
      <c r="H5037"/>
      <c r="I5037"/>
      <c r="J5037" s="267"/>
      <c r="K5037" s="267"/>
      <c r="L5037" s="372"/>
      <c r="O5037" s="373"/>
      <c r="P5037" s="373"/>
      <c r="Q5037" s="374"/>
      <c r="R5037" s="274"/>
      <c r="S5037"/>
      <c r="T5037"/>
      <c r="U5037"/>
      <c r="V5037"/>
      <c r="W5037"/>
      <c r="X5037"/>
      <c r="Y5037"/>
      <c r="Z5037"/>
      <c r="AA5037"/>
      <c r="AB5037"/>
      <c r="AC5037"/>
      <c r="AD5037"/>
      <c r="AE5037"/>
      <c r="AF5037"/>
      <c r="AG5037"/>
      <c r="AH5037"/>
    </row>
    <row r="5038" spans="1:34" s="282" customFormat="1" ht="12.75" customHeight="1" x14ac:dyDescent="0.25">
      <c r="A5038"/>
      <c r="B5038"/>
      <c r="C5038" s="8"/>
      <c r="D5038" s="8"/>
      <c r="E5038"/>
      <c r="F5038" s="276"/>
      <c r="G5038"/>
      <c r="H5038"/>
      <c r="I5038"/>
      <c r="J5038" s="267"/>
      <c r="K5038" s="267"/>
      <c r="L5038" s="372"/>
      <c r="O5038" s="373"/>
      <c r="P5038" s="373"/>
      <c r="Q5038" s="374"/>
      <c r="R5038" s="274"/>
      <c r="S5038"/>
      <c r="T5038"/>
      <c r="U5038"/>
      <c r="V5038"/>
      <c r="W5038"/>
      <c r="X5038"/>
      <c r="Y5038"/>
      <c r="Z5038"/>
      <c r="AA5038"/>
      <c r="AB5038"/>
      <c r="AC5038"/>
      <c r="AD5038"/>
      <c r="AE5038"/>
      <c r="AF5038"/>
      <c r="AG5038"/>
      <c r="AH5038"/>
    </row>
    <row r="5039" spans="1:34" s="282" customFormat="1" ht="12.75" customHeight="1" x14ac:dyDescent="0.25">
      <c r="A5039"/>
      <c r="B5039"/>
      <c r="C5039" s="8"/>
      <c r="D5039" s="8"/>
      <c r="E5039"/>
      <c r="F5039" s="276"/>
      <c r="G5039"/>
      <c r="H5039"/>
      <c r="I5039"/>
      <c r="J5039" s="267"/>
      <c r="K5039" s="267"/>
      <c r="L5039" s="372"/>
      <c r="O5039" s="373"/>
      <c r="P5039" s="373"/>
      <c r="Q5039" s="374"/>
      <c r="R5039" s="274"/>
      <c r="S5039"/>
      <c r="T5039"/>
      <c r="U5039"/>
      <c r="V5039"/>
      <c r="W5039"/>
      <c r="X5039"/>
      <c r="Y5039"/>
      <c r="Z5039"/>
      <c r="AA5039"/>
      <c r="AB5039"/>
      <c r="AC5039"/>
      <c r="AD5039"/>
      <c r="AE5039"/>
      <c r="AF5039"/>
      <c r="AG5039"/>
      <c r="AH5039"/>
    </row>
    <row r="5040" spans="1:34" s="282" customFormat="1" ht="12.75" customHeight="1" x14ac:dyDescent="0.25">
      <c r="A5040"/>
      <c r="B5040"/>
      <c r="C5040" s="8"/>
      <c r="D5040" s="8"/>
      <c r="E5040"/>
      <c r="F5040" s="276"/>
      <c r="G5040"/>
      <c r="H5040"/>
      <c r="I5040"/>
      <c r="J5040" s="267"/>
      <c r="K5040" s="267"/>
      <c r="L5040" s="372"/>
      <c r="O5040" s="373"/>
      <c r="P5040" s="373"/>
      <c r="Q5040" s="374"/>
      <c r="R5040" s="274"/>
      <c r="S5040"/>
      <c r="T5040"/>
      <c r="U5040"/>
      <c r="V5040"/>
      <c r="W5040"/>
      <c r="X5040"/>
      <c r="Y5040"/>
      <c r="Z5040"/>
      <c r="AA5040"/>
      <c r="AB5040"/>
      <c r="AC5040"/>
      <c r="AD5040"/>
      <c r="AE5040"/>
      <c r="AF5040"/>
      <c r="AG5040"/>
      <c r="AH5040"/>
    </row>
    <row r="5041" spans="1:34" s="282" customFormat="1" ht="12.75" customHeight="1" x14ac:dyDescent="0.25">
      <c r="A5041"/>
      <c r="B5041"/>
      <c r="C5041" s="8"/>
      <c r="D5041" s="8"/>
      <c r="E5041"/>
      <c r="F5041" s="276"/>
      <c r="G5041"/>
      <c r="H5041"/>
      <c r="I5041"/>
      <c r="J5041" s="267"/>
      <c r="K5041" s="267"/>
      <c r="L5041" s="372"/>
      <c r="O5041" s="373"/>
      <c r="P5041" s="373"/>
      <c r="Q5041" s="374"/>
      <c r="R5041" s="274"/>
      <c r="S5041"/>
      <c r="T5041"/>
      <c r="U5041"/>
      <c r="V5041"/>
      <c r="W5041"/>
      <c r="X5041"/>
      <c r="Y5041"/>
      <c r="Z5041"/>
      <c r="AA5041"/>
      <c r="AB5041"/>
      <c r="AC5041"/>
      <c r="AD5041"/>
      <c r="AE5041"/>
      <c r="AF5041"/>
      <c r="AG5041"/>
      <c r="AH5041"/>
    </row>
    <row r="5042" spans="1:34" s="282" customFormat="1" ht="12.75" customHeight="1" x14ac:dyDescent="0.25">
      <c r="A5042"/>
      <c r="B5042"/>
      <c r="C5042" s="8"/>
      <c r="D5042" s="8"/>
      <c r="E5042"/>
      <c r="F5042" s="276"/>
      <c r="G5042"/>
      <c r="H5042"/>
      <c r="I5042"/>
      <c r="J5042" s="267"/>
      <c r="K5042" s="267"/>
      <c r="L5042" s="372"/>
      <c r="O5042" s="373"/>
      <c r="P5042" s="373"/>
      <c r="Q5042" s="374"/>
      <c r="R5042" s="274"/>
      <c r="S5042"/>
      <c r="T5042"/>
      <c r="U5042"/>
      <c r="V5042"/>
      <c r="W5042"/>
      <c r="X5042"/>
      <c r="Y5042"/>
      <c r="Z5042"/>
      <c r="AA5042"/>
      <c r="AB5042"/>
      <c r="AC5042"/>
      <c r="AD5042"/>
      <c r="AE5042"/>
      <c r="AF5042"/>
      <c r="AG5042"/>
      <c r="AH5042"/>
    </row>
    <row r="5043" spans="1:34" s="282" customFormat="1" ht="12.75" customHeight="1" x14ac:dyDescent="0.25">
      <c r="A5043"/>
      <c r="B5043"/>
      <c r="C5043" s="8"/>
      <c r="D5043" s="8"/>
      <c r="E5043"/>
      <c r="F5043" s="276"/>
      <c r="G5043"/>
      <c r="H5043"/>
      <c r="I5043"/>
      <c r="J5043" s="267"/>
      <c r="K5043" s="267"/>
      <c r="L5043" s="372"/>
      <c r="O5043" s="373"/>
      <c r="P5043" s="373"/>
      <c r="Q5043" s="374"/>
      <c r="R5043" s="274"/>
      <c r="S5043"/>
      <c r="T5043"/>
      <c r="U5043"/>
      <c r="V5043"/>
      <c r="W5043"/>
      <c r="X5043"/>
      <c r="Y5043"/>
      <c r="Z5043"/>
      <c r="AA5043"/>
      <c r="AB5043"/>
      <c r="AC5043"/>
      <c r="AD5043"/>
      <c r="AE5043"/>
      <c r="AF5043"/>
      <c r="AG5043"/>
      <c r="AH5043"/>
    </row>
    <row r="5044" spans="1:34" s="282" customFormat="1" ht="12.75" customHeight="1" x14ac:dyDescent="0.25">
      <c r="A5044"/>
      <c r="B5044"/>
      <c r="C5044" s="8"/>
      <c r="D5044" s="8"/>
      <c r="E5044"/>
      <c r="F5044" s="276"/>
      <c r="G5044"/>
      <c r="H5044"/>
      <c r="I5044"/>
      <c r="J5044" s="267"/>
      <c r="K5044" s="267"/>
      <c r="L5044" s="372"/>
      <c r="O5044" s="373"/>
      <c r="P5044" s="373"/>
      <c r="Q5044" s="374"/>
      <c r="R5044" s="274"/>
      <c r="S5044"/>
      <c r="T5044"/>
      <c r="U5044"/>
      <c r="V5044"/>
      <c r="W5044"/>
      <c r="X5044"/>
      <c r="Y5044"/>
      <c r="Z5044"/>
      <c r="AA5044"/>
      <c r="AB5044"/>
      <c r="AC5044"/>
      <c r="AD5044"/>
      <c r="AE5044"/>
      <c r="AF5044"/>
      <c r="AG5044"/>
      <c r="AH5044"/>
    </row>
    <row r="5045" spans="1:34" s="282" customFormat="1" ht="12.75" customHeight="1" x14ac:dyDescent="0.25">
      <c r="A5045"/>
      <c r="B5045"/>
      <c r="C5045" s="8"/>
      <c r="D5045" s="8"/>
      <c r="E5045"/>
      <c r="F5045" s="276"/>
      <c r="G5045"/>
      <c r="H5045"/>
      <c r="I5045"/>
      <c r="J5045" s="267"/>
      <c r="K5045" s="267"/>
      <c r="L5045" s="372"/>
      <c r="O5045" s="373"/>
      <c r="P5045" s="373"/>
      <c r="Q5045" s="374"/>
      <c r="R5045" s="274"/>
      <c r="S5045"/>
      <c r="T5045"/>
      <c r="U5045"/>
      <c r="V5045"/>
      <c r="W5045"/>
      <c r="X5045"/>
      <c r="Y5045"/>
      <c r="Z5045"/>
      <c r="AA5045"/>
      <c r="AB5045"/>
      <c r="AC5045"/>
      <c r="AD5045"/>
      <c r="AE5045"/>
      <c r="AF5045"/>
      <c r="AG5045"/>
      <c r="AH5045"/>
    </row>
    <row r="5046" spans="1:34" s="282" customFormat="1" ht="12.75" customHeight="1" x14ac:dyDescent="0.25">
      <c r="A5046"/>
      <c r="B5046"/>
      <c r="C5046" s="8"/>
      <c r="D5046" s="8"/>
      <c r="E5046"/>
      <c r="F5046" s="276"/>
      <c r="G5046"/>
      <c r="H5046"/>
      <c r="I5046"/>
      <c r="J5046" s="267"/>
      <c r="K5046" s="267"/>
      <c r="L5046" s="372"/>
      <c r="O5046" s="373"/>
      <c r="P5046" s="373"/>
      <c r="Q5046" s="374"/>
      <c r="R5046" s="274"/>
      <c r="S5046"/>
      <c r="T5046"/>
      <c r="U5046"/>
      <c r="V5046"/>
      <c r="W5046"/>
      <c r="X5046"/>
      <c r="Y5046"/>
      <c r="Z5046"/>
      <c r="AA5046"/>
      <c r="AB5046"/>
      <c r="AC5046"/>
      <c r="AD5046"/>
      <c r="AE5046"/>
      <c r="AF5046"/>
      <c r="AG5046"/>
      <c r="AH5046"/>
    </row>
    <row r="5047" spans="1:34" s="282" customFormat="1" ht="12.75" customHeight="1" x14ac:dyDescent="0.25">
      <c r="A5047"/>
      <c r="B5047"/>
      <c r="C5047" s="8"/>
      <c r="D5047" s="8"/>
      <c r="E5047"/>
      <c r="F5047" s="276"/>
      <c r="G5047"/>
      <c r="H5047"/>
      <c r="I5047"/>
      <c r="J5047" s="267"/>
      <c r="K5047" s="267"/>
      <c r="L5047" s="372"/>
      <c r="O5047" s="373"/>
      <c r="P5047" s="373"/>
      <c r="Q5047" s="374"/>
      <c r="R5047" s="274"/>
      <c r="S5047"/>
      <c r="T5047"/>
      <c r="U5047"/>
      <c r="V5047"/>
      <c r="W5047"/>
      <c r="X5047"/>
      <c r="Y5047"/>
      <c r="Z5047"/>
      <c r="AA5047"/>
      <c r="AB5047"/>
      <c r="AC5047"/>
      <c r="AD5047"/>
      <c r="AE5047"/>
      <c r="AF5047"/>
      <c r="AG5047"/>
      <c r="AH5047"/>
    </row>
    <row r="5048" spans="1:34" s="282" customFormat="1" ht="12.75" customHeight="1" x14ac:dyDescent="0.25">
      <c r="A5048"/>
      <c r="B5048"/>
      <c r="C5048" s="8"/>
      <c r="D5048" s="8"/>
      <c r="E5048"/>
      <c r="F5048" s="276"/>
      <c r="G5048"/>
      <c r="H5048"/>
      <c r="I5048"/>
      <c r="J5048" s="267"/>
      <c r="K5048" s="267"/>
      <c r="L5048" s="372"/>
      <c r="O5048" s="373"/>
      <c r="P5048" s="373"/>
      <c r="Q5048" s="374"/>
      <c r="R5048" s="274"/>
      <c r="S5048"/>
      <c r="T5048"/>
      <c r="U5048"/>
      <c r="V5048"/>
      <c r="W5048"/>
      <c r="X5048"/>
      <c r="Y5048"/>
      <c r="Z5048"/>
      <c r="AA5048"/>
      <c r="AB5048"/>
      <c r="AC5048"/>
      <c r="AD5048"/>
      <c r="AE5048"/>
      <c r="AF5048"/>
      <c r="AG5048"/>
      <c r="AH5048"/>
    </row>
    <row r="5049" spans="1:34" s="282" customFormat="1" ht="12.75" customHeight="1" x14ac:dyDescent="0.25">
      <c r="A5049"/>
      <c r="B5049"/>
      <c r="C5049" s="8"/>
      <c r="D5049" s="8"/>
      <c r="E5049"/>
      <c r="F5049" s="276"/>
      <c r="G5049"/>
      <c r="H5049"/>
      <c r="I5049"/>
      <c r="J5049" s="267"/>
      <c r="K5049" s="267"/>
      <c r="L5049" s="372"/>
      <c r="O5049" s="373"/>
      <c r="P5049" s="373"/>
      <c r="Q5049" s="374"/>
      <c r="R5049" s="274"/>
      <c r="S5049"/>
      <c r="T5049"/>
      <c r="U5049"/>
      <c r="V5049"/>
      <c r="W5049"/>
      <c r="X5049"/>
      <c r="Y5049"/>
      <c r="Z5049"/>
      <c r="AA5049"/>
      <c r="AB5049"/>
      <c r="AC5049"/>
      <c r="AD5049"/>
      <c r="AE5049"/>
      <c r="AF5049"/>
      <c r="AG5049"/>
      <c r="AH5049"/>
    </row>
    <row r="5050" spans="1:34" s="282" customFormat="1" ht="12.75" customHeight="1" x14ac:dyDescent="0.25">
      <c r="A5050"/>
      <c r="B5050"/>
      <c r="C5050" s="8"/>
      <c r="D5050" s="8"/>
      <c r="E5050"/>
      <c r="F5050" s="276"/>
      <c r="G5050"/>
      <c r="H5050"/>
      <c r="I5050"/>
      <c r="J5050" s="267"/>
      <c r="K5050" s="267"/>
      <c r="L5050" s="372"/>
      <c r="O5050" s="373"/>
      <c r="P5050" s="373"/>
      <c r="Q5050" s="374"/>
      <c r="R5050" s="274"/>
      <c r="S5050"/>
      <c r="T5050"/>
      <c r="U5050"/>
      <c r="V5050"/>
      <c r="W5050"/>
      <c r="X5050"/>
      <c r="Y5050"/>
      <c r="Z5050"/>
      <c r="AA5050"/>
      <c r="AB5050"/>
      <c r="AC5050"/>
      <c r="AD5050"/>
      <c r="AE5050"/>
      <c r="AF5050"/>
      <c r="AG5050"/>
      <c r="AH5050"/>
    </row>
    <row r="5051" spans="1:34" s="282" customFormat="1" ht="12.75" customHeight="1" x14ac:dyDescent="0.25">
      <c r="A5051"/>
      <c r="B5051"/>
      <c r="C5051" s="8"/>
      <c r="D5051" s="8"/>
      <c r="E5051"/>
      <c r="F5051" s="276"/>
      <c r="G5051"/>
      <c r="H5051"/>
      <c r="I5051"/>
      <c r="J5051" s="267"/>
      <c r="K5051" s="267"/>
      <c r="L5051" s="372"/>
      <c r="O5051" s="373"/>
      <c r="P5051" s="373"/>
      <c r="Q5051" s="374"/>
      <c r="R5051" s="274"/>
      <c r="S5051"/>
      <c r="T5051"/>
      <c r="U5051"/>
      <c r="V5051"/>
      <c r="W5051"/>
      <c r="X5051"/>
      <c r="Y5051"/>
      <c r="Z5051"/>
      <c r="AA5051"/>
      <c r="AB5051"/>
      <c r="AC5051"/>
      <c r="AD5051"/>
      <c r="AE5051"/>
      <c r="AF5051"/>
      <c r="AG5051"/>
      <c r="AH5051"/>
    </row>
    <row r="5052" spans="1:34" s="282" customFormat="1" ht="12.75" customHeight="1" x14ac:dyDescent="0.25">
      <c r="A5052"/>
      <c r="B5052"/>
      <c r="C5052" s="8"/>
      <c r="D5052" s="8"/>
      <c r="E5052"/>
      <c r="F5052" s="276"/>
      <c r="G5052"/>
      <c r="H5052"/>
      <c r="I5052"/>
      <c r="J5052" s="267"/>
      <c r="K5052" s="267"/>
      <c r="L5052" s="372"/>
      <c r="O5052" s="373"/>
      <c r="P5052" s="373"/>
      <c r="Q5052" s="374"/>
      <c r="R5052" s="274"/>
      <c r="S5052"/>
      <c r="T5052"/>
      <c r="U5052"/>
      <c r="V5052"/>
      <c r="W5052"/>
      <c r="X5052"/>
      <c r="Y5052"/>
      <c r="Z5052"/>
      <c r="AA5052"/>
      <c r="AB5052"/>
      <c r="AC5052"/>
      <c r="AD5052"/>
      <c r="AE5052"/>
      <c r="AF5052"/>
      <c r="AG5052"/>
      <c r="AH5052"/>
    </row>
    <row r="5053" spans="1:34" s="282" customFormat="1" ht="12.75" customHeight="1" x14ac:dyDescent="0.25">
      <c r="A5053"/>
      <c r="B5053"/>
      <c r="C5053" s="8"/>
      <c r="D5053" s="8"/>
      <c r="E5053"/>
      <c r="F5053" s="276"/>
      <c r="G5053"/>
      <c r="H5053"/>
      <c r="I5053"/>
      <c r="J5053" s="267"/>
      <c r="K5053" s="267"/>
      <c r="L5053" s="372"/>
      <c r="O5053" s="373"/>
      <c r="P5053" s="373"/>
      <c r="Q5053" s="374"/>
      <c r="R5053" s="274"/>
      <c r="S5053"/>
      <c r="T5053"/>
      <c r="U5053"/>
      <c r="V5053"/>
      <c r="W5053"/>
      <c r="X5053"/>
      <c r="Y5053"/>
      <c r="Z5053"/>
      <c r="AA5053"/>
      <c r="AB5053"/>
      <c r="AC5053"/>
      <c r="AD5053"/>
      <c r="AE5053"/>
      <c r="AF5053"/>
      <c r="AG5053"/>
      <c r="AH5053"/>
    </row>
    <row r="5054" spans="1:34" s="282" customFormat="1" ht="12.75" customHeight="1" x14ac:dyDescent="0.25">
      <c r="A5054"/>
      <c r="B5054"/>
      <c r="C5054" s="8"/>
      <c r="D5054" s="8"/>
      <c r="E5054"/>
      <c r="F5054" s="276"/>
      <c r="G5054"/>
      <c r="H5054"/>
      <c r="I5054"/>
      <c r="J5054" s="267"/>
      <c r="K5054" s="267"/>
      <c r="L5054" s="372"/>
      <c r="O5054" s="373"/>
      <c r="P5054" s="373"/>
      <c r="Q5054" s="374"/>
      <c r="R5054" s="274"/>
      <c r="S5054"/>
      <c r="T5054"/>
      <c r="U5054"/>
      <c r="V5054"/>
      <c r="W5054"/>
      <c r="X5054"/>
      <c r="Y5054"/>
      <c r="Z5054"/>
      <c r="AA5054"/>
      <c r="AB5054"/>
      <c r="AC5054"/>
      <c r="AD5054"/>
      <c r="AE5054"/>
      <c r="AF5054"/>
      <c r="AG5054"/>
      <c r="AH5054"/>
    </row>
    <row r="5055" spans="1:34" s="282" customFormat="1" ht="12.75" customHeight="1" x14ac:dyDescent="0.25">
      <c r="A5055"/>
      <c r="B5055"/>
      <c r="C5055" s="8"/>
      <c r="D5055" s="8"/>
      <c r="E5055"/>
      <c r="F5055" s="276"/>
      <c r="G5055"/>
      <c r="H5055"/>
      <c r="I5055"/>
      <c r="J5055" s="267"/>
      <c r="K5055" s="267"/>
      <c r="L5055" s="372"/>
      <c r="O5055" s="373"/>
      <c r="P5055" s="373"/>
      <c r="Q5055" s="374"/>
      <c r="R5055" s="274"/>
      <c r="S5055"/>
      <c r="T5055"/>
      <c r="U5055"/>
      <c r="V5055"/>
      <c r="W5055"/>
      <c r="X5055"/>
      <c r="Y5055"/>
      <c r="Z5055"/>
      <c r="AA5055"/>
      <c r="AB5055"/>
      <c r="AC5055"/>
      <c r="AD5055"/>
      <c r="AE5055"/>
      <c r="AF5055"/>
      <c r="AG5055"/>
      <c r="AH5055"/>
    </row>
    <row r="5056" spans="1:34" s="282" customFormat="1" ht="12.75" customHeight="1" x14ac:dyDescent="0.25">
      <c r="A5056"/>
      <c r="B5056"/>
      <c r="C5056" s="8"/>
      <c r="D5056" s="8"/>
      <c r="E5056"/>
      <c r="F5056" s="276"/>
      <c r="G5056"/>
      <c r="H5056"/>
      <c r="I5056"/>
      <c r="J5056" s="267"/>
      <c r="K5056" s="267"/>
      <c r="L5056" s="372"/>
      <c r="O5056" s="373"/>
      <c r="P5056" s="373"/>
      <c r="Q5056" s="374"/>
      <c r="R5056" s="274"/>
      <c r="S5056"/>
      <c r="T5056"/>
      <c r="U5056"/>
      <c r="V5056"/>
      <c r="W5056"/>
      <c r="X5056"/>
      <c r="Y5056"/>
      <c r="Z5056"/>
      <c r="AA5056"/>
      <c r="AB5056"/>
      <c r="AC5056"/>
      <c r="AD5056"/>
      <c r="AE5056"/>
      <c r="AF5056"/>
      <c r="AG5056"/>
      <c r="AH5056"/>
    </row>
    <row r="5057" spans="1:34" s="282" customFormat="1" ht="12.75" customHeight="1" x14ac:dyDescent="0.25">
      <c r="A5057"/>
      <c r="B5057"/>
      <c r="C5057" s="8"/>
      <c r="D5057" s="8"/>
      <c r="E5057"/>
      <c r="F5057" s="276"/>
      <c r="G5057"/>
      <c r="H5057"/>
      <c r="I5057"/>
      <c r="J5057" s="267"/>
      <c r="K5057" s="267"/>
      <c r="L5057" s="372"/>
      <c r="O5057" s="373"/>
      <c r="P5057" s="373"/>
      <c r="Q5057" s="374"/>
      <c r="R5057" s="274"/>
      <c r="S5057"/>
      <c r="T5057"/>
      <c r="U5057"/>
      <c r="V5057"/>
      <c r="W5057"/>
      <c r="X5057"/>
      <c r="Y5057"/>
      <c r="Z5057"/>
      <c r="AA5057"/>
      <c r="AB5057"/>
      <c r="AC5057"/>
      <c r="AD5057"/>
      <c r="AE5057"/>
      <c r="AF5057"/>
      <c r="AG5057"/>
      <c r="AH5057"/>
    </row>
    <row r="5058" spans="1:34" s="282" customFormat="1" ht="12.75" customHeight="1" x14ac:dyDescent="0.25">
      <c r="A5058"/>
      <c r="B5058"/>
      <c r="C5058" s="8"/>
      <c r="D5058" s="8"/>
      <c r="E5058"/>
      <c r="F5058" s="276"/>
      <c r="G5058"/>
      <c r="H5058"/>
      <c r="I5058"/>
      <c r="J5058" s="267"/>
      <c r="K5058" s="267"/>
      <c r="L5058" s="372"/>
      <c r="O5058" s="373"/>
      <c r="P5058" s="373"/>
      <c r="Q5058" s="374"/>
      <c r="R5058" s="274"/>
      <c r="S5058"/>
      <c r="T5058"/>
      <c r="U5058"/>
      <c r="V5058"/>
      <c r="W5058"/>
      <c r="X5058"/>
      <c r="Y5058"/>
      <c r="Z5058"/>
      <c r="AA5058"/>
      <c r="AB5058"/>
      <c r="AC5058"/>
      <c r="AD5058"/>
      <c r="AE5058"/>
      <c r="AF5058"/>
      <c r="AG5058"/>
      <c r="AH5058"/>
    </row>
    <row r="5059" spans="1:34" s="282" customFormat="1" ht="12.75" customHeight="1" x14ac:dyDescent="0.25">
      <c r="A5059"/>
      <c r="B5059"/>
      <c r="C5059" s="8"/>
      <c r="D5059" s="8"/>
      <c r="E5059"/>
      <c r="F5059" s="276"/>
      <c r="G5059"/>
      <c r="H5059"/>
      <c r="I5059"/>
      <c r="J5059" s="267"/>
      <c r="K5059" s="267"/>
      <c r="L5059" s="372"/>
      <c r="O5059" s="373"/>
      <c r="P5059" s="373"/>
      <c r="Q5059" s="374"/>
      <c r="R5059" s="274"/>
      <c r="S5059"/>
      <c r="T5059"/>
      <c r="U5059"/>
      <c r="V5059"/>
      <c r="W5059"/>
      <c r="X5059"/>
      <c r="Y5059"/>
      <c r="Z5059"/>
      <c r="AA5059"/>
      <c r="AB5059"/>
      <c r="AC5059"/>
      <c r="AD5059"/>
      <c r="AE5059"/>
      <c r="AF5059"/>
      <c r="AG5059"/>
      <c r="AH5059"/>
    </row>
    <row r="5060" spans="1:34" s="282" customFormat="1" ht="12.75" customHeight="1" x14ac:dyDescent="0.25">
      <c r="A5060"/>
      <c r="B5060"/>
      <c r="C5060" s="8"/>
      <c r="D5060" s="8"/>
      <c r="E5060"/>
      <c r="F5060" s="276"/>
      <c r="G5060"/>
      <c r="H5060"/>
      <c r="I5060"/>
      <c r="J5060" s="267"/>
      <c r="K5060" s="267"/>
      <c r="L5060" s="372"/>
      <c r="O5060" s="373"/>
      <c r="P5060" s="373"/>
      <c r="Q5060" s="374"/>
      <c r="R5060" s="274"/>
      <c r="S5060"/>
      <c r="T5060"/>
      <c r="U5060"/>
      <c r="V5060"/>
      <c r="W5060"/>
      <c r="X5060"/>
      <c r="Y5060"/>
      <c r="Z5060"/>
      <c r="AA5060"/>
      <c r="AB5060"/>
      <c r="AC5060"/>
      <c r="AD5060"/>
      <c r="AE5060"/>
      <c r="AF5060"/>
      <c r="AG5060"/>
      <c r="AH5060"/>
    </row>
    <row r="5061" spans="1:34" s="282" customFormat="1" ht="12.75" customHeight="1" x14ac:dyDescent="0.25">
      <c r="A5061"/>
      <c r="B5061"/>
      <c r="C5061" s="8"/>
      <c r="D5061" s="8"/>
      <c r="E5061"/>
      <c r="F5061" s="276"/>
      <c r="G5061"/>
      <c r="H5061"/>
      <c r="I5061"/>
      <c r="J5061" s="267"/>
      <c r="K5061" s="267"/>
      <c r="L5061" s="372"/>
      <c r="O5061" s="373"/>
      <c r="P5061" s="373"/>
      <c r="Q5061" s="374"/>
      <c r="R5061" s="274"/>
      <c r="S5061"/>
      <c r="T5061"/>
      <c r="U5061"/>
      <c r="V5061"/>
      <c r="W5061"/>
      <c r="X5061"/>
      <c r="Y5061"/>
      <c r="Z5061"/>
      <c r="AA5061"/>
      <c r="AB5061"/>
      <c r="AC5061"/>
      <c r="AD5061"/>
      <c r="AE5061"/>
      <c r="AF5061"/>
      <c r="AG5061"/>
      <c r="AH5061"/>
    </row>
    <row r="5062" spans="1:34" s="282" customFormat="1" ht="12.75" customHeight="1" x14ac:dyDescent="0.25">
      <c r="A5062"/>
      <c r="B5062"/>
      <c r="C5062" s="8"/>
      <c r="D5062" s="8"/>
      <c r="E5062"/>
      <c r="F5062" s="276"/>
      <c r="G5062"/>
      <c r="H5062"/>
      <c r="I5062"/>
      <c r="J5062" s="267"/>
      <c r="K5062" s="267"/>
      <c r="L5062" s="372"/>
      <c r="O5062" s="373"/>
      <c r="P5062" s="373"/>
      <c r="Q5062" s="374"/>
      <c r="R5062" s="274"/>
      <c r="S5062"/>
      <c r="T5062"/>
      <c r="U5062"/>
      <c r="V5062"/>
      <c r="W5062"/>
      <c r="X5062"/>
      <c r="Y5062"/>
      <c r="Z5062"/>
      <c r="AA5062"/>
      <c r="AB5062"/>
      <c r="AC5062"/>
      <c r="AD5062"/>
      <c r="AE5062"/>
      <c r="AF5062"/>
      <c r="AG5062"/>
      <c r="AH5062"/>
    </row>
    <row r="5063" spans="1:34" s="282" customFormat="1" ht="12.75" customHeight="1" x14ac:dyDescent="0.25">
      <c r="A5063"/>
      <c r="B5063"/>
      <c r="C5063" s="8"/>
      <c r="D5063" s="8"/>
      <c r="E5063"/>
      <c r="F5063" s="276"/>
      <c r="G5063"/>
      <c r="H5063"/>
      <c r="I5063"/>
      <c r="J5063" s="267"/>
      <c r="K5063" s="267"/>
      <c r="L5063" s="372"/>
      <c r="O5063" s="373"/>
      <c r="P5063" s="373"/>
      <c r="Q5063" s="374"/>
      <c r="R5063" s="274"/>
      <c r="S5063"/>
      <c r="T5063"/>
      <c r="U5063"/>
      <c r="V5063"/>
      <c r="W5063"/>
      <c r="X5063"/>
      <c r="Y5063"/>
      <c r="Z5063"/>
      <c r="AA5063"/>
      <c r="AB5063"/>
      <c r="AC5063"/>
      <c r="AD5063"/>
      <c r="AE5063"/>
      <c r="AF5063"/>
      <c r="AG5063"/>
      <c r="AH5063"/>
    </row>
    <row r="5064" spans="1:34" s="282" customFormat="1" ht="12.75" customHeight="1" x14ac:dyDescent="0.25">
      <c r="A5064"/>
      <c r="B5064"/>
      <c r="C5064" s="8"/>
      <c r="D5064" s="8"/>
      <c r="E5064"/>
      <c r="F5064" s="276"/>
      <c r="G5064"/>
      <c r="H5064"/>
      <c r="I5064"/>
      <c r="J5064" s="267"/>
      <c r="K5064" s="267"/>
      <c r="L5064" s="372"/>
      <c r="O5064" s="373"/>
      <c r="P5064" s="373"/>
      <c r="Q5064" s="374"/>
      <c r="R5064" s="274"/>
      <c r="S5064"/>
      <c r="T5064"/>
      <c r="U5064"/>
      <c r="V5064"/>
      <c r="W5064"/>
      <c r="X5064"/>
      <c r="Y5064"/>
      <c r="Z5064"/>
      <c r="AA5064"/>
      <c r="AB5064"/>
      <c r="AC5064"/>
      <c r="AD5064"/>
      <c r="AE5064"/>
      <c r="AF5064"/>
      <c r="AG5064"/>
      <c r="AH5064"/>
    </row>
    <row r="5065" spans="1:34" s="282" customFormat="1" ht="12.75" customHeight="1" x14ac:dyDescent="0.25">
      <c r="A5065"/>
      <c r="B5065"/>
      <c r="C5065" s="8"/>
      <c r="D5065" s="8"/>
      <c r="E5065"/>
      <c r="F5065" s="276"/>
      <c r="G5065"/>
      <c r="H5065"/>
      <c r="I5065"/>
      <c r="J5065" s="267"/>
      <c r="K5065" s="267"/>
      <c r="L5065" s="372"/>
      <c r="O5065" s="373"/>
      <c r="P5065" s="373"/>
      <c r="Q5065" s="374"/>
      <c r="R5065" s="274"/>
      <c r="S5065"/>
      <c r="T5065"/>
      <c r="U5065"/>
      <c r="V5065"/>
      <c r="W5065"/>
      <c r="X5065"/>
      <c r="Y5065"/>
      <c r="Z5065"/>
      <c r="AA5065"/>
      <c r="AB5065"/>
      <c r="AC5065"/>
      <c r="AD5065"/>
      <c r="AE5065"/>
      <c r="AF5065"/>
      <c r="AG5065"/>
      <c r="AH5065"/>
    </row>
    <row r="5066" spans="1:34" s="282" customFormat="1" ht="12.75" customHeight="1" x14ac:dyDescent="0.25">
      <c r="A5066"/>
      <c r="B5066"/>
      <c r="C5066" s="8"/>
      <c r="D5066" s="8"/>
      <c r="E5066"/>
      <c r="F5066" s="276"/>
      <c r="G5066"/>
      <c r="H5066"/>
      <c r="I5066"/>
      <c r="J5066" s="267"/>
      <c r="K5066" s="267"/>
      <c r="L5066" s="372"/>
      <c r="O5066" s="373"/>
      <c r="P5066" s="373"/>
      <c r="Q5066" s="374"/>
      <c r="R5066" s="274"/>
      <c r="S5066"/>
      <c r="T5066"/>
      <c r="U5066"/>
      <c r="V5066"/>
      <c r="W5066"/>
      <c r="X5066"/>
      <c r="Y5066"/>
      <c r="Z5066"/>
      <c r="AA5066"/>
      <c r="AB5066"/>
      <c r="AC5066"/>
      <c r="AD5066"/>
      <c r="AE5066"/>
      <c r="AF5066"/>
      <c r="AG5066"/>
      <c r="AH5066"/>
    </row>
    <row r="5067" spans="1:34" s="282" customFormat="1" ht="12.75" customHeight="1" x14ac:dyDescent="0.25">
      <c r="A5067"/>
      <c r="B5067"/>
      <c r="C5067" s="8"/>
      <c r="D5067" s="8"/>
      <c r="E5067"/>
      <c r="F5067" s="276"/>
      <c r="G5067"/>
      <c r="H5067"/>
      <c r="I5067"/>
      <c r="J5067" s="267"/>
      <c r="K5067" s="267"/>
      <c r="L5067" s="372"/>
      <c r="O5067" s="373"/>
      <c r="P5067" s="373"/>
      <c r="Q5067" s="374"/>
      <c r="R5067" s="274"/>
      <c r="S5067"/>
      <c r="T5067"/>
      <c r="U5067"/>
      <c r="V5067"/>
      <c r="W5067"/>
      <c r="X5067"/>
      <c r="Y5067"/>
      <c r="Z5067"/>
      <c r="AA5067"/>
      <c r="AB5067"/>
      <c r="AC5067"/>
      <c r="AD5067"/>
      <c r="AE5067"/>
      <c r="AF5067"/>
      <c r="AG5067"/>
      <c r="AH5067"/>
    </row>
    <row r="5068" spans="1:34" s="282" customFormat="1" ht="12.75" customHeight="1" x14ac:dyDescent="0.25">
      <c r="A5068"/>
      <c r="B5068"/>
      <c r="C5068" s="8"/>
      <c r="D5068" s="8"/>
      <c r="E5068"/>
      <c r="F5068" s="276"/>
      <c r="G5068"/>
      <c r="H5068"/>
      <c r="I5068"/>
      <c r="J5068" s="267"/>
      <c r="K5068" s="267"/>
      <c r="L5068" s="372"/>
      <c r="O5068" s="373"/>
      <c r="P5068" s="373"/>
      <c r="Q5068" s="374"/>
      <c r="R5068" s="274"/>
      <c r="S5068"/>
      <c r="T5068"/>
      <c r="U5068"/>
      <c r="V5068"/>
      <c r="W5068"/>
      <c r="X5068"/>
      <c r="Y5068"/>
      <c r="Z5068"/>
      <c r="AA5068"/>
      <c r="AB5068"/>
      <c r="AC5068"/>
      <c r="AD5068"/>
      <c r="AE5068"/>
      <c r="AF5068"/>
      <c r="AG5068"/>
      <c r="AH5068"/>
    </row>
    <row r="5069" spans="1:34" s="282" customFormat="1" ht="12.75" customHeight="1" x14ac:dyDescent="0.25">
      <c r="A5069"/>
      <c r="B5069"/>
      <c r="C5069" s="8"/>
      <c r="D5069" s="8"/>
      <c r="E5069"/>
      <c r="F5069" s="276"/>
      <c r="G5069"/>
      <c r="H5069"/>
      <c r="I5069"/>
      <c r="J5069" s="267"/>
      <c r="K5069" s="267"/>
      <c r="L5069" s="372"/>
      <c r="O5069" s="373"/>
      <c r="P5069" s="373"/>
      <c r="Q5069" s="374"/>
      <c r="R5069" s="274"/>
      <c r="S5069"/>
      <c r="T5069"/>
      <c r="U5069"/>
      <c r="V5069"/>
      <c r="W5069"/>
      <c r="X5069"/>
      <c r="Y5069"/>
      <c r="Z5069"/>
      <c r="AA5069"/>
      <c r="AB5069"/>
      <c r="AC5069"/>
      <c r="AD5069"/>
      <c r="AE5069"/>
      <c r="AF5069"/>
      <c r="AG5069"/>
      <c r="AH5069"/>
    </row>
    <row r="5070" spans="1:34" s="282" customFormat="1" ht="12.75" customHeight="1" x14ac:dyDescent="0.25">
      <c r="A5070"/>
      <c r="B5070"/>
      <c r="C5070" s="8"/>
      <c r="D5070" s="8"/>
      <c r="E5070"/>
      <c r="F5070" s="276"/>
      <c r="G5070"/>
      <c r="H5070"/>
      <c r="I5070"/>
      <c r="J5070" s="267"/>
      <c r="K5070" s="267"/>
      <c r="L5070" s="372"/>
      <c r="O5070" s="373"/>
      <c r="P5070" s="373"/>
      <c r="Q5070" s="374"/>
      <c r="R5070" s="274"/>
      <c r="S5070"/>
      <c r="T5070"/>
      <c r="U5070"/>
      <c r="V5070"/>
      <c r="W5070"/>
      <c r="X5070"/>
      <c r="Y5070"/>
      <c r="Z5070"/>
      <c r="AA5070"/>
      <c r="AB5070"/>
      <c r="AC5070"/>
      <c r="AD5070"/>
      <c r="AE5070"/>
      <c r="AF5070"/>
      <c r="AG5070"/>
      <c r="AH5070"/>
    </row>
    <row r="5071" spans="1:34" s="282" customFormat="1" ht="12.75" customHeight="1" x14ac:dyDescent="0.25">
      <c r="A5071"/>
      <c r="B5071"/>
      <c r="C5071" s="8"/>
      <c r="D5071" s="8"/>
      <c r="E5071"/>
      <c r="F5071" s="276"/>
      <c r="G5071"/>
      <c r="H5071"/>
      <c r="I5071"/>
      <c r="J5071" s="267"/>
      <c r="K5071" s="267"/>
      <c r="L5071" s="372"/>
      <c r="O5071" s="373"/>
      <c r="P5071" s="373"/>
      <c r="Q5071" s="374"/>
      <c r="R5071" s="274"/>
      <c r="S5071"/>
      <c r="T5071"/>
      <c r="U5071"/>
      <c r="V5071"/>
      <c r="W5071"/>
      <c r="X5071"/>
      <c r="Y5071"/>
      <c r="Z5071"/>
      <c r="AA5071"/>
      <c r="AB5071"/>
      <c r="AC5071"/>
      <c r="AD5071"/>
      <c r="AE5071"/>
      <c r="AF5071"/>
      <c r="AG5071"/>
      <c r="AH5071"/>
    </row>
    <row r="5072" spans="1:34" s="282" customFormat="1" ht="12.75" customHeight="1" x14ac:dyDescent="0.25">
      <c r="A5072"/>
      <c r="B5072"/>
      <c r="C5072" s="8"/>
      <c r="D5072" s="8"/>
      <c r="E5072"/>
      <c r="F5072" s="276"/>
      <c r="G5072"/>
      <c r="H5072"/>
      <c r="I5072"/>
      <c r="J5072" s="267"/>
      <c r="K5072" s="267"/>
      <c r="L5072" s="372"/>
      <c r="O5072" s="373"/>
      <c r="P5072" s="373"/>
      <c r="Q5072" s="374"/>
      <c r="R5072" s="274"/>
      <c r="S5072"/>
      <c r="T5072"/>
      <c r="U5072"/>
      <c r="V5072"/>
      <c r="W5072"/>
      <c r="X5072"/>
      <c r="Y5072"/>
      <c r="Z5072"/>
      <c r="AA5072"/>
      <c r="AB5072"/>
      <c r="AC5072"/>
      <c r="AD5072"/>
      <c r="AE5072"/>
      <c r="AF5072"/>
      <c r="AG5072"/>
      <c r="AH5072"/>
    </row>
    <row r="5073" spans="1:34" s="282" customFormat="1" ht="12.75" customHeight="1" x14ac:dyDescent="0.25">
      <c r="A5073"/>
      <c r="B5073"/>
      <c r="C5073" s="8"/>
      <c r="D5073" s="8"/>
      <c r="E5073"/>
      <c r="F5073" s="276"/>
      <c r="G5073"/>
      <c r="H5073"/>
      <c r="I5073"/>
      <c r="J5073" s="267"/>
      <c r="K5073" s="267"/>
      <c r="L5073" s="372"/>
      <c r="O5073" s="373"/>
      <c r="P5073" s="373"/>
      <c r="Q5073" s="374"/>
      <c r="R5073" s="274"/>
      <c r="S5073"/>
      <c r="T5073"/>
      <c r="U5073"/>
      <c r="V5073"/>
      <c r="W5073"/>
      <c r="X5073"/>
      <c r="Y5073"/>
      <c r="Z5073"/>
      <c r="AA5073"/>
      <c r="AB5073"/>
      <c r="AC5073"/>
      <c r="AD5073"/>
      <c r="AE5073"/>
      <c r="AF5073"/>
      <c r="AG5073"/>
      <c r="AH5073"/>
    </row>
    <row r="5074" spans="1:34" s="282" customFormat="1" ht="12.75" customHeight="1" x14ac:dyDescent="0.25">
      <c r="A5074"/>
      <c r="B5074"/>
      <c r="C5074" s="8"/>
      <c r="D5074" s="8"/>
      <c r="E5074"/>
      <c r="F5074" s="276"/>
      <c r="G5074"/>
      <c r="H5074"/>
      <c r="I5074"/>
      <c r="J5074" s="267"/>
      <c r="K5074" s="267"/>
      <c r="L5074" s="372"/>
      <c r="O5074" s="373"/>
      <c r="P5074" s="373"/>
      <c r="Q5074" s="374"/>
      <c r="R5074" s="274"/>
      <c r="S5074"/>
      <c r="T5074"/>
      <c r="U5074"/>
      <c r="V5074"/>
      <c r="W5074"/>
      <c r="X5074"/>
      <c r="Y5074"/>
      <c r="Z5074"/>
      <c r="AA5074"/>
      <c r="AB5074"/>
      <c r="AC5074"/>
      <c r="AD5074"/>
      <c r="AE5074"/>
      <c r="AF5074"/>
      <c r="AG5074"/>
      <c r="AH5074"/>
    </row>
    <row r="5075" spans="1:34" s="282" customFormat="1" ht="12.75" customHeight="1" x14ac:dyDescent="0.25">
      <c r="A5075"/>
      <c r="B5075"/>
      <c r="C5075" s="8"/>
      <c r="D5075" s="8"/>
      <c r="E5075"/>
      <c r="F5075" s="276"/>
      <c r="G5075"/>
      <c r="H5075"/>
      <c r="I5075"/>
      <c r="J5075" s="267"/>
      <c r="K5075" s="267"/>
      <c r="L5075" s="372"/>
      <c r="O5075" s="373"/>
      <c r="P5075" s="373"/>
      <c r="Q5075" s="374"/>
      <c r="R5075" s="274"/>
      <c r="S5075"/>
      <c r="T5075"/>
      <c r="U5075"/>
      <c r="V5075"/>
      <c r="W5075"/>
      <c r="X5075"/>
      <c r="Y5075"/>
      <c r="Z5075"/>
      <c r="AA5075"/>
      <c r="AB5075"/>
      <c r="AC5075"/>
      <c r="AD5075"/>
      <c r="AE5075"/>
      <c r="AF5075"/>
      <c r="AG5075"/>
      <c r="AH5075"/>
    </row>
    <row r="5076" spans="1:34" s="282" customFormat="1" ht="12.75" customHeight="1" x14ac:dyDescent="0.25">
      <c r="A5076"/>
      <c r="B5076"/>
      <c r="C5076" s="8"/>
      <c r="D5076" s="8"/>
      <c r="E5076"/>
      <c r="F5076" s="276"/>
      <c r="G5076"/>
      <c r="H5076"/>
      <c r="I5076"/>
      <c r="J5076" s="267"/>
      <c r="K5076" s="267"/>
      <c r="L5076" s="372"/>
      <c r="O5076" s="373"/>
      <c r="P5076" s="373"/>
      <c r="Q5076" s="374"/>
      <c r="R5076" s="274"/>
      <c r="S5076"/>
      <c r="T5076"/>
      <c r="U5076"/>
      <c r="V5076"/>
      <c r="W5076"/>
      <c r="X5076"/>
      <c r="Y5076"/>
      <c r="Z5076"/>
      <c r="AA5076"/>
      <c r="AB5076"/>
      <c r="AC5076"/>
      <c r="AD5076"/>
      <c r="AE5076"/>
      <c r="AF5076"/>
      <c r="AG5076"/>
      <c r="AH5076"/>
    </row>
    <row r="5077" spans="1:34" s="282" customFormat="1" ht="12.75" customHeight="1" x14ac:dyDescent="0.25">
      <c r="A5077"/>
      <c r="B5077"/>
      <c r="C5077" s="8"/>
      <c r="D5077" s="8"/>
      <c r="E5077"/>
      <c r="F5077" s="276"/>
      <c r="G5077"/>
      <c r="H5077"/>
      <c r="I5077"/>
      <c r="J5077" s="267"/>
      <c r="K5077" s="267"/>
      <c r="L5077" s="372"/>
      <c r="O5077" s="373"/>
      <c r="P5077" s="373"/>
      <c r="Q5077" s="374"/>
      <c r="R5077" s="274"/>
      <c r="S5077"/>
      <c r="T5077"/>
      <c r="U5077"/>
      <c r="V5077"/>
      <c r="W5077"/>
      <c r="X5077"/>
      <c r="Y5077"/>
      <c r="Z5077"/>
      <c r="AA5077"/>
      <c r="AB5077"/>
      <c r="AC5077"/>
      <c r="AD5077"/>
      <c r="AE5077"/>
      <c r="AF5077"/>
      <c r="AG5077"/>
      <c r="AH5077"/>
    </row>
    <row r="5078" spans="1:34" s="282" customFormat="1" ht="12.75" customHeight="1" x14ac:dyDescent="0.25">
      <c r="A5078"/>
      <c r="B5078"/>
      <c r="C5078" s="8"/>
      <c r="D5078" s="8"/>
      <c r="E5078"/>
      <c r="F5078" s="276"/>
      <c r="G5078"/>
      <c r="H5078"/>
      <c r="I5078"/>
      <c r="J5078" s="267"/>
      <c r="K5078" s="267"/>
      <c r="L5078" s="372"/>
      <c r="O5078" s="373"/>
      <c r="P5078" s="373"/>
      <c r="Q5078" s="374"/>
      <c r="R5078" s="274"/>
      <c r="S5078"/>
      <c r="T5078"/>
      <c r="U5078"/>
      <c r="V5078"/>
      <c r="W5078"/>
      <c r="X5078"/>
      <c r="Y5078"/>
      <c r="Z5078"/>
      <c r="AA5078"/>
      <c r="AB5078"/>
      <c r="AC5078"/>
      <c r="AD5078"/>
      <c r="AE5078"/>
      <c r="AF5078"/>
      <c r="AG5078"/>
      <c r="AH5078"/>
    </row>
    <row r="5079" spans="1:34" s="282" customFormat="1" ht="12.75" customHeight="1" x14ac:dyDescent="0.25">
      <c r="A5079"/>
      <c r="B5079"/>
      <c r="C5079" s="8"/>
      <c r="D5079" s="8"/>
      <c r="E5079"/>
      <c r="F5079" s="276"/>
      <c r="G5079"/>
      <c r="H5079"/>
      <c r="I5079"/>
      <c r="J5079" s="267"/>
      <c r="K5079" s="267"/>
      <c r="L5079" s="372"/>
      <c r="O5079" s="373"/>
      <c r="P5079" s="373"/>
      <c r="Q5079" s="374"/>
      <c r="R5079" s="274"/>
      <c r="S5079"/>
      <c r="T5079"/>
      <c r="U5079"/>
      <c r="V5079"/>
      <c r="W5079"/>
      <c r="X5079"/>
      <c r="Y5079"/>
      <c r="Z5079"/>
      <c r="AA5079"/>
      <c r="AB5079"/>
      <c r="AC5079"/>
      <c r="AD5079"/>
      <c r="AE5079"/>
      <c r="AF5079"/>
      <c r="AG5079"/>
      <c r="AH5079"/>
    </row>
    <row r="5080" spans="1:34" s="282" customFormat="1" ht="12.75" customHeight="1" x14ac:dyDescent="0.25">
      <c r="A5080"/>
      <c r="B5080"/>
      <c r="C5080" s="8"/>
      <c r="D5080" s="8"/>
      <c r="E5080"/>
      <c r="F5080" s="276"/>
      <c r="G5080"/>
      <c r="H5080"/>
      <c r="I5080"/>
      <c r="J5080" s="267"/>
      <c r="K5080" s="267"/>
      <c r="L5080" s="372"/>
      <c r="O5080" s="373"/>
      <c r="P5080" s="373"/>
      <c r="Q5080" s="374"/>
      <c r="R5080" s="274"/>
      <c r="S5080"/>
      <c r="T5080"/>
      <c r="U5080"/>
      <c r="V5080"/>
      <c r="W5080"/>
      <c r="X5080"/>
      <c r="Y5080"/>
      <c r="Z5080"/>
      <c r="AA5080"/>
      <c r="AB5080"/>
      <c r="AC5080"/>
      <c r="AD5080"/>
      <c r="AE5080"/>
      <c r="AF5080"/>
      <c r="AG5080"/>
      <c r="AH5080"/>
    </row>
    <row r="5081" spans="1:34" s="282" customFormat="1" ht="12.75" customHeight="1" x14ac:dyDescent="0.25">
      <c r="A5081"/>
      <c r="B5081"/>
      <c r="C5081" s="8"/>
      <c r="D5081" s="8"/>
      <c r="E5081"/>
      <c r="F5081" s="276"/>
      <c r="G5081"/>
      <c r="H5081"/>
      <c r="I5081"/>
      <c r="J5081" s="267"/>
      <c r="K5081" s="267"/>
      <c r="L5081" s="372"/>
      <c r="O5081" s="373"/>
      <c r="P5081" s="373"/>
      <c r="Q5081" s="374"/>
      <c r="R5081" s="274"/>
      <c r="S5081"/>
      <c r="T5081"/>
      <c r="U5081"/>
      <c r="V5081"/>
      <c r="W5081"/>
      <c r="X5081"/>
      <c r="Y5081"/>
      <c r="Z5081"/>
      <c r="AA5081"/>
      <c r="AB5081"/>
      <c r="AC5081"/>
      <c r="AD5081"/>
      <c r="AE5081"/>
      <c r="AF5081"/>
      <c r="AG5081"/>
      <c r="AH5081"/>
    </row>
    <row r="5082" spans="1:34" s="282" customFormat="1" ht="12.75" customHeight="1" x14ac:dyDescent="0.25">
      <c r="A5082"/>
      <c r="B5082"/>
      <c r="C5082" s="8"/>
      <c r="D5082" s="8"/>
      <c r="E5082"/>
      <c r="F5082" s="276"/>
      <c r="G5082"/>
      <c r="H5082"/>
      <c r="I5082"/>
      <c r="J5082" s="267"/>
      <c r="K5082" s="267"/>
      <c r="L5082" s="372"/>
      <c r="O5082" s="373"/>
      <c r="P5082" s="373"/>
      <c r="Q5082" s="374"/>
      <c r="R5082" s="274"/>
      <c r="S5082"/>
      <c r="T5082"/>
      <c r="U5082"/>
      <c r="V5082"/>
      <c r="W5082"/>
      <c r="X5082"/>
      <c r="Y5082"/>
      <c r="Z5082"/>
      <c r="AA5082"/>
      <c r="AB5082"/>
      <c r="AC5082"/>
      <c r="AD5082"/>
      <c r="AE5082"/>
      <c r="AF5082"/>
      <c r="AG5082"/>
      <c r="AH5082"/>
    </row>
    <row r="5083" spans="1:34" s="282" customFormat="1" ht="12.75" customHeight="1" x14ac:dyDescent="0.25">
      <c r="A5083"/>
      <c r="B5083"/>
      <c r="C5083" s="8"/>
      <c r="D5083" s="8"/>
      <c r="E5083"/>
      <c r="F5083" s="276"/>
      <c r="G5083"/>
      <c r="H5083"/>
      <c r="I5083"/>
      <c r="J5083" s="267"/>
      <c r="K5083" s="267"/>
      <c r="L5083" s="372"/>
      <c r="O5083" s="373"/>
      <c r="P5083" s="373"/>
      <c r="Q5083" s="374"/>
      <c r="R5083" s="274"/>
      <c r="S5083"/>
      <c r="T5083"/>
      <c r="U5083"/>
      <c r="V5083"/>
      <c r="W5083"/>
      <c r="X5083"/>
      <c r="Y5083"/>
      <c r="Z5083"/>
      <c r="AA5083"/>
      <c r="AB5083"/>
      <c r="AC5083"/>
      <c r="AD5083"/>
      <c r="AE5083"/>
      <c r="AF5083"/>
      <c r="AG5083"/>
      <c r="AH5083"/>
    </row>
    <row r="5084" spans="1:34" s="282" customFormat="1" ht="12.75" customHeight="1" x14ac:dyDescent="0.25">
      <c r="A5084"/>
      <c r="B5084"/>
      <c r="C5084" s="8"/>
      <c r="D5084" s="8"/>
      <c r="E5084"/>
      <c r="F5084" s="276"/>
      <c r="G5084"/>
      <c r="H5084"/>
      <c r="I5084"/>
      <c r="J5084" s="267"/>
      <c r="K5084" s="267"/>
      <c r="L5084" s="372"/>
      <c r="O5084" s="373"/>
      <c r="P5084" s="373"/>
      <c r="Q5084" s="374"/>
      <c r="R5084" s="274"/>
      <c r="S5084"/>
      <c r="T5084"/>
      <c r="U5084"/>
      <c r="V5084"/>
      <c r="W5084"/>
      <c r="X5084"/>
      <c r="Y5084"/>
      <c r="Z5084"/>
      <c r="AA5084"/>
      <c r="AB5084"/>
      <c r="AC5084"/>
      <c r="AD5084"/>
      <c r="AE5084"/>
      <c r="AF5084"/>
      <c r="AG5084"/>
      <c r="AH5084"/>
    </row>
    <row r="5085" spans="1:34" s="282" customFormat="1" ht="12.75" customHeight="1" x14ac:dyDescent="0.25">
      <c r="A5085"/>
      <c r="B5085"/>
      <c r="C5085" s="8"/>
      <c r="D5085" s="8"/>
      <c r="E5085"/>
      <c r="F5085" s="276"/>
      <c r="G5085"/>
      <c r="H5085"/>
      <c r="I5085"/>
      <c r="J5085" s="267"/>
      <c r="K5085" s="267"/>
      <c r="L5085" s="372"/>
      <c r="O5085" s="373"/>
      <c r="P5085" s="373"/>
      <c r="Q5085" s="374"/>
      <c r="R5085" s="274"/>
      <c r="S5085"/>
      <c r="T5085"/>
      <c r="U5085"/>
      <c r="V5085"/>
      <c r="W5085"/>
      <c r="X5085"/>
      <c r="Y5085"/>
      <c r="Z5085"/>
      <c r="AA5085"/>
      <c r="AB5085"/>
      <c r="AC5085"/>
      <c r="AD5085"/>
      <c r="AE5085"/>
      <c r="AF5085"/>
      <c r="AG5085"/>
      <c r="AH5085"/>
    </row>
    <row r="5086" spans="1:34" s="282" customFormat="1" ht="12.75" customHeight="1" x14ac:dyDescent="0.25">
      <c r="A5086"/>
      <c r="B5086"/>
      <c r="C5086" s="8"/>
      <c r="D5086" s="8"/>
      <c r="E5086"/>
      <c r="F5086" s="276"/>
      <c r="G5086"/>
      <c r="H5086"/>
      <c r="I5086"/>
      <c r="J5086" s="267"/>
      <c r="K5086" s="267"/>
      <c r="L5086" s="372"/>
      <c r="O5086" s="373"/>
      <c r="P5086" s="373"/>
      <c r="Q5086" s="374"/>
      <c r="R5086" s="274"/>
      <c r="S5086"/>
      <c r="T5086"/>
      <c r="U5086"/>
      <c r="V5086"/>
      <c r="W5086"/>
      <c r="X5086"/>
      <c r="Y5086"/>
      <c r="Z5086"/>
      <c r="AA5086"/>
      <c r="AB5086"/>
      <c r="AC5086"/>
      <c r="AD5086"/>
      <c r="AE5086"/>
      <c r="AF5086"/>
      <c r="AG5086"/>
      <c r="AH5086"/>
    </row>
    <row r="5087" spans="1:34" s="282" customFormat="1" ht="12.75" customHeight="1" x14ac:dyDescent="0.25">
      <c r="A5087"/>
      <c r="B5087"/>
      <c r="C5087" s="8"/>
      <c r="D5087" s="8"/>
      <c r="E5087"/>
      <c r="F5087" s="276"/>
      <c r="G5087"/>
      <c r="H5087"/>
      <c r="I5087"/>
      <c r="J5087" s="267"/>
      <c r="K5087" s="267"/>
      <c r="L5087" s="372"/>
      <c r="O5087" s="373"/>
      <c r="P5087" s="373"/>
      <c r="Q5087" s="374"/>
      <c r="R5087" s="274"/>
      <c r="S5087"/>
      <c r="T5087"/>
      <c r="U5087"/>
      <c r="V5087"/>
      <c r="W5087"/>
      <c r="X5087"/>
      <c r="Y5087"/>
      <c r="Z5087"/>
      <c r="AA5087"/>
      <c r="AB5087"/>
      <c r="AC5087"/>
      <c r="AD5087"/>
      <c r="AE5087"/>
      <c r="AF5087"/>
      <c r="AG5087"/>
      <c r="AH5087"/>
    </row>
    <row r="5088" spans="1:34" s="282" customFormat="1" ht="12.75" customHeight="1" x14ac:dyDescent="0.25">
      <c r="A5088"/>
      <c r="B5088"/>
      <c r="C5088" s="8"/>
      <c r="D5088" s="8"/>
      <c r="E5088"/>
      <c r="F5088" s="276"/>
      <c r="G5088"/>
      <c r="H5088"/>
      <c r="I5088"/>
      <c r="J5088" s="267"/>
      <c r="K5088" s="267"/>
      <c r="L5088" s="372"/>
      <c r="O5088" s="373"/>
      <c r="P5088" s="373"/>
      <c r="Q5088" s="374"/>
      <c r="R5088" s="274"/>
      <c r="S5088"/>
      <c r="T5088"/>
      <c r="U5088"/>
      <c r="V5088"/>
      <c r="W5088"/>
      <c r="X5088"/>
      <c r="Y5088"/>
      <c r="Z5088"/>
      <c r="AA5088"/>
      <c r="AB5088"/>
      <c r="AC5088"/>
      <c r="AD5088"/>
      <c r="AE5088"/>
      <c r="AF5088"/>
      <c r="AG5088"/>
      <c r="AH5088"/>
    </row>
    <row r="5089" spans="1:34" s="282" customFormat="1" ht="12.75" customHeight="1" x14ac:dyDescent="0.25">
      <c r="A5089"/>
      <c r="B5089"/>
      <c r="C5089" s="8"/>
      <c r="D5089" s="8"/>
      <c r="E5089"/>
      <c r="F5089" s="276"/>
      <c r="G5089"/>
      <c r="H5089"/>
      <c r="I5089"/>
      <c r="J5089" s="267"/>
      <c r="K5089" s="267"/>
      <c r="L5089" s="372"/>
      <c r="O5089" s="373"/>
      <c r="P5089" s="373"/>
      <c r="Q5089" s="374"/>
      <c r="R5089" s="274"/>
      <c r="S5089"/>
      <c r="T5089"/>
      <c r="U5089"/>
      <c r="V5089"/>
      <c r="W5089"/>
      <c r="X5089"/>
      <c r="Y5089"/>
      <c r="Z5089"/>
      <c r="AA5089"/>
      <c r="AB5089"/>
      <c r="AC5089"/>
      <c r="AD5089"/>
      <c r="AE5089"/>
      <c r="AF5089"/>
      <c r="AG5089"/>
      <c r="AH5089"/>
    </row>
    <row r="5090" spans="1:34" s="282" customFormat="1" ht="12.75" customHeight="1" x14ac:dyDescent="0.25">
      <c r="A5090"/>
      <c r="B5090"/>
      <c r="C5090" s="8"/>
      <c r="D5090" s="8"/>
      <c r="E5090"/>
      <c r="F5090" s="276"/>
      <c r="G5090"/>
      <c r="H5090"/>
      <c r="I5090"/>
      <c r="J5090" s="267"/>
      <c r="K5090" s="267"/>
      <c r="L5090" s="372"/>
      <c r="O5090" s="373"/>
      <c r="P5090" s="373"/>
      <c r="Q5090" s="374"/>
      <c r="R5090" s="274"/>
      <c r="S5090"/>
      <c r="T5090"/>
      <c r="U5090"/>
      <c r="V5090"/>
      <c r="W5090"/>
      <c r="X5090"/>
      <c r="Y5090"/>
      <c r="Z5090"/>
      <c r="AA5090"/>
      <c r="AB5090"/>
      <c r="AC5090"/>
      <c r="AD5090"/>
      <c r="AE5090"/>
      <c r="AF5090"/>
      <c r="AG5090"/>
      <c r="AH5090"/>
    </row>
    <row r="5091" spans="1:34" s="282" customFormat="1" ht="12.75" customHeight="1" x14ac:dyDescent="0.25">
      <c r="A5091"/>
      <c r="B5091"/>
      <c r="C5091" s="8"/>
      <c r="D5091" s="8"/>
      <c r="E5091"/>
      <c r="F5091" s="276"/>
      <c r="G5091"/>
      <c r="H5091"/>
      <c r="I5091"/>
      <c r="J5091" s="267"/>
      <c r="K5091" s="267"/>
      <c r="L5091" s="372"/>
      <c r="O5091" s="373"/>
      <c r="P5091" s="373"/>
      <c r="Q5091" s="374"/>
      <c r="R5091" s="274"/>
      <c r="S5091"/>
      <c r="T5091"/>
      <c r="U5091"/>
      <c r="V5091"/>
      <c r="W5091"/>
      <c r="X5091"/>
      <c r="Y5091"/>
      <c r="Z5091"/>
      <c r="AA5091"/>
      <c r="AB5091"/>
      <c r="AC5091"/>
      <c r="AD5091"/>
      <c r="AE5091"/>
      <c r="AF5091"/>
      <c r="AG5091"/>
      <c r="AH5091"/>
    </row>
    <row r="5092" spans="1:34" s="282" customFormat="1" ht="12.75" customHeight="1" x14ac:dyDescent="0.25">
      <c r="A5092"/>
      <c r="B5092"/>
      <c r="C5092" s="8"/>
      <c r="D5092" s="8"/>
      <c r="E5092"/>
      <c r="F5092" s="276"/>
      <c r="G5092"/>
      <c r="H5092"/>
      <c r="I5092"/>
      <c r="J5092" s="267"/>
      <c r="K5092" s="267"/>
      <c r="L5092" s="372"/>
      <c r="O5092" s="373"/>
      <c r="P5092" s="373"/>
      <c r="Q5092" s="374"/>
      <c r="R5092" s="274"/>
      <c r="S5092"/>
      <c r="T5092"/>
      <c r="U5092"/>
      <c r="V5092"/>
      <c r="W5092"/>
      <c r="X5092"/>
      <c r="Y5092"/>
      <c r="Z5092"/>
      <c r="AA5092"/>
      <c r="AB5092"/>
      <c r="AC5092"/>
      <c r="AD5092"/>
      <c r="AE5092"/>
      <c r="AF5092"/>
      <c r="AG5092"/>
      <c r="AH5092"/>
    </row>
    <row r="5093" spans="1:34" s="282" customFormat="1" ht="12.75" customHeight="1" x14ac:dyDescent="0.25">
      <c r="A5093"/>
      <c r="B5093"/>
      <c r="C5093" s="8"/>
      <c r="D5093" s="8"/>
      <c r="E5093"/>
      <c r="F5093" s="276"/>
      <c r="G5093"/>
      <c r="H5093"/>
      <c r="I5093"/>
      <c r="J5093" s="267"/>
      <c r="K5093" s="267"/>
      <c r="L5093" s="372"/>
      <c r="O5093" s="373"/>
      <c r="P5093" s="373"/>
      <c r="Q5093" s="374"/>
      <c r="R5093" s="274"/>
      <c r="S5093"/>
      <c r="T5093"/>
      <c r="U5093"/>
      <c r="V5093"/>
      <c r="W5093"/>
      <c r="X5093"/>
      <c r="Y5093"/>
      <c r="Z5093"/>
      <c r="AA5093"/>
      <c r="AB5093"/>
      <c r="AC5093"/>
      <c r="AD5093"/>
      <c r="AE5093"/>
      <c r="AF5093"/>
      <c r="AG5093"/>
      <c r="AH5093"/>
    </row>
    <row r="5094" spans="1:34" s="282" customFormat="1" ht="12.75" customHeight="1" x14ac:dyDescent="0.25">
      <c r="A5094"/>
      <c r="B5094"/>
      <c r="C5094" s="8"/>
      <c r="D5094" s="8"/>
      <c r="E5094"/>
      <c r="F5094" s="276"/>
      <c r="G5094"/>
      <c r="H5094"/>
      <c r="I5094"/>
      <c r="J5094" s="267"/>
      <c r="K5094" s="267"/>
      <c r="L5094" s="372"/>
      <c r="O5094" s="373"/>
      <c r="P5094" s="373"/>
      <c r="Q5094" s="374"/>
      <c r="R5094" s="274"/>
      <c r="S5094"/>
      <c r="T5094"/>
      <c r="U5094"/>
      <c r="V5094"/>
      <c r="W5094"/>
      <c r="X5094"/>
      <c r="Y5094"/>
      <c r="Z5094"/>
      <c r="AA5094"/>
      <c r="AB5094"/>
      <c r="AC5094"/>
      <c r="AD5094"/>
      <c r="AE5094"/>
      <c r="AF5094"/>
      <c r="AG5094"/>
      <c r="AH5094"/>
    </row>
    <row r="5095" spans="1:34" s="282" customFormat="1" ht="12.75" customHeight="1" x14ac:dyDescent="0.25">
      <c r="A5095"/>
      <c r="B5095"/>
      <c r="C5095" s="8"/>
      <c r="D5095" s="8"/>
      <c r="E5095"/>
      <c r="F5095" s="276"/>
      <c r="G5095"/>
      <c r="H5095"/>
      <c r="I5095"/>
      <c r="J5095" s="267"/>
      <c r="K5095" s="267"/>
      <c r="L5095" s="372"/>
      <c r="O5095" s="373"/>
      <c r="P5095" s="373"/>
      <c r="Q5095" s="374"/>
      <c r="R5095" s="274"/>
      <c r="S5095"/>
      <c r="T5095"/>
      <c r="U5095"/>
      <c r="V5095"/>
      <c r="W5095"/>
      <c r="X5095"/>
      <c r="Y5095"/>
      <c r="Z5095"/>
      <c r="AA5095"/>
      <c r="AB5095"/>
      <c r="AC5095"/>
      <c r="AD5095"/>
      <c r="AE5095"/>
      <c r="AF5095"/>
      <c r="AG5095"/>
      <c r="AH5095"/>
    </row>
    <row r="5096" spans="1:34" s="282" customFormat="1" ht="12.75" customHeight="1" x14ac:dyDescent="0.25">
      <c r="A5096"/>
      <c r="B5096"/>
      <c r="C5096" s="8"/>
      <c r="D5096" s="8"/>
      <c r="E5096"/>
      <c r="F5096" s="276"/>
      <c r="G5096"/>
      <c r="H5096"/>
      <c r="I5096"/>
      <c r="J5096" s="267"/>
      <c r="K5096" s="267"/>
      <c r="L5096" s="372"/>
      <c r="O5096" s="373"/>
      <c r="P5096" s="373"/>
      <c r="Q5096" s="374"/>
      <c r="R5096" s="274"/>
      <c r="S5096"/>
      <c r="T5096"/>
      <c r="U5096"/>
      <c r="V5096"/>
      <c r="W5096"/>
      <c r="X5096"/>
      <c r="Y5096"/>
      <c r="Z5096"/>
      <c r="AA5096"/>
      <c r="AB5096"/>
      <c r="AC5096"/>
      <c r="AD5096"/>
      <c r="AE5096"/>
      <c r="AF5096"/>
      <c r="AG5096"/>
      <c r="AH5096"/>
    </row>
    <row r="5097" spans="1:34" s="282" customFormat="1" ht="12.75" customHeight="1" x14ac:dyDescent="0.25">
      <c r="A5097"/>
      <c r="B5097"/>
      <c r="C5097" s="8"/>
      <c r="D5097" s="8"/>
      <c r="E5097"/>
      <c r="F5097" s="276"/>
      <c r="G5097"/>
      <c r="H5097"/>
      <c r="I5097"/>
      <c r="J5097" s="267"/>
      <c r="K5097" s="267"/>
      <c r="L5097" s="372"/>
      <c r="O5097" s="373"/>
      <c r="P5097" s="373"/>
      <c r="Q5097" s="374"/>
      <c r="R5097" s="274"/>
      <c r="S5097"/>
      <c r="T5097"/>
      <c r="U5097"/>
      <c r="V5097"/>
      <c r="W5097"/>
      <c r="X5097"/>
      <c r="Y5097"/>
      <c r="Z5097"/>
      <c r="AA5097"/>
      <c r="AB5097"/>
      <c r="AC5097"/>
      <c r="AD5097"/>
      <c r="AE5097"/>
      <c r="AF5097"/>
      <c r="AG5097"/>
      <c r="AH5097"/>
    </row>
    <row r="5098" spans="1:34" s="282" customFormat="1" ht="12.75" customHeight="1" x14ac:dyDescent="0.25">
      <c r="A5098"/>
      <c r="B5098"/>
      <c r="C5098" s="8"/>
      <c r="D5098" s="8"/>
      <c r="E5098"/>
      <c r="F5098" s="276"/>
      <c r="G5098"/>
      <c r="H5098"/>
      <c r="I5098"/>
      <c r="J5098" s="267"/>
      <c r="K5098" s="267"/>
      <c r="L5098" s="372"/>
      <c r="O5098" s="373"/>
      <c r="P5098" s="373"/>
      <c r="Q5098" s="374"/>
      <c r="R5098" s="274"/>
      <c r="S5098"/>
      <c r="T5098"/>
      <c r="U5098"/>
      <c r="V5098"/>
      <c r="W5098"/>
      <c r="X5098"/>
      <c r="Y5098"/>
      <c r="Z5098"/>
      <c r="AA5098"/>
      <c r="AB5098"/>
      <c r="AC5098"/>
      <c r="AD5098"/>
      <c r="AE5098"/>
      <c r="AF5098"/>
      <c r="AG5098"/>
      <c r="AH5098"/>
    </row>
    <row r="5099" spans="1:34" s="282" customFormat="1" ht="12.75" customHeight="1" x14ac:dyDescent="0.25">
      <c r="A5099"/>
      <c r="B5099"/>
      <c r="C5099" s="8"/>
      <c r="D5099" s="8"/>
      <c r="E5099"/>
      <c r="F5099" s="276"/>
      <c r="G5099"/>
      <c r="H5099"/>
      <c r="I5099"/>
      <c r="J5099" s="267"/>
      <c r="K5099" s="267"/>
      <c r="L5099" s="372"/>
      <c r="O5099" s="373"/>
      <c r="P5099" s="373"/>
      <c r="Q5099" s="374"/>
      <c r="R5099" s="274"/>
      <c r="S5099"/>
      <c r="T5099"/>
      <c r="U5099"/>
      <c r="V5099"/>
      <c r="W5099"/>
      <c r="X5099"/>
      <c r="Y5099"/>
      <c r="Z5099"/>
      <c r="AA5099"/>
      <c r="AB5099"/>
      <c r="AC5099"/>
      <c r="AD5099"/>
      <c r="AE5099"/>
      <c r="AF5099"/>
      <c r="AG5099"/>
      <c r="AH5099"/>
    </row>
    <row r="5100" spans="1:34" s="282" customFormat="1" ht="12.75" customHeight="1" x14ac:dyDescent="0.25">
      <c r="A5100"/>
      <c r="B5100"/>
      <c r="C5100" s="8"/>
      <c r="D5100" s="8"/>
      <c r="E5100"/>
      <c r="F5100" s="276"/>
      <c r="G5100"/>
      <c r="H5100"/>
      <c r="I5100"/>
      <c r="J5100" s="267"/>
      <c r="K5100" s="267"/>
      <c r="L5100" s="372"/>
      <c r="O5100" s="373"/>
      <c r="P5100" s="373"/>
      <c r="Q5100" s="374"/>
      <c r="R5100" s="274"/>
      <c r="S5100"/>
      <c r="T5100"/>
      <c r="U5100"/>
      <c r="V5100"/>
      <c r="W5100"/>
      <c r="X5100"/>
      <c r="Y5100"/>
      <c r="Z5100"/>
      <c r="AA5100"/>
      <c r="AB5100"/>
      <c r="AC5100"/>
      <c r="AD5100"/>
      <c r="AE5100"/>
      <c r="AF5100"/>
      <c r="AG5100"/>
      <c r="AH5100"/>
    </row>
    <row r="5101" spans="1:34" s="282" customFormat="1" ht="12.75" customHeight="1" x14ac:dyDescent="0.25">
      <c r="A5101"/>
      <c r="B5101"/>
      <c r="C5101" s="8"/>
      <c r="D5101" s="8"/>
      <c r="E5101"/>
      <c r="F5101" s="276"/>
      <c r="G5101"/>
      <c r="H5101"/>
      <c r="I5101"/>
      <c r="J5101" s="267"/>
      <c r="K5101" s="267"/>
      <c r="L5101" s="372"/>
      <c r="O5101" s="373"/>
      <c r="P5101" s="373"/>
      <c r="Q5101" s="374"/>
      <c r="R5101" s="274"/>
      <c r="S5101"/>
      <c r="T5101"/>
      <c r="U5101"/>
      <c r="V5101"/>
      <c r="W5101"/>
      <c r="X5101"/>
      <c r="Y5101"/>
      <c r="Z5101"/>
      <c r="AA5101"/>
      <c r="AB5101"/>
      <c r="AC5101"/>
      <c r="AD5101"/>
      <c r="AE5101"/>
      <c r="AF5101"/>
      <c r="AG5101"/>
      <c r="AH5101"/>
    </row>
    <row r="5102" spans="1:34" s="282" customFormat="1" ht="12.75" customHeight="1" x14ac:dyDescent="0.25">
      <c r="A5102"/>
      <c r="B5102"/>
      <c r="C5102" s="8"/>
      <c r="D5102" s="8"/>
      <c r="E5102"/>
      <c r="F5102" s="276"/>
      <c r="G5102"/>
      <c r="H5102"/>
      <c r="I5102"/>
      <c r="J5102" s="267"/>
      <c r="K5102" s="267"/>
      <c r="L5102" s="372"/>
      <c r="O5102" s="373"/>
      <c r="P5102" s="373"/>
      <c r="Q5102" s="374"/>
      <c r="R5102" s="274"/>
      <c r="S5102"/>
      <c r="T5102"/>
      <c r="U5102"/>
      <c r="V5102"/>
      <c r="W5102"/>
      <c r="X5102"/>
      <c r="Y5102"/>
      <c r="Z5102"/>
      <c r="AA5102"/>
      <c r="AB5102"/>
      <c r="AC5102"/>
      <c r="AD5102"/>
      <c r="AE5102"/>
      <c r="AF5102"/>
      <c r="AG5102"/>
      <c r="AH5102"/>
    </row>
    <row r="5103" spans="1:34" s="282" customFormat="1" ht="12.75" customHeight="1" x14ac:dyDescent="0.25">
      <c r="A5103"/>
      <c r="B5103"/>
      <c r="C5103" s="8"/>
      <c r="D5103" s="8"/>
      <c r="E5103"/>
      <c r="F5103" s="276"/>
      <c r="G5103"/>
      <c r="H5103"/>
      <c r="I5103"/>
      <c r="J5103" s="267"/>
      <c r="K5103" s="267"/>
      <c r="L5103" s="372"/>
      <c r="O5103" s="373"/>
      <c r="P5103" s="373"/>
      <c r="Q5103" s="374"/>
      <c r="R5103" s="274"/>
      <c r="S5103"/>
      <c r="T5103"/>
      <c r="U5103"/>
      <c r="V5103"/>
      <c r="W5103"/>
      <c r="X5103"/>
      <c r="Y5103"/>
      <c r="Z5103"/>
      <c r="AA5103"/>
      <c r="AB5103"/>
      <c r="AC5103"/>
      <c r="AD5103"/>
      <c r="AE5103"/>
      <c r="AF5103"/>
      <c r="AG5103"/>
      <c r="AH5103"/>
    </row>
    <row r="5104" spans="1:34" s="282" customFormat="1" ht="12.75" customHeight="1" x14ac:dyDescent="0.25">
      <c r="A5104"/>
      <c r="B5104"/>
      <c r="C5104" s="8"/>
      <c r="D5104" s="8"/>
      <c r="E5104"/>
      <c r="F5104" s="276"/>
      <c r="G5104"/>
      <c r="H5104"/>
      <c r="I5104"/>
      <c r="J5104" s="267"/>
      <c r="K5104" s="267"/>
      <c r="L5104" s="372"/>
      <c r="O5104" s="373"/>
      <c r="P5104" s="373"/>
      <c r="Q5104" s="374"/>
      <c r="R5104" s="274"/>
      <c r="S5104"/>
      <c r="T5104"/>
      <c r="U5104"/>
      <c r="V5104"/>
      <c r="W5104"/>
      <c r="X5104"/>
      <c r="Y5104"/>
      <c r="Z5104"/>
      <c r="AA5104"/>
      <c r="AB5104"/>
      <c r="AC5104"/>
      <c r="AD5104"/>
      <c r="AE5104"/>
      <c r="AF5104"/>
      <c r="AG5104"/>
      <c r="AH5104"/>
    </row>
    <row r="5105" spans="1:34" s="282" customFormat="1" ht="12.75" customHeight="1" x14ac:dyDescent="0.25">
      <c r="A5105"/>
      <c r="B5105"/>
      <c r="C5105" s="8"/>
      <c r="D5105" s="8"/>
      <c r="E5105"/>
      <c r="F5105" s="276"/>
      <c r="G5105"/>
      <c r="H5105"/>
      <c r="I5105"/>
      <c r="J5105" s="267"/>
      <c r="K5105" s="267"/>
      <c r="L5105" s="372"/>
      <c r="O5105" s="373"/>
      <c r="P5105" s="373"/>
      <c r="Q5105" s="374"/>
      <c r="R5105" s="274"/>
      <c r="S5105"/>
      <c r="T5105"/>
      <c r="U5105"/>
      <c r="V5105"/>
      <c r="W5105"/>
      <c r="X5105"/>
      <c r="Y5105"/>
      <c r="Z5105"/>
      <c r="AA5105"/>
      <c r="AB5105"/>
      <c r="AC5105"/>
      <c r="AD5105"/>
      <c r="AE5105"/>
      <c r="AF5105"/>
      <c r="AG5105"/>
      <c r="AH5105"/>
    </row>
    <row r="5106" spans="1:34" s="282" customFormat="1" ht="12.75" customHeight="1" x14ac:dyDescent="0.25">
      <c r="A5106"/>
      <c r="B5106"/>
      <c r="C5106" s="8"/>
      <c r="D5106" s="8"/>
      <c r="E5106"/>
      <c r="F5106" s="276"/>
      <c r="G5106"/>
      <c r="H5106"/>
      <c r="I5106"/>
      <c r="J5106" s="267"/>
      <c r="K5106" s="267"/>
      <c r="L5106" s="372"/>
      <c r="O5106" s="373"/>
      <c r="P5106" s="373"/>
      <c r="Q5106" s="374"/>
      <c r="R5106" s="274"/>
      <c r="S5106"/>
      <c r="T5106"/>
      <c r="U5106"/>
      <c r="V5106"/>
      <c r="W5106"/>
      <c r="X5106"/>
      <c r="Y5106"/>
      <c r="Z5106"/>
      <c r="AA5106"/>
      <c r="AB5106"/>
      <c r="AC5106"/>
      <c r="AD5106"/>
      <c r="AE5106"/>
      <c r="AF5106"/>
      <c r="AG5106"/>
      <c r="AH5106"/>
    </row>
    <row r="5107" spans="1:34" s="282" customFormat="1" ht="12.75" customHeight="1" x14ac:dyDescent="0.25">
      <c r="A5107"/>
      <c r="B5107"/>
      <c r="C5107" s="8"/>
      <c r="D5107" s="8"/>
      <c r="E5107"/>
      <c r="F5107" s="276"/>
      <c r="G5107"/>
      <c r="H5107"/>
      <c r="I5107"/>
      <c r="J5107" s="267"/>
      <c r="K5107" s="267"/>
      <c r="L5107" s="372"/>
      <c r="O5107" s="373"/>
      <c r="P5107" s="373"/>
      <c r="Q5107" s="374"/>
      <c r="R5107" s="274"/>
      <c r="S5107"/>
      <c r="T5107"/>
      <c r="U5107"/>
      <c r="V5107"/>
      <c r="W5107"/>
      <c r="X5107"/>
      <c r="Y5107"/>
      <c r="Z5107"/>
      <c r="AA5107"/>
      <c r="AB5107"/>
      <c r="AC5107"/>
      <c r="AD5107"/>
      <c r="AE5107"/>
      <c r="AF5107"/>
      <c r="AG5107"/>
      <c r="AH5107"/>
    </row>
    <row r="5108" spans="1:34" s="282" customFormat="1" ht="12.75" customHeight="1" x14ac:dyDescent="0.25">
      <c r="A5108"/>
      <c r="B5108"/>
      <c r="C5108" s="8"/>
      <c r="D5108" s="8"/>
      <c r="E5108"/>
      <c r="F5108" s="276"/>
      <c r="G5108"/>
      <c r="H5108"/>
      <c r="I5108"/>
      <c r="J5108" s="267"/>
      <c r="K5108" s="267"/>
      <c r="L5108" s="372"/>
      <c r="O5108" s="373"/>
      <c r="P5108" s="373"/>
      <c r="Q5108" s="374"/>
      <c r="R5108" s="274"/>
      <c r="S5108"/>
      <c r="T5108"/>
      <c r="U5108"/>
      <c r="V5108"/>
      <c r="W5108"/>
      <c r="X5108"/>
      <c r="Y5108"/>
      <c r="Z5108"/>
      <c r="AA5108"/>
      <c r="AB5108"/>
      <c r="AC5108"/>
      <c r="AD5108"/>
      <c r="AE5108"/>
      <c r="AF5108"/>
      <c r="AG5108"/>
      <c r="AH5108"/>
    </row>
    <row r="5109" spans="1:34" s="282" customFormat="1" ht="12.75" customHeight="1" x14ac:dyDescent="0.25">
      <c r="A5109"/>
      <c r="B5109"/>
      <c r="C5109" s="8"/>
      <c r="D5109" s="8"/>
      <c r="E5109"/>
      <c r="F5109" s="276"/>
      <c r="G5109"/>
      <c r="H5109"/>
      <c r="I5109"/>
      <c r="J5109" s="267"/>
      <c r="K5109" s="267"/>
      <c r="L5109" s="372"/>
      <c r="O5109" s="373"/>
      <c r="P5109" s="373"/>
      <c r="Q5109" s="374"/>
      <c r="R5109" s="274"/>
      <c r="S5109"/>
      <c r="T5109"/>
      <c r="U5109"/>
      <c r="V5109"/>
      <c r="W5109"/>
      <c r="X5109"/>
      <c r="Y5109"/>
      <c r="Z5109"/>
      <c r="AA5109"/>
      <c r="AB5109"/>
      <c r="AC5109"/>
      <c r="AD5109"/>
      <c r="AE5109"/>
      <c r="AF5109"/>
      <c r="AG5109"/>
      <c r="AH5109"/>
    </row>
    <row r="5110" spans="1:34" s="282" customFormat="1" ht="12.75" customHeight="1" x14ac:dyDescent="0.25">
      <c r="A5110"/>
      <c r="B5110"/>
      <c r="C5110" s="8"/>
      <c r="D5110" s="8"/>
      <c r="E5110"/>
      <c r="F5110" s="276"/>
      <c r="G5110"/>
      <c r="H5110"/>
      <c r="I5110"/>
      <c r="J5110" s="267"/>
      <c r="K5110" s="267"/>
      <c r="L5110" s="372"/>
      <c r="O5110" s="373"/>
      <c r="P5110" s="373"/>
      <c r="Q5110" s="374"/>
      <c r="R5110" s="274"/>
      <c r="S5110"/>
      <c r="T5110"/>
      <c r="U5110"/>
      <c r="V5110"/>
      <c r="W5110"/>
      <c r="X5110"/>
      <c r="Y5110"/>
      <c r="Z5110"/>
      <c r="AA5110"/>
      <c r="AB5110"/>
      <c r="AC5110"/>
      <c r="AD5110"/>
      <c r="AE5110"/>
      <c r="AF5110"/>
      <c r="AG5110"/>
      <c r="AH5110"/>
    </row>
    <row r="5111" spans="1:34" s="282" customFormat="1" ht="12.75" customHeight="1" x14ac:dyDescent="0.25">
      <c r="A5111"/>
      <c r="B5111"/>
      <c r="C5111" s="8"/>
      <c r="D5111" s="8"/>
      <c r="E5111"/>
      <c r="F5111" s="276"/>
      <c r="G5111"/>
      <c r="H5111"/>
      <c r="I5111"/>
      <c r="J5111" s="267"/>
      <c r="K5111" s="267"/>
      <c r="L5111" s="372"/>
      <c r="O5111" s="373"/>
      <c r="P5111" s="373"/>
      <c r="Q5111" s="374"/>
      <c r="R5111" s="274"/>
      <c r="S5111"/>
      <c r="T5111"/>
      <c r="U5111"/>
      <c r="V5111"/>
      <c r="W5111"/>
      <c r="X5111"/>
      <c r="Y5111"/>
      <c r="Z5111"/>
      <c r="AA5111"/>
      <c r="AB5111"/>
      <c r="AC5111"/>
      <c r="AD5111"/>
      <c r="AE5111"/>
      <c r="AF5111"/>
      <c r="AG5111"/>
      <c r="AH5111"/>
    </row>
    <row r="5112" spans="1:34" s="282" customFormat="1" ht="12.75" customHeight="1" x14ac:dyDescent="0.25">
      <c r="A5112"/>
      <c r="B5112"/>
      <c r="C5112" s="8"/>
      <c r="D5112" s="8"/>
      <c r="E5112"/>
      <c r="F5112" s="276"/>
      <c r="G5112"/>
      <c r="H5112"/>
      <c r="I5112"/>
      <c r="J5112" s="267"/>
      <c r="K5112" s="267"/>
      <c r="L5112" s="372"/>
      <c r="O5112" s="373"/>
      <c r="P5112" s="373"/>
      <c r="Q5112" s="374"/>
      <c r="R5112" s="274"/>
      <c r="S5112"/>
      <c r="T5112"/>
      <c r="U5112"/>
      <c r="V5112"/>
      <c r="W5112"/>
      <c r="X5112"/>
      <c r="Y5112"/>
      <c r="Z5112"/>
      <c r="AA5112"/>
      <c r="AB5112"/>
      <c r="AC5112"/>
      <c r="AD5112"/>
      <c r="AE5112"/>
      <c r="AF5112"/>
      <c r="AG5112"/>
      <c r="AH5112"/>
    </row>
    <row r="5113" spans="1:34" s="282" customFormat="1" ht="12.75" customHeight="1" x14ac:dyDescent="0.25">
      <c r="A5113"/>
      <c r="B5113"/>
      <c r="C5113" s="8"/>
      <c r="D5113" s="8"/>
      <c r="E5113"/>
      <c r="F5113" s="276"/>
      <c r="G5113"/>
      <c r="H5113"/>
      <c r="I5113"/>
      <c r="J5113" s="267"/>
      <c r="K5113" s="267"/>
      <c r="L5113" s="372"/>
      <c r="O5113" s="373"/>
      <c r="P5113" s="373"/>
      <c r="Q5113" s="374"/>
      <c r="R5113" s="274"/>
      <c r="S5113"/>
      <c r="T5113"/>
      <c r="U5113"/>
      <c r="V5113"/>
      <c r="W5113"/>
      <c r="X5113"/>
      <c r="Y5113"/>
      <c r="Z5113"/>
      <c r="AA5113"/>
      <c r="AB5113"/>
      <c r="AC5113"/>
      <c r="AD5113"/>
      <c r="AE5113"/>
      <c r="AF5113"/>
      <c r="AG5113"/>
      <c r="AH5113"/>
    </row>
    <row r="5114" spans="1:34" s="282" customFormat="1" ht="12.75" customHeight="1" x14ac:dyDescent="0.25">
      <c r="A5114"/>
      <c r="B5114"/>
      <c r="C5114" s="8"/>
      <c r="D5114" s="8"/>
      <c r="E5114"/>
      <c r="F5114" s="276"/>
      <c r="G5114"/>
      <c r="H5114"/>
      <c r="I5114"/>
      <c r="J5114" s="267"/>
      <c r="K5114" s="267"/>
      <c r="L5114" s="372"/>
      <c r="O5114" s="373"/>
      <c r="P5114" s="373"/>
      <c r="Q5114" s="374"/>
      <c r="R5114" s="274"/>
      <c r="S5114"/>
      <c r="T5114"/>
      <c r="U5114"/>
      <c r="V5114"/>
      <c r="W5114"/>
      <c r="X5114"/>
      <c r="Y5114"/>
      <c r="Z5114"/>
      <c r="AA5114"/>
      <c r="AB5114"/>
      <c r="AC5114"/>
      <c r="AD5114"/>
      <c r="AE5114"/>
      <c r="AF5114"/>
      <c r="AG5114"/>
      <c r="AH5114"/>
    </row>
    <row r="5115" spans="1:34" s="282" customFormat="1" ht="12.75" customHeight="1" x14ac:dyDescent="0.25">
      <c r="A5115"/>
      <c r="B5115"/>
      <c r="C5115" s="8"/>
      <c r="D5115" s="8"/>
      <c r="E5115"/>
      <c r="F5115" s="276"/>
      <c r="G5115"/>
      <c r="H5115"/>
      <c r="I5115"/>
      <c r="J5115" s="267"/>
      <c r="K5115" s="267"/>
      <c r="L5115" s="372"/>
      <c r="O5115" s="373"/>
      <c r="P5115" s="373"/>
      <c r="Q5115" s="374"/>
      <c r="R5115" s="274"/>
      <c r="S5115"/>
      <c r="T5115"/>
      <c r="U5115"/>
      <c r="V5115"/>
      <c r="W5115"/>
      <c r="X5115"/>
      <c r="Y5115"/>
      <c r="Z5115"/>
      <c r="AA5115"/>
      <c r="AB5115"/>
      <c r="AC5115"/>
      <c r="AD5115"/>
      <c r="AE5115"/>
      <c r="AF5115"/>
      <c r="AG5115"/>
      <c r="AH5115"/>
    </row>
    <row r="5116" spans="1:34" s="282" customFormat="1" ht="12.75" customHeight="1" x14ac:dyDescent="0.25">
      <c r="A5116"/>
      <c r="B5116"/>
      <c r="C5116" s="8"/>
      <c r="D5116" s="8"/>
      <c r="E5116"/>
      <c r="F5116" s="276"/>
      <c r="G5116"/>
      <c r="H5116"/>
      <c r="I5116"/>
      <c r="J5116" s="267"/>
      <c r="K5116" s="267"/>
      <c r="L5116" s="372"/>
      <c r="O5116" s="373"/>
      <c r="P5116" s="373"/>
      <c r="Q5116" s="374"/>
      <c r="R5116" s="274"/>
      <c r="S5116"/>
      <c r="T5116"/>
      <c r="U5116"/>
      <c r="V5116"/>
      <c r="W5116"/>
      <c r="X5116"/>
      <c r="Y5116"/>
      <c r="Z5116"/>
      <c r="AA5116"/>
      <c r="AB5116"/>
      <c r="AC5116"/>
      <c r="AD5116"/>
      <c r="AE5116"/>
      <c r="AF5116"/>
      <c r="AG5116"/>
      <c r="AH5116"/>
    </row>
    <row r="5117" spans="1:34" s="282" customFormat="1" ht="12.75" customHeight="1" x14ac:dyDescent="0.25">
      <c r="A5117"/>
      <c r="B5117"/>
      <c r="C5117" s="8"/>
      <c r="D5117" s="8"/>
      <c r="E5117"/>
      <c r="F5117" s="276"/>
      <c r="G5117"/>
      <c r="H5117"/>
      <c r="I5117"/>
      <c r="J5117" s="267"/>
      <c r="K5117" s="267"/>
      <c r="L5117" s="372"/>
      <c r="O5117" s="373"/>
      <c r="P5117" s="373"/>
      <c r="Q5117" s="374"/>
      <c r="R5117" s="274"/>
      <c r="S5117"/>
      <c r="T5117"/>
      <c r="U5117"/>
      <c r="V5117"/>
      <c r="W5117"/>
      <c r="X5117"/>
      <c r="Y5117"/>
      <c r="Z5117"/>
      <c r="AA5117"/>
      <c r="AB5117"/>
      <c r="AC5117"/>
      <c r="AD5117"/>
      <c r="AE5117"/>
      <c r="AF5117"/>
      <c r="AG5117"/>
      <c r="AH5117"/>
    </row>
    <row r="5118" spans="1:34" s="282" customFormat="1" ht="12.75" customHeight="1" x14ac:dyDescent="0.25">
      <c r="A5118"/>
      <c r="B5118"/>
      <c r="C5118" s="8"/>
      <c r="D5118" s="8"/>
      <c r="E5118"/>
      <c r="F5118" s="276"/>
      <c r="G5118"/>
      <c r="H5118"/>
      <c r="I5118"/>
      <c r="J5118" s="267"/>
      <c r="K5118" s="267"/>
      <c r="L5118" s="372"/>
      <c r="O5118" s="373"/>
      <c r="P5118" s="373"/>
      <c r="Q5118" s="374"/>
      <c r="R5118" s="274"/>
      <c r="S5118"/>
      <c r="T5118"/>
      <c r="U5118"/>
      <c r="V5118"/>
      <c r="W5118"/>
      <c r="X5118"/>
      <c r="Y5118"/>
      <c r="Z5118"/>
      <c r="AA5118"/>
      <c r="AB5118"/>
      <c r="AC5118"/>
      <c r="AD5118"/>
      <c r="AE5118"/>
      <c r="AF5118"/>
      <c r="AG5118"/>
      <c r="AH5118"/>
    </row>
    <row r="5119" spans="1:34" s="282" customFormat="1" ht="12.75" customHeight="1" x14ac:dyDescent="0.25">
      <c r="A5119"/>
      <c r="B5119"/>
      <c r="C5119" s="8"/>
      <c r="D5119" s="8"/>
      <c r="E5119"/>
      <c r="F5119" s="276"/>
      <c r="G5119"/>
      <c r="H5119"/>
      <c r="I5119"/>
      <c r="J5119" s="267"/>
      <c r="K5119" s="267"/>
      <c r="L5119" s="372"/>
      <c r="O5119" s="373"/>
      <c r="P5119" s="373"/>
      <c r="Q5119" s="374"/>
      <c r="R5119" s="274"/>
      <c r="S5119"/>
      <c r="T5119"/>
      <c r="U5119"/>
      <c r="V5119"/>
      <c r="W5119"/>
      <c r="X5119"/>
      <c r="Y5119"/>
      <c r="Z5119"/>
      <c r="AA5119"/>
      <c r="AB5119"/>
      <c r="AC5119"/>
      <c r="AD5119"/>
      <c r="AE5119"/>
      <c r="AF5119"/>
      <c r="AG5119"/>
      <c r="AH5119"/>
    </row>
    <row r="5120" spans="1:34" s="282" customFormat="1" ht="12.75" customHeight="1" x14ac:dyDescent="0.25">
      <c r="A5120"/>
      <c r="B5120"/>
      <c r="C5120" s="8"/>
      <c r="D5120" s="8"/>
      <c r="E5120"/>
      <c r="F5120" s="276"/>
      <c r="G5120"/>
      <c r="H5120"/>
      <c r="I5120"/>
      <c r="J5120" s="267"/>
      <c r="K5120" s="267"/>
      <c r="L5120" s="372"/>
      <c r="O5120" s="373"/>
      <c r="P5120" s="373"/>
      <c r="Q5120" s="374"/>
      <c r="R5120" s="274"/>
      <c r="S5120"/>
      <c r="T5120"/>
      <c r="U5120"/>
      <c r="V5120"/>
      <c r="W5120"/>
      <c r="X5120"/>
      <c r="Y5120"/>
      <c r="Z5120"/>
      <c r="AA5120"/>
      <c r="AB5120"/>
      <c r="AC5120"/>
      <c r="AD5120"/>
      <c r="AE5120"/>
      <c r="AF5120"/>
      <c r="AG5120"/>
      <c r="AH5120"/>
    </row>
    <row r="5121" spans="1:34" s="282" customFormat="1" ht="12.75" customHeight="1" x14ac:dyDescent="0.25">
      <c r="A5121"/>
      <c r="B5121"/>
      <c r="C5121" s="8"/>
      <c r="D5121" s="8"/>
      <c r="E5121"/>
      <c r="F5121" s="276"/>
      <c r="G5121"/>
      <c r="H5121"/>
      <c r="I5121"/>
      <c r="J5121" s="267"/>
      <c r="K5121" s="267"/>
      <c r="L5121" s="372"/>
      <c r="O5121" s="373"/>
      <c r="P5121" s="373"/>
      <c r="Q5121" s="374"/>
      <c r="R5121" s="274"/>
      <c r="S5121"/>
      <c r="T5121"/>
      <c r="U5121"/>
      <c r="V5121"/>
      <c r="W5121"/>
      <c r="X5121"/>
      <c r="Y5121"/>
      <c r="Z5121"/>
      <c r="AA5121"/>
      <c r="AB5121"/>
      <c r="AC5121"/>
      <c r="AD5121"/>
      <c r="AE5121"/>
      <c r="AF5121"/>
      <c r="AG5121"/>
      <c r="AH5121"/>
    </row>
    <row r="5122" spans="1:34" s="282" customFormat="1" ht="12.75" customHeight="1" x14ac:dyDescent="0.25">
      <c r="A5122"/>
      <c r="B5122"/>
      <c r="C5122" s="8"/>
      <c r="D5122" s="8"/>
      <c r="E5122"/>
      <c r="F5122" s="276"/>
      <c r="G5122"/>
      <c r="H5122"/>
      <c r="I5122"/>
      <c r="J5122" s="267"/>
      <c r="K5122" s="267"/>
      <c r="L5122" s="372"/>
      <c r="O5122" s="373"/>
      <c r="P5122" s="373"/>
      <c r="Q5122" s="374"/>
      <c r="R5122" s="274"/>
      <c r="S5122"/>
      <c r="T5122"/>
      <c r="U5122"/>
      <c r="V5122"/>
      <c r="W5122"/>
      <c r="X5122"/>
      <c r="Y5122"/>
      <c r="Z5122"/>
      <c r="AA5122"/>
      <c r="AB5122"/>
      <c r="AC5122"/>
      <c r="AD5122"/>
      <c r="AE5122"/>
      <c r="AF5122"/>
      <c r="AG5122"/>
      <c r="AH5122"/>
    </row>
    <row r="5123" spans="1:34" s="282" customFormat="1" ht="12.75" customHeight="1" x14ac:dyDescent="0.25">
      <c r="A5123"/>
      <c r="B5123"/>
      <c r="C5123" s="8"/>
      <c r="D5123" s="8"/>
      <c r="E5123"/>
      <c r="F5123" s="276"/>
      <c r="G5123"/>
      <c r="H5123"/>
      <c r="I5123"/>
      <c r="J5123" s="267"/>
      <c r="K5123" s="267"/>
      <c r="L5123" s="372"/>
      <c r="O5123" s="373"/>
      <c r="P5123" s="373"/>
      <c r="Q5123" s="374"/>
      <c r="R5123" s="274"/>
      <c r="S5123"/>
      <c r="T5123"/>
      <c r="U5123"/>
      <c r="V5123"/>
      <c r="W5123"/>
      <c r="X5123"/>
      <c r="Y5123"/>
      <c r="Z5123"/>
      <c r="AA5123"/>
      <c r="AB5123"/>
      <c r="AC5123"/>
      <c r="AD5123"/>
      <c r="AE5123"/>
      <c r="AF5123"/>
      <c r="AG5123"/>
      <c r="AH5123"/>
    </row>
    <row r="5124" spans="1:34" s="282" customFormat="1" ht="12.75" customHeight="1" x14ac:dyDescent="0.25">
      <c r="A5124"/>
      <c r="B5124"/>
      <c r="C5124" s="8"/>
      <c r="D5124" s="8"/>
      <c r="E5124"/>
      <c r="F5124" s="276"/>
      <c r="G5124"/>
      <c r="H5124"/>
      <c r="I5124"/>
      <c r="J5124" s="267"/>
      <c r="K5124" s="267"/>
      <c r="L5124" s="372"/>
      <c r="O5124" s="373"/>
      <c r="P5124" s="373"/>
      <c r="Q5124" s="374"/>
      <c r="R5124" s="274"/>
      <c r="S5124"/>
      <c r="T5124"/>
      <c r="U5124"/>
      <c r="V5124"/>
      <c r="W5124"/>
      <c r="X5124"/>
      <c r="Y5124"/>
      <c r="Z5124"/>
      <c r="AA5124"/>
      <c r="AB5124"/>
      <c r="AC5124"/>
      <c r="AD5124"/>
      <c r="AE5124"/>
      <c r="AF5124"/>
      <c r="AG5124"/>
      <c r="AH5124"/>
    </row>
    <row r="5125" spans="1:34" s="282" customFormat="1" ht="12.75" customHeight="1" x14ac:dyDescent="0.25">
      <c r="A5125"/>
      <c r="B5125"/>
      <c r="C5125" s="8"/>
      <c r="D5125" s="8"/>
      <c r="E5125"/>
      <c r="F5125" s="276"/>
      <c r="G5125"/>
      <c r="H5125"/>
      <c r="I5125"/>
      <c r="J5125" s="267"/>
      <c r="K5125" s="267"/>
      <c r="L5125" s="372"/>
      <c r="O5125" s="373"/>
      <c r="P5125" s="373"/>
      <c r="Q5125" s="374"/>
      <c r="R5125" s="274"/>
      <c r="S5125"/>
      <c r="T5125"/>
      <c r="U5125"/>
      <c r="V5125"/>
      <c r="W5125"/>
      <c r="X5125"/>
      <c r="Y5125"/>
      <c r="Z5125"/>
      <c r="AA5125"/>
      <c r="AB5125"/>
      <c r="AC5125"/>
      <c r="AD5125"/>
      <c r="AE5125"/>
      <c r="AF5125"/>
      <c r="AG5125"/>
      <c r="AH5125"/>
    </row>
    <row r="5126" spans="1:34" s="282" customFormat="1" ht="12.75" customHeight="1" x14ac:dyDescent="0.25">
      <c r="A5126"/>
      <c r="B5126"/>
      <c r="C5126" s="8"/>
      <c r="D5126" s="8"/>
      <c r="E5126"/>
      <c r="F5126" s="276"/>
      <c r="G5126"/>
      <c r="H5126"/>
      <c r="I5126"/>
      <c r="J5126" s="267"/>
      <c r="K5126" s="267"/>
      <c r="L5126" s="372"/>
      <c r="O5126" s="373"/>
      <c r="P5126" s="373"/>
      <c r="Q5126" s="374"/>
      <c r="R5126" s="274"/>
      <c r="S5126"/>
      <c r="T5126"/>
      <c r="U5126"/>
      <c r="V5126"/>
      <c r="W5126"/>
      <c r="X5126"/>
      <c r="Y5126"/>
      <c r="Z5126"/>
      <c r="AA5126"/>
      <c r="AB5126"/>
      <c r="AC5126"/>
      <c r="AD5126"/>
      <c r="AE5126"/>
      <c r="AF5126"/>
      <c r="AG5126"/>
      <c r="AH5126"/>
    </row>
    <row r="5127" spans="1:34" s="282" customFormat="1" ht="12.75" customHeight="1" x14ac:dyDescent="0.25">
      <c r="A5127"/>
      <c r="B5127"/>
      <c r="C5127" s="8"/>
      <c r="D5127" s="8"/>
      <c r="E5127"/>
      <c r="F5127" s="276"/>
      <c r="G5127"/>
      <c r="H5127"/>
      <c r="I5127"/>
      <c r="J5127" s="267"/>
      <c r="K5127" s="267"/>
      <c r="L5127" s="372"/>
      <c r="O5127" s="373"/>
      <c r="P5127" s="373"/>
      <c r="Q5127" s="374"/>
      <c r="R5127" s="274"/>
      <c r="S5127"/>
      <c r="T5127"/>
      <c r="U5127"/>
      <c r="V5127"/>
      <c r="W5127"/>
      <c r="X5127"/>
      <c r="Y5127"/>
      <c r="Z5127"/>
      <c r="AA5127"/>
      <c r="AB5127"/>
      <c r="AC5127"/>
      <c r="AD5127"/>
      <c r="AE5127"/>
      <c r="AF5127"/>
      <c r="AG5127"/>
      <c r="AH5127"/>
    </row>
    <row r="5128" spans="1:34" s="282" customFormat="1" ht="12.75" customHeight="1" x14ac:dyDescent="0.25">
      <c r="A5128"/>
      <c r="B5128"/>
      <c r="C5128" s="8"/>
      <c r="D5128" s="8"/>
      <c r="E5128"/>
      <c r="F5128" s="276"/>
      <c r="G5128"/>
      <c r="H5128"/>
      <c r="I5128"/>
      <c r="J5128" s="267"/>
      <c r="K5128" s="267"/>
      <c r="L5128" s="372"/>
      <c r="O5128" s="373"/>
      <c r="P5128" s="373"/>
      <c r="Q5128" s="374"/>
      <c r="R5128" s="274"/>
      <c r="S5128"/>
      <c r="T5128"/>
      <c r="U5128"/>
      <c r="V5128"/>
      <c r="W5128"/>
      <c r="X5128"/>
      <c r="Y5128"/>
      <c r="Z5128"/>
      <c r="AA5128"/>
      <c r="AB5128"/>
      <c r="AC5128"/>
      <c r="AD5128"/>
      <c r="AE5128"/>
      <c r="AF5128"/>
      <c r="AG5128"/>
      <c r="AH5128"/>
    </row>
    <row r="5129" spans="1:34" s="282" customFormat="1" ht="12.75" customHeight="1" x14ac:dyDescent="0.25">
      <c r="A5129"/>
      <c r="B5129"/>
      <c r="C5129" s="8"/>
      <c r="D5129" s="8"/>
      <c r="E5129"/>
      <c r="F5129" s="276"/>
      <c r="G5129"/>
      <c r="H5129"/>
      <c r="I5129"/>
      <c r="J5129" s="267"/>
      <c r="K5129" s="267"/>
      <c r="L5129" s="372"/>
      <c r="O5129" s="373"/>
      <c r="P5129" s="373"/>
      <c r="Q5129" s="374"/>
      <c r="R5129" s="274"/>
      <c r="S5129"/>
      <c r="T5129"/>
      <c r="U5129"/>
      <c r="V5129"/>
      <c r="W5129"/>
      <c r="X5129"/>
      <c r="Y5129"/>
      <c r="Z5129"/>
      <c r="AA5129"/>
      <c r="AB5129"/>
      <c r="AC5129"/>
      <c r="AD5129"/>
      <c r="AE5129"/>
      <c r="AF5129"/>
      <c r="AG5129"/>
      <c r="AH5129"/>
    </row>
    <row r="5130" spans="1:34" s="282" customFormat="1" ht="12.75" customHeight="1" x14ac:dyDescent="0.25">
      <c r="A5130"/>
      <c r="B5130"/>
      <c r="C5130" s="8"/>
      <c r="D5130" s="8"/>
      <c r="E5130"/>
      <c r="F5130" s="276"/>
      <c r="G5130"/>
      <c r="H5130"/>
      <c r="I5130"/>
      <c r="J5130" s="267"/>
      <c r="K5130" s="267"/>
      <c r="L5130" s="372"/>
      <c r="O5130" s="373"/>
      <c r="P5130" s="373"/>
      <c r="Q5130" s="374"/>
      <c r="R5130" s="274"/>
      <c r="S5130"/>
      <c r="T5130"/>
      <c r="U5130"/>
      <c r="V5130"/>
      <c r="W5130"/>
      <c r="X5130"/>
      <c r="Y5130"/>
      <c r="Z5130"/>
      <c r="AA5130"/>
      <c r="AB5130"/>
      <c r="AC5130"/>
      <c r="AD5130"/>
      <c r="AE5130"/>
      <c r="AF5130"/>
      <c r="AG5130"/>
      <c r="AH5130"/>
    </row>
    <row r="5131" spans="1:34" s="282" customFormat="1" ht="12.75" customHeight="1" x14ac:dyDescent="0.25">
      <c r="A5131"/>
      <c r="B5131"/>
      <c r="C5131" s="8"/>
      <c r="D5131" s="8"/>
      <c r="E5131"/>
      <c r="F5131" s="276"/>
      <c r="G5131"/>
      <c r="H5131"/>
      <c r="I5131"/>
      <c r="J5131" s="267"/>
      <c r="K5131" s="267"/>
      <c r="L5131" s="372"/>
      <c r="O5131" s="373"/>
      <c r="P5131" s="373"/>
      <c r="Q5131" s="374"/>
      <c r="R5131" s="274"/>
      <c r="S5131"/>
      <c r="T5131"/>
      <c r="U5131"/>
      <c r="V5131"/>
      <c r="W5131"/>
      <c r="X5131"/>
      <c r="Y5131"/>
      <c r="Z5131"/>
      <c r="AA5131"/>
      <c r="AB5131"/>
      <c r="AC5131"/>
      <c r="AD5131"/>
      <c r="AE5131"/>
      <c r="AF5131"/>
      <c r="AG5131"/>
      <c r="AH5131"/>
    </row>
    <row r="5132" spans="1:34" s="282" customFormat="1" ht="12.75" customHeight="1" x14ac:dyDescent="0.25">
      <c r="A5132"/>
      <c r="B5132"/>
      <c r="C5132" s="8"/>
      <c r="D5132" s="8"/>
      <c r="E5132"/>
      <c r="F5132" s="276"/>
      <c r="G5132"/>
      <c r="H5132"/>
      <c r="I5132"/>
      <c r="J5132" s="267"/>
      <c r="K5132" s="267"/>
      <c r="L5132" s="372"/>
      <c r="O5132" s="373"/>
      <c r="P5132" s="373"/>
      <c r="Q5132" s="374"/>
      <c r="R5132" s="274"/>
      <c r="S5132"/>
      <c r="T5132"/>
      <c r="U5132"/>
      <c r="V5132"/>
      <c r="W5132"/>
      <c r="X5132"/>
      <c r="Y5132"/>
      <c r="Z5132"/>
      <c r="AA5132"/>
      <c r="AB5132"/>
      <c r="AC5132"/>
      <c r="AD5132"/>
      <c r="AE5132"/>
      <c r="AF5132"/>
      <c r="AG5132"/>
      <c r="AH5132"/>
    </row>
    <row r="5133" spans="1:34" s="282" customFormat="1" ht="12.75" customHeight="1" x14ac:dyDescent="0.25">
      <c r="A5133"/>
      <c r="B5133"/>
      <c r="C5133" s="8"/>
      <c r="D5133" s="8"/>
      <c r="E5133"/>
      <c r="F5133" s="276"/>
      <c r="G5133"/>
      <c r="H5133"/>
      <c r="I5133"/>
      <c r="J5133" s="267"/>
      <c r="K5133" s="267"/>
      <c r="L5133" s="372"/>
      <c r="O5133" s="373"/>
      <c r="P5133" s="373"/>
      <c r="Q5133" s="374"/>
      <c r="R5133" s="274"/>
      <c r="S5133"/>
      <c r="T5133"/>
      <c r="U5133"/>
      <c r="V5133"/>
      <c r="W5133"/>
      <c r="X5133"/>
      <c r="Y5133"/>
      <c r="Z5133"/>
      <c r="AA5133"/>
      <c r="AB5133"/>
      <c r="AC5133"/>
      <c r="AD5133"/>
      <c r="AE5133"/>
      <c r="AF5133"/>
      <c r="AG5133"/>
      <c r="AH5133"/>
    </row>
    <row r="5134" spans="1:34" s="282" customFormat="1" ht="12.75" customHeight="1" x14ac:dyDescent="0.25">
      <c r="A5134"/>
      <c r="B5134"/>
      <c r="C5134" s="8"/>
      <c r="D5134" s="8"/>
      <c r="E5134"/>
      <c r="F5134" s="276"/>
      <c r="G5134"/>
      <c r="H5134"/>
      <c r="I5134"/>
      <c r="J5134" s="267"/>
      <c r="K5134" s="267"/>
      <c r="L5134" s="372"/>
      <c r="O5134" s="373"/>
      <c r="P5134" s="373"/>
      <c r="Q5134" s="374"/>
      <c r="R5134" s="274"/>
      <c r="S5134"/>
      <c r="T5134"/>
      <c r="U5134"/>
      <c r="V5134"/>
      <c r="W5134"/>
      <c r="X5134"/>
      <c r="Y5134"/>
      <c r="Z5134"/>
      <c r="AA5134"/>
      <c r="AB5134"/>
      <c r="AC5134"/>
      <c r="AD5134"/>
      <c r="AE5134"/>
      <c r="AF5134"/>
      <c r="AG5134"/>
      <c r="AH5134"/>
    </row>
    <row r="5135" spans="1:34" s="282" customFormat="1" ht="12.75" customHeight="1" x14ac:dyDescent="0.25">
      <c r="A5135"/>
      <c r="B5135"/>
      <c r="C5135" s="8"/>
      <c r="D5135" s="8"/>
      <c r="E5135"/>
      <c r="F5135" s="276"/>
      <c r="G5135"/>
      <c r="H5135"/>
      <c r="I5135"/>
      <c r="J5135" s="267"/>
      <c r="K5135" s="267"/>
      <c r="L5135" s="372"/>
      <c r="O5135" s="373"/>
      <c r="P5135" s="373"/>
      <c r="Q5135" s="374"/>
      <c r="R5135" s="274"/>
      <c r="S5135"/>
      <c r="T5135"/>
      <c r="U5135"/>
      <c r="V5135"/>
      <c r="W5135"/>
      <c r="X5135"/>
      <c r="Y5135"/>
      <c r="Z5135"/>
      <c r="AA5135"/>
      <c r="AB5135"/>
      <c r="AC5135"/>
      <c r="AD5135"/>
      <c r="AE5135"/>
      <c r="AF5135"/>
      <c r="AG5135"/>
      <c r="AH5135"/>
    </row>
    <row r="5136" spans="1:34" s="282" customFormat="1" ht="12.75" customHeight="1" x14ac:dyDescent="0.25">
      <c r="A5136"/>
      <c r="B5136"/>
      <c r="C5136" s="8"/>
      <c r="D5136" s="8"/>
      <c r="E5136"/>
      <c r="F5136" s="276"/>
      <c r="G5136"/>
      <c r="H5136"/>
      <c r="I5136"/>
      <c r="J5136" s="267"/>
      <c r="K5136" s="267"/>
      <c r="L5136" s="372"/>
      <c r="O5136" s="373"/>
      <c r="P5136" s="373"/>
      <c r="Q5136" s="374"/>
      <c r="R5136" s="274"/>
      <c r="S5136"/>
      <c r="T5136"/>
      <c r="U5136"/>
      <c r="V5136"/>
      <c r="W5136"/>
      <c r="X5136"/>
      <c r="Y5136"/>
      <c r="Z5136"/>
      <c r="AA5136"/>
      <c r="AB5136"/>
      <c r="AC5136"/>
      <c r="AD5136"/>
      <c r="AE5136"/>
      <c r="AF5136"/>
      <c r="AG5136"/>
      <c r="AH5136"/>
    </row>
    <row r="5137" spans="1:34" s="282" customFormat="1" ht="12.75" customHeight="1" x14ac:dyDescent="0.25">
      <c r="A5137"/>
      <c r="B5137"/>
      <c r="C5137" s="8"/>
      <c r="D5137" s="8"/>
      <c r="E5137"/>
      <c r="F5137" s="276"/>
      <c r="G5137"/>
      <c r="H5137"/>
      <c r="I5137"/>
      <c r="J5137" s="267"/>
      <c r="K5137" s="267"/>
      <c r="L5137" s="372"/>
      <c r="O5137" s="373"/>
      <c r="P5137" s="373"/>
      <c r="Q5137" s="374"/>
      <c r="R5137" s="274"/>
      <c r="S5137"/>
      <c r="T5137"/>
      <c r="U5137"/>
      <c r="V5137"/>
      <c r="W5137"/>
      <c r="X5137"/>
      <c r="Y5137"/>
      <c r="Z5137"/>
      <c r="AA5137"/>
      <c r="AB5137"/>
      <c r="AC5137"/>
      <c r="AD5137"/>
      <c r="AE5137"/>
      <c r="AF5137"/>
      <c r="AG5137"/>
      <c r="AH5137"/>
    </row>
    <row r="5138" spans="1:34" s="282" customFormat="1" ht="12.75" customHeight="1" x14ac:dyDescent="0.25">
      <c r="A5138"/>
      <c r="B5138"/>
      <c r="C5138" s="8"/>
      <c r="D5138" s="8"/>
      <c r="E5138"/>
      <c r="F5138" s="276"/>
      <c r="G5138"/>
      <c r="H5138"/>
      <c r="I5138"/>
      <c r="J5138" s="267"/>
      <c r="K5138" s="267"/>
      <c r="L5138" s="372"/>
      <c r="O5138" s="373"/>
      <c r="P5138" s="373"/>
      <c r="Q5138" s="374"/>
      <c r="R5138" s="274"/>
      <c r="S5138"/>
      <c r="T5138"/>
      <c r="U5138"/>
      <c r="V5138"/>
      <c r="W5138"/>
      <c r="X5138"/>
      <c r="Y5138"/>
      <c r="Z5138"/>
      <c r="AA5138"/>
      <c r="AB5138"/>
      <c r="AC5138"/>
      <c r="AD5138"/>
      <c r="AE5138"/>
      <c r="AF5138"/>
      <c r="AG5138"/>
      <c r="AH5138"/>
    </row>
    <row r="5139" spans="1:34" s="282" customFormat="1" ht="12.75" customHeight="1" x14ac:dyDescent="0.25">
      <c r="A5139"/>
      <c r="B5139"/>
      <c r="C5139" s="8"/>
      <c r="D5139" s="8"/>
      <c r="E5139"/>
      <c r="F5139" s="276"/>
      <c r="G5139"/>
      <c r="H5139"/>
      <c r="I5139"/>
      <c r="J5139" s="267"/>
      <c r="K5139" s="267"/>
      <c r="L5139" s="372"/>
      <c r="O5139" s="373"/>
      <c r="P5139" s="373"/>
      <c r="Q5139" s="374"/>
      <c r="R5139" s="274"/>
      <c r="S5139"/>
      <c r="T5139"/>
      <c r="U5139"/>
      <c r="V5139"/>
      <c r="W5139"/>
      <c r="X5139"/>
      <c r="Y5139"/>
      <c r="Z5139"/>
      <c r="AA5139"/>
      <c r="AB5139"/>
      <c r="AC5139"/>
      <c r="AD5139"/>
      <c r="AE5139"/>
      <c r="AF5139"/>
      <c r="AG5139"/>
      <c r="AH5139"/>
    </row>
    <row r="5140" spans="1:34" s="282" customFormat="1" ht="12.75" customHeight="1" x14ac:dyDescent="0.25">
      <c r="A5140"/>
      <c r="B5140"/>
      <c r="C5140" s="8"/>
      <c r="D5140" s="8"/>
      <c r="E5140"/>
      <c r="F5140" s="276"/>
      <c r="G5140"/>
      <c r="H5140"/>
      <c r="I5140"/>
      <c r="J5140" s="267"/>
      <c r="K5140" s="267"/>
      <c r="L5140" s="372"/>
      <c r="O5140" s="373"/>
      <c r="P5140" s="373"/>
      <c r="Q5140" s="374"/>
      <c r="R5140" s="274"/>
      <c r="S5140"/>
      <c r="T5140"/>
      <c r="U5140"/>
      <c r="V5140"/>
      <c r="W5140"/>
      <c r="X5140"/>
      <c r="Y5140"/>
      <c r="Z5140"/>
      <c r="AA5140"/>
      <c r="AB5140"/>
      <c r="AC5140"/>
      <c r="AD5140"/>
      <c r="AE5140"/>
      <c r="AF5140"/>
      <c r="AG5140"/>
      <c r="AH5140"/>
    </row>
    <row r="5141" spans="1:34" s="282" customFormat="1" ht="12.75" customHeight="1" x14ac:dyDescent="0.25">
      <c r="A5141"/>
      <c r="B5141"/>
      <c r="C5141" s="8"/>
      <c r="D5141" s="8"/>
      <c r="E5141"/>
      <c r="F5141" s="276"/>
      <c r="G5141"/>
      <c r="H5141"/>
      <c r="I5141"/>
      <c r="J5141" s="267"/>
      <c r="K5141" s="267"/>
      <c r="L5141" s="372"/>
      <c r="O5141" s="373"/>
      <c r="P5141" s="373"/>
      <c r="Q5141" s="374"/>
      <c r="R5141" s="274"/>
      <c r="S5141"/>
      <c r="T5141"/>
      <c r="U5141"/>
      <c r="V5141"/>
      <c r="W5141"/>
      <c r="X5141"/>
      <c r="Y5141"/>
      <c r="Z5141"/>
      <c r="AA5141"/>
      <c r="AB5141"/>
      <c r="AC5141"/>
      <c r="AD5141"/>
      <c r="AE5141"/>
      <c r="AF5141"/>
      <c r="AG5141"/>
      <c r="AH5141"/>
    </row>
    <row r="5142" spans="1:34" s="282" customFormat="1" ht="12.75" customHeight="1" x14ac:dyDescent="0.25">
      <c r="A5142"/>
      <c r="B5142"/>
      <c r="C5142" s="8"/>
      <c r="D5142" s="8"/>
      <c r="E5142"/>
      <c r="F5142" s="276"/>
      <c r="G5142"/>
      <c r="H5142"/>
      <c r="I5142"/>
      <c r="J5142" s="267"/>
      <c r="K5142" s="267"/>
      <c r="L5142" s="372"/>
      <c r="O5142" s="373"/>
      <c r="P5142" s="373"/>
      <c r="Q5142" s="374"/>
      <c r="R5142" s="274"/>
      <c r="S5142"/>
      <c r="T5142"/>
      <c r="U5142"/>
      <c r="V5142"/>
      <c r="W5142"/>
      <c r="X5142"/>
      <c r="Y5142"/>
      <c r="Z5142"/>
      <c r="AA5142"/>
      <c r="AB5142"/>
      <c r="AC5142"/>
      <c r="AD5142"/>
      <c r="AE5142"/>
      <c r="AF5142"/>
      <c r="AG5142"/>
      <c r="AH5142"/>
    </row>
    <row r="5143" spans="1:34" s="282" customFormat="1" ht="12.75" customHeight="1" x14ac:dyDescent="0.25">
      <c r="A5143"/>
      <c r="B5143"/>
      <c r="C5143" s="8"/>
      <c r="D5143" s="8"/>
      <c r="E5143"/>
      <c r="F5143" s="276"/>
      <c r="G5143"/>
      <c r="H5143"/>
      <c r="I5143"/>
      <c r="J5143" s="267"/>
      <c r="K5143" s="267"/>
      <c r="L5143" s="372"/>
      <c r="O5143" s="373"/>
      <c r="P5143" s="373"/>
      <c r="Q5143" s="374"/>
      <c r="R5143" s="274"/>
      <c r="S5143"/>
      <c r="T5143"/>
      <c r="U5143"/>
      <c r="V5143"/>
      <c r="W5143"/>
      <c r="X5143"/>
      <c r="Y5143"/>
      <c r="Z5143"/>
      <c r="AA5143"/>
      <c r="AB5143"/>
      <c r="AC5143"/>
      <c r="AD5143"/>
      <c r="AE5143"/>
      <c r="AF5143"/>
      <c r="AG5143"/>
      <c r="AH5143"/>
    </row>
    <row r="5144" spans="1:34" s="282" customFormat="1" ht="12.75" customHeight="1" x14ac:dyDescent="0.25">
      <c r="A5144"/>
      <c r="B5144"/>
      <c r="C5144" s="8"/>
      <c r="D5144" s="8"/>
      <c r="E5144"/>
      <c r="F5144" s="276"/>
      <c r="G5144"/>
      <c r="H5144"/>
      <c r="I5144"/>
      <c r="J5144" s="267"/>
      <c r="K5144" s="267"/>
      <c r="L5144" s="372"/>
      <c r="O5144" s="373"/>
      <c r="P5144" s="373"/>
      <c r="Q5144" s="374"/>
      <c r="R5144" s="274"/>
      <c r="S5144"/>
      <c r="T5144"/>
      <c r="U5144"/>
      <c r="V5144"/>
      <c r="W5144"/>
      <c r="X5144"/>
      <c r="Y5144"/>
      <c r="Z5144"/>
      <c r="AA5144"/>
      <c r="AB5144"/>
      <c r="AC5144"/>
      <c r="AD5144"/>
      <c r="AE5144"/>
      <c r="AF5144"/>
      <c r="AG5144"/>
      <c r="AH5144"/>
    </row>
    <row r="5145" spans="1:34" s="282" customFormat="1" ht="12.75" customHeight="1" x14ac:dyDescent="0.25">
      <c r="A5145"/>
      <c r="B5145"/>
      <c r="C5145" s="8"/>
      <c r="D5145" s="8"/>
      <c r="E5145"/>
      <c r="F5145" s="276"/>
      <c r="G5145"/>
      <c r="H5145"/>
      <c r="I5145"/>
      <c r="J5145" s="267"/>
      <c r="K5145" s="267"/>
      <c r="L5145" s="372"/>
      <c r="O5145" s="373"/>
      <c r="P5145" s="373"/>
      <c r="Q5145" s="374"/>
      <c r="R5145" s="274"/>
      <c r="S5145"/>
      <c r="T5145"/>
      <c r="U5145"/>
      <c r="V5145"/>
      <c r="W5145"/>
      <c r="X5145"/>
      <c r="Y5145"/>
      <c r="Z5145"/>
      <c r="AA5145"/>
      <c r="AB5145"/>
      <c r="AC5145"/>
      <c r="AD5145"/>
      <c r="AE5145"/>
      <c r="AF5145"/>
      <c r="AG5145"/>
      <c r="AH5145"/>
    </row>
    <row r="5146" spans="1:34" s="282" customFormat="1" ht="12.75" customHeight="1" x14ac:dyDescent="0.25">
      <c r="A5146"/>
      <c r="B5146"/>
      <c r="C5146" s="8"/>
      <c r="D5146" s="8"/>
      <c r="E5146"/>
      <c r="F5146" s="276"/>
      <c r="G5146"/>
      <c r="H5146"/>
      <c r="I5146"/>
      <c r="J5146" s="267"/>
      <c r="K5146" s="267"/>
      <c r="L5146" s="372"/>
      <c r="O5146" s="373"/>
      <c r="P5146" s="373"/>
      <c r="Q5146" s="374"/>
      <c r="R5146" s="274"/>
      <c r="S5146"/>
      <c r="T5146"/>
      <c r="U5146"/>
      <c r="V5146"/>
      <c r="W5146"/>
      <c r="X5146"/>
      <c r="Y5146"/>
      <c r="Z5146"/>
      <c r="AA5146"/>
      <c r="AB5146"/>
      <c r="AC5146"/>
      <c r="AD5146"/>
      <c r="AE5146"/>
      <c r="AF5146"/>
      <c r="AG5146"/>
      <c r="AH5146"/>
    </row>
    <row r="5147" spans="1:34" s="282" customFormat="1" ht="12.75" customHeight="1" x14ac:dyDescent="0.25">
      <c r="A5147"/>
      <c r="B5147"/>
      <c r="C5147" s="8"/>
      <c r="D5147" s="8"/>
      <c r="E5147"/>
      <c r="F5147" s="276"/>
      <c r="G5147"/>
      <c r="H5147"/>
      <c r="I5147"/>
      <c r="J5147" s="267"/>
      <c r="K5147" s="267"/>
      <c r="L5147" s="372"/>
      <c r="O5147" s="373"/>
      <c r="P5147" s="373"/>
      <c r="Q5147" s="374"/>
      <c r="R5147" s="274"/>
      <c r="S5147"/>
      <c r="T5147"/>
      <c r="U5147"/>
      <c r="V5147"/>
      <c r="W5147"/>
      <c r="X5147"/>
      <c r="Y5147"/>
      <c r="Z5147"/>
      <c r="AA5147"/>
      <c r="AB5147"/>
      <c r="AC5147"/>
      <c r="AD5147"/>
      <c r="AE5147"/>
      <c r="AF5147"/>
      <c r="AG5147"/>
      <c r="AH5147"/>
    </row>
    <row r="5148" spans="1:34" s="282" customFormat="1" ht="12.75" customHeight="1" x14ac:dyDescent="0.25">
      <c r="A5148"/>
      <c r="B5148"/>
      <c r="C5148" s="8"/>
      <c r="D5148" s="8"/>
      <c r="E5148"/>
      <c r="F5148" s="276"/>
      <c r="G5148"/>
      <c r="H5148"/>
      <c r="I5148"/>
      <c r="J5148" s="267"/>
      <c r="K5148" s="267"/>
      <c r="L5148" s="372"/>
      <c r="O5148" s="373"/>
      <c r="P5148" s="373"/>
      <c r="Q5148" s="374"/>
      <c r="R5148" s="274"/>
      <c r="S5148"/>
      <c r="T5148"/>
      <c r="U5148"/>
      <c r="V5148"/>
      <c r="W5148"/>
      <c r="X5148"/>
      <c r="Y5148"/>
      <c r="Z5148"/>
      <c r="AA5148"/>
      <c r="AB5148"/>
      <c r="AC5148"/>
      <c r="AD5148"/>
      <c r="AE5148"/>
      <c r="AF5148"/>
      <c r="AG5148"/>
      <c r="AH5148"/>
    </row>
    <row r="5149" spans="1:34" s="282" customFormat="1" ht="12.75" customHeight="1" x14ac:dyDescent="0.25">
      <c r="A5149"/>
      <c r="B5149"/>
      <c r="C5149" s="8"/>
      <c r="D5149" s="8"/>
      <c r="E5149"/>
      <c r="F5149" s="276"/>
      <c r="G5149"/>
      <c r="H5149"/>
      <c r="I5149"/>
      <c r="J5149" s="267"/>
      <c r="K5149" s="267"/>
      <c r="L5149" s="372"/>
      <c r="O5149" s="373"/>
      <c r="P5149" s="373"/>
      <c r="Q5149" s="374"/>
      <c r="R5149" s="274"/>
      <c r="S5149"/>
      <c r="T5149"/>
      <c r="U5149"/>
      <c r="V5149"/>
      <c r="W5149"/>
      <c r="X5149"/>
      <c r="Y5149"/>
      <c r="Z5149"/>
      <c r="AA5149"/>
      <c r="AB5149"/>
      <c r="AC5149"/>
      <c r="AD5149"/>
      <c r="AE5149"/>
      <c r="AF5149"/>
      <c r="AG5149"/>
      <c r="AH5149"/>
    </row>
    <row r="5150" spans="1:34" s="282" customFormat="1" ht="12.75" customHeight="1" x14ac:dyDescent="0.25">
      <c r="A5150"/>
      <c r="B5150"/>
      <c r="C5150" s="8"/>
      <c r="D5150" s="8"/>
      <c r="E5150"/>
      <c r="F5150" s="276"/>
      <c r="G5150"/>
      <c r="H5150"/>
      <c r="I5150"/>
      <c r="J5150" s="267"/>
      <c r="K5150" s="267"/>
      <c r="L5150" s="372"/>
      <c r="O5150" s="373"/>
      <c r="P5150" s="373"/>
      <c r="Q5150" s="374"/>
      <c r="R5150" s="274"/>
      <c r="S5150"/>
      <c r="T5150"/>
      <c r="U5150"/>
      <c r="V5150"/>
      <c r="W5150"/>
      <c r="X5150"/>
      <c r="Y5150"/>
      <c r="Z5150"/>
      <c r="AA5150"/>
      <c r="AB5150"/>
      <c r="AC5150"/>
      <c r="AD5150"/>
      <c r="AE5150"/>
      <c r="AF5150"/>
      <c r="AG5150"/>
      <c r="AH5150"/>
    </row>
    <row r="5151" spans="1:34" s="282" customFormat="1" ht="12.75" customHeight="1" x14ac:dyDescent="0.25">
      <c r="A5151"/>
      <c r="B5151"/>
      <c r="C5151" s="8"/>
      <c r="D5151" s="8"/>
      <c r="E5151"/>
      <c r="F5151" s="276"/>
      <c r="G5151"/>
      <c r="H5151"/>
      <c r="I5151"/>
      <c r="J5151" s="267"/>
      <c r="K5151" s="267"/>
      <c r="L5151" s="372"/>
      <c r="O5151" s="373"/>
      <c r="P5151" s="373"/>
      <c r="Q5151" s="374"/>
      <c r="R5151" s="274"/>
      <c r="S5151"/>
      <c r="T5151"/>
      <c r="U5151"/>
      <c r="V5151"/>
      <c r="W5151"/>
      <c r="X5151"/>
      <c r="Y5151"/>
      <c r="Z5151"/>
      <c r="AA5151"/>
      <c r="AB5151"/>
      <c r="AC5151"/>
      <c r="AD5151"/>
      <c r="AE5151"/>
      <c r="AF5151"/>
      <c r="AG5151"/>
      <c r="AH5151"/>
    </row>
    <row r="5152" spans="1:34" s="282" customFormat="1" ht="12.75" customHeight="1" x14ac:dyDescent="0.25">
      <c r="A5152"/>
      <c r="B5152"/>
      <c r="C5152" s="8"/>
      <c r="D5152" s="8"/>
      <c r="E5152"/>
      <c r="F5152" s="276"/>
      <c r="G5152"/>
      <c r="H5152"/>
      <c r="I5152"/>
      <c r="J5152" s="267"/>
      <c r="K5152" s="267"/>
      <c r="L5152" s="372"/>
      <c r="O5152" s="373"/>
      <c r="P5152" s="373"/>
      <c r="Q5152" s="374"/>
      <c r="R5152" s="274"/>
      <c r="S5152"/>
      <c r="T5152"/>
      <c r="U5152"/>
      <c r="V5152"/>
      <c r="W5152"/>
      <c r="X5152"/>
      <c r="Y5152"/>
      <c r="Z5152"/>
      <c r="AA5152"/>
      <c r="AB5152"/>
      <c r="AC5152"/>
      <c r="AD5152"/>
      <c r="AE5152"/>
      <c r="AF5152"/>
      <c r="AG5152"/>
      <c r="AH5152"/>
    </row>
    <row r="5153" spans="1:34" s="282" customFormat="1" ht="12.75" customHeight="1" x14ac:dyDescent="0.25">
      <c r="A5153"/>
      <c r="B5153"/>
      <c r="C5153" s="8"/>
      <c r="D5153" s="8"/>
      <c r="E5153"/>
      <c r="F5153" s="276"/>
      <c r="G5153"/>
      <c r="H5153"/>
      <c r="I5153"/>
      <c r="J5153" s="267"/>
      <c r="K5153" s="267"/>
      <c r="L5153" s="372"/>
      <c r="O5153" s="373"/>
      <c r="P5153" s="373"/>
      <c r="Q5153" s="374"/>
      <c r="R5153" s="274"/>
      <c r="S5153"/>
      <c r="T5153"/>
      <c r="U5153"/>
      <c r="V5153"/>
      <c r="W5153"/>
      <c r="X5153"/>
      <c r="Y5153"/>
      <c r="Z5153"/>
      <c r="AA5153"/>
      <c r="AB5153"/>
      <c r="AC5153"/>
      <c r="AD5153"/>
      <c r="AE5153"/>
      <c r="AF5153"/>
      <c r="AG5153"/>
      <c r="AH5153"/>
    </row>
    <row r="5154" spans="1:34" s="282" customFormat="1" ht="12.75" customHeight="1" x14ac:dyDescent="0.25">
      <c r="A5154"/>
      <c r="B5154"/>
      <c r="C5154" s="8"/>
      <c r="D5154" s="8"/>
      <c r="E5154"/>
      <c r="F5154" s="276"/>
      <c r="G5154"/>
      <c r="H5154"/>
      <c r="I5154"/>
      <c r="J5154" s="267"/>
      <c r="K5154" s="267"/>
      <c r="L5154" s="372"/>
      <c r="O5154" s="373"/>
      <c r="P5154" s="373"/>
      <c r="Q5154" s="374"/>
      <c r="R5154" s="274"/>
      <c r="S5154"/>
      <c r="T5154"/>
      <c r="U5154"/>
      <c r="V5154"/>
      <c r="W5154"/>
      <c r="X5154"/>
      <c r="Y5154"/>
      <c r="Z5154"/>
      <c r="AA5154"/>
      <c r="AB5154"/>
      <c r="AC5154"/>
      <c r="AD5154"/>
      <c r="AE5154"/>
      <c r="AF5154"/>
      <c r="AG5154"/>
      <c r="AH5154"/>
    </row>
    <row r="5155" spans="1:34" s="282" customFormat="1" ht="12.75" customHeight="1" x14ac:dyDescent="0.25">
      <c r="A5155"/>
      <c r="B5155"/>
      <c r="C5155" s="8"/>
      <c r="D5155" s="8"/>
      <c r="E5155"/>
      <c r="F5155" s="276"/>
      <c r="G5155"/>
      <c r="H5155"/>
      <c r="I5155"/>
      <c r="J5155" s="267"/>
      <c r="K5155" s="267"/>
      <c r="L5155" s="372"/>
      <c r="O5155" s="373"/>
      <c r="P5155" s="373"/>
      <c r="Q5155" s="374"/>
      <c r="R5155" s="274"/>
      <c r="S5155"/>
      <c r="T5155"/>
      <c r="U5155"/>
      <c r="V5155"/>
      <c r="W5155"/>
      <c r="X5155"/>
      <c r="Y5155"/>
      <c r="Z5155"/>
      <c r="AA5155"/>
      <c r="AB5155"/>
      <c r="AC5155"/>
      <c r="AD5155"/>
      <c r="AE5155"/>
      <c r="AF5155"/>
      <c r="AG5155"/>
      <c r="AH5155"/>
    </row>
    <row r="5156" spans="1:34" s="282" customFormat="1" ht="12.75" customHeight="1" x14ac:dyDescent="0.25">
      <c r="A5156"/>
      <c r="B5156"/>
      <c r="C5156" s="8"/>
      <c r="D5156" s="8"/>
      <c r="E5156"/>
      <c r="F5156" s="276"/>
      <c r="G5156"/>
      <c r="H5156"/>
      <c r="I5156"/>
      <c r="J5156" s="267"/>
      <c r="K5156" s="267"/>
      <c r="L5156" s="372"/>
      <c r="O5156" s="373"/>
      <c r="P5156" s="373"/>
      <c r="Q5156" s="374"/>
      <c r="R5156" s="274"/>
      <c r="S5156"/>
      <c r="T5156"/>
      <c r="U5156"/>
      <c r="V5156"/>
      <c r="W5156"/>
      <c r="X5156"/>
      <c r="Y5156"/>
      <c r="Z5156"/>
      <c r="AA5156"/>
      <c r="AB5156"/>
      <c r="AC5156"/>
      <c r="AD5156"/>
      <c r="AE5156"/>
      <c r="AF5156"/>
      <c r="AG5156"/>
      <c r="AH5156"/>
    </row>
    <row r="5157" spans="1:34" s="282" customFormat="1" ht="12.75" customHeight="1" x14ac:dyDescent="0.25">
      <c r="A5157"/>
      <c r="B5157"/>
      <c r="C5157" s="8"/>
      <c r="D5157" s="8"/>
      <c r="E5157"/>
      <c r="F5157" s="276"/>
      <c r="G5157"/>
      <c r="H5157"/>
      <c r="I5157"/>
      <c r="J5157" s="267"/>
      <c r="K5157" s="267"/>
      <c r="L5157" s="372"/>
      <c r="O5157" s="373"/>
      <c r="P5157" s="373"/>
      <c r="Q5157" s="374"/>
      <c r="R5157" s="274"/>
      <c r="S5157"/>
      <c r="T5157"/>
      <c r="U5157"/>
      <c r="V5157"/>
      <c r="W5157"/>
      <c r="X5157"/>
      <c r="Y5157"/>
      <c r="Z5157"/>
      <c r="AA5157"/>
      <c r="AB5157"/>
      <c r="AC5157"/>
      <c r="AD5157"/>
      <c r="AE5157"/>
      <c r="AF5157"/>
      <c r="AG5157"/>
      <c r="AH5157"/>
    </row>
    <row r="5158" spans="1:34" s="282" customFormat="1" ht="12.75" customHeight="1" x14ac:dyDescent="0.25">
      <c r="A5158"/>
      <c r="B5158"/>
      <c r="C5158" s="8"/>
      <c r="D5158" s="8"/>
      <c r="E5158"/>
      <c r="F5158" s="276"/>
      <c r="G5158"/>
      <c r="H5158"/>
      <c r="I5158"/>
      <c r="J5158" s="267"/>
      <c r="K5158" s="267"/>
      <c r="L5158" s="372"/>
      <c r="O5158" s="373"/>
      <c r="P5158" s="373"/>
      <c r="Q5158" s="374"/>
      <c r="R5158" s="274"/>
      <c r="S5158"/>
      <c r="T5158"/>
      <c r="U5158"/>
      <c r="V5158"/>
      <c r="W5158"/>
      <c r="X5158"/>
      <c r="Y5158"/>
      <c r="Z5158"/>
      <c r="AA5158"/>
      <c r="AB5158"/>
      <c r="AC5158"/>
      <c r="AD5158"/>
      <c r="AE5158"/>
      <c r="AF5158"/>
      <c r="AG5158"/>
      <c r="AH5158"/>
    </row>
    <row r="5159" spans="1:34" s="282" customFormat="1" ht="12.75" customHeight="1" x14ac:dyDescent="0.25">
      <c r="A5159"/>
      <c r="B5159"/>
      <c r="C5159" s="8"/>
      <c r="D5159" s="8"/>
      <c r="E5159"/>
      <c r="F5159" s="276"/>
      <c r="G5159"/>
      <c r="H5159"/>
      <c r="I5159"/>
      <c r="J5159" s="267"/>
      <c r="K5159" s="267"/>
      <c r="L5159" s="372"/>
      <c r="O5159" s="373"/>
      <c r="P5159" s="373"/>
      <c r="Q5159" s="374"/>
      <c r="R5159" s="274"/>
      <c r="S5159"/>
      <c r="T5159"/>
      <c r="U5159"/>
      <c r="V5159"/>
      <c r="W5159"/>
      <c r="X5159"/>
      <c r="Y5159"/>
      <c r="Z5159"/>
      <c r="AA5159"/>
      <c r="AB5159"/>
      <c r="AC5159"/>
      <c r="AD5159"/>
      <c r="AE5159"/>
      <c r="AF5159"/>
      <c r="AG5159"/>
      <c r="AH5159"/>
    </row>
    <row r="5160" spans="1:34" s="282" customFormat="1" ht="12.75" customHeight="1" x14ac:dyDescent="0.25">
      <c r="A5160"/>
      <c r="B5160"/>
      <c r="C5160" s="8"/>
      <c r="D5160" s="8"/>
      <c r="E5160"/>
      <c r="F5160" s="276"/>
      <c r="G5160"/>
      <c r="H5160"/>
      <c r="I5160"/>
      <c r="J5160" s="267"/>
      <c r="K5160" s="267"/>
      <c r="L5160" s="372"/>
      <c r="O5160" s="373"/>
      <c r="P5160" s="373"/>
      <c r="Q5160" s="374"/>
      <c r="R5160" s="274"/>
      <c r="S5160"/>
      <c r="T5160"/>
      <c r="U5160"/>
      <c r="V5160"/>
      <c r="W5160"/>
      <c r="X5160"/>
      <c r="Y5160"/>
      <c r="Z5160"/>
      <c r="AA5160"/>
      <c r="AB5160"/>
      <c r="AC5160"/>
      <c r="AD5160"/>
      <c r="AE5160"/>
      <c r="AF5160"/>
      <c r="AG5160"/>
      <c r="AH5160"/>
    </row>
    <row r="5161" spans="1:34" s="282" customFormat="1" ht="12.75" customHeight="1" x14ac:dyDescent="0.25">
      <c r="A5161"/>
      <c r="B5161"/>
      <c r="C5161" s="8"/>
      <c r="D5161" s="8"/>
      <c r="E5161"/>
      <c r="F5161" s="276"/>
      <c r="G5161"/>
      <c r="H5161"/>
      <c r="I5161"/>
      <c r="J5161" s="267"/>
      <c r="K5161" s="267"/>
      <c r="L5161" s="372"/>
      <c r="O5161" s="373"/>
      <c r="P5161" s="373"/>
      <c r="Q5161" s="374"/>
      <c r="R5161" s="274"/>
      <c r="S5161"/>
      <c r="T5161"/>
      <c r="U5161"/>
      <c r="V5161"/>
      <c r="W5161"/>
      <c r="X5161"/>
      <c r="Y5161"/>
      <c r="Z5161"/>
      <c r="AA5161"/>
      <c r="AB5161"/>
      <c r="AC5161"/>
      <c r="AD5161"/>
      <c r="AE5161"/>
      <c r="AF5161"/>
      <c r="AG5161"/>
      <c r="AH5161"/>
    </row>
    <row r="5162" spans="1:34" s="282" customFormat="1" ht="12.75" customHeight="1" x14ac:dyDescent="0.25">
      <c r="A5162"/>
      <c r="B5162"/>
      <c r="C5162" s="8"/>
      <c r="D5162" s="8"/>
      <c r="E5162"/>
      <c r="F5162" s="276"/>
      <c r="G5162"/>
      <c r="H5162"/>
      <c r="I5162"/>
      <c r="J5162" s="267"/>
      <c r="K5162" s="267"/>
      <c r="L5162" s="372"/>
      <c r="O5162" s="373"/>
      <c r="P5162" s="373"/>
      <c r="Q5162" s="374"/>
      <c r="R5162" s="274"/>
      <c r="S5162"/>
      <c r="T5162"/>
      <c r="U5162"/>
      <c r="V5162"/>
      <c r="W5162"/>
      <c r="X5162"/>
      <c r="Y5162"/>
      <c r="Z5162"/>
      <c r="AA5162"/>
      <c r="AB5162"/>
      <c r="AC5162"/>
      <c r="AD5162"/>
      <c r="AE5162"/>
      <c r="AF5162"/>
      <c r="AG5162"/>
      <c r="AH5162"/>
    </row>
    <row r="5163" spans="1:34" s="282" customFormat="1" ht="12.75" customHeight="1" x14ac:dyDescent="0.25">
      <c r="A5163"/>
      <c r="B5163"/>
      <c r="C5163" s="8"/>
      <c r="D5163" s="8"/>
      <c r="E5163"/>
      <c r="F5163" s="276"/>
      <c r="G5163"/>
      <c r="H5163"/>
      <c r="I5163"/>
      <c r="J5163" s="267"/>
      <c r="K5163" s="267"/>
      <c r="L5163" s="372"/>
      <c r="O5163" s="373"/>
      <c r="P5163" s="373"/>
      <c r="Q5163" s="374"/>
      <c r="R5163" s="274"/>
      <c r="S5163"/>
      <c r="T5163"/>
      <c r="U5163"/>
      <c r="V5163"/>
      <c r="W5163"/>
      <c r="X5163"/>
      <c r="Y5163"/>
      <c r="Z5163"/>
      <c r="AA5163"/>
      <c r="AB5163"/>
      <c r="AC5163"/>
      <c r="AD5163"/>
      <c r="AE5163"/>
      <c r="AF5163"/>
      <c r="AG5163"/>
      <c r="AH5163"/>
    </row>
    <row r="5164" spans="1:34" s="282" customFormat="1" ht="12.75" customHeight="1" x14ac:dyDescent="0.25">
      <c r="A5164"/>
      <c r="B5164"/>
      <c r="C5164" s="8"/>
      <c r="D5164" s="8"/>
      <c r="E5164"/>
      <c r="F5164" s="276"/>
      <c r="G5164"/>
      <c r="H5164"/>
      <c r="I5164"/>
      <c r="J5164" s="267"/>
      <c r="K5164" s="267"/>
      <c r="L5164" s="372"/>
      <c r="O5164" s="373"/>
      <c r="P5164" s="373"/>
      <c r="Q5164" s="374"/>
      <c r="R5164" s="274"/>
      <c r="S5164"/>
      <c r="T5164"/>
      <c r="U5164"/>
      <c r="V5164"/>
      <c r="W5164"/>
      <c r="X5164"/>
      <c r="Y5164"/>
      <c r="Z5164"/>
      <c r="AA5164"/>
      <c r="AB5164"/>
      <c r="AC5164"/>
      <c r="AD5164"/>
      <c r="AE5164"/>
      <c r="AF5164"/>
      <c r="AG5164"/>
      <c r="AH5164"/>
    </row>
    <row r="5165" spans="1:34" s="282" customFormat="1" ht="12.75" customHeight="1" x14ac:dyDescent="0.25">
      <c r="A5165"/>
      <c r="B5165"/>
      <c r="C5165" s="8"/>
      <c r="D5165" s="8"/>
      <c r="E5165"/>
      <c r="F5165" s="276"/>
      <c r="G5165"/>
      <c r="H5165"/>
      <c r="I5165"/>
      <c r="J5165" s="267"/>
      <c r="K5165" s="267"/>
      <c r="L5165" s="372"/>
      <c r="O5165" s="373"/>
      <c r="P5165" s="373"/>
      <c r="Q5165" s="374"/>
      <c r="R5165" s="274"/>
      <c r="S5165"/>
      <c r="T5165"/>
      <c r="U5165"/>
      <c r="V5165"/>
      <c r="W5165"/>
      <c r="X5165"/>
      <c r="Y5165"/>
      <c r="Z5165"/>
      <c r="AA5165"/>
      <c r="AB5165"/>
      <c r="AC5165"/>
      <c r="AD5165"/>
      <c r="AE5165"/>
      <c r="AF5165"/>
      <c r="AG5165"/>
      <c r="AH5165"/>
    </row>
    <row r="5166" spans="1:34" s="282" customFormat="1" ht="12.75" customHeight="1" x14ac:dyDescent="0.25">
      <c r="A5166"/>
      <c r="B5166"/>
      <c r="C5166" s="8"/>
      <c r="D5166" s="8"/>
      <c r="E5166"/>
      <c r="F5166" s="276"/>
      <c r="G5166"/>
      <c r="H5166"/>
      <c r="I5166"/>
      <c r="J5166" s="267"/>
      <c r="K5166" s="267"/>
      <c r="L5166" s="372"/>
      <c r="O5166" s="373"/>
      <c r="P5166" s="373"/>
      <c r="Q5166" s="374"/>
      <c r="R5166" s="274"/>
      <c r="S5166"/>
      <c r="T5166"/>
      <c r="U5166"/>
      <c r="V5166"/>
      <c r="W5166"/>
      <c r="X5166"/>
      <c r="Y5166"/>
      <c r="Z5166"/>
      <c r="AA5166"/>
      <c r="AB5166"/>
      <c r="AC5166"/>
      <c r="AD5166"/>
      <c r="AE5166"/>
      <c r="AF5166"/>
      <c r="AG5166"/>
      <c r="AH5166"/>
    </row>
    <row r="5167" spans="1:34" s="282" customFormat="1" ht="12.75" customHeight="1" x14ac:dyDescent="0.25">
      <c r="A5167"/>
      <c r="B5167"/>
      <c r="C5167" s="8"/>
      <c r="D5167" s="8"/>
      <c r="E5167"/>
      <c r="F5167" s="276"/>
      <c r="G5167"/>
      <c r="H5167"/>
      <c r="I5167"/>
      <c r="J5167" s="267"/>
      <c r="K5167" s="267"/>
      <c r="L5167" s="372"/>
      <c r="O5167" s="373"/>
      <c r="P5167" s="373"/>
      <c r="Q5167" s="374"/>
      <c r="R5167" s="274"/>
      <c r="S5167"/>
      <c r="T5167"/>
      <c r="U5167"/>
      <c r="V5167"/>
      <c r="W5167"/>
      <c r="X5167"/>
      <c r="Y5167"/>
      <c r="Z5167"/>
      <c r="AA5167"/>
      <c r="AB5167"/>
      <c r="AC5167"/>
      <c r="AD5167"/>
      <c r="AE5167"/>
      <c r="AF5167"/>
      <c r="AG5167"/>
      <c r="AH5167"/>
    </row>
    <row r="5168" spans="1:34" s="282" customFormat="1" ht="12.75" customHeight="1" x14ac:dyDescent="0.25">
      <c r="A5168"/>
      <c r="B5168"/>
      <c r="C5168" s="8"/>
      <c r="D5168" s="8"/>
      <c r="E5168"/>
      <c r="F5168" s="276"/>
      <c r="G5168"/>
      <c r="H5168"/>
      <c r="I5168"/>
      <c r="J5168" s="267"/>
      <c r="K5168" s="267"/>
      <c r="L5168" s="372"/>
      <c r="O5168" s="373"/>
      <c r="P5168" s="373"/>
      <c r="Q5168" s="374"/>
      <c r="R5168" s="274"/>
      <c r="S5168"/>
      <c r="T5168"/>
      <c r="U5168"/>
      <c r="V5168"/>
      <c r="W5168"/>
      <c r="X5168"/>
      <c r="Y5168"/>
      <c r="Z5168"/>
      <c r="AA5168"/>
      <c r="AB5168"/>
      <c r="AC5168"/>
      <c r="AD5168"/>
      <c r="AE5168"/>
      <c r="AF5168"/>
      <c r="AG5168"/>
      <c r="AH5168"/>
    </row>
    <row r="5169" spans="1:34" s="282" customFormat="1" ht="12.75" customHeight="1" x14ac:dyDescent="0.25">
      <c r="A5169"/>
      <c r="B5169"/>
      <c r="C5169" s="8"/>
      <c r="D5169" s="8"/>
      <c r="E5169"/>
      <c r="F5169" s="276"/>
      <c r="G5169"/>
      <c r="H5169"/>
      <c r="I5169"/>
      <c r="J5169" s="267"/>
      <c r="K5169" s="267"/>
      <c r="L5169" s="372"/>
      <c r="O5169" s="373"/>
      <c r="P5169" s="373"/>
      <c r="Q5169" s="374"/>
      <c r="R5169" s="274"/>
      <c r="S5169"/>
      <c r="T5169"/>
      <c r="U5169"/>
      <c r="V5169"/>
      <c r="W5169"/>
      <c r="X5169"/>
      <c r="Y5169"/>
      <c r="Z5169"/>
      <c r="AA5169"/>
      <c r="AB5169"/>
      <c r="AC5169"/>
      <c r="AD5169"/>
      <c r="AE5169"/>
      <c r="AF5169"/>
      <c r="AG5169"/>
      <c r="AH5169"/>
    </row>
    <row r="5170" spans="1:34" s="282" customFormat="1" ht="12.75" customHeight="1" x14ac:dyDescent="0.25">
      <c r="A5170"/>
      <c r="B5170"/>
      <c r="C5170" s="8"/>
      <c r="D5170" s="8"/>
      <c r="E5170"/>
      <c r="F5170" s="276"/>
      <c r="G5170"/>
      <c r="H5170"/>
      <c r="I5170"/>
      <c r="J5170" s="267"/>
      <c r="K5170" s="267"/>
      <c r="L5170" s="372"/>
      <c r="O5170" s="373"/>
      <c r="P5170" s="373"/>
      <c r="Q5170" s="374"/>
      <c r="R5170" s="274"/>
      <c r="S5170"/>
      <c r="T5170"/>
      <c r="U5170"/>
      <c r="V5170"/>
      <c r="W5170"/>
      <c r="X5170"/>
      <c r="Y5170"/>
      <c r="Z5170"/>
      <c r="AA5170"/>
      <c r="AB5170"/>
      <c r="AC5170"/>
      <c r="AD5170"/>
      <c r="AE5170"/>
      <c r="AF5170"/>
      <c r="AG5170"/>
      <c r="AH5170"/>
    </row>
    <row r="5171" spans="1:34" s="282" customFormat="1" ht="12.75" customHeight="1" x14ac:dyDescent="0.25">
      <c r="A5171"/>
      <c r="B5171"/>
      <c r="C5171" s="8"/>
      <c r="D5171" s="8"/>
      <c r="E5171"/>
      <c r="F5171" s="276"/>
      <c r="G5171"/>
      <c r="H5171"/>
      <c r="I5171"/>
      <c r="J5171" s="267"/>
      <c r="K5171" s="267"/>
      <c r="L5171" s="372"/>
      <c r="O5171" s="373"/>
      <c r="P5171" s="373"/>
      <c r="Q5171" s="374"/>
      <c r="R5171" s="274"/>
      <c r="S5171"/>
      <c r="T5171"/>
      <c r="U5171"/>
      <c r="V5171"/>
      <c r="W5171"/>
      <c r="X5171"/>
      <c r="Y5171"/>
      <c r="Z5171"/>
      <c r="AA5171"/>
      <c r="AB5171"/>
      <c r="AC5171"/>
      <c r="AD5171"/>
      <c r="AE5171"/>
      <c r="AF5171"/>
      <c r="AG5171"/>
      <c r="AH5171"/>
    </row>
    <row r="5172" spans="1:34" s="282" customFormat="1" ht="12.75" customHeight="1" x14ac:dyDescent="0.25">
      <c r="A5172"/>
      <c r="B5172"/>
      <c r="C5172" s="8"/>
      <c r="D5172" s="8"/>
      <c r="E5172"/>
      <c r="F5172" s="276"/>
      <c r="G5172"/>
      <c r="H5172"/>
      <c r="I5172"/>
      <c r="J5172" s="267"/>
      <c r="K5172" s="267"/>
      <c r="L5172" s="372"/>
      <c r="O5172" s="373"/>
      <c r="P5172" s="373"/>
      <c r="Q5172" s="374"/>
      <c r="R5172" s="274"/>
      <c r="S5172"/>
      <c r="T5172"/>
      <c r="U5172"/>
      <c r="V5172"/>
      <c r="W5172"/>
      <c r="X5172"/>
      <c r="Y5172"/>
      <c r="Z5172"/>
      <c r="AA5172"/>
      <c r="AB5172"/>
      <c r="AC5172"/>
      <c r="AD5172"/>
      <c r="AE5172"/>
      <c r="AF5172"/>
      <c r="AG5172"/>
      <c r="AH5172"/>
    </row>
    <row r="5173" spans="1:34" s="282" customFormat="1" ht="12.75" customHeight="1" x14ac:dyDescent="0.25">
      <c r="A5173"/>
      <c r="B5173"/>
      <c r="C5173" s="8"/>
      <c r="D5173" s="8"/>
      <c r="E5173"/>
      <c r="F5173" s="276"/>
      <c r="G5173"/>
      <c r="H5173"/>
      <c r="I5173"/>
      <c r="J5173" s="267"/>
      <c r="K5173" s="267"/>
      <c r="L5173" s="372"/>
      <c r="O5173" s="373"/>
      <c r="P5173" s="373"/>
      <c r="Q5173" s="374"/>
      <c r="R5173" s="274"/>
      <c r="S5173"/>
      <c r="T5173"/>
      <c r="U5173"/>
      <c r="V5173"/>
      <c r="W5173"/>
      <c r="X5173"/>
      <c r="Y5173"/>
      <c r="Z5173"/>
      <c r="AA5173"/>
      <c r="AB5173"/>
      <c r="AC5173"/>
      <c r="AD5173"/>
      <c r="AE5173"/>
      <c r="AF5173"/>
      <c r="AG5173"/>
      <c r="AH5173"/>
    </row>
    <row r="5174" spans="1:34" s="282" customFormat="1" ht="12.75" customHeight="1" x14ac:dyDescent="0.25">
      <c r="A5174"/>
      <c r="B5174"/>
      <c r="C5174" s="8"/>
      <c r="D5174" s="8"/>
      <c r="E5174"/>
      <c r="F5174" s="276"/>
      <c r="G5174"/>
      <c r="H5174"/>
      <c r="I5174"/>
      <c r="J5174" s="267"/>
      <c r="K5174" s="267"/>
      <c r="L5174" s="372"/>
      <c r="O5174" s="373"/>
      <c r="P5174" s="373"/>
      <c r="Q5174" s="374"/>
      <c r="R5174" s="274"/>
      <c r="S5174"/>
      <c r="T5174"/>
      <c r="U5174"/>
      <c r="V5174"/>
      <c r="W5174"/>
      <c r="X5174"/>
      <c r="Y5174"/>
      <c r="Z5174"/>
      <c r="AA5174"/>
      <c r="AB5174"/>
      <c r="AC5174"/>
      <c r="AD5174"/>
      <c r="AE5174"/>
      <c r="AF5174"/>
      <c r="AG5174"/>
      <c r="AH5174"/>
    </row>
    <row r="5175" spans="1:34" s="282" customFormat="1" ht="12.75" customHeight="1" x14ac:dyDescent="0.25">
      <c r="A5175"/>
      <c r="B5175"/>
      <c r="C5175" s="8"/>
      <c r="D5175" s="8"/>
      <c r="E5175"/>
      <c r="F5175" s="276"/>
      <c r="G5175"/>
      <c r="H5175"/>
      <c r="I5175"/>
      <c r="J5175" s="267"/>
      <c r="K5175" s="267"/>
      <c r="L5175" s="372"/>
      <c r="O5175" s="373"/>
      <c r="P5175" s="373"/>
      <c r="Q5175" s="374"/>
      <c r="R5175" s="274"/>
      <c r="S5175"/>
      <c r="T5175"/>
      <c r="U5175"/>
      <c r="V5175"/>
      <c r="W5175"/>
      <c r="X5175"/>
      <c r="Y5175"/>
      <c r="Z5175"/>
      <c r="AA5175"/>
      <c r="AB5175"/>
      <c r="AC5175"/>
      <c r="AD5175"/>
      <c r="AE5175"/>
      <c r="AF5175"/>
      <c r="AG5175"/>
      <c r="AH5175"/>
    </row>
    <row r="5176" spans="1:34" s="282" customFormat="1" ht="12.75" customHeight="1" x14ac:dyDescent="0.25">
      <c r="A5176"/>
      <c r="B5176"/>
      <c r="C5176" s="8"/>
      <c r="D5176" s="8"/>
      <c r="E5176"/>
      <c r="F5176" s="276"/>
      <c r="G5176"/>
      <c r="H5176"/>
      <c r="I5176"/>
      <c r="J5176" s="267"/>
      <c r="K5176" s="267"/>
      <c r="L5176" s="372"/>
      <c r="O5176" s="373"/>
      <c r="P5176" s="373"/>
      <c r="Q5176" s="374"/>
      <c r="R5176" s="274"/>
      <c r="S5176"/>
      <c r="T5176"/>
      <c r="U5176"/>
      <c r="V5176"/>
      <c r="W5176"/>
      <c r="X5176"/>
      <c r="Y5176"/>
      <c r="Z5176"/>
      <c r="AA5176"/>
      <c r="AB5176"/>
      <c r="AC5176"/>
      <c r="AD5176"/>
      <c r="AE5176"/>
      <c r="AF5176"/>
      <c r="AG5176"/>
      <c r="AH5176"/>
    </row>
    <row r="5177" spans="1:34" s="282" customFormat="1" ht="12.75" customHeight="1" x14ac:dyDescent="0.25">
      <c r="A5177"/>
      <c r="B5177"/>
      <c r="C5177" s="8"/>
      <c r="D5177" s="8"/>
      <c r="E5177"/>
      <c r="F5177" s="276"/>
      <c r="G5177"/>
      <c r="H5177"/>
      <c r="I5177"/>
      <c r="J5177" s="267"/>
      <c r="K5177" s="267"/>
      <c r="L5177" s="372"/>
      <c r="O5177" s="373"/>
      <c r="P5177" s="373"/>
      <c r="Q5177" s="374"/>
      <c r="R5177" s="274"/>
      <c r="S5177"/>
      <c r="T5177"/>
      <c r="U5177"/>
      <c r="V5177"/>
      <c r="W5177"/>
      <c r="X5177"/>
      <c r="Y5177"/>
      <c r="Z5177"/>
      <c r="AA5177"/>
      <c r="AB5177"/>
      <c r="AC5177"/>
      <c r="AD5177"/>
      <c r="AE5177"/>
      <c r="AF5177"/>
      <c r="AG5177"/>
      <c r="AH5177"/>
    </row>
    <row r="5178" spans="1:34" s="282" customFormat="1" ht="12.75" customHeight="1" x14ac:dyDescent="0.25">
      <c r="A5178"/>
      <c r="B5178"/>
      <c r="C5178" s="8"/>
      <c r="D5178" s="8"/>
      <c r="E5178"/>
      <c r="F5178" s="276"/>
      <c r="G5178"/>
      <c r="H5178"/>
      <c r="I5178"/>
      <c r="J5178" s="267"/>
      <c r="K5178" s="267"/>
      <c r="L5178" s="372"/>
      <c r="O5178" s="373"/>
      <c r="P5178" s="373"/>
      <c r="Q5178" s="374"/>
      <c r="R5178" s="274"/>
      <c r="S5178"/>
      <c r="T5178"/>
      <c r="U5178"/>
      <c r="V5178"/>
      <c r="W5178"/>
      <c r="X5178"/>
      <c r="Y5178"/>
      <c r="Z5178"/>
      <c r="AA5178"/>
      <c r="AB5178"/>
      <c r="AC5178"/>
      <c r="AD5178"/>
      <c r="AE5178"/>
      <c r="AF5178"/>
      <c r="AG5178"/>
      <c r="AH5178"/>
    </row>
    <row r="5179" spans="1:34" s="282" customFormat="1" ht="12.75" customHeight="1" x14ac:dyDescent="0.25">
      <c r="A5179"/>
      <c r="B5179"/>
      <c r="C5179" s="8"/>
      <c r="D5179" s="8"/>
      <c r="E5179"/>
      <c r="F5179" s="276"/>
      <c r="G5179"/>
      <c r="H5179"/>
      <c r="I5179"/>
      <c r="J5179" s="267"/>
      <c r="K5179" s="267"/>
      <c r="L5179" s="372"/>
      <c r="O5179" s="373"/>
      <c r="P5179" s="373"/>
      <c r="Q5179" s="374"/>
      <c r="R5179" s="274"/>
      <c r="S5179"/>
      <c r="T5179"/>
      <c r="U5179"/>
      <c r="V5179"/>
      <c r="W5179"/>
      <c r="X5179"/>
      <c r="Y5179"/>
      <c r="Z5179"/>
      <c r="AA5179"/>
      <c r="AB5179"/>
      <c r="AC5179"/>
      <c r="AD5179"/>
      <c r="AE5179"/>
      <c r="AF5179"/>
      <c r="AG5179"/>
      <c r="AH5179"/>
    </row>
    <row r="5180" spans="1:34" s="282" customFormat="1" ht="12.75" customHeight="1" x14ac:dyDescent="0.25">
      <c r="A5180"/>
      <c r="B5180"/>
      <c r="C5180" s="8"/>
      <c r="D5180" s="8"/>
      <c r="E5180"/>
      <c r="F5180" s="276"/>
      <c r="G5180"/>
      <c r="H5180"/>
      <c r="I5180"/>
      <c r="J5180" s="267"/>
      <c r="K5180" s="267"/>
      <c r="L5180" s="372"/>
      <c r="O5180" s="373"/>
      <c r="P5180" s="373"/>
      <c r="Q5180" s="374"/>
      <c r="R5180" s="274"/>
      <c r="S5180"/>
      <c r="T5180"/>
      <c r="U5180"/>
      <c r="V5180"/>
      <c r="W5180"/>
      <c r="X5180"/>
      <c r="Y5180"/>
      <c r="Z5180"/>
      <c r="AA5180"/>
      <c r="AB5180"/>
      <c r="AC5180"/>
      <c r="AD5180"/>
      <c r="AE5180"/>
      <c r="AF5180"/>
      <c r="AG5180"/>
      <c r="AH5180"/>
    </row>
    <row r="5181" spans="1:34" s="282" customFormat="1" ht="12.75" customHeight="1" x14ac:dyDescent="0.25">
      <c r="A5181"/>
      <c r="B5181"/>
      <c r="C5181" s="8"/>
      <c r="D5181" s="8"/>
      <c r="E5181"/>
      <c r="F5181" s="276"/>
      <c r="G5181"/>
      <c r="H5181"/>
      <c r="I5181"/>
      <c r="J5181" s="267"/>
      <c r="K5181" s="267"/>
      <c r="L5181" s="372"/>
      <c r="O5181" s="373"/>
      <c r="P5181" s="373"/>
      <c r="Q5181" s="374"/>
      <c r="R5181" s="274"/>
      <c r="S5181"/>
      <c r="T5181"/>
      <c r="U5181"/>
      <c r="V5181"/>
      <c r="W5181"/>
      <c r="X5181"/>
      <c r="Y5181"/>
      <c r="Z5181"/>
      <c r="AA5181"/>
      <c r="AB5181"/>
      <c r="AC5181"/>
      <c r="AD5181"/>
      <c r="AE5181"/>
      <c r="AF5181"/>
      <c r="AG5181"/>
      <c r="AH5181"/>
    </row>
    <row r="5182" spans="1:34" s="282" customFormat="1" ht="12.75" customHeight="1" x14ac:dyDescent="0.25">
      <c r="A5182"/>
      <c r="B5182"/>
      <c r="C5182" s="8"/>
      <c r="D5182" s="8"/>
      <c r="E5182"/>
      <c r="F5182" s="276"/>
      <c r="G5182"/>
      <c r="H5182"/>
      <c r="I5182"/>
      <c r="J5182" s="267"/>
      <c r="K5182" s="267"/>
      <c r="L5182" s="372"/>
      <c r="O5182" s="373"/>
      <c r="P5182" s="373"/>
      <c r="Q5182" s="374"/>
      <c r="R5182" s="274"/>
      <c r="S5182"/>
      <c r="T5182"/>
      <c r="U5182"/>
      <c r="V5182"/>
      <c r="W5182"/>
      <c r="X5182"/>
      <c r="Y5182"/>
      <c r="Z5182"/>
      <c r="AA5182"/>
      <c r="AB5182"/>
      <c r="AC5182"/>
      <c r="AD5182"/>
      <c r="AE5182"/>
      <c r="AF5182"/>
      <c r="AG5182"/>
      <c r="AH5182"/>
    </row>
    <row r="5183" spans="1:34" s="282" customFormat="1" ht="12.75" customHeight="1" x14ac:dyDescent="0.25">
      <c r="A5183"/>
      <c r="B5183"/>
      <c r="C5183" s="8"/>
      <c r="D5183" s="8"/>
      <c r="E5183"/>
      <c r="F5183" s="276"/>
      <c r="G5183"/>
      <c r="H5183"/>
      <c r="I5183"/>
      <c r="J5183" s="267"/>
      <c r="K5183" s="267"/>
      <c r="L5183" s="372"/>
      <c r="O5183" s="373"/>
      <c r="P5183" s="373"/>
      <c r="Q5183" s="374"/>
      <c r="R5183" s="274"/>
      <c r="S5183"/>
      <c r="T5183"/>
      <c r="U5183"/>
      <c r="V5183"/>
      <c r="W5183"/>
      <c r="X5183"/>
      <c r="Y5183"/>
      <c r="Z5183"/>
      <c r="AA5183"/>
      <c r="AB5183"/>
      <c r="AC5183"/>
      <c r="AD5183"/>
      <c r="AE5183"/>
      <c r="AF5183"/>
      <c r="AG5183"/>
      <c r="AH5183"/>
    </row>
    <row r="5184" spans="1:34" s="282" customFormat="1" ht="12.75" customHeight="1" x14ac:dyDescent="0.25">
      <c r="A5184"/>
      <c r="B5184"/>
      <c r="C5184" s="8"/>
      <c r="D5184" s="8"/>
      <c r="E5184"/>
      <c r="F5184" s="276"/>
      <c r="G5184"/>
      <c r="H5184"/>
      <c r="I5184"/>
      <c r="J5184" s="267"/>
      <c r="K5184" s="267"/>
      <c r="L5184" s="372"/>
      <c r="O5184" s="373"/>
      <c r="P5184" s="373"/>
      <c r="Q5184" s="374"/>
      <c r="R5184" s="274"/>
      <c r="S5184"/>
      <c r="T5184"/>
      <c r="U5184"/>
      <c r="V5184"/>
      <c r="W5184"/>
      <c r="X5184"/>
      <c r="Y5184"/>
      <c r="Z5184"/>
      <c r="AA5184"/>
      <c r="AB5184"/>
      <c r="AC5184"/>
      <c r="AD5184"/>
      <c r="AE5184"/>
      <c r="AF5184"/>
      <c r="AG5184"/>
      <c r="AH5184"/>
    </row>
    <row r="5185" spans="1:34" s="282" customFormat="1" ht="12.75" customHeight="1" x14ac:dyDescent="0.25">
      <c r="A5185"/>
      <c r="B5185"/>
      <c r="C5185" s="8"/>
      <c r="D5185" s="8"/>
      <c r="E5185"/>
      <c r="F5185" s="276"/>
      <c r="G5185"/>
      <c r="H5185"/>
      <c r="I5185"/>
      <c r="J5185" s="267"/>
      <c r="K5185" s="267"/>
      <c r="L5185" s="372"/>
      <c r="O5185" s="373"/>
      <c r="P5185" s="373"/>
      <c r="Q5185" s="374"/>
      <c r="R5185" s="274"/>
      <c r="S5185"/>
      <c r="T5185"/>
      <c r="U5185"/>
      <c r="V5185"/>
      <c r="W5185"/>
      <c r="X5185"/>
      <c r="Y5185"/>
      <c r="Z5185"/>
      <c r="AA5185"/>
      <c r="AB5185"/>
      <c r="AC5185"/>
      <c r="AD5185"/>
      <c r="AE5185"/>
      <c r="AF5185"/>
      <c r="AG5185"/>
      <c r="AH5185"/>
    </row>
    <row r="5186" spans="1:34" s="282" customFormat="1" ht="12.75" customHeight="1" x14ac:dyDescent="0.25">
      <c r="A5186"/>
      <c r="B5186"/>
      <c r="C5186" s="8"/>
      <c r="D5186" s="8"/>
      <c r="E5186"/>
      <c r="F5186" s="276"/>
      <c r="G5186"/>
      <c r="H5186"/>
      <c r="I5186"/>
      <c r="J5186" s="267"/>
      <c r="K5186" s="267"/>
      <c r="L5186" s="372"/>
      <c r="O5186" s="373"/>
      <c r="P5186" s="373"/>
      <c r="Q5186" s="374"/>
      <c r="R5186" s="274"/>
      <c r="S5186"/>
      <c r="T5186"/>
      <c r="U5186"/>
      <c r="V5186"/>
      <c r="W5186"/>
      <c r="X5186"/>
      <c r="Y5186"/>
      <c r="Z5186"/>
      <c r="AA5186"/>
      <c r="AB5186"/>
      <c r="AC5186"/>
      <c r="AD5186"/>
      <c r="AE5186"/>
      <c r="AF5186"/>
      <c r="AG5186"/>
      <c r="AH5186"/>
    </row>
    <row r="5187" spans="1:34" s="282" customFormat="1" ht="12.75" customHeight="1" x14ac:dyDescent="0.25">
      <c r="A5187"/>
      <c r="B5187"/>
      <c r="C5187" s="8"/>
      <c r="D5187" s="8"/>
      <c r="E5187"/>
      <c r="F5187" s="276"/>
      <c r="G5187"/>
      <c r="H5187"/>
      <c r="I5187"/>
      <c r="J5187" s="267"/>
      <c r="K5187" s="267"/>
      <c r="L5187" s="372"/>
      <c r="O5187" s="373"/>
      <c r="P5187" s="373"/>
      <c r="Q5187" s="374"/>
      <c r="R5187" s="274"/>
      <c r="S5187"/>
      <c r="T5187"/>
      <c r="U5187"/>
      <c r="V5187"/>
      <c r="W5187"/>
      <c r="X5187"/>
      <c r="Y5187"/>
      <c r="Z5187"/>
      <c r="AA5187"/>
      <c r="AB5187"/>
      <c r="AC5187"/>
      <c r="AD5187"/>
      <c r="AE5187"/>
      <c r="AF5187"/>
      <c r="AG5187"/>
      <c r="AH5187"/>
    </row>
    <row r="5188" spans="1:34" s="282" customFormat="1" ht="12.75" customHeight="1" x14ac:dyDescent="0.25">
      <c r="A5188"/>
      <c r="B5188"/>
      <c r="C5188" s="8"/>
      <c r="D5188" s="8"/>
      <c r="E5188"/>
      <c r="F5188" s="276"/>
      <c r="G5188"/>
      <c r="H5188"/>
      <c r="I5188"/>
      <c r="J5188" s="267"/>
      <c r="K5188" s="267"/>
      <c r="L5188" s="372"/>
      <c r="O5188" s="373"/>
      <c r="P5188" s="373"/>
      <c r="Q5188" s="374"/>
      <c r="R5188" s="274"/>
      <c r="S5188"/>
      <c r="T5188"/>
      <c r="U5188"/>
      <c r="V5188"/>
      <c r="W5188"/>
      <c r="X5188"/>
      <c r="Y5188"/>
      <c r="Z5188"/>
      <c r="AA5188"/>
      <c r="AB5188"/>
      <c r="AC5188"/>
      <c r="AD5188"/>
      <c r="AE5188"/>
      <c r="AF5188"/>
      <c r="AG5188"/>
      <c r="AH5188"/>
    </row>
    <row r="5189" spans="1:34" s="282" customFormat="1" ht="12.75" customHeight="1" x14ac:dyDescent="0.25">
      <c r="A5189"/>
      <c r="B5189"/>
      <c r="C5189" s="8"/>
      <c r="D5189" s="8"/>
      <c r="E5189"/>
      <c r="F5189" s="276"/>
      <c r="G5189"/>
      <c r="H5189"/>
      <c r="I5189"/>
      <c r="J5189" s="267"/>
      <c r="K5189" s="267"/>
      <c r="L5189" s="372"/>
      <c r="O5189" s="373"/>
      <c r="P5189" s="373"/>
      <c r="Q5189" s="374"/>
      <c r="R5189" s="274"/>
      <c r="S5189"/>
      <c r="T5189"/>
      <c r="U5189"/>
      <c r="V5189"/>
      <c r="W5189"/>
      <c r="X5189"/>
      <c r="Y5189"/>
      <c r="Z5189"/>
      <c r="AA5189"/>
      <c r="AB5189"/>
      <c r="AC5189"/>
      <c r="AD5189"/>
      <c r="AE5189"/>
      <c r="AF5189"/>
      <c r="AG5189"/>
      <c r="AH5189"/>
    </row>
    <row r="5190" spans="1:34" s="282" customFormat="1" ht="12.75" customHeight="1" x14ac:dyDescent="0.25">
      <c r="A5190"/>
      <c r="B5190"/>
      <c r="C5190" s="8"/>
      <c r="D5190" s="8"/>
      <c r="E5190"/>
      <c r="F5190" s="276"/>
      <c r="G5190"/>
      <c r="H5190"/>
      <c r="I5190"/>
      <c r="J5190" s="267"/>
      <c r="K5190" s="267"/>
      <c r="L5190" s="372"/>
      <c r="O5190" s="373"/>
      <c r="P5190" s="373"/>
      <c r="Q5190" s="374"/>
      <c r="R5190" s="274"/>
      <c r="S5190"/>
      <c r="T5190"/>
      <c r="U5190"/>
      <c r="V5190"/>
      <c r="W5190"/>
      <c r="X5190"/>
      <c r="Y5190"/>
      <c r="Z5190"/>
      <c r="AA5190"/>
      <c r="AB5190"/>
      <c r="AC5190"/>
      <c r="AD5190"/>
      <c r="AE5190"/>
      <c r="AF5190"/>
      <c r="AG5190"/>
      <c r="AH5190"/>
    </row>
    <row r="5191" spans="1:34" s="282" customFormat="1" ht="12.75" customHeight="1" x14ac:dyDescent="0.25">
      <c r="A5191"/>
      <c r="B5191"/>
      <c r="C5191" s="8"/>
      <c r="D5191" s="8"/>
      <c r="E5191"/>
      <c r="F5191" s="276"/>
      <c r="G5191"/>
      <c r="H5191"/>
      <c r="I5191"/>
      <c r="J5191" s="267"/>
      <c r="K5191" s="267"/>
      <c r="L5191" s="372"/>
      <c r="O5191" s="373"/>
      <c r="P5191" s="373"/>
      <c r="Q5191" s="374"/>
      <c r="R5191" s="274"/>
      <c r="S5191"/>
      <c r="T5191"/>
      <c r="U5191"/>
      <c r="V5191"/>
      <c r="W5191"/>
      <c r="X5191"/>
      <c r="Y5191"/>
      <c r="Z5191"/>
      <c r="AA5191"/>
      <c r="AB5191"/>
      <c r="AC5191"/>
      <c r="AD5191"/>
      <c r="AE5191"/>
      <c r="AF5191"/>
      <c r="AG5191"/>
      <c r="AH5191"/>
    </row>
    <row r="5192" spans="1:34" s="282" customFormat="1" ht="12.75" customHeight="1" x14ac:dyDescent="0.25">
      <c r="A5192"/>
      <c r="B5192"/>
      <c r="C5192" s="8"/>
      <c r="D5192" s="8"/>
      <c r="E5192"/>
      <c r="F5192" s="276"/>
      <c r="G5192"/>
      <c r="H5192"/>
      <c r="I5192"/>
      <c r="J5192" s="267"/>
      <c r="K5192" s="267"/>
      <c r="L5192" s="372"/>
      <c r="O5192" s="373"/>
      <c r="P5192" s="373"/>
      <c r="Q5192" s="374"/>
      <c r="R5192" s="274"/>
      <c r="S5192"/>
      <c r="T5192"/>
      <c r="U5192"/>
      <c r="V5192"/>
      <c r="W5192"/>
      <c r="X5192"/>
      <c r="Y5192"/>
      <c r="Z5192"/>
      <c r="AA5192"/>
      <c r="AB5192"/>
      <c r="AC5192"/>
      <c r="AD5192"/>
      <c r="AE5192"/>
      <c r="AF5192"/>
      <c r="AG5192"/>
      <c r="AH5192"/>
    </row>
    <row r="5193" spans="1:34" s="282" customFormat="1" ht="12.75" customHeight="1" x14ac:dyDescent="0.25">
      <c r="A5193"/>
      <c r="B5193"/>
      <c r="C5193" s="8"/>
      <c r="D5193" s="8"/>
      <c r="E5193"/>
      <c r="F5193" s="276"/>
      <c r="G5193"/>
      <c r="H5193"/>
      <c r="I5193"/>
      <c r="J5193" s="267"/>
      <c r="K5193" s="267"/>
      <c r="L5193" s="372"/>
      <c r="O5193" s="373"/>
      <c r="P5193" s="373"/>
      <c r="Q5193" s="374"/>
      <c r="R5193" s="274"/>
      <c r="S5193"/>
      <c r="T5193"/>
      <c r="U5193"/>
      <c r="V5193"/>
      <c r="W5193"/>
      <c r="X5193"/>
      <c r="Y5193"/>
      <c r="Z5193"/>
      <c r="AA5193"/>
      <c r="AB5193"/>
      <c r="AC5193"/>
      <c r="AD5193"/>
      <c r="AE5193"/>
      <c r="AF5193"/>
      <c r="AG5193"/>
      <c r="AH5193"/>
    </row>
    <row r="5194" spans="1:34" s="282" customFormat="1" ht="12.75" customHeight="1" x14ac:dyDescent="0.25">
      <c r="A5194"/>
      <c r="B5194"/>
      <c r="C5194" s="8"/>
      <c r="D5194" s="8"/>
      <c r="E5194"/>
      <c r="F5194" s="276"/>
      <c r="G5194"/>
      <c r="H5194"/>
      <c r="I5194"/>
      <c r="J5194" s="267"/>
      <c r="K5194" s="267"/>
      <c r="L5194" s="372"/>
      <c r="O5194" s="373"/>
      <c r="P5194" s="373"/>
      <c r="Q5194" s="374"/>
      <c r="R5194" s="274"/>
      <c r="S5194"/>
      <c r="T5194"/>
      <c r="U5194"/>
      <c r="V5194"/>
      <c r="W5194"/>
      <c r="X5194"/>
      <c r="Y5194"/>
      <c r="Z5194"/>
      <c r="AA5194"/>
      <c r="AB5194"/>
      <c r="AC5194"/>
      <c r="AD5194"/>
      <c r="AE5194"/>
      <c r="AF5194"/>
      <c r="AG5194"/>
      <c r="AH5194"/>
    </row>
    <row r="5195" spans="1:34" s="282" customFormat="1" ht="12.75" customHeight="1" x14ac:dyDescent="0.25">
      <c r="A5195"/>
      <c r="B5195"/>
      <c r="C5195" s="8"/>
      <c r="D5195" s="8"/>
      <c r="E5195"/>
      <c r="F5195" s="276"/>
      <c r="G5195"/>
      <c r="H5195"/>
      <c r="I5195"/>
      <c r="J5195" s="267"/>
      <c r="K5195" s="267"/>
      <c r="L5195" s="372"/>
      <c r="O5195" s="373"/>
      <c r="P5195" s="373"/>
      <c r="Q5195" s="374"/>
      <c r="R5195" s="274"/>
      <c r="S5195"/>
      <c r="T5195"/>
      <c r="U5195"/>
      <c r="V5195"/>
      <c r="W5195"/>
      <c r="X5195"/>
      <c r="Y5195"/>
      <c r="Z5195"/>
      <c r="AA5195"/>
      <c r="AB5195"/>
      <c r="AC5195"/>
      <c r="AD5195"/>
      <c r="AE5195"/>
      <c r="AF5195"/>
      <c r="AG5195"/>
      <c r="AH5195"/>
    </row>
    <row r="5196" spans="1:34" s="282" customFormat="1" ht="12.75" customHeight="1" x14ac:dyDescent="0.25">
      <c r="A5196"/>
      <c r="B5196"/>
      <c r="C5196" s="8"/>
      <c r="D5196" s="8"/>
      <c r="E5196"/>
      <c r="F5196" s="276"/>
      <c r="G5196"/>
      <c r="H5196"/>
      <c r="I5196"/>
      <c r="J5196" s="267"/>
      <c r="K5196" s="267"/>
      <c r="L5196" s="372"/>
      <c r="O5196" s="373"/>
      <c r="P5196" s="373"/>
      <c r="Q5196" s="374"/>
      <c r="R5196" s="274"/>
      <c r="S5196"/>
      <c r="T5196"/>
      <c r="U5196"/>
      <c r="V5196"/>
      <c r="W5196"/>
      <c r="X5196"/>
      <c r="Y5196"/>
      <c r="Z5196"/>
      <c r="AA5196"/>
      <c r="AB5196"/>
      <c r="AC5196"/>
      <c r="AD5196"/>
      <c r="AE5196"/>
      <c r="AF5196"/>
      <c r="AG5196"/>
      <c r="AH5196"/>
    </row>
    <row r="5197" spans="1:34" s="282" customFormat="1" ht="12.75" customHeight="1" x14ac:dyDescent="0.25">
      <c r="A5197"/>
      <c r="B5197"/>
      <c r="C5197" s="8"/>
      <c r="D5197" s="8"/>
      <c r="E5197"/>
      <c r="F5197" s="276"/>
      <c r="G5197"/>
      <c r="H5197"/>
      <c r="I5197"/>
      <c r="J5197" s="267"/>
      <c r="K5197" s="267"/>
      <c r="L5197" s="372"/>
      <c r="O5197" s="373"/>
      <c r="P5197" s="373"/>
      <c r="Q5197" s="374"/>
      <c r="R5197" s="274"/>
      <c r="S5197"/>
      <c r="T5197"/>
      <c r="U5197"/>
      <c r="V5197"/>
      <c r="W5197"/>
      <c r="X5197"/>
      <c r="Y5197"/>
      <c r="Z5197"/>
      <c r="AA5197"/>
      <c r="AB5197"/>
      <c r="AC5197"/>
      <c r="AD5197"/>
      <c r="AE5197"/>
      <c r="AF5197"/>
      <c r="AG5197"/>
      <c r="AH5197"/>
    </row>
    <row r="5198" spans="1:34" s="282" customFormat="1" ht="12.75" customHeight="1" x14ac:dyDescent="0.25">
      <c r="A5198"/>
      <c r="B5198"/>
      <c r="C5198" s="8"/>
      <c r="D5198" s="8"/>
      <c r="E5198"/>
      <c r="F5198" s="276"/>
      <c r="G5198"/>
      <c r="H5198"/>
      <c r="I5198"/>
      <c r="J5198" s="267"/>
      <c r="K5198" s="267"/>
      <c r="L5198" s="372"/>
      <c r="O5198" s="373"/>
      <c r="P5198" s="373"/>
      <c r="Q5198" s="374"/>
      <c r="R5198" s="274"/>
      <c r="S5198"/>
      <c r="T5198"/>
      <c r="U5198"/>
      <c r="V5198"/>
      <c r="W5198"/>
      <c r="X5198"/>
      <c r="Y5198"/>
      <c r="Z5198"/>
      <c r="AA5198"/>
      <c r="AB5198"/>
      <c r="AC5198"/>
      <c r="AD5198"/>
      <c r="AE5198"/>
      <c r="AF5198"/>
      <c r="AG5198"/>
      <c r="AH5198"/>
    </row>
    <row r="5199" spans="1:34" s="282" customFormat="1" ht="12.75" customHeight="1" x14ac:dyDescent="0.25">
      <c r="A5199"/>
      <c r="B5199"/>
      <c r="C5199" s="8"/>
      <c r="D5199" s="8"/>
      <c r="E5199"/>
      <c r="F5199" s="276"/>
      <c r="G5199"/>
      <c r="H5199"/>
      <c r="I5199"/>
      <c r="J5199" s="267"/>
      <c r="K5199" s="267"/>
      <c r="L5199" s="372"/>
      <c r="O5199" s="373"/>
      <c r="P5199" s="373"/>
      <c r="Q5199" s="374"/>
      <c r="R5199" s="274"/>
      <c r="S5199"/>
      <c r="T5199"/>
      <c r="U5199"/>
      <c r="V5199"/>
      <c r="W5199"/>
      <c r="X5199"/>
      <c r="Y5199"/>
      <c r="Z5199"/>
      <c r="AA5199"/>
      <c r="AB5199"/>
      <c r="AC5199"/>
      <c r="AD5199"/>
      <c r="AE5199"/>
      <c r="AF5199"/>
      <c r="AG5199"/>
      <c r="AH5199"/>
    </row>
    <row r="5200" spans="1:34" s="282" customFormat="1" ht="12.75" customHeight="1" x14ac:dyDescent="0.25">
      <c r="A5200"/>
      <c r="B5200"/>
      <c r="C5200" s="8"/>
      <c r="D5200" s="8"/>
      <c r="E5200"/>
      <c r="F5200" s="276"/>
      <c r="G5200"/>
      <c r="H5200"/>
      <c r="I5200"/>
      <c r="J5200" s="267"/>
      <c r="K5200" s="267"/>
      <c r="L5200" s="372"/>
      <c r="O5200" s="373"/>
      <c r="P5200" s="373"/>
      <c r="Q5200" s="374"/>
      <c r="R5200" s="274"/>
      <c r="S5200"/>
      <c r="T5200"/>
      <c r="U5200"/>
      <c r="V5200"/>
      <c r="W5200"/>
      <c r="X5200"/>
      <c r="Y5200"/>
      <c r="Z5200"/>
      <c r="AA5200"/>
      <c r="AB5200"/>
      <c r="AC5200"/>
      <c r="AD5200"/>
      <c r="AE5200"/>
      <c r="AF5200"/>
      <c r="AG5200"/>
      <c r="AH5200"/>
    </row>
    <row r="5201" spans="1:34" s="282" customFormat="1" ht="12.75" customHeight="1" x14ac:dyDescent="0.25">
      <c r="A5201"/>
      <c r="B5201"/>
      <c r="C5201" s="8"/>
      <c r="D5201" s="8"/>
      <c r="E5201"/>
      <c r="F5201" s="276"/>
      <c r="G5201"/>
      <c r="H5201"/>
      <c r="I5201"/>
      <c r="J5201" s="267"/>
      <c r="K5201" s="267"/>
      <c r="L5201" s="372"/>
      <c r="O5201" s="373"/>
      <c r="P5201" s="373"/>
      <c r="Q5201" s="374"/>
      <c r="R5201" s="274"/>
      <c r="S5201"/>
      <c r="T5201"/>
      <c r="U5201"/>
      <c r="V5201"/>
      <c r="W5201"/>
      <c r="X5201"/>
      <c r="Y5201"/>
      <c r="Z5201"/>
      <c r="AA5201"/>
      <c r="AB5201"/>
      <c r="AC5201"/>
      <c r="AD5201"/>
      <c r="AE5201"/>
      <c r="AF5201"/>
      <c r="AG5201"/>
      <c r="AH5201"/>
    </row>
    <row r="5202" spans="1:34" s="282" customFormat="1" ht="12.75" customHeight="1" x14ac:dyDescent="0.25">
      <c r="A5202"/>
      <c r="B5202"/>
      <c r="C5202" s="8"/>
      <c r="D5202" s="8"/>
      <c r="E5202"/>
      <c r="F5202" s="276"/>
      <c r="G5202"/>
      <c r="H5202"/>
      <c r="I5202"/>
      <c r="J5202" s="267"/>
      <c r="K5202" s="267"/>
      <c r="L5202" s="372"/>
      <c r="O5202" s="373"/>
      <c r="P5202" s="373"/>
      <c r="Q5202" s="374"/>
      <c r="R5202" s="274"/>
      <c r="S5202"/>
      <c r="T5202"/>
      <c r="U5202"/>
      <c r="V5202"/>
      <c r="W5202"/>
      <c r="X5202"/>
      <c r="Y5202"/>
      <c r="Z5202"/>
      <c r="AA5202"/>
      <c r="AB5202"/>
      <c r="AC5202"/>
      <c r="AD5202"/>
      <c r="AE5202"/>
      <c r="AF5202"/>
      <c r="AG5202"/>
      <c r="AH5202"/>
    </row>
    <row r="5203" spans="1:34" s="282" customFormat="1" ht="12.75" customHeight="1" x14ac:dyDescent="0.25">
      <c r="A5203"/>
      <c r="B5203"/>
      <c r="C5203" s="8"/>
      <c r="D5203" s="8"/>
      <c r="E5203"/>
      <c r="F5203" s="276"/>
      <c r="G5203"/>
      <c r="H5203"/>
      <c r="I5203"/>
      <c r="J5203" s="267"/>
      <c r="K5203" s="267"/>
      <c r="L5203" s="372"/>
      <c r="O5203" s="373"/>
      <c r="P5203" s="373"/>
      <c r="Q5203" s="374"/>
      <c r="R5203" s="274"/>
      <c r="S5203"/>
      <c r="T5203"/>
      <c r="U5203"/>
      <c r="V5203"/>
      <c r="W5203"/>
      <c r="X5203"/>
      <c r="Y5203"/>
      <c r="Z5203"/>
      <c r="AA5203"/>
      <c r="AB5203"/>
      <c r="AC5203"/>
      <c r="AD5203"/>
      <c r="AE5203"/>
      <c r="AF5203"/>
      <c r="AG5203"/>
      <c r="AH5203"/>
    </row>
    <row r="5204" spans="1:34" s="282" customFormat="1" ht="12.75" customHeight="1" x14ac:dyDescent="0.25">
      <c r="A5204"/>
      <c r="B5204"/>
      <c r="C5204" s="8"/>
      <c r="D5204" s="8"/>
      <c r="E5204"/>
      <c r="F5204" s="276"/>
      <c r="G5204"/>
      <c r="H5204"/>
      <c r="I5204"/>
      <c r="J5204" s="267"/>
      <c r="K5204" s="267"/>
      <c r="L5204" s="372"/>
      <c r="O5204" s="373"/>
      <c r="P5204" s="373"/>
      <c r="Q5204" s="374"/>
      <c r="R5204" s="274"/>
      <c r="S5204"/>
      <c r="T5204"/>
      <c r="U5204"/>
      <c r="V5204"/>
      <c r="W5204"/>
      <c r="X5204"/>
      <c r="Y5204"/>
      <c r="Z5204"/>
      <c r="AA5204"/>
      <c r="AB5204"/>
      <c r="AC5204"/>
      <c r="AD5204"/>
      <c r="AE5204"/>
      <c r="AF5204"/>
      <c r="AG5204"/>
      <c r="AH5204"/>
    </row>
    <row r="5205" spans="1:34" s="282" customFormat="1" ht="12.75" customHeight="1" x14ac:dyDescent="0.25">
      <c r="A5205"/>
      <c r="B5205"/>
      <c r="C5205" s="8"/>
      <c r="D5205" s="8"/>
      <c r="E5205"/>
      <c r="F5205" s="276"/>
      <c r="G5205"/>
      <c r="H5205"/>
      <c r="I5205"/>
      <c r="J5205" s="267"/>
      <c r="K5205" s="267"/>
      <c r="L5205" s="372"/>
      <c r="O5205" s="373"/>
      <c r="P5205" s="373"/>
      <c r="Q5205" s="374"/>
      <c r="R5205" s="274"/>
      <c r="S5205"/>
      <c r="T5205"/>
      <c r="U5205"/>
      <c r="V5205"/>
      <c r="W5205"/>
      <c r="X5205"/>
      <c r="Y5205"/>
      <c r="Z5205"/>
      <c r="AA5205"/>
      <c r="AB5205"/>
      <c r="AC5205"/>
      <c r="AD5205"/>
      <c r="AE5205"/>
      <c r="AF5205"/>
      <c r="AG5205"/>
      <c r="AH5205"/>
    </row>
    <row r="5206" spans="1:34" s="282" customFormat="1" ht="12.75" customHeight="1" x14ac:dyDescent="0.25">
      <c r="A5206"/>
      <c r="B5206"/>
      <c r="C5206" s="8"/>
      <c r="D5206" s="8"/>
      <c r="E5206"/>
      <c r="F5206" s="276"/>
      <c r="G5206"/>
      <c r="H5206"/>
      <c r="I5206"/>
      <c r="J5206" s="267"/>
      <c r="K5206" s="267"/>
      <c r="L5206" s="372"/>
      <c r="O5206" s="373"/>
      <c r="P5206" s="373"/>
      <c r="Q5206" s="374"/>
      <c r="R5206" s="274"/>
      <c r="S5206"/>
      <c r="T5206"/>
      <c r="U5206"/>
      <c r="V5206"/>
      <c r="W5206"/>
      <c r="X5206"/>
      <c r="Y5206"/>
      <c r="Z5206"/>
      <c r="AA5206"/>
      <c r="AB5206"/>
      <c r="AC5206"/>
      <c r="AD5206"/>
      <c r="AE5206"/>
      <c r="AF5206"/>
      <c r="AG5206"/>
      <c r="AH5206"/>
    </row>
    <row r="5207" spans="1:34" s="282" customFormat="1" ht="12.75" customHeight="1" x14ac:dyDescent="0.25">
      <c r="A5207"/>
      <c r="B5207"/>
      <c r="C5207" s="8"/>
      <c r="D5207" s="8"/>
      <c r="E5207"/>
      <c r="F5207" s="276"/>
      <c r="G5207"/>
      <c r="H5207"/>
      <c r="I5207"/>
      <c r="J5207" s="267"/>
      <c r="K5207" s="267"/>
      <c r="L5207" s="372"/>
      <c r="O5207" s="373"/>
      <c r="P5207" s="373"/>
      <c r="Q5207" s="374"/>
      <c r="R5207" s="274"/>
      <c r="S5207"/>
      <c r="T5207"/>
      <c r="U5207"/>
      <c r="V5207"/>
      <c r="W5207"/>
      <c r="X5207"/>
      <c r="Y5207"/>
      <c r="Z5207"/>
      <c r="AA5207"/>
      <c r="AB5207"/>
      <c r="AC5207"/>
      <c r="AD5207"/>
      <c r="AE5207"/>
      <c r="AF5207"/>
      <c r="AG5207"/>
      <c r="AH5207"/>
    </row>
    <row r="5208" spans="1:34" s="282" customFormat="1" ht="12.75" customHeight="1" x14ac:dyDescent="0.25">
      <c r="A5208"/>
      <c r="B5208"/>
      <c r="C5208" s="8"/>
      <c r="D5208" s="8"/>
      <c r="E5208"/>
      <c r="F5208" s="276"/>
      <c r="G5208"/>
      <c r="H5208"/>
      <c r="I5208"/>
      <c r="J5208" s="267"/>
      <c r="K5208" s="267"/>
      <c r="L5208" s="372"/>
      <c r="O5208" s="373"/>
      <c r="P5208" s="373"/>
      <c r="Q5208" s="374"/>
      <c r="R5208" s="274"/>
      <c r="S5208"/>
      <c r="T5208"/>
      <c r="U5208"/>
      <c r="V5208"/>
      <c r="W5208"/>
      <c r="X5208"/>
      <c r="Y5208"/>
      <c r="Z5208"/>
      <c r="AA5208"/>
      <c r="AB5208"/>
      <c r="AC5208"/>
      <c r="AD5208"/>
      <c r="AE5208"/>
      <c r="AF5208"/>
      <c r="AG5208"/>
      <c r="AH5208"/>
    </row>
    <row r="5209" spans="1:34" s="282" customFormat="1" ht="12.75" customHeight="1" x14ac:dyDescent="0.25">
      <c r="A5209"/>
      <c r="B5209"/>
      <c r="C5209" s="8"/>
      <c r="D5209" s="8"/>
      <c r="E5209"/>
      <c r="F5209" s="276"/>
      <c r="G5209"/>
      <c r="H5209"/>
      <c r="I5209"/>
      <c r="J5209" s="267"/>
      <c r="K5209" s="267"/>
      <c r="L5209" s="372"/>
      <c r="O5209" s="373"/>
      <c r="P5209" s="373"/>
      <c r="Q5209" s="374"/>
      <c r="R5209" s="274"/>
      <c r="S5209"/>
      <c r="T5209"/>
      <c r="U5209"/>
      <c r="V5209"/>
      <c r="W5209"/>
      <c r="X5209"/>
      <c r="Y5209"/>
      <c r="Z5209"/>
      <c r="AA5209"/>
      <c r="AB5209"/>
      <c r="AC5209"/>
      <c r="AD5209"/>
      <c r="AE5209"/>
      <c r="AF5209"/>
      <c r="AG5209"/>
      <c r="AH5209"/>
    </row>
    <row r="5210" spans="1:34" s="282" customFormat="1" ht="12.75" customHeight="1" x14ac:dyDescent="0.25">
      <c r="A5210"/>
      <c r="B5210"/>
      <c r="C5210" s="8"/>
      <c r="D5210" s="8"/>
      <c r="E5210"/>
      <c r="F5210" s="276"/>
      <c r="G5210"/>
      <c r="H5210"/>
      <c r="I5210"/>
      <c r="J5210" s="267"/>
      <c r="K5210" s="267"/>
      <c r="L5210" s="372"/>
      <c r="O5210" s="373"/>
      <c r="P5210" s="373"/>
      <c r="Q5210" s="374"/>
      <c r="R5210" s="274"/>
      <c r="S5210"/>
      <c r="T5210"/>
      <c r="U5210"/>
      <c r="V5210"/>
      <c r="W5210"/>
      <c r="X5210"/>
      <c r="Y5210"/>
      <c r="Z5210"/>
      <c r="AA5210"/>
      <c r="AB5210"/>
      <c r="AC5210"/>
      <c r="AD5210"/>
      <c r="AE5210"/>
      <c r="AF5210"/>
      <c r="AG5210"/>
      <c r="AH5210"/>
    </row>
    <row r="5211" spans="1:34" s="282" customFormat="1" ht="12.75" customHeight="1" x14ac:dyDescent="0.25">
      <c r="A5211"/>
      <c r="B5211"/>
      <c r="C5211" s="8"/>
      <c r="D5211" s="8"/>
      <c r="E5211"/>
      <c r="F5211" s="276"/>
      <c r="G5211"/>
      <c r="H5211"/>
      <c r="I5211"/>
      <c r="J5211" s="267"/>
      <c r="K5211" s="267"/>
      <c r="L5211" s="372"/>
      <c r="O5211" s="373"/>
      <c r="P5211" s="373"/>
      <c r="Q5211" s="374"/>
      <c r="R5211" s="274"/>
      <c r="S5211"/>
      <c r="T5211"/>
      <c r="U5211"/>
      <c r="V5211"/>
      <c r="W5211"/>
      <c r="X5211"/>
      <c r="Y5211"/>
      <c r="Z5211"/>
      <c r="AA5211"/>
      <c r="AB5211"/>
      <c r="AC5211"/>
      <c r="AD5211"/>
      <c r="AE5211"/>
      <c r="AF5211"/>
      <c r="AG5211"/>
      <c r="AH5211"/>
    </row>
    <row r="5212" spans="1:34" s="282" customFormat="1" ht="12.75" customHeight="1" x14ac:dyDescent="0.25">
      <c r="A5212"/>
      <c r="B5212"/>
      <c r="C5212" s="8"/>
      <c r="D5212" s="8"/>
      <c r="E5212"/>
      <c r="F5212" s="276"/>
      <c r="G5212"/>
      <c r="H5212"/>
      <c r="I5212"/>
      <c r="J5212" s="267"/>
      <c r="K5212" s="267"/>
      <c r="L5212" s="372"/>
      <c r="O5212" s="373"/>
      <c r="P5212" s="373"/>
      <c r="Q5212" s="374"/>
      <c r="R5212" s="274"/>
      <c r="S5212"/>
      <c r="T5212"/>
      <c r="U5212"/>
      <c r="V5212"/>
      <c r="W5212"/>
      <c r="X5212"/>
      <c r="Y5212"/>
      <c r="Z5212"/>
      <c r="AA5212"/>
      <c r="AB5212"/>
      <c r="AC5212"/>
      <c r="AD5212"/>
      <c r="AE5212"/>
      <c r="AF5212"/>
      <c r="AG5212"/>
      <c r="AH5212"/>
    </row>
    <row r="5213" spans="1:34" s="282" customFormat="1" ht="12.75" customHeight="1" x14ac:dyDescent="0.25">
      <c r="A5213"/>
      <c r="B5213"/>
      <c r="C5213" s="8"/>
      <c r="D5213" s="8"/>
      <c r="E5213"/>
      <c r="F5213" s="276"/>
      <c r="G5213"/>
      <c r="H5213"/>
      <c r="I5213"/>
      <c r="J5213" s="267"/>
      <c r="K5213" s="267"/>
      <c r="L5213" s="372"/>
      <c r="O5213" s="373"/>
      <c r="P5213" s="373"/>
      <c r="Q5213" s="374"/>
      <c r="R5213" s="274"/>
      <c r="S5213"/>
      <c r="T5213"/>
      <c r="U5213"/>
      <c r="V5213"/>
      <c r="W5213"/>
      <c r="X5213"/>
      <c r="Y5213"/>
      <c r="Z5213"/>
      <c r="AA5213"/>
      <c r="AB5213"/>
      <c r="AC5213"/>
      <c r="AD5213"/>
      <c r="AE5213"/>
      <c r="AF5213"/>
      <c r="AG5213"/>
      <c r="AH5213"/>
    </row>
    <row r="5214" spans="1:34" s="282" customFormat="1" ht="12.75" customHeight="1" x14ac:dyDescent="0.25">
      <c r="A5214"/>
      <c r="B5214"/>
      <c r="C5214" s="8"/>
      <c r="D5214" s="8"/>
      <c r="E5214"/>
      <c r="F5214" s="276"/>
      <c r="G5214"/>
      <c r="H5214"/>
      <c r="I5214"/>
      <c r="J5214" s="267"/>
      <c r="K5214" s="267"/>
      <c r="L5214" s="372"/>
      <c r="O5214" s="373"/>
      <c r="P5214" s="373"/>
      <c r="Q5214" s="374"/>
      <c r="R5214" s="274"/>
      <c r="S5214"/>
      <c r="T5214"/>
      <c r="U5214"/>
      <c r="V5214"/>
      <c r="W5214"/>
      <c r="X5214"/>
      <c r="Y5214"/>
      <c r="Z5214"/>
      <c r="AA5214"/>
      <c r="AB5214"/>
      <c r="AC5214"/>
      <c r="AD5214"/>
      <c r="AE5214"/>
      <c r="AF5214"/>
      <c r="AG5214"/>
      <c r="AH5214"/>
    </row>
    <row r="5215" spans="1:34" s="282" customFormat="1" ht="12.75" customHeight="1" x14ac:dyDescent="0.25">
      <c r="A5215"/>
      <c r="B5215"/>
      <c r="C5215" s="8"/>
      <c r="D5215" s="8"/>
      <c r="E5215"/>
      <c r="F5215" s="276"/>
      <c r="G5215"/>
      <c r="H5215"/>
      <c r="I5215"/>
      <c r="J5215" s="267"/>
      <c r="K5215" s="267"/>
      <c r="L5215" s="372"/>
      <c r="O5215" s="373"/>
      <c r="P5215" s="373"/>
      <c r="Q5215" s="374"/>
      <c r="R5215" s="274"/>
      <c r="S5215"/>
      <c r="T5215"/>
      <c r="U5215"/>
      <c r="V5215"/>
      <c r="W5215"/>
      <c r="X5215"/>
      <c r="Y5215"/>
      <c r="Z5215"/>
      <c r="AA5215"/>
      <c r="AB5215"/>
      <c r="AC5215"/>
      <c r="AD5215"/>
      <c r="AE5215"/>
      <c r="AF5215"/>
      <c r="AG5215"/>
      <c r="AH5215"/>
    </row>
    <row r="5216" spans="1:34" s="282" customFormat="1" ht="12.75" customHeight="1" x14ac:dyDescent="0.25">
      <c r="A5216"/>
      <c r="B5216"/>
      <c r="C5216" s="8"/>
      <c r="D5216" s="8"/>
      <c r="E5216"/>
      <c r="F5216" s="276"/>
      <c r="G5216"/>
      <c r="H5216"/>
      <c r="I5216"/>
      <c r="J5216" s="267"/>
      <c r="K5216" s="267"/>
      <c r="L5216" s="372"/>
      <c r="O5216" s="373"/>
      <c r="P5216" s="373"/>
      <c r="Q5216" s="374"/>
      <c r="R5216" s="274"/>
      <c r="S5216"/>
      <c r="T5216"/>
      <c r="U5216"/>
      <c r="V5216"/>
      <c r="W5216"/>
      <c r="X5216"/>
      <c r="Y5216"/>
      <c r="Z5216"/>
      <c r="AA5216"/>
      <c r="AB5216"/>
      <c r="AC5216"/>
      <c r="AD5216"/>
      <c r="AE5216"/>
      <c r="AF5216"/>
      <c r="AG5216"/>
      <c r="AH5216"/>
    </row>
    <row r="5217" spans="1:34" s="282" customFormat="1" ht="12.75" customHeight="1" x14ac:dyDescent="0.25">
      <c r="A5217"/>
      <c r="B5217"/>
      <c r="C5217" s="8"/>
      <c r="D5217" s="8"/>
      <c r="E5217"/>
      <c r="F5217" s="276"/>
      <c r="G5217"/>
      <c r="H5217"/>
      <c r="I5217"/>
      <c r="J5217" s="267"/>
      <c r="K5217" s="267"/>
      <c r="L5217" s="372"/>
      <c r="O5217" s="373"/>
      <c r="P5217" s="373"/>
      <c r="Q5217" s="374"/>
      <c r="R5217" s="274"/>
      <c r="S5217"/>
      <c r="T5217"/>
      <c r="U5217"/>
      <c r="V5217"/>
      <c r="W5217"/>
      <c r="X5217"/>
      <c r="Y5217"/>
      <c r="Z5217"/>
      <c r="AA5217"/>
      <c r="AB5217"/>
      <c r="AC5217"/>
      <c r="AD5217"/>
      <c r="AE5217"/>
      <c r="AF5217"/>
      <c r="AG5217"/>
      <c r="AH5217"/>
    </row>
    <row r="5218" spans="1:34" s="282" customFormat="1" ht="12.75" customHeight="1" x14ac:dyDescent="0.25">
      <c r="A5218"/>
      <c r="B5218"/>
      <c r="C5218" s="8"/>
      <c r="D5218" s="8"/>
      <c r="E5218"/>
      <c r="F5218" s="276"/>
      <c r="G5218"/>
      <c r="H5218"/>
      <c r="I5218"/>
      <c r="J5218" s="267"/>
      <c r="K5218" s="267"/>
      <c r="L5218" s="372"/>
      <c r="O5218" s="373"/>
      <c r="P5218" s="373"/>
      <c r="Q5218" s="374"/>
      <c r="R5218" s="274"/>
      <c r="S5218"/>
      <c r="T5218"/>
      <c r="U5218"/>
      <c r="V5218"/>
      <c r="W5218"/>
      <c r="X5218"/>
      <c r="Y5218"/>
      <c r="Z5218"/>
      <c r="AA5218"/>
      <c r="AB5218"/>
      <c r="AC5218"/>
      <c r="AD5218"/>
      <c r="AE5218"/>
      <c r="AF5218"/>
      <c r="AG5218"/>
      <c r="AH5218"/>
    </row>
    <row r="5219" spans="1:34" s="282" customFormat="1" ht="12.75" customHeight="1" x14ac:dyDescent="0.25">
      <c r="A5219"/>
      <c r="B5219"/>
      <c r="C5219" s="8"/>
      <c r="D5219" s="8"/>
      <c r="E5219"/>
      <c r="F5219" s="276"/>
      <c r="G5219"/>
      <c r="H5219"/>
      <c r="I5219"/>
      <c r="J5219" s="267"/>
      <c r="K5219" s="267"/>
      <c r="L5219" s="372"/>
      <c r="O5219" s="373"/>
      <c r="P5219" s="373"/>
      <c r="Q5219" s="374"/>
      <c r="R5219" s="274"/>
      <c r="S5219"/>
      <c r="T5219"/>
      <c r="U5219"/>
      <c r="V5219"/>
      <c r="W5219"/>
      <c r="X5219"/>
      <c r="Y5219"/>
      <c r="Z5219"/>
      <c r="AA5219"/>
      <c r="AB5219"/>
      <c r="AC5219"/>
      <c r="AD5219"/>
      <c r="AE5219"/>
      <c r="AF5219"/>
      <c r="AG5219"/>
      <c r="AH5219"/>
    </row>
    <row r="5220" spans="1:34" s="282" customFormat="1" ht="12.75" customHeight="1" x14ac:dyDescent="0.25">
      <c r="A5220"/>
      <c r="B5220"/>
      <c r="C5220" s="8"/>
      <c r="D5220" s="8"/>
      <c r="E5220"/>
      <c r="F5220" s="276"/>
      <c r="G5220"/>
      <c r="H5220"/>
      <c r="I5220"/>
      <c r="J5220" s="267"/>
      <c r="K5220" s="267"/>
      <c r="L5220" s="372"/>
      <c r="O5220" s="373"/>
      <c r="P5220" s="373"/>
      <c r="Q5220" s="374"/>
      <c r="R5220" s="274"/>
      <c r="S5220"/>
      <c r="T5220"/>
      <c r="U5220"/>
      <c r="V5220"/>
      <c r="W5220"/>
      <c r="X5220"/>
      <c r="Y5220"/>
      <c r="Z5220"/>
      <c r="AA5220"/>
      <c r="AB5220"/>
      <c r="AC5220"/>
      <c r="AD5220"/>
      <c r="AE5220"/>
      <c r="AF5220"/>
      <c r="AG5220"/>
      <c r="AH5220"/>
    </row>
    <row r="5221" spans="1:34" s="282" customFormat="1" ht="12.75" customHeight="1" x14ac:dyDescent="0.25">
      <c r="A5221"/>
      <c r="B5221"/>
      <c r="C5221" s="8"/>
      <c r="D5221" s="8"/>
      <c r="E5221"/>
      <c r="F5221" s="276"/>
      <c r="G5221"/>
      <c r="H5221"/>
      <c r="I5221"/>
      <c r="J5221" s="267"/>
      <c r="K5221" s="267"/>
      <c r="L5221" s="372"/>
      <c r="O5221" s="373"/>
      <c r="P5221" s="373"/>
      <c r="Q5221" s="374"/>
      <c r="R5221" s="274"/>
      <c r="S5221"/>
      <c r="T5221"/>
      <c r="U5221"/>
      <c r="V5221"/>
      <c r="W5221"/>
      <c r="X5221"/>
      <c r="Y5221"/>
      <c r="Z5221"/>
      <c r="AA5221"/>
      <c r="AB5221"/>
      <c r="AC5221"/>
      <c r="AD5221"/>
      <c r="AE5221"/>
      <c r="AF5221"/>
      <c r="AG5221"/>
      <c r="AH5221"/>
    </row>
    <row r="5222" spans="1:34" s="282" customFormat="1" ht="12.75" customHeight="1" x14ac:dyDescent="0.25">
      <c r="A5222"/>
      <c r="B5222"/>
      <c r="C5222" s="8"/>
      <c r="D5222" s="8"/>
      <c r="E5222"/>
      <c r="F5222" s="276"/>
      <c r="G5222"/>
      <c r="H5222"/>
      <c r="I5222"/>
      <c r="J5222" s="267"/>
      <c r="K5222" s="267"/>
      <c r="L5222" s="372"/>
      <c r="O5222" s="373"/>
      <c r="P5222" s="373"/>
      <c r="Q5222" s="374"/>
      <c r="R5222" s="274"/>
      <c r="S5222"/>
      <c r="T5222"/>
      <c r="U5222"/>
      <c r="V5222"/>
      <c r="W5222"/>
      <c r="X5222"/>
      <c r="Y5222"/>
      <c r="Z5222"/>
      <c r="AA5222"/>
      <c r="AB5222"/>
      <c r="AC5222"/>
      <c r="AD5222"/>
      <c r="AE5222"/>
      <c r="AF5222"/>
      <c r="AG5222"/>
      <c r="AH5222"/>
    </row>
    <row r="5223" spans="1:34" s="282" customFormat="1" ht="12.75" customHeight="1" x14ac:dyDescent="0.25">
      <c r="A5223"/>
      <c r="B5223"/>
      <c r="C5223" s="8"/>
      <c r="D5223" s="8"/>
      <c r="E5223"/>
      <c r="F5223" s="276"/>
      <c r="G5223"/>
      <c r="H5223"/>
      <c r="I5223"/>
      <c r="J5223" s="267"/>
      <c r="K5223" s="267"/>
      <c r="L5223" s="372"/>
      <c r="O5223" s="373"/>
      <c r="P5223" s="373"/>
      <c r="Q5223" s="374"/>
      <c r="R5223" s="274"/>
      <c r="S5223"/>
      <c r="T5223"/>
      <c r="U5223"/>
      <c r="V5223"/>
      <c r="W5223"/>
      <c r="X5223"/>
      <c r="Y5223"/>
      <c r="Z5223"/>
      <c r="AA5223"/>
      <c r="AB5223"/>
      <c r="AC5223"/>
      <c r="AD5223"/>
      <c r="AE5223"/>
      <c r="AF5223"/>
      <c r="AG5223"/>
      <c r="AH5223"/>
    </row>
    <row r="5224" spans="1:34" s="282" customFormat="1" ht="12.75" customHeight="1" x14ac:dyDescent="0.25">
      <c r="A5224"/>
      <c r="B5224"/>
      <c r="C5224" s="8"/>
      <c r="D5224" s="8"/>
      <c r="E5224"/>
      <c r="F5224" s="276"/>
      <c r="G5224"/>
      <c r="H5224"/>
      <c r="I5224"/>
      <c r="J5224" s="267"/>
      <c r="K5224" s="267"/>
      <c r="L5224" s="372"/>
      <c r="O5224" s="373"/>
      <c r="P5224" s="373"/>
      <c r="Q5224" s="374"/>
      <c r="R5224" s="274"/>
      <c r="S5224"/>
      <c r="T5224"/>
      <c r="U5224"/>
      <c r="V5224"/>
      <c r="W5224"/>
      <c r="X5224"/>
      <c r="Y5224"/>
      <c r="Z5224"/>
      <c r="AA5224"/>
      <c r="AB5224"/>
      <c r="AC5224"/>
      <c r="AD5224"/>
      <c r="AE5224"/>
      <c r="AF5224"/>
      <c r="AG5224"/>
      <c r="AH5224"/>
    </row>
    <row r="5225" spans="1:34" s="282" customFormat="1" ht="12.75" customHeight="1" x14ac:dyDescent="0.25">
      <c r="A5225"/>
      <c r="B5225"/>
      <c r="C5225" s="8"/>
      <c r="D5225" s="8"/>
      <c r="E5225"/>
      <c r="F5225" s="276"/>
      <c r="G5225"/>
      <c r="H5225"/>
      <c r="I5225"/>
      <c r="J5225" s="267"/>
      <c r="K5225" s="267"/>
      <c r="L5225" s="372"/>
      <c r="O5225" s="373"/>
      <c r="P5225" s="373"/>
      <c r="Q5225" s="374"/>
      <c r="R5225" s="274"/>
      <c r="S5225"/>
      <c r="T5225"/>
      <c r="U5225"/>
      <c r="V5225"/>
      <c r="W5225"/>
      <c r="X5225"/>
      <c r="Y5225"/>
      <c r="Z5225"/>
      <c r="AA5225"/>
      <c r="AB5225"/>
      <c r="AC5225"/>
      <c r="AD5225"/>
      <c r="AE5225"/>
      <c r="AF5225"/>
      <c r="AG5225"/>
      <c r="AH5225"/>
    </row>
    <row r="5226" spans="1:34" s="282" customFormat="1" ht="12.75" customHeight="1" x14ac:dyDescent="0.25">
      <c r="A5226"/>
      <c r="B5226"/>
      <c r="C5226" s="8"/>
      <c r="D5226" s="8"/>
      <c r="E5226"/>
      <c r="F5226" s="276"/>
      <c r="G5226"/>
      <c r="H5226"/>
      <c r="I5226"/>
      <c r="J5226" s="267"/>
      <c r="K5226" s="267"/>
      <c r="L5226" s="372"/>
      <c r="O5226" s="373"/>
      <c r="P5226" s="373"/>
      <c r="Q5226" s="374"/>
      <c r="R5226" s="274"/>
      <c r="S5226"/>
      <c r="T5226"/>
      <c r="U5226"/>
      <c r="V5226"/>
      <c r="W5226"/>
      <c r="X5226"/>
      <c r="Y5226"/>
      <c r="Z5226"/>
      <c r="AA5226"/>
      <c r="AB5226"/>
      <c r="AC5226"/>
      <c r="AD5226"/>
      <c r="AE5226"/>
      <c r="AF5226"/>
      <c r="AG5226"/>
      <c r="AH5226"/>
    </row>
    <row r="5227" spans="1:34" s="282" customFormat="1" ht="12.75" customHeight="1" x14ac:dyDescent="0.25">
      <c r="A5227"/>
      <c r="B5227"/>
      <c r="C5227" s="8"/>
      <c r="D5227" s="8"/>
      <c r="E5227"/>
      <c r="F5227" s="276"/>
      <c r="G5227"/>
      <c r="H5227"/>
      <c r="I5227"/>
      <c r="J5227" s="267"/>
      <c r="K5227" s="267"/>
      <c r="L5227" s="372"/>
      <c r="O5227" s="373"/>
      <c r="P5227" s="373"/>
      <c r="Q5227" s="374"/>
      <c r="R5227" s="274"/>
      <c r="S5227"/>
      <c r="T5227"/>
      <c r="U5227"/>
      <c r="V5227"/>
      <c r="W5227"/>
      <c r="X5227"/>
      <c r="Y5227"/>
      <c r="Z5227"/>
      <c r="AA5227"/>
      <c r="AB5227"/>
      <c r="AC5227"/>
      <c r="AD5227"/>
      <c r="AE5227"/>
      <c r="AF5227"/>
      <c r="AG5227"/>
      <c r="AH5227"/>
    </row>
    <row r="5228" spans="1:34" s="282" customFormat="1" ht="12.75" customHeight="1" x14ac:dyDescent="0.25">
      <c r="A5228"/>
      <c r="B5228"/>
      <c r="C5228" s="8"/>
      <c r="D5228" s="8"/>
      <c r="E5228"/>
      <c r="F5228" s="276"/>
      <c r="G5228"/>
      <c r="H5228"/>
      <c r="I5228"/>
      <c r="J5228" s="267"/>
      <c r="K5228" s="267"/>
      <c r="L5228" s="372"/>
      <c r="O5228" s="373"/>
      <c r="P5228" s="373"/>
      <c r="Q5228" s="374"/>
      <c r="R5228" s="274"/>
      <c r="S5228"/>
      <c r="T5228"/>
      <c r="U5228"/>
      <c r="V5228"/>
      <c r="W5228"/>
      <c r="X5228"/>
      <c r="Y5228"/>
      <c r="Z5228"/>
      <c r="AA5228"/>
      <c r="AB5228"/>
      <c r="AC5228"/>
      <c r="AD5228"/>
      <c r="AE5228"/>
      <c r="AF5228"/>
      <c r="AG5228"/>
      <c r="AH5228"/>
    </row>
    <row r="5229" spans="1:34" s="282" customFormat="1" ht="12.75" customHeight="1" x14ac:dyDescent="0.25">
      <c r="A5229"/>
      <c r="B5229"/>
      <c r="C5229" s="8"/>
      <c r="D5229" s="8"/>
      <c r="E5229"/>
      <c r="F5229" s="276"/>
      <c r="G5229"/>
      <c r="H5229"/>
      <c r="I5229"/>
      <c r="J5229" s="267"/>
      <c r="K5229" s="267"/>
      <c r="L5229" s="372"/>
      <c r="O5229" s="373"/>
      <c r="P5229" s="373"/>
      <c r="Q5229" s="374"/>
      <c r="R5229" s="274"/>
      <c r="S5229"/>
      <c r="T5229"/>
      <c r="U5229"/>
      <c r="V5229"/>
      <c r="W5229"/>
      <c r="X5229"/>
      <c r="Y5229"/>
      <c r="Z5229"/>
      <c r="AA5229"/>
      <c r="AB5229"/>
      <c r="AC5229"/>
      <c r="AD5229"/>
      <c r="AE5229"/>
      <c r="AF5229"/>
      <c r="AG5229"/>
      <c r="AH5229"/>
    </row>
    <row r="5230" spans="1:34" s="282" customFormat="1" ht="12.75" customHeight="1" x14ac:dyDescent="0.25">
      <c r="A5230"/>
      <c r="B5230"/>
      <c r="C5230" s="8"/>
      <c r="D5230" s="8"/>
      <c r="E5230"/>
      <c r="F5230" s="276"/>
      <c r="G5230"/>
      <c r="H5230"/>
      <c r="I5230"/>
      <c r="J5230" s="267"/>
      <c r="K5230" s="267"/>
      <c r="L5230" s="372"/>
      <c r="O5230" s="373"/>
      <c r="P5230" s="373"/>
      <c r="Q5230" s="374"/>
      <c r="R5230" s="274"/>
      <c r="S5230"/>
      <c r="T5230"/>
      <c r="U5230"/>
      <c r="V5230"/>
      <c r="W5230"/>
      <c r="X5230"/>
      <c r="Y5230"/>
      <c r="Z5230"/>
      <c r="AA5230"/>
      <c r="AB5230"/>
      <c r="AC5230"/>
      <c r="AD5230"/>
      <c r="AE5230"/>
      <c r="AF5230"/>
      <c r="AG5230"/>
      <c r="AH5230"/>
    </row>
    <row r="5231" spans="1:34" s="282" customFormat="1" ht="12.75" customHeight="1" x14ac:dyDescent="0.25">
      <c r="A5231"/>
      <c r="B5231"/>
      <c r="C5231" s="8"/>
      <c r="D5231" s="8"/>
      <c r="E5231"/>
      <c r="F5231" s="276"/>
      <c r="G5231"/>
      <c r="H5231"/>
      <c r="I5231"/>
      <c r="J5231" s="267"/>
      <c r="K5231" s="267"/>
      <c r="L5231" s="372"/>
      <c r="O5231" s="373"/>
      <c r="P5231" s="373"/>
      <c r="Q5231" s="374"/>
      <c r="R5231" s="274"/>
      <c r="S5231"/>
      <c r="T5231"/>
      <c r="U5231"/>
      <c r="V5231"/>
      <c r="W5231"/>
      <c r="X5231"/>
      <c r="Y5231"/>
      <c r="Z5231"/>
      <c r="AA5231"/>
      <c r="AB5231"/>
      <c r="AC5231"/>
      <c r="AD5231"/>
      <c r="AE5231"/>
      <c r="AF5231"/>
      <c r="AG5231"/>
      <c r="AH5231"/>
    </row>
    <row r="5232" spans="1:34" s="282" customFormat="1" ht="12.75" customHeight="1" x14ac:dyDescent="0.25">
      <c r="A5232"/>
      <c r="B5232"/>
      <c r="C5232" s="8"/>
      <c r="D5232" s="8"/>
      <c r="E5232"/>
      <c r="F5232" s="276"/>
      <c r="G5232"/>
      <c r="H5232"/>
      <c r="I5232"/>
      <c r="J5232" s="267"/>
      <c r="K5232" s="267"/>
      <c r="L5232" s="372"/>
      <c r="O5232" s="373"/>
      <c r="P5232" s="373"/>
      <c r="Q5232" s="374"/>
      <c r="R5232" s="274"/>
      <c r="S5232"/>
      <c r="T5232"/>
      <c r="U5232"/>
      <c r="V5232"/>
      <c r="W5232"/>
      <c r="X5232"/>
      <c r="Y5232"/>
      <c r="Z5232"/>
      <c r="AA5232"/>
      <c r="AB5232"/>
      <c r="AC5232"/>
      <c r="AD5232"/>
      <c r="AE5232"/>
      <c r="AF5232"/>
      <c r="AG5232"/>
      <c r="AH5232"/>
    </row>
    <row r="5233" spans="1:34" s="282" customFormat="1" ht="12.75" customHeight="1" x14ac:dyDescent="0.25">
      <c r="A5233"/>
      <c r="B5233"/>
      <c r="C5233" s="8"/>
      <c r="D5233" s="8"/>
      <c r="E5233"/>
      <c r="F5233" s="276"/>
      <c r="G5233"/>
      <c r="H5233"/>
      <c r="I5233"/>
      <c r="J5233" s="267"/>
      <c r="K5233" s="267"/>
      <c r="L5233" s="372"/>
      <c r="O5233" s="373"/>
      <c r="P5233" s="373"/>
      <c r="Q5233" s="374"/>
      <c r="R5233" s="274"/>
      <c r="S5233"/>
      <c r="T5233"/>
      <c r="U5233"/>
      <c r="V5233"/>
      <c r="W5233"/>
      <c r="X5233"/>
      <c r="Y5233"/>
      <c r="Z5233"/>
      <c r="AA5233"/>
      <c r="AB5233"/>
      <c r="AC5233"/>
      <c r="AD5233"/>
      <c r="AE5233"/>
      <c r="AF5233"/>
      <c r="AG5233"/>
      <c r="AH5233"/>
    </row>
    <row r="5234" spans="1:34" s="282" customFormat="1" ht="12.75" customHeight="1" x14ac:dyDescent="0.25">
      <c r="A5234"/>
      <c r="B5234"/>
      <c r="C5234" s="8"/>
      <c r="D5234" s="8"/>
      <c r="E5234"/>
      <c r="F5234" s="276"/>
      <c r="G5234"/>
      <c r="H5234"/>
      <c r="I5234"/>
      <c r="J5234" s="267"/>
      <c r="K5234" s="267"/>
      <c r="L5234" s="372"/>
      <c r="O5234" s="373"/>
      <c r="P5234" s="373"/>
      <c r="Q5234" s="374"/>
      <c r="R5234" s="274"/>
      <c r="S5234"/>
      <c r="T5234"/>
      <c r="U5234"/>
      <c r="V5234"/>
      <c r="W5234"/>
      <c r="X5234"/>
      <c r="Y5234"/>
      <c r="Z5234"/>
      <c r="AA5234"/>
      <c r="AB5234"/>
      <c r="AC5234"/>
      <c r="AD5234"/>
      <c r="AE5234"/>
      <c r="AF5234"/>
      <c r="AG5234"/>
      <c r="AH5234"/>
    </row>
    <row r="5235" spans="1:34" s="282" customFormat="1" ht="12.75" customHeight="1" x14ac:dyDescent="0.25">
      <c r="A5235"/>
      <c r="B5235"/>
      <c r="C5235" s="8"/>
      <c r="D5235" s="8"/>
      <c r="E5235"/>
      <c r="F5235" s="276"/>
      <c r="G5235"/>
      <c r="H5235"/>
      <c r="I5235"/>
      <c r="J5235" s="267"/>
      <c r="K5235" s="267"/>
      <c r="L5235" s="372"/>
      <c r="O5235" s="373"/>
      <c r="P5235" s="373"/>
      <c r="Q5235" s="374"/>
      <c r="R5235" s="274"/>
      <c r="S5235"/>
      <c r="T5235"/>
      <c r="U5235"/>
      <c r="V5235"/>
      <c r="W5235"/>
      <c r="X5235"/>
      <c r="Y5235"/>
      <c r="Z5235"/>
      <c r="AA5235"/>
      <c r="AB5235"/>
      <c r="AC5235"/>
      <c r="AD5235"/>
      <c r="AE5235"/>
      <c r="AF5235"/>
      <c r="AG5235"/>
      <c r="AH5235"/>
    </row>
    <row r="5236" spans="1:34" s="282" customFormat="1" ht="12.75" customHeight="1" x14ac:dyDescent="0.25">
      <c r="A5236"/>
      <c r="B5236"/>
      <c r="C5236" s="8"/>
      <c r="D5236" s="8"/>
      <c r="E5236"/>
      <c r="F5236" s="276"/>
      <c r="G5236"/>
      <c r="H5236"/>
      <c r="I5236"/>
      <c r="J5236" s="267"/>
      <c r="K5236" s="267"/>
      <c r="L5236" s="372"/>
      <c r="O5236" s="373"/>
      <c r="P5236" s="373"/>
      <c r="Q5236" s="374"/>
      <c r="R5236" s="274"/>
      <c r="S5236"/>
      <c r="T5236"/>
      <c r="U5236"/>
      <c r="V5236"/>
      <c r="W5236"/>
      <c r="X5236"/>
      <c r="Y5236"/>
      <c r="Z5236"/>
      <c r="AA5236"/>
      <c r="AB5236"/>
      <c r="AC5236"/>
      <c r="AD5236"/>
      <c r="AE5236"/>
      <c r="AF5236"/>
      <c r="AG5236"/>
      <c r="AH5236"/>
    </row>
    <row r="5237" spans="1:34" s="282" customFormat="1" ht="12.75" customHeight="1" x14ac:dyDescent="0.25">
      <c r="A5237"/>
      <c r="B5237"/>
      <c r="C5237" s="8"/>
      <c r="D5237" s="8"/>
      <c r="E5237"/>
      <c r="F5237" s="276"/>
      <c r="G5237"/>
      <c r="H5237"/>
      <c r="I5237"/>
      <c r="J5237" s="267"/>
      <c r="K5237" s="267"/>
      <c r="L5237" s="372"/>
      <c r="O5237" s="373"/>
      <c r="P5237" s="373"/>
      <c r="Q5237" s="374"/>
      <c r="R5237" s="274"/>
      <c r="S5237"/>
      <c r="T5237"/>
      <c r="U5237"/>
      <c r="V5237"/>
      <c r="W5237"/>
      <c r="X5237"/>
      <c r="Y5237"/>
      <c r="Z5237"/>
      <c r="AA5237"/>
      <c r="AB5237"/>
      <c r="AC5237"/>
      <c r="AD5237"/>
      <c r="AE5237"/>
      <c r="AF5237"/>
      <c r="AG5237"/>
      <c r="AH5237"/>
    </row>
    <row r="5238" spans="1:34" s="282" customFormat="1" ht="12.75" customHeight="1" x14ac:dyDescent="0.25">
      <c r="A5238"/>
      <c r="B5238"/>
      <c r="C5238" s="8"/>
      <c r="D5238" s="8"/>
      <c r="E5238"/>
      <c r="F5238" s="276"/>
      <c r="G5238"/>
      <c r="H5238"/>
      <c r="I5238"/>
      <c r="J5238" s="267"/>
      <c r="K5238" s="267"/>
      <c r="L5238" s="372"/>
      <c r="O5238" s="373"/>
      <c r="P5238" s="373"/>
      <c r="Q5238" s="374"/>
      <c r="R5238" s="274"/>
      <c r="S5238"/>
      <c r="T5238"/>
      <c r="U5238"/>
      <c r="V5238"/>
      <c r="W5238"/>
      <c r="X5238"/>
      <c r="Y5238"/>
      <c r="Z5238"/>
      <c r="AA5238"/>
      <c r="AB5238"/>
      <c r="AC5238"/>
      <c r="AD5238"/>
      <c r="AE5238"/>
      <c r="AF5238"/>
      <c r="AG5238"/>
      <c r="AH5238"/>
    </row>
    <row r="5239" spans="1:34" s="282" customFormat="1" ht="12.75" customHeight="1" x14ac:dyDescent="0.25">
      <c r="A5239"/>
      <c r="B5239"/>
      <c r="C5239" s="8"/>
      <c r="D5239" s="8"/>
      <c r="E5239"/>
      <c r="F5239" s="276"/>
      <c r="G5239"/>
      <c r="H5239"/>
      <c r="I5239"/>
      <c r="J5239" s="267"/>
      <c r="K5239" s="267"/>
      <c r="L5239" s="372"/>
      <c r="O5239" s="373"/>
      <c r="P5239" s="373"/>
      <c r="Q5239" s="374"/>
      <c r="R5239" s="274"/>
      <c r="S5239"/>
      <c r="T5239"/>
      <c r="U5239"/>
      <c r="V5239"/>
      <c r="W5239"/>
      <c r="X5239"/>
      <c r="Y5239"/>
      <c r="Z5239"/>
      <c r="AA5239"/>
      <c r="AB5239"/>
      <c r="AC5239"/>
      <c r="AD5239"/>
      <c r="AE5239"/>
      <c r="AF5239"/>
      <c r="AG5239"/>
      <c r="AH5239"/>
    </row>
    <row r="5240" spans="1:34" s="282" customFormat="1" ht="12.75" customHeight="1" x14ac:dyDescent="0.25">
      <c r="A5240"/>
      <c r="B5240"/>
      <c r="C5240" s="8"/>
      <c r="D5240" s="8"/>
      <c r="E5240"/>
      <c r="F5240" s="276"/>
      <c r="G5240"/>
      <c r="H5240"/>
      <c r="I5240"/>
      <c r="J5240" s="267"/>
      <c r="K5240" s="267"/>
      <c r="L5240" s="372"/>
      <c r="O5240" s="373"/>
      <c r="P5240" s="373"/>
      <c r="Q5240" s="374"/>
      <c r="R5240" s="274"/>
      <c r="S5240"/>
      <c r="T5240"/>
      <c r="U5240"/>
      <c r="V5240"/>
      <c r="W5240"/>
      <c r="X5240"/>
      <c r="Y5240"/>
      <c r="Z5240"/>
      <c r="AA5240"/>
      <c r="AB5240"/>
      <c r="AC5240"/>
      <c r="AD5240"/>
      <c r="AE5240"/>
      <c r="AF5240"/>
      <c r="AG5240"/>
      <c r="AH5240"/>
    </row>
    <row r="5241" spans="1:34" s="282" customFormat="1" ht="12.75" customHeight="1" x14ac:dyDescent="0.25">
      <c r="A5241"/>
      <c r="B5241"/>
      <c r="C5241" s="8"/>
      <c r="D5241" s="8"/>
      <c r="E5241"/>
      <c r="F5241" s="276"/>
      <c r="G5241"/>
      <c r="H5241"/>
      <c r="I5241"/>
      <c r="J5241" s="267"/>
      <c r="K5241" s="267"/>
      <c r="L5241" s="372"/>
      <c r="O5241" s="373"/>
      <c r="P5241" s="373"/>
      <c r="Q5241" s="374"/>
      <c r="R5241" s="274"/>
      <c r="S5241"/>
      <c r="T5241"/>
      <c r="U5241"/>
      <c r="V5241"/>
      <c r="W5241"/>
      <c r="X5241"/>
      <c r="Y5241"/>
      <c r="Z5241"/>
      <c r="AA5241"/>
      <c r="AB5241"/>
      <c r="AC5241"/>
      <c r="AD5241"/>
      <c r="AE5241"/>
      <c r="AF5241"/>
      <c r="AG5241"/>
      <c r="AH5241"/>
    </row>
    <row r="5242" spans="1:34" s="282" customFormat="1" ht="12.75" customHeight="1" x14ac:dyDescent="0.25">
      <c r="A5242"/>
      <c r="B5242"/>
      <c r="C5242" s="8"/>
      <c r="D5242" s="8"/>
      <c r="E5242"/>
      <c r="F5242" s="276"/>
      <c r="G5242"/>
      <c r="H5242"/>
      <c r="I5242"/>
      <c r="J5242" s="267"/>
      <c r="K5242" s="267"/>
      <c r="L5242" s="372"/>
      <c r="O5242" s="373"/>
      <c r="P5242" s="373"/>
      <c r="Q5242" s="374"/>
      <c r="R5242" s="274"/>
      <c r="S5242"/>
      <c r="T5242"/>
      <c r="U5242"/>
      <c r="V5242"/>
      <c r="W5242"/>
      <c r="X5242"/>
      <c r="Y5242"/>
      <c r="Z5242"/>
      <c r="AA5242"/>
      <c r="AB5242"/>
      <c r="AC5242"/>
      <c r="AD5242"/>
      <c r="AE5242"/>
      <c r="AF5242"/>
      <c r="AG5242"/>
      <c r="AH5242"/>
    </row>
    <row r="5243" spans="1:34" s="282" customFormat="1" ht="12.75" customHeight="1" x14ac:dyDescent="0.25">
      <c r="A5243"/>
      <c r="B5243"/>
      <c r="C5243" s="8"/>
      <c r="D5243" s="8"/>
      <c r="E5243"/>
      <c r="F5243" s="276"/>
      <c r="G5243"/>
      <c r="H5243"/>
      <c r="I5243"/>
      <c r="J5243" s="267"/>
      <c r="K5243" s="267"/>
      <c r="L5243" s="372"/>
      <c r="O5243" s="373"/>
      <c r="P5243" s="373"/>
      <c r="Q5243" s="374"/>
      <c r="R5243" s="274"/>
      <c r="S5243"/>
      <c r="T5243"/>
      <c r="U5243"/>
      <c r="V5243"/>
      <c r="W5243"/>
      <c r="X5243"/>
      <c r="Y5243"/>
      <c r="Z5243"/>
      <c r="AA5243"/>
      <c r="AB5243"/>
      <c r="AC5243"/>
      <c r="AD5243"/>
      <c r="AE5243"/>
      <c r="AF5243"/>
      <c r="AG5243"/>
      <c r="AH5243"/>
    </row>
    <row r="5244" spans="1:34" s="282" customFormat="1" ht="12.75" customHeight="1" x14ac:dyDescent="0.25">
      <c r="A5244"/>
      <c r="B5244"/>
      <c r="C5244" s="8"/>
      <c r="D5244" s="8"/>
      <c r="E5244"/>
      <c r="F5244" s="276"/>
      <c r="G5244"/>
      <c r="H5244"/>
      <c r="I5244"/>
      <c r="J5244" s="267"/>
      <c r="K5244" s="267"/>
      <c r="L5244" s="372"/>
      <c r="O5244" s="373"/>
      <c r="P5244" s="373"/>
      <c r="Q5244" s="374"/>
      <c r="R5244" s="274"/>
      <c r="S5244"/>
      <c r="T5244"/>
      <c r="U5244"/>
      <c r="V5244"/>
      <c r="W5244"/>
      <c r="X5244"/>
      <c r="Y5244"/>
      <c r="Z5244"/>
      <c r="AA5244"/>
      <c r="AB5244"/>
      <c r="AC5244"/>
      <c r="AD5244"/>
      <c r="AE5244"/>
      <c r="AF5244"/>
      <c r="AG5244"/>
      <c r="AH5244"/>
    </row>
    <row r="5245" spans="1:34" s="282" customFormat="1" ht="12.75" customHeight="1" x14ac:dyDescent="0.25">
      <c r="A5245"/>
      <c r="B5245"/>
      <c r="C5245" s="8"/>
      <c r="D5245" s="8"/>
      <c r="E5245"/>
      <c r="F5245" s="276"/>
      <c r="G5245"/>
      <c r="H5245"/>
      <c r="I5245"/>
      <c r="J5245" s="267"/>
      <c r="K5245" s="267"/>
      <c r="L5245" s="372"/>
      <c r="O5245" s="373"/>
      <c r="P5245" s="373"/>
      <c r="Q5245" s="374"/>
      <c r="R5245" s="274"/>
      <c r="S5245"/>
      <c r="T5245"/>
      <c r="U5245"/>
      <c r="V5245"/>
      <c r="W5245"/>
      <c r="X5245"/>
      <c r="Y5245"/>
      <c r="Z5245"/>
      <c r="AA5245"/>
      <c r="AB5245"/>
      <c r="AC5245"/>
      <c r="AD5245"/>
      <c r="AE5245"/>
      <c r="AF5245"/>
      <c r="AG5245"/>
      <c r="AH5245"/>
    </row>
    <row r="5246" spans="1:34" s="282" customFormat="1" ht="12.75" customHeight="1" x14ac:dyDescent="0.25">
      <c r="A5246"/>
      <c r="B5246"/>
      <c r="C5246" s="8"/>
      <c r="D5246" s="8"/>
      <c r="E5246"/>
      <c r="F5246" s="276"/>
      <c r="G5246"/>
      <c r="H5246"/>
      <c r="I5246"/>
      <c r="J5246" s="267"/>
      <c r="K5246" s="267"/>
      <c r="L5246" s="372"/>
      <c r="O5246" s="373"/>
      <c r="P5246" s="373"/>
      <c r="Q5246" s="374"/>
      <c r="R5246" s="274"/>
      <c r="S5246"/>
      <c r="T5246"/>
      <c r="U5246"/>
      <c r="V5246"/>
      <c r="W5246"/>
      <c r="X5246"/>
      <c r="Y5246"/>
      <c r="Z5246"/>
      <c r="AA5246"/>
      <c r="AB5246"/>
      <c r="AC5246"/>
      <c r="AD5246"/>
      <c r="AE5246"/>
      <c r="AF5246"/>
      <c r="AG5246"/>
      <c r="AH5246"/>
    </row>
    <row r="5247" spans="1:34" s="282" customFormat="1" ht="12.75" customHeight="1" x14ac:dyDescent="0.25">
      <c r="A5247"/>
      <c r="B5247"/>
      <c r="C5247" s="8"/>
      <c r="D5247" s="8"/>
      <c r="E5247"/>
      <c r="F5247" s="276"/>
      <c r="G5247"/>
      <c r="H5247"/>
      <c r="I5247"/>
      <c r="J5247" s="267"/>
      <c r="K5247" s="267"/>
      <c r="L5247" s="372"/>
      <c r="O5247" s="373"/>
      <c r="P5247" s="373"/>
      <c r="Q5247" s="374"/>
      <c r="R5247" s="274"/>
      <c r="S5247"/>
      <c r="T5247"/>
      <c r="U5247"/>
      <c r="V5247"/>
      <c r="W5247"/>
      <c r="X5247"/>
      <c r="Y5247"/>
      <c r="Z5247"/>
      <c r="AA5247"/>
      <c r="AB5247"/>
      <c r="AC5247"/>
      <c r="AD5247"/>
      <c r="AE5247"/>
      <c r="AF5247"/>
      <c r="AG5247"/>
      <c r="AH5247"/>
    </row>
    <row r="5248" spans="1:34" s="282" customFormat="1" ht="12.75" customHeight="1" x14ac:dyDescent="0.25">
      <c r="A5248"/>
      <c r="B5248"/>
      <c r="C5248" s="8"/>
      <c r="D5248" s="8"/>
      <c r="E5248"/>
      <c r="F5248" s="276"/>
      <c r="G5248"/>
      <c r="H5248"/>
      <c r="I5248"/>
      <c r="J5248" s="267"/>
      <c r="K5248" s="267"/>
      <c r="L5248" s="372"/>
      <c r="O5248" s="373"/>
      <c r="P5248" s="373"/>
      <c r="Q5248" s="374"/>
      <c r="R5248" s="274"/>
      <c r="S5248"/>
      <c r="T5248"/>
      <c r="U5248"/>
      <c r="V5248"/>
      <c r="W5248"/>
      <c r="X5248"/>
      <c r="Y5248"/>
      <c r="Z5248"/>
      <c r="AA5248"/>
      <c r="AB5248"/>
      <c r="AC5248"/>
      <c r="AD5248"/>
      <c r="AE5248"/>
      <c r="AF5248"/>
      <c r="AG5248"/>
      <c r="AH5248"/>
    </row>
    <row r="5249" spans="1:34" s="282" customFormat="1" ht="12.75" customHeight="1" x14ac:dyDescent="0.25">
      <c r="A5249"/>
      <c r="B5249"/>
      <c r="C5249" s="8"/>
      <c r="D5249" s="8"/>
      <c r="E5249"/>
      <c r="F5249" s="276"/>
      <c r="G5249"/>
      <c r="H5249"/>
      <c r="I5249"/>
      <c r="J5249" s="267"/>
      <c r="K5249" s="267"/>
      <c r="L5249" s="372"/>
      <c r="O5249" s="373"/>
      <c r="P5249" s="373"/>
      <c r="Q5249" s="374"/>
      <c r="R5249" s="274"/>
      <c r="S5249"/>
      <c r="T5249"/>
      <c r="U5249"/>
      <c r="V5249"/>
      <c r="W5249"/>
      <c r="X5249"/>
      <c r="Y5249"/>
      <c r="Z5249"/>
      <c r="AA5249"/>
      <c r="AB5249"/>
      <c r="AC5249"/>
      <c r="AD5249"/>
      <c r="AE5249"/>
      <c r="AF5249"/>
      <c r="AG5249"/>
      <c r="AH5249"/>
    </row>
    <row r="5250" spans="1:34" s="282" customFormat="1" ht="12.75" customHeight="1" x14ac:dyDescent="0.25">
      <c r="A5250"/>
      <c r="B5250"/>
      <c r="C5250" s="8"/>
      <c r="D5250" s="8"/>
      <c r="E5250"/>
      <c r="F5250" s="276"/>
      <c r="G5250"/>
      <c r="H5250"/>
      <c r="I5250"/>
      <c r="J5250" s="267"/>
      <c r="K5250" s="267"/>
      <c r="L5250" s="372"/>
      <c r="O5250" s="373"/>
      <c r="P5250" s="373"/>
      <c r="Q5250" s="374"/>
      <c r="R5250" s="274"/>
      <c r="S5250"/>
      <c r="T5250"/>
      <c r="U5250"/>
      <c r="V5250"/>
      <c r="W5250"/>
      <c r="X5250"/>
      <c r="Y5250"/>
      <c r="Z5250"/>
      <c r="AA5250"/>
      <c r="AB5250"/>
      <c r="AC5250"/>
      <c r="AD5250"/>
      <c r="AE5250"/>
      <c r="AF5250"/>
      <c r="AG5250"/>
      <c r="AH5250"/>
    </row>
    <row r="5251" spans="1:34" s="282" customFormat="1" ht="12.75" customHeight="1" x14ac:dyDescent="0.25">
      <c r="A5251"/>
      <c r="B5251"/>
      <c r="C5251" s="8"/>
      <c r="D5251" s="8"/>
      <c r="E5251"/>
      <c r="F5251" s="276"/>
      <c r="G5251"/>
      <c r="H5251"/>
      <c r="I5251"/>
      <c r="J5251" s="267"/>
      <c r="K5251" s="267"/>
      <c r="L5251" s="372"/>
      <c r="O5251" s="373"/>
      <c r="P5251" s="373"/>
      <c r="Q5251" s="374"/>
      <c r="R5251" s="274"/>
      <c r="S5251"/>
      <c r="T5251"/>
      <c r="U5251"/>
      <c r="V5251"/>
      <c r="W5251"/>
      <c r="X5251"/>
      <c r="Y5251"/>
      <c r="Z5251"/>
      <c r="AA5251"/>
      <c r="AB5251"/>
      <c r="AC5251"/>
      <c r="AD5251"/>
      <c r="AE5251"/>
      <c r="AF5251"/>
      <c r="AG5251"/>
      <c r="AH5251"/>
    </row>
    <row r="5252" spans="1:34" s="282" customFormat="1" ht="12.75" customHeight="1" x14ac:dyDescent="0.25">
      <c r="A5252"/>
      <c r="B5252"/>
      <c r="C5252" s="8"/>
      <c r="D5252" s="8"/>
      <c r="E5252"/>
      <c r="F5252" s="276"/>
      <c r="G5252"/>
      <c r="H5252"/>
      <c r="I5252"/>
      <c r="J5252" s="267"/>
      <c r="K5252" s="267"/>
      <c r="L5252" s="372"/>
      <c r="O5252" s="373"/>
      <c r="P5252" s="373"/>
      <c r="Q5252" s="374"/>
      <c r="R5252" s="274"/>
      <c r="S5252"/>
      <c r="T5252"/>
      <c r="U5252"/>
      <c r="V5252"/>
      <c r="W5252"/>
      <c r="X5252"/>
      <c r="Y5252"/>
      <c r="Z5252"/>
      <c r="AA5252"/>
      <c r="AB5252"/>
      <c r="AC5252"/>
      <c r="AD5252"/>
      <c r="AE5252"/>
      <c r="AF5252"/>
      <c r="AG5252"/>
      <c r="AH5252"/>
    </row>
    <row r="5253" spans="1:34" s="282" customFormat="1" ht="12.75" customHeight="1" x14ac:dyDescent="0.25">
      <c r="A5253"/>
      <c r="B5253"/>
      <c r="C5253" s="8"/>
      <c r="D5253" s="8"/>
      <c r="E5253"/>
      <c r="F5253" s="276"/>
      <c r="G5253"/>
      <c r="H5253"/>
      <c r="I5253"/>
      <c r="J5253" s="267"/>
      <c r="K5253" s="267"/>
      <c r="L5253" s="372"/>
      <c r="O5253" s="373"/>
      <c r="P5253" s="373"/>
      <c r="Q5253" s="374"/>
      <c r="R5253" s="274"/>
      <c r="S5253"/>
      <c r="T5253"/>
      <c r="U5253"/>
      <c r="V5253"/>
      <c r="W5253"/>
      <c r="X5253"/>
      <c r="Y5253"/>
      <c r="Z5253"/>
      <c r="AA5253"/>
      <c r="AB5253"/>
      <c r="AC5253"/>
      <c r="AD5253"/>
      <c r="AE5253"/>
      <c r="AF5253"/>
      <c r="AG5253"/>
      <c r="AH5253"/>
    </row>
    <row r="5254" spans="1:34" s="282" customFormat="1" ht="12.75" customHeight="1" x14ac:dyDescent="0.25">
      <c r="A5254"/>
      <c r="B5254"/>
      <c r="C5254" s="8"/>
      <c r="D5254" s="8"/>
      <c r="E5254"/>
      <c r="F5254" s="276"/>
      <c r="G5254"/>
      <c r="H5254"/>
      <c r="I5254"/>
      <c r="J5254" s="267"/>
      <c r="K5254" s="267"/>
      <c r="L5254" s="372"/>
      <c r="O5254" s="373"/>
      <c r="P5254" s="373"/>
      <c r="Q5254" s="374"/>
      <c r="R5254" s="274"/>
      <c r="S5254"/>
      <c r="T5254"/>
      <c r="U5254"/>
      <c r="V5254"/>
      <c r="W5254"/>
      <c r="X5254"/>
      <c r="Y5254"/>
      <c r="Z5254"/>
      <c r="AA5254"/>
      <c r="AB5254"/>
      <c r="AC5254"/>
      <c r="AD5254"/>
      <c r="AE5254"/>
      <c r="AF5254"/>
      <c r="AG5254"/>
      <c r="AH5254"/>
    </row>
    <row r="5255" spans="1:34" s="282" customFormat="1" ht="12.75" customHeight="1" x14ac:dyDescent="0.25">
      <c r="A5255"/>
      <c r="B5255"/>
      <c r="C5255" s="8"/>
      <c r="D5255" s="8"/>
      <c r="E5255"/>
      <c r="F5255" s="276"/>
      <c r="G5255"/>
      <c r="H5255"/>
      <c r="I5255"/>
      <c r="J5255" s="267"/>
      <c r="K5255" s="267"/>
      <c r="L5255" s="372"/>
      <c r="O5255" s="373"/>
      <c r="P5255" s="373"/>
      <c r="Q5255" s="374"/>
      <c r="R5255" s="274"/>
      <c r="S5255"/>
      <c r="T5255"/>
      <c r="U5255"/>
      <c r="V5255"/>
      <c r="W5255"/>
      <c r="X5255"/>
      <c r="Y5255"/>
      <c r="Z5255"/>
      <c r="AA5255"/>
      <c r="AB5255"/>
      <c r="AC5255"/>
      <c r="AD5255"/>
      <c r="AE5255"/>
      <c r="AF5255"/>
      <c r="AG5255"/>
      <c r="AH5255"/>
    </row>
    <row r="5256" spans="1:34" s="282" customFormat="1" ht="12.75" customHeight="1" x14ac:dyDescent="0.25">
      <c r="A5256"/>
      <c r="B5256"/>
      <c r="C5256" s="8"/>
      <c r="D5256" s="8"/>
      <c r="E5256"/>
      <c r="F5256" s="276"/>
      <c r="G5256"/>
      <c r="H5256"/>
      <c r="I5256"/>
      <c r="J5256" s="267"/>
      <c r="K5256" s="267"/>
      <c r="L5256" s="372"/>
      <c r="O5256" s="373"/>
      <c r="P5256" s="373"/>
      <c r="Q5256" s="374"/>
      <c r="R5256" s="274"/>
      <c r="S5256"/>
      <c r="T5256"/>
      <c r="U5256"/>
      <c r="V5256"/>
      <c r="W5256"/>
      <c r="X5256"/>
      <c r="Y5256"/>
      <c r="Z5256"/>
      <c r="AA5256"/>
      <c r="AB5256"/>
      <c r="AC5256"/>
      <c r="AD5256"/>
      <c r="AE5256"/>
      <c r="AF5256"/>
      <c r="AG5256"/>
      <c r="AH5256"/>
    </row>
    <row r="5257" spans="1:34" s="282" customFormat="1" ht="12.75" customHeight="1" x14ac:dyDescent="0.25">
      <c r="A5257"/>
      <c r="B5257"/>
      <c r="C5257" s="8"/>
      <c r="D5257" s="8"/>
      <c r="E5257"/>
      <c r="F5257" s="276"/>
      <c r="G5257"/>
      <c r="H5257"/>
      <c r="I5257"/>
      <c r="J5257" s="267"/>
      <c r="K5257" s="267"/>
      <c r="L5257" s="372"/>
      <c r="O5257" s="373"/>
      <c r="P5257" s="373"/>
      <c r="Q5257" s="374"/>
      <c r="R5257" s="274"/>
      <c r="S5257"/>
      <c r="T5257"/>
      <c r="U5257"/>
      <c r="V5257"/>
      <c r="W5257"/>
      <c r="X5257"/>
      <c r="Y5257"/>
      <c r="Z5257"/>
      <c r="AA5257"/>
      <c r="AB5257"/>
      <c r="AC5257"/>
      <c r="AD5257"/>
      <c r="AE5257"/>
      <c r="AF5257"/>
      <c r="AG5257"/>
      <c r="AH5257"/>
    </row>
    <row r="5258" spans="1:34" s="282" customFormat="1" ht="12.75" customHeight="1" x14ac:dyDescent="0.25">
      <c r="A5258"/>
      <c r="B5258"/>
      <c r="C5258" s="8"/>
      <c r="D5258" s="8"/>
      <c r="E5258"/>
      <c r="F5258" s="276"/>
      <c r="G5258"/>
      <c r="H5258"/>
      <c r="I5258"/>
      <c r="J5258" s="267"/>
      <c r="K5258" s="267"/>
      <c r="L5258" s="372"/>
      <c r="O5258" s="373"/>
      <c r="P5258" s="373"/>
      <c r="Q5258" s="374"/>
      <c r="R5258" s="274"/>
      <c r="S5258"/>
      <c r="T5258"/>
      <c r="U5258"/>
      <c r="V5258"/>
      <c r="W5258"/>
      <c r="X5258"/>
      <c r="Y5258"/>
      <c r="Z5258"/>
      <c r="AA5258"/>
      <c r="AB5258"/>
      <c r="AC5258"/>
      <c r="AD5258"/>
      <c r="AE5258"/>
      <c r="AF5258"/>
      <c r="AG5258"/>
      <c r="AH5258"/>
    </row>
    <row r="5259" spans="1:34" s="282" customFormat="1" ht="12.75" customHeight="1" x14ac:dyDescent="0.25">
      <c r="A5259"/>
      <c r="B5259"/>
      <c r="C5259" s="8"/>
      <c r="D5259" s="8"/>
      <c r="E5259"/>
      <c r="F5259" s="276"/>
      <c r="G5259"/>
      <c r="H5259"/>
      <c r="I5259"/>
      <c r="J5259" s="267"/>
      <c r="K5259" s="267"/>
      <c r="L5259" s="372"/>
      <c r="O5259" s="373"/>
      <c r="P5259" s="373"/>
      <c r="Q5259" s="374"/>
      <c r="R5259" s="274"/>
      <c r="S5259"/>
      <c r="T5259"/>
      <c r="U5259"/>
      <c r="V5259"/>
      <c r="W5259"/>
      <c r="X5259"/>
      <c r="Y5259"/>
      <c r="Z5259"/>
      <c r="AA5259"/>
      <c r="AB5259"/>
      <c r="AC5259"/>
      <c r="AD5259"/>
      <c r="AE5259"/>
      <c r="AF5259"/>
      <c r="AG5259"/>
      <c r="AH5259"/>
    </row>
    <row r="5260" spans="1:34" s="282" customFormat="1" ht="12.75" customHeight="1" x14ac:dyDescent="0.25">
      <c r="A5260"/>
      <c r="B5260"/>
      <c r="C5260" s="8"/>
      <c r="D5260" s="8"/>
      <c r="E5260"/>
      <c r="F5260" s="276"/>
      <c r="G5260"/>
      <c r="H5260"/>
      <c r="I5260"/>
      <c r="J5260" s="267"/>
      <c r="K5260" s="267"/>
      <c r="L5260" s="372"/>
      <c r="O5260" s="373"/>
      <c r="P5260" s="373"/>
      <c r="Q5260" s="374"/>
      <c r="R5260" s="274"/>
      <c r="S5260"/>
      <c r="T5260"/>
      <c r="U5260"/>
      <c r="V5260"/>
      <c r="W5260"/>
      <c r="X5260"/>
      <c r="Y5260"/>
      <c r="Z5260"/>
      <c r="AA5260"/>
      <c r="AB5260"/>
      <c r="AC5260"/>
      <c r="AD5260"/>
      <c r="AE5260"/>
      <c r="AF5260"/>
      <c r="AG5260"/>
      <c r="AH5260"/>
    </row>
    <row r="5261" spans="1:34" s="282" customFormat="1" ht="12.75" customHeight="1" x14ac:dyDescent="0.25">
      <c r="A5261"/>
      <c r="B5261"/>
      <c r="C5261" s="8"/>
      <c r="D5261" s="8"/>
      <c r="E5261"/>
      <c r="F5261" s="276"/>
      <c r="G5261"/>
      <c r="H5261"/>
      <c r="I5261"/>
      <c r="J5261" s="267"/>
      <c r="K5261" s="267"/>
      <c r="L5261" s="372"/>
      <c r="O5261" s="373"/>
      <c r="P5261" s="373"/>
      <c r="Q5261" s="374"/>
      <c r="R5261" s="274"/>
      <c r="S5261"/>
      <c r="T5261"/>
      <c r="U5261"/>
      <c r="V5261"/>
      <c r="W5261"/>
      <c r="X5261"/>
      <c r="Y5261"/>
      <c r="Z5261"/>
      <c r="AA5261"/>
      <c r="AB5261"/>
      <c r="AC5261"/>
      <c r="AD5261"/>
      <c r="AE5261"/>
      <c r="AF5261"/>
      <c r="AG5261"/>
      <c r="AH5261"/>
    </row>
    <row r="5262" spans="1:34" s="282" customFormat="1" ht="12.75" customHeight="1" x14ac:dyDescent="0.25">
      <c r="A5262"/>
      <c r="B5262"/>
      <c r="C5262" s="8"/>
      <c r="D5262" s="8"/>
      <c r="E5262"/>
      <c r="F5262" s="276"/>
      <c r="G5262"/>
      <c r="H5262"/>
      <c r="I5262"/>
      <c r="J5262" s="267"/>
      <c r="K5262" s="267"/>
      <c r="L5262" s="372"/>
      <c r="O5262" s="373"/>
      <c r="P5262" s="373"/>
      <c r="Q5262" s="374"/>
      <c r="R5262" s="274"/>
      <c r="S5262"/>
      <c r="T5262"/>
      <c r="U5262"/>
      <c r="V5262"/>
      <c r="W5262"/>
      <c r="X5262"/>
      <c r="Y5262"/>
      <c r="Z5262"/>
      <c r="AA5262"/>
      <c r="AB5262"/>
      <c r="AC5262"/>
      <c r="AD5262"/>
      <c r="AE5262"/>
      <c r="AF5262"/>
      <c r="AG5262"/>
      <c r="AH5262"/>
    </row>
    <row r="5263" spans="1:34" s="282" customFormat="1" ht="12.75" customHeight="1" x14ac:dyDescent="0.25">
      <c r="A5263"/>
      <c r="B5263"/>
      <c r="C5263" s="8"/>
      <c r="D5263" s="8"/>
      <c r="E5263"/>
      <c r="F5263" s="276"/>
      <c r="G5263"/>
      <c r="H5263"/>
      <c r="I5263"/>
      <c r="J5263" s="267"/>
      <c r="K5263" s="267"/>
      <c r="L5263" s="372"/>
      <c r="O5263" s="373"/>
      <c r="P5263" s="373"/>
      <c r="Q5263" s="374"/>
      <c r="R5263" s="274"/>
      <c r="S5263"/>
      <c r="T5263"/>
      <c r="U5263"/>
      <c r="V5263"/>
      <c r="W5263"/>
      <c r="X5263"/>
      <c r="Y5263"/>
      <c r="Z5263"/>
      <c r="AA5263"/>
      <c r="AB5263"/>
      <c r="AC5263"/>
      <c r="AD5263"/>
      <c r="AE5263"/>
      <c r="AF5263"/>
      <c r="AG5263"/>
      <c r="AH5263"/>
    </row>
    <row r="5264" spans="1:34" s="282" customFormat="1" ht="12.75" customHeight="1" x14ac:dyDescent="0.25">
      <c r="A5264"/>
      <c r="B5264"/>
      <c r="C5264" s="8"/>
      <c r="D5264" s="8"/>
      <c r="E5264"/>
      <c r="F5264" s="276"/>
      <c r="G5264"/>
      <c r="H5264"/>
      <c r="I5264"/>
      <c r="J5264" s="267"/>
      <c r="K5264" s="267"/>
      <c r="L5264" s="372"/>
      <c r="O5264" s="373"/>
      <c r="P5264" s="373"/>
      <c r="Q5264" s="374"/>
      <c r="R5264" s="274"/>
      <c r="S5264"/>
      <c r="T5264"/>
      <c r="U5264"/>
      <c r="V5264"/>
      <c r="W5264"/>
      <c r="X5264"/>
      <c r="Y5264"/>
      <c r="Z5264"/>
      <c r="AA5264"/>
      <c r="AB5264"/>
      <c r="AC5264"/>
      <c r="AD5264"/>
      <c r="AE5264"/>
      <c r="AF5264"/>
      <c r="AG5264"/>
      <c r="AH5264"/>
    </row>
    <row r="5265" spans="1:34" s="282" customFormat="1" ht="12.75" customHeight="1" x14ac:dyDescent="0.25">
      <c r="A5265"/>
      <c r="B5265"/>
      <c r="C5265" s="8"/>
      <c r="D5265" s="8"/>
      <c r="E5265"/>
      <c r="F5265" s="276"/>
      <c r="G5265"/>
      <c r="H5265"/>
      <c r="I5265"/>
      <c r="J5265" s="267"/>
      <c r="K5265" s="267"/>
      <c r="L5265" s="372"/>
      <c r="O5265" s="373"/>
      <c r="P5265" s="373"/>
      <c r="Q5265" s="374"/>
      <c r="R5265" s="274"/>
      <c r="S5265"/>
      <c r="T5265"/>
      <c r="U5265"/>
      <c r="V5265"/>
      <c r="W5265"/>
      <c r="X5265"/>
      <c r="Y5265"/>
      <c r="Z5265"/>
      <c r="AA5265"/>
      <c r="AB5265"/>
      <c r="AC5265"/>
      <c r="AD5265"/>
      <c r="AE5265"/>
      <c r="AF5265"/>
      <c r="AG5265"/>
      <c r="AH5265"/>
    </row>
    <row r="5266" spans="1:34" s="282" customFormat="1" ht="12.75" customHeight="1" x14ac:dyDescent="0.25">
      <c r="A5266"/>
      <c r="B5266"/>
      <c r="C5266" s="8"/>
      <c r="D5266" s="8"/>
      <c r="E5266"/>
      <c r="F5266" s="276"/>
      <c r="G5266"/>
      <c r="H5266"/>
      <c r="I5266"/>
      <c r="J5266" s="267"/>
      <c r="K5266" s="267"/>
      <c r="L5266" s="372"/>
      <c r="O5266" s="373"/>
      <c r="P5266" s="373"/>
      <c r="Q5266" s="374"/>
      <c r="R5266" s="274"/>
      <c r="S5266"/>
      <c r="T5266"/>
      <c r="U5266"/>
      <c r="V5266"/>
      <c r="W5266"/>
      <c r="X5266"/>
      <c r="Y5266"/>
      <c r="Z5266"/>
      <c r="AA5266"/>
      <c r="AB5266"/>
      <c r="AC5266"/>
      <c r="AD5266"/>
      <c r="AE5266"/>
      <c r="AF5266"/>
      <c r="AG5266"/>
      <c r="AH5266"/>
    </row>
    <row r="5267" spans="1:34" s="282" customFormat="1" ht="12.75" customHeight="1" x14ac:dyDescent="0.25">
      <c r="A5267"/>
      <c r="B5267"/>
      <c r="C5267" s="8"/>
      <c r="D5267" s="8"/>
      <c r="E5267"/>
      <c r="F5267" s="276"/>
      <c r="G5267"/>
      <c r="H5267"/>
      <c r="I5267"/>
      <c r="J5267" s="267"/>
      <c r="K5267" s="267"/>
      <c r="L5267" s="372"/>
      <c r="O5267" s="373"/>
      <c r="P5267" s="373"/>
      <c r="Q5267" s="374"/>
      <c r="R5267" s="274"/>
      <c r="S5267"/>
      <c r="T5267"/>
      <c r="U5267"/>
      <c r="V5267"/>
      <c r="W5267"/>
      <c r="X5267"/>
      <c r="Y5267"/>
      <c r="Z5267"/>
      <c r="AA5267"/>
      <c r="AB5267"/>
      <c r="AC5267"/>
      <c r="AD5267"/>
      <c r="AE5267"/>
      <c r="AF5267"/>
      <c r="AG5267"/>
      <c r="AH5267"/>
    </row>
    <row r="5268" spans="1:34" s="282" customFormat="1" ht="12.75" customHeight="1" x14ac:dyDescent="0.25">
      <c r="A5268"/>
      <c r="B5268"/>
      <c r="C5268" s="8"/>
      <c r="D5268" s="8"/>
      <c r="E5268"/>
      <c r="F5268" s="276"/>
      <c r="G5268"/>
      <c r="H5268"/>
      <c r="I5268"/>
      <c r="J5268" s="267"/>
      <c r="K5268" s="267"/>
      <c r="L5268" s="372"/>
      <c r="O5268" s="373"/>
      <c r="P5268" s="373"/>
      <c r="Q5268" s="374"/>
      <c r="R5268" s="274"/>
      <c r="S5268"/>
      <c r="T5268"/>
      <c r="U5268"/>
      <c r="V5268"/>
      <c r="W5268"/>
      <c r="X5268"/>
      <c r="Y5268"/>
      <c r="Z5268"/>
      <c r="AA5268"/>
      <c r="AB5268"/>
      <c r="AC5268"/>
      <c r="AD5268"/>
      <c r="AE5268"/>
      <c r="AF5268"/>
      <c r="AG5268"/>
      <c r="AH5268"/>
    </row>
    <row r="5269" spans="1:34" s="282" customFormat="1" ht="12.75" customHeight="1" x14ac:dyDescent="0.25">
      <c r="A5269"/>
      <c r="B5269"/>
      <c r="C5269" s="8"/>
      <c r="D5269" s="8"/>
      <c r="E5269"/>
      <c r="F5269" s="276"/>
      <c r="G5269"/>
      <c r="H5269"/>
      <c r="I5269"/>
      <c r="J5269" s="267"/>
      <c r="K5269" s="267"/>
      <c r="L5269" s="372"/>
      <c r="O5269" s="373"/>
      <c r="P5269" s="373"/>
      <c r="Q5269" s="374"/>
      <c r="R5269" s="274"/>
      <c r="S5269"/>
      <c r="T5269"/>
      <c r="U5269"/>
      <c r="V5269"/>
      <c r="W5269"/>
      <c r="X5269"/>
      <c r="Y5269"/>
      <c r="Z5269"/>
      <c r="AA5269"/>
      <c r="AB5269"/>
      <c r="AC5269"/>
      <c r="AD5269"/>
      <c r="AE5269"/>
      <c r="AF5269"/>
      <c r="AG5269"/>
      <c r="AH5269"/>
    </row>
    <row r="5270" spans="1:34" s="282" customFormat="1" ht="12.75" customHeight="1" x14ac:dyDescent="0.25">
      <c r="A5270"/>
      <c r="B5270"/>
      <c r="C5270" s="8"/>
      <c r="D5270" s="8"/>
      <c r="E5270"/>
      <c r="F5270" s="276"/>
      <c r="G5270"/>
      <c r="H5270"/>
      <c r="I5270"/>
      <c r="J5270" s="267"/>
      <c r="K5270" s="267"/>
      <c r="L5270" s="372"/>
      <c r="O5270" s="373"/>
      <c r="P5270" s="373"/>
      <c r="Q5270" s="374"/>
      <c r="R5270" s="274"/>
      <c r="S5270"/>
      <c r="T5270"/>
      <c r="U5270"/>
      <c r="V5270"/>
      <c r="W5270"/>
      <c r="X5270"/>
      <c r="Y5270"/>
      <c r="Z5270"/>
      <c r="AA5270"/>
      <c r="AB5270"/>
      <c r="AC5270"/>
      <c r="AD5270"/>
      <c r="AE5270"/>
      <c r="AF5270"/>
      <c r="AG5270"/>
      <c r="AH5270"/>
    </row>
    <row r="5271" spans="1:34" s="282" customFormat="1" ht="12.75" customHeight="1" x14ac:dyDescent="0.25">
      <c r="A5271"/>
      <c r="B5271"/>
      <c r="C5271" s="8"/>
      <c r="D5271" s="8"/>
      <c r="E5271"/>
      <c r="F5271" s="276"/>
      <c r="G5271"/>
      <c r="H5271"/>
      <c r="I5271"/>
      <c r="J5271" s="267"/>
      <c r="K5271" s="267"/>
      <c r="L5271" s="372"/>
      <c r="O5271" s="373"/>
      <c r="P5271" s="373"/>
      <c r="Q5271" s="374"/>
      <c r="R5271" s="274"/>
      <c r="S5271"/>
      <c r="T5271"/>
      <c r="U5271"/>
      <c r="V5271"/>
      <c r="W5271"/>
      <c r="X5271"/>
      <c r="Y5271"/>
      <c r="Z5271"/>
      <c r="AA5271"/>
      <c r="AB5271"/>
      <c r="AC5271"/>
      <c r="AD5271"/>
      <c r="AE5271"/>
      <c r="AF5271"/>
      <c r="AG5271"/>
      <c r="AH5271"/>
    </row>
    <row r="5272" spans="1:34" s="282" customFormat="1" ht="12.75" customHeight="1" x14ac:dyDescent="0.25">
      <c r="A5272"/>
      <c r="B5272"/>
      <c r="C5272" s="8"/>
      <c r="D5272" s="8"/>
      <c r="E5272"/>
      <c r="F5272" s="276"/>
      <c r="G5272"/>
      <c r="H5272"/>
      <c r="I5272"/>
      <c r="J5272" s="267"/>
      <c r="K5272" s="267"/>
      <c r="L5272" s="372"/>
      <c r="O5272" s="373"/>
      <c r="P5272" s="373"/>
      <c r="Q5272" s="374"/>
      <c r="R5272" s="274"/>
      <c r="S5272"/>
      <c r="T5272"/>
      <c r="U5272"/>
      <c r="V5272"/>
      <c r="W5272"/>
      <c r="X5272"/>
      <c r="Y5272"/>
      <c r="Z5272"/>
      <c r="AA5272"/>
      <c r="AB5272"/>
      <c r="AC5272"/>
      <c r="AD5272"/>
      <c r="AE5272"/>
      <c r="AF5272"/>
      <c r="AG5272"/>
      <c r="AH5272"/>
    </row>
    <row r="5273" spans="1:34" s="282" customFormat="1" ht="12.75" customHeight="1" x14ac:dyDescent="0.25">
      <c r="A5273"/>
      <c r="B5273"/>
      <c r="C5273" s="8"/>
      <c r="D5273" s="8"/>
      <c r="E5273"/>
      <c r="F5273" s="276"/>
      <c r="G5273"/>
      <c r="H5273"/>
      <c r="I5273"/>
      <c r="J5273" s="267"/>
      <c r="K5273" s="267"/>
      <c r="L5273" s="372"/>
      <c r="O5273" s="373"/>
      <c r="P5273" s="373"/>
      <c r="Q5273" s="374"/>
      <c r="R5273" s="274"/>
      <c r="S5273"/>
      <c r="T5273"/>
      <c r="U5273"/>
      <c r="V5273"/>
      <c r="W5273"/>
      <c r="X5273"/>
      <c r="Y5273"/>
      <c r="Z5273"/>
      <c r="AA5273"/>
      <c r="AB5273"/>
      <c r="AC5273"/>
      <c r="AD5273"/>
      <c r="AE5273"/>
      <c r="AF5273"/>
      <c r="AG5273"/>
      <c r="AH5273"/>
    </row>
    <row r="5274" spans="1:34" s="282" customFormat="1" ht="12.75" customHeight="1" x14ac:dyDescent="0.25">
      <c r="A5274"/>
      <c r="B5274"/>
      <c r="C5274" s="8"/>
      <c r="D5274" s="8"/>
      <c r="E5274"/>
      <c r="F5274" s="276"/>
      <c r="G5274"/>
      <c r="H5274"/>
      <c r="I5274"/>
      <c r="J5274" s="267"/>
      <c r="K5274" s="267"/>
      <c r="L5274" s="372"/>
      <c r="O5274" s="373"/>
      <c r="P5274" s="373"/>
      <c r="Q5274" s="374"/>
      <c r="R5274" s="274"/>
      <c r="S5274"/>
      <c r="T5274"/>
      <c r="U5274"/>
      <c r="V5274"/>
      <c r="W5274"/>
      <c r="X5274"/>
      <c r="Y5274"/>
      <c r="Z5274"/>
      <c r="AA5274"/>
      <c r="AB5274"/>
      <c r="AC5274"/>
      <c r="AD5274"/>
      <c r="AE5274"/>
      <c r="AF5274"/>
      <c r="AG5274"/>
      <c r="AH5274"/>
    </row>
    <row r="5275" spans="1:34" s="282" customFormat="1" ht="12.75" customHeight="1" x14ac:dyDescent="0.25">
      <c r="A5275"/>
      <c r="B5275"/>
      <c r="C5275" s="8"/>
      <c r="D5275" s="8"/>
      <c r="E5275"/>
      <c r="F5275" s="276"/>
      <c r="G5275"/>
      <c r="H5275"/>
      <c r="I5275"/>
      <c r="J5275" s="267"/>
      <c r="K5275" s="267"/>
      <c r="L5275" s="372"/>
      <c r="O5275" s="373"/>
      <c r="P5275" s="373"/>
      <c r="Q5275" s="374"/>
      <c r="R5275" s="274"/>
      <c r="S5275"/>
      <c r="T5275"/>
      <c r="U5275"/>
      <c r="V5275"/>
      <c r="W5275"/>
      <c r="X5275"/>
      <c r="Y5275"/>
      <c r="Z5275"/>
      <c r="AA5275"/>
      <c r="AB5275"/>
      <c r="AC5275"/>
      <c r="AD5275"/>
      <c r="AE5275"/>
      <c r="AF5275"/>
      <c r="AG5275"/>
      <c r="AH5275"/>
    </row>
    <row r="5276" spans="1:34" s="282" customFormat="1" ht="12.75" customHeight="1" x14ac:dyDescent="0.25">
      <c r="A5276"/>
      <c r="B5276"/>
      <c r="C5276" s="8"/>
      <c r="D5276" s="8"/>
      <c r="E5276"/>
      <c r="F5276" s="276"/>
      <c r="G5276"/>
      <c r="H5276"/>
      <c r="I5276"/>
      <c r="J5276" s="267"/>
      <c r="K5276" s="267"/>
      <c r="L5276" s="372"/>
      <c r="O5276" s="373"/>
      <c r="P5276" s="373"/>
      <c r="Q5276" s="374"/>
      <c r="R5276" s="274"/>
      <c r="S5276"/>
      <c r="T5276"/>
      <c r="U5276"/>
      <c r="V5276"/>
      <c r="W5276"/>
      <c r="X5276"/>
      <c r="Y5276"/>
      <c r="Z5276"/>
      <c r="AA5276"/>
      <c r="AB5276"/>
      <c r="AC5276"/>
      <c r="AD5276"/>
      <c r="AE5276"/>
      <c r="AF5276"/>
      <c r="AG5276"/>
      <c r="AH5276"/>
    </row>
    <row r="5277" spans="1:34" s="282" customFormat="1" ht="12.75" customHeight="1" x14ac:dyDescent="0.25">
      <c r="A5277"/>
      <c r="B5277"/>
      <c r="C5277" s="8"/>
      <c r="D5277" s="8"/>
      <c r="E5277"/>
      <c r="F5277" s="276"/>
      <c r="G5277"/>
      <c r="H5277"/>
      <c r="I5277"/>
      <c r="J5277" s="267"/>
      <c r="K5277" s="267"/>
      <c r="L5277" s="372"/>
      <c r="O5277" s="373"/>
      <c r="P5277" s="373"/>
      <c r="Q5277" s="374"/>
      <c r="R5277" s="274"/>
      <c r="S5277"/>
      <c r="T5277"/>
      <c r="U5277"/>
      <c r="V5277"/>
      <c r="W5277"/>
      <c r="X5277"/>
      <c r="Y5277"/>
      <c r="Z5277"/>
      <c r="AA5277"/>
      <c r="AB5277"/>
      <c r="AC5277"/>
      <c r="AD5277"/>
      <c r="AE5277"/>
      <c r="AF5277"/>
      <c r="AG5277"/>
      <c r="AH5277"/>
    </row>
    <row r="5278" spans="1:34" s="282" customFormat="1" ht="12.75" customHeight="1" x14ac:dyDescent="0.25">
      <c r="A5278"/>
      <c r="B5278"/>
      <c r="C5278" s="8"/>
      <c r="D5278" s="8"/>
      <c r="E5278"/>
      <c r="F5278" s="276"/>
      <c r="G5278"/>
      <c r="H5278"/>
      <c r="I5278"/>
      <c r="J5278" s="267"/>
      <c r="K5278" s="267"/>
      <c r="L5278" s="372"/>
      <c r="O5278" s="373"/>
      <c r="P5278" s="373"/>
      <c r="Q5278" s="374"/>
      <c r="R5278" s="274"/>
      <c r="S5278"/>
      <c r="T5278"/>
      <c r="U5278"/>
      <c r="V5278"/>
      <c r="W5278"/>
      <c r="X5278"/>
      <c r="Y5278"/>
      <c r="Z5278"/>
      <c r="AA5278"/>
      <c r="AB5278"/>
      <c r="AC5278"/>
      <c r="AD5278"/>
      <c r="AE5278"/>
      <c r="AF5278"/>
      <c r="AG5278"/>
      <c r="AH5278"/>
    </row>
    <row r="5279" spans="1:34" s="282" customFormat="1" ht="12.75" customHeight="1" x14ac:dyDescent="0.25">
      <c r="A5279"/>
      <c r="B5279"/>
      <c r="C5279" s="8"/>
      <c r="D5279" s="8"/>
      <c r="E5279"/>
      <c r="F5279" s="276"/>
      <c r="G5279"/>
      <c r="H5279"/>
      <c r="I5279"/>
      <c r="J5279" s="267"/>
      <c r="K5279" s="267"/>
      <c r="L5279" s="372"/>
      <c r="O5279" s="373"/>
      <c r="P5279" s="373"/>
      <c r="Q5279" s="374"/>
      <c r="R5279" s="274"/>
      <c r="S5279"/>
      <c r="T5279"/>
      <c r="U5279"/>
      <c r="V5279"/>
      <c r="W5279"/>
      <c r="X5279"/>
      <c r="Y5279"/>
      <c r="Z5279"/>
      <c r="AA5279"/>
      <c r="AB5279"/>
      <c r="AC5279"/>
      <c r="AD5279"/>
      <c r="AE5279"/>
      <c r="AF5279"/>
      <c r="AG5279"/>
      <c r="AH5279"/>
    </row>
    <row r="5280" spans="1:34" s="282" customFormat="1" ht="12.75" customHeight="1" x14ac:dyDescent="0.25">
      <c r="A5280"/>
      <c r="B5280"/>
      <c r="C5280" s="8"/>
      <c r="D5280" s="8"/>
      <c r="E5280"/>
      <c r="F5280" s="276"/>
      <c r="G5280"/>
      <c r="H5280"/>
      <c r="I5280"/>
      <c r="J5280" s="267"/>
      <c r="K5280" s="267"/>
      <c r="L5280" s="372"/>
      <c r="O5280" s="373"/>
      <c r="P5280" s="373"/>
      <c r="Q5280" s="374"/>
      <c r="R5280" s="274"/>
      <c r="S5280"/>
      <c r="T5280"/>
      <c r="U5280"/>
      <c r="V5280"/>
      <c r="W5280"/>
      <c r="X5280"/>
      <c r="Y5280"/>
      <c r="Z5280"/>
      <c r="AA5280"/>
      <c r="AB5280"/>
      <c r="AC5280"/>
      <c r="AD5280"/>
      <c r="AE5280"/>
      <c r="AF5280"/>
      <c r="AG5280"/>
      <c r="AH5280"/>
    </row>
    <row r="5281" spans="1:34" s="282" customFormat="1" ht="12.75" customHeight="1" x14ac:dyDescent="0.25">
      <c r="A5281"/>
      <c r="B5281"/>
      <c r="C5281" s="8"/>
      <c r="D5281" s="8"/>
      <c r="E5281"/>
      <c r="F5281" s="276"/>
      <c r="G5281"/>
      <c r="H5281"/>
      <c r="I5281"/>
      <c r="J5281" s="267"/>
      <c r="K5281" s="267"/>
      <c r="L5281" s="372"/>
      <c r="O5281" s="373"/>
      <c r="P5281" s="373"/>
      <c r="Q5281" s="374"/>
      <c r="R5281" s="274"/>
      <c r="S5281"/>
      <c r="T5281"/>
      <c r="U5281"/>
      <c r="V5281"/>
      <c r="W5281"/>
      <c r="X5281"/>
      <c r="Y5281"/>
      <c r="Z5281"/>
      <c r="AA5281"/>
      <c r="AB5281"/>
      <c r="AC5281"/>
      <c r="AD5281"/>
      <c r="AE5281"/>
      <c r="AF5281"/>
      <c r="AG5281"/>
      <c r="AH5281"/>
    </row>
    <row r="5282" spans="1:34" s="282" customFormat="1" ht="12.75" customHeight="1" x14ac:dyDescent="0.25">
      <c r="A5282"/>
      <c r="B5282"/>
      <c r="C5282" s="8"/>
      <c r="D5282" s="8"/>
      <c r="E5282"/>
      <c r="F5282" s="276"/>
      <c r="G5282"/>
      <c r="H5282"/>
      <c r="I5282"/>
      <c r="J5282" s="267"/>
      <c r="K5282" s="267"/>
      <c r="L5282" s="372"/>
      <c r="O5282" s="373"/>
      <c r="P5282" s="373"/>
      <c r="Q5282" s="374"/>
      <c r="R5282" s="274"/>
      <c r="S5282"/>
      <c r="T5282"/>
      <c r="U5282"/>
      <c r="V5282"/>
      <c r="W5282"/>
      <c r="X5282"/>
      <c r="Y5282"/>
      <c r="Z5282"/>
      <c r="AA5282"/>
      <c r="AB5282"/>
      <c r="AC5282"/>
      <c r="AD5282"/>
      <c r="AE5282"/>
      <c r="AF5282"/>
      <c r="AG5282"/>
      <c r="AH5282"/>
    </row>
    <row r="5283" spans="1:34" s="282" customFormat="1" ht="12.75" customHeight="1" x14ac:dyDescent="0.25">
      <c r="A5283"/>
      <c r="B5283"/>
      <c r="C5283" s="8"/>
      <c r="D5283" s="8"/>
      <c r="E5283"/>
      <c r="F5283" s="276"/>
      <c r="G5283"/>
      <c r="H5283"/>
      <c r="I5283"/>
      <c r="J5283" s="267"/>
      <c r="K5283" s="267"/>
      <c r="L5283" s="372"/>
      <c r="O5283" s="373"/>
      <c r="P5283" s="373"/>
      <c r="Q5283" s="374"/>
      <c r="R5283" s="274"/>
      <c r="S5283"/>
      <c r="T5283"/>
      <c r="U5283"/>
      <c r="V5283"/>
      <c r="W5283"/>
      <c r="X5283"/>
      <c r="Y5283"/>
      <c r="Z5283"/>
      <c r="AA5283"/>
      <c r="AB5283"/>
      <c r="AC5283"/>
      <c r="AD5283"/>
      <c r="AE5283"/>
      <c r="AF5283"/>
      <c r="AG5283"/>
      <c r="AH5283"/>
    </row>
    <row r="5284" spans="1:34" s="282" customFormat="1" ht="12.75" customHeight="1" x14ac:dyDescent="0.25">
      <c r="A5284"/>
      <c r="B5284"/>
      <c r="C5284" s="8"/>
      <c r="D5284" s="8"/>
      <c r="E5284"/>
      <c r="F5284" s="276"/>
      <c r="G5284"/>
      <c r="H5284"/>
      <c r="I5284"/>
      <c r="J5284" s="267"/>
      <c r="K5284" s="267"/>
      <c r="L5284" s="372"/>
      <c r="O5284" s="373"/>
      <c r="P5284" s="373"/>
      <c r="Q5284" s="374"/>
      <c r="R5284" s="274"/>
      <c r="S5284"/>
      <c r="T5284"/>
      <c r="U5284"/>
      <c r="V5284"/>
      <c r="W5284"/>
      <c r="X5284"/>
      <c r="Y5284"/>
      <c r="Z5284"/>
      <c r="AA5284"/>
      <c r="AB5284"/>
      <c r="AC5284"/>
      <c r="AD5284"/>
      <c r="AE5284"/>
      <c r="AF5284"/>
      <c r="AG5284"/>
      <c r="AH5284"/>
    </row>
    <row r="5285" spans="1:34" s="282" customFormat="1" ht="12.75" customHeight="1" x14ac:dyDescent="0.25">
      <c r="A5285"/>
      <c r="B5285"/>
      <c r="C5285" s="8"/>
      <c r="D5285" s="8"/>
      <c r="E5285"/>
      <c r="F5285" s="276"/>
      <c r="G5285"/>
      <c r="H5285"/>
      <c r="I5285"/>
      <c r="J5285" s="267"/>
      <c r="K5285" s="267"/>
      <c r="L5285" s="372"/>
      <c r="O5285" s="373"/>
      <c r="P5285" s="373"/>
      <c r="Q5285" s="374"/>
      <c r="R5285" s="274"/>
      <c r="S5285"/>
      <c r="T5285"/>
      <c r="U5285"/>
      <c r="V5285"/>
      <c r="W5285"/>
      <c r="X5285"/>
      <c r="Y5285"/>
      <c r="Z5285"/>
      <c r="AA5285"/>
      <c r="AB5285"/>
      <c r="AC5285"/>
      <c r="AD5285"/>
      <c r="AE5285"/>
      <c r="AF5285"/>
      <c r="AG5285"/>
      <c r="AH5285"/>
    </row>
    <row r="5286" spans="1:34" s="282" customFormat="1" ht="12.75" customHeight="1" x14ac:dyDescent="0.25">
      <c r="A5286"/>
      <c r="B5286"/>
      <c r="C5286" s="8"/>
      <c r="D5286" s="8"/>
      <c r="E5286"/>
      <c r="F5286" s="276"/>
      <c r="G5286"/>
      <c r="H5286"/>
      <c r="I5286"/>
      <c r="J5286" s="267"/>
      <c r="K5286" s="267"/>
      <c r="L5286" s="372"/>
      <c r="O5286" s="373"/>
      <c r="P5286" s="373"/>
      <c r="Q5286" s="374"/>
      <c r="R5286" s="274"/>
      <c r="S5286"/>
      <c r="T5286"/>
      <c r="U5286"/>
      <c r="V5286"/>
      <c r="W5286"/>
      <c r="X5286"/>
      <c r="Y5286"/>
      <c r="Z5286"/>
      <c r="AA5286"/>
      <c r="AB5286"/>
      <c r="AC5286"/>
      <c r="AD5286"/>
      <c r="AE5286"/>
      <c r="AF5286"/>
      <c r="AG5286"/>
      <c r="AH5286"/>
    </row>
    <row r="5287" spans="1:34" s="282" customFormat="1" ht="12.75" customHeight="1" x14ac:dyDescent="0.25">
      <c r="A5287"/>
      <c r="B5287"/>
      <c r="C5287" s="8"/>
      <c r="D5287" s="8"/>
      <c r="E5287"/>
      <c r="F5287" s="276"/>
      <c r="G5287"/>
      <c r="H5287"/>
      <c r="I5287"/>
      <c r="J5287" s="267"/>
      <c r="K5287" s="267"/>
      <c r="L5287" s="372"/>
      <c r="O5287" s="373"/>
      <c r="P5287" s="373"/>
      <c r="Q5287" s="374"/>
      <c r="R5287" s="274"/>
      <c r="S5287"/>
      <c r="T5287"/>
      <c r="U5287"/>
      <c r="V5287"/>
      <c r="W5287"/>
      <c r="X5287"/>
      <c r="Y5287"/>
      <c r="Z5287"/>
      <c r="AA5287"/>
      <c r="AB5287"/>
      <c r="AC5287"/>
      <c r="AD5287"/>
      <c r="AE5287"/>
      <c r="AF5287"/>
      <c r="AG5287"/>
      <c r="AH5287"/>
    </row>
    <row r="5288" spans="1:34" s="282" customFormat="1" ht="12.75" customHeight="1" x14ac:dyDescent="0.25">
      <c r="A5288"/>
      <c r="B5288"/>
      <c r="C5288" s="8"/>
      <c r="D5288" s="8"/>
      <c r="E5288"/>
      <c r="F5288" s="276"/>
      <c r="G5288"/>
      <c r="H5288"/>
      <c r="I5288"/>
      <c r="J5288" s="267"/>
      <c r="K5288" s="267"/>
      <c r="L5288" s="372"/>
      <c r="O5288" s="373"/>
      <c r="P5288" s="373"/>
      <c r="Q5288" s="374"/>
      <c r="R5288" s="274"/>
      <c r="S5288"/>
      <c r="T5288"/>
      <c r="U5288"/>
      <c r="V5288"/>
      <c r="W5288"/>
      <c r="X5288"/>
      <c r="Y5288"/>
      <c r="Z5288"/>
      <c r="AA5288"/>
      <c r="AB5288"/>
      <c r="AC5288"/>
      <c r="AD5288"/>
      <c r="AE5288"/>
      <c r="AF5288"/>
      <c r="AG5288"/>
      <c r="AH5288"/>
    </row>
    <row r="5289" spans="1:34" s="282" customFormat="1" ht="12.75" customHeight="1" x14ac:dyDescent="0.25">
      <c r="A5289"/>
      <c r="B5289"/>
      <c r="C5289" s="8"/>
      <c r="D5289" s="8"/>
      <c r="E5289"/>
      <c r="F5289" s="276"/>
      <c r="G5289"/>
      <c r="H5289"/>
      <c r="I5289"/>
      <c r="J5289" s="267"/>
      <c r="K5289" s="267"/>
      <c r="L5289" s="372"/>
      <c r="O5289" s="373"/>
      <c r="P5289" s="373"/>
      <c r="Q5289" s="374"/>
      <c r="R5289" s="274"/>
      <c r="S5289"/>
      <c r="T5289"/>
      <c r="U5289"/>
      <c r="V5289"/>
      <c r="W5289"/>
      <c r="X5289"/>
      <c r="Y5289"/>
      <c r="Z5289"/>
      <c r="AA5289"/>
      <c r="AB5289"/>
      <c r="AC5289"/>
      <c r="AD5289"/>
      <c r="AE5289"/>
      <c r="AF5289"/>
      <c r="AG5289"/>
      <c r="AH5289"/>
    </row>
    <row r="5290" spans="1:34" s="282" customFormat="1" ht="12.75" customHeight="1" x14ac:dyDescent="0.25">
      <c r="A5290"/>
      <c r="B5290"/>
      <c r="C5290" s="8"/>
      <c r="D5290" s="8"/>
      <c r="E5290"/>
      <c r="F5290" s="276"/>
      <c r="G5290"/>
      <c r="H5290"/>
      <c r="I5290"/>
      <c r="J5290" s="267"/>
      <c r="K5290" s="267"/>
      <c r="L5290" s="372"/>
      <c r="O5290" s="373"/>
      <c r="P5290" s="373"/>
      <c r="Q5290" s="374"/>
      <c r="R5290" s="274"/>
      <c r="S5290"/>
      <c r="T5290"/>
      <c r="U5290"/>
      <c r="V5290"/>
      <c r="W5290"/>
      <c r="X5290"/>
      <c r="Y5290"/>
      <c r="Z5290"/>
      <c r="AA5290"/>
      <c r="AB5290"/>
      <c r="AC5290"/>
      <c r="AD5290"/>
      <c r="AE5290"/>
      <c r="AF5290"/>
      <c r="AG5290"/>
      <c r="AH5290"/>
    </row>
    <row r="5291" spans="1:34" s="282" customFormat="1" ht="12.75" customHeight="1" x14ac:dyDescent="0.25">
      <c r="A5291"/>
      <c r="B5291"/>
      <c r="C5291" s="8"/>
      <c r="D5291" s="8"/>
      <c r="E5291"/>
      <c r="F5291" s="276"/>
      <c r="G5291"/>
      <c r="H5291"/>
      <c r="I5291"/>
      <c r="J5291" s="267"/>
      <c r="K5291" s="267"/>
      <c r="L5291" s="372"/>
      <c r="O5291" s="373"/>
      <c r="P5291" s="373"/>
      <c r="Q5291" s="374"/>
      <c r="R5291" s="274"/>
      <c r="S5291"/>
      <c r="T5291"/>
      <c r="U5291"/>
      <c r="V5291"/>
      <c r="W5291"/>
      <c r="X5291"/>
      <c r="Y5291"/>
      <c r="Z5291"/>
      <c r="AA5291"/>
      <c r="AB5291"/>
      <c r="AC5291"/>
      <c r="AD5291"/>
      <c r="AE5291"/>
      <c r="AF5291"/>
      <c r="AG5291"/>
      <c r="AH5291"/>
    </row>
    <row r="5292" spans="1:34" s="282" customFormat="1" ht="12.75" customHeight="1" x14ac:dyDescent="0.25">
      <c r="A5292"/>
      <c r="B5292"/>
      <c r="C5292" s="8"/>
      <c r="D5292" s="8"/>
      <c r="E5292"/>
      <c r="F5292" s="276"/>
      <c r="G5292"/>
      <c r="H5292"/>
      <c r="I5292"/>
      <c r="J5292" s="267"/>
      <c r="K5292" s="267"/>
      <c r="L5292" s="372"/>
      <c r="O5292" s="373"/>
      <c r="P5292" s="373"/>
      <c r="Q5292" s="374"/>
      <c r="R5292" s="274"/>
      <c r="S5292"/>
      <c r="T5292"/>
      <c r="U5292"/>
      <c r="V5292"/>
      <c r="W5292"/>
      <c r="X5292"/>
      <c r="Y5292"/>
      <c r="Z5292"/>
      <c r="AA5292"/>
      <c r="AB5292"/>
      <c r="AC5292"/>
      <c r="AD5292"/>
      <c r="AE5292"/>
      <c r="AF5292"/>
      <c r="AG5292"/>
      <c r="AH5292"/>
    </row>
    <row r="5293" spans="1:34" s="282" customFormat="1" ht="12.75" customHeight="1" x14ac:dyDescent="0.25">
      <c r="A5293"/>
      <c r="B5293"/>
      <c r="C5293" s="8"/>
      <c r="D5293" s="8"/>
      <c r="E5293"/>
      <c r="F5293" s="276"/>
      <c r="G5293"/>
      <c r="H5293"/>
      <c r="I5293"/>
      <c r="J5293" s="267"/>
      <c r="K5293" s="267"/>
      <c r="L5293" s="372"/>
      <c r="O5293" s="373"/>
      <c r="P5293" s="373"/>
      <c r="Q5293" s="374"/>
      <c r="R5293" s="274"/>
      <c r="S5293"/>
      <c r="T5293"/>
      <c r="U5293"/>
      <c r="V5293"/>
      <c r="W5293"/>
      <c r="X5293"/>
      <c r="Y5293"/>
      <c r="Z5293"/>
      <c r="AA5293"/>
      <c r="AB5293"/>
      <c r="AC5293"/>
      <c r="AD5293"/>
      <c r="AE5293"/>
      <c r="AF5293"/>
      <c r="AG5293"/>
      <c r="AH5293"/>
    </row>
    <row r="5294" spans="1:34" s="282" customFormat="1" ht="12.75" customHeight="1" x14ac:dyDescent="0.25">
      <c r="A5294"/>
      <c r="B5294"/>
      <c r="C5294" s="8"/>
      <c r="D5294" s="8"/>
      <c r="E5294"/>
      <c r="F5294" s="276"/>
      <c r="G5294"/>
      <c r="H5294"/>
      <c r="I5294"/>
      <c r="J5294" s="267"/>
      <c r="K5294" s="267"/>
      <c r="L5294" s="372"/>
      <c r="O5294" s="373"/>
      <c r="P5294" s="373"/>
      <c r="Q5294" s="374"/>
      <c r="R5294" s="274"/>
      <c r="S5294"/>
      <c r="T5294"/>
      <c r="U5294"/>
      <c r="V5294"/>
      <c r="W5294"/>
      <c r="X5294"/>
      <c r="Y5294"/>
      <c r="Z5294"/>
      <c r="AA5294"/>
      <c r="AB5294"/>
      <c r="AC5294"/>
      <c r="AD5294"/>
      <c r="AE5294"/>
      <c r="AF5294"/>
      <c r="AG5294"/>
      <c r="AH5294"/>
    </row>
    <row r="5295" spans="1:34" s="282" customFormat="1" ht="12.75" customHeight="1" x14ac:dyDescent="0.25">
      <c r="A5295"/>
      <c r="B5295"/>
      <c r="C5295" s="8"/>
      <c r="D5295" s="8"/>
      <c r="E5295"/>
      <c r="F5295" s="276"/>
      <c r="G5295"/>
      <c r="H5295"/>
      <c r="I5295"/>
      <c r="J5295" s="267"/>
      <c r="K5295" s="267"/>
      <c r="L5295" s="372"/>
      <c r="O5295" s="373"/>
      <c r="P5295" s="373"/>
      <c r="Q5295" s="374"/>
      <c r="R5295" s="274"/>
      <c r="S5295"/>
      <c r="T5295"/>
      <c r="U5295"/>
      <c r="V5295"/>
      <c r="W5295"/>
      <c r="X5295"/>
      <c r="Y5295"/>
      <c r="Z5295"/>
      <c r="AA5295"/>
      <c r="AB5295"/>
      <c r="AC5295"/>
      <c r="AD5295"/>
      <c r="AE5295"/>
      <c r="AF5295"/>
      <c r="AG5295"/>
      <c r="AH5295"/>
    </row>
    <row r="5296" spans="1:34" s="282" customFormat="1" ht="12.75" customHeight="1" x14ac:dyDescent="0.25">
      <c r="A5296"/>
      <c r="B5296"/>
      <c r="C5296" s="8"/>
      <c r="D5296" s="8"/>
      <c r="E5296"/>
      <c r="F5296" s="276"/>
      <c r="G5296"/>
      <c r="H5296"/>
      <c r="I5296"/>
      <c r="J5296" s="267"/>
      <c r="K5296" s="267"/>
      <c r="L5296" s="372"/>
      <c r="O5296" s="373"/>
      <c r="P5296" s="373"/>
      <c r="Q5296" s="374"/>
      <c r="R5296" s="274"/>
      <c r="S5296"/>
      <c r="T5296"/>
      <c r="U5296"/>
      <c r="V5296"/>
      <c r="W5296"/>
      <c r="X5296"/>
      <c r="Y5296"/>
      <c r="Z5296"/>
      <c r="AA5296"/>
      <c r="AB5296"/>
      <c r="AC5296"/>
      <c r="AD5296"/>
      <c r="AE5296"/>
      <c r="AF5296"/>
      <c r="AG5296"/>
      <c r="AH5296"/>
    </row>
    <row r="5297" spans="1:34" s="282" customFormat="1" ht="12.75" customHeight="1" x14ac:dyDescent="0.25">
      <c r="A5297"/>
      <c r="B5297"/>
      <c r="C5297" s="8"/>
      <c r="D5297" s="8"/>
      <c r="E5297"/>
      <c r="F5297" s="276"/>
      <c r="G5297"/>
      <c r="H5297"/>
      <c r="I5297"/>
      <c r="J5297" s="267"/>
      <c r="K5297" s="267"/>
      <c r="L5297" s="372"/>
      <c r="O5297" s="373"/>
      <c r="P5297" s="373"/>
      <c r="Q5297" s="374"/>
      <c r="R5297" s="274"/>
      <c r="S5297"/>
      <c r="T5297"/>
      <c r="U5297"/>
      <c r="V5297"/>
      <c r="W5297"/>
      <c r="X5297"/>
      <c r="Y5297"/>
      <c r="Z5297"/>
      <c r="AA5297"/>
      <c r="AB5297"/>
      <c r="AC5297"/>
      <c r="AD5297"/>
      <c r="AE5297"/>
      <c r="AF5297"/>
      <c r="AG5297"/>
      <c r="AH5297"/>
    </row>
    <row r="5298" spans="1:34" s="282" customFormat="1" ht="12.75" customHeight="1" x14ac:dyDescent="0.25">
      <c r="A5298"/>
      <c r="B5298"/>
      <c r="C5298" s="8"/>
      <c r="D5298" s="8"/>
      <c r="E5298"/>
      <c r="F5298" s="276"/>
      <c r="G5298"/>
      <c r="H5298"/>
      <c r="I5298"/>
      <c r="J5298" s="267"/>
      <c r="K5298" s="267"/>
      <c r="L5298" s="372"/>
      <c r="O5298" s="373"/>
      <c r="P5298" s="373"/>
      <c r="Q5298" s="374"/>
      <c r="R5298" s="274"/>
      <c r="S5298"/>
      <c r="T5298"/>
      <c r="U5298"/>
      <c r="V5298"/>
      <c r="W5298"/>
      <c r="X5298"/>
      <c r="Y5298"/>
      <c r="Z5298"/>
      <c r="AA5298"/>
      <c r="AB5298"/>
      <c r="AC5298"/>
      <c r="AD5298"/>
      <c r="AE5298"/>
      <c r="AF5298"/>
      <c r="AG5298"/>
      <c r="AH5298"/>
    </row>
    <row r="5299" spans="1:34" s="282" customFormat="1" ht="12.75" customHeight="1" x14ac:dyDescent="0.25">
      <c r="A5299"/>
      <c r="B5299"/>
      <c r="C5299" s="8"/>
      <c r="D5299" s="8"/>
      <c r="E5299"/>
      <c r="F5299" s="276"/>
      <c r="G5299"/>
      <c r="H5299"/>
      <c r="I5299"/>
      <c r="J5299" s="267"/>
      <c r="K5299" s="267"/>
      <c r="L5299" s="372"/>
      <c r="O5299" s="373"/>
      <c r="P5299" s="373"/>
      <c r="Q5299" s="374"/>
      <c r="R5299" s="274"/>
      <c r="S5299"/>
      <c r="T5299"/>
      <c r="U5299"/>
      <c r="V5299"/>
      <c r="W5299"/>
      <c r="X5299"/>
      <c r="Y5299"/>
      <c r="Z5299"/>
      <c r="AA5299"/>
      <c r="AB5299"/>
      <c r="AC5299"/>
      <c r="AD5299"/>
      <c r="AE5299"/>
      <c r="AF5299"/>
      <c r="AG5299"/>
      <c r="AH5299"/>
    </row>
    <row r="5300" spans="1:34" s="282" customFormat="1" ht="12.75" customHeight="1" x14ac:dyDescent="0.25">
      <c r="A5300"/>
      <c r="B5300"/>
      <c r="C5300" s="8"/>
      <c r="D5300" s="8"/>
      <c r="E5300"/>
      <c r="F5300" s="276"/>
      <c r="G5300"/>
      <c r="H5300"/>
      <c r="I5300"/>
      <c r="J5300" s="267"/>
      <c r="K5300" s="267"/>
      <c r="L5300" s="372"/>
      <c r="O5300" s="373"/>
      <c r="P5300" s="373"/>
      <c r="Q5300" s="374"/>
      <c r="R5300" s="274"/>
      <c r="S5300"/>
      <c r="T5300"/>
      <c r="U5300"/>
      <c r="V5300"/>
      <c r="W5300"/>
      <c r="X5300"/>
      <c r="Y5300"/>
      <c r="Z5300"/>
      <c r="AA5300"/>
      <c r="AB5300"/>
      <c r="AC5300"/>
      <c r="AD5300"/>
      <c r="AE5300"/>
      <c r="AF5300"/>
      <c r="AG5300"/>
      <c r="AH5300"/>
    </row>
    <row r="5301" spans="1:34" s="282" customFormat="1" ht="12.75" customHeight="1" x14ac:dyDescent="0.25">
      <c r="A5301"/>
      <c r="B5301"/>
      <c r="C5301" s="8"/>
      <c r="D5301" s="8"/>
      <c r="E5301"/>
      <c r="F5301" s="276"/>
      <c r="G5301"/>
      <c r="H5301"/>
      <c r="I5301"/>
      <c r="J5301" s="267"/>
      <c r="K5301" s="267"/>
      <c r="L5301" s="372"/>
      <c r="O5301" s="373"/>
      <c r="P5301" s="373"/>
      <c r="Q5301" s="374"/>
      <c r="R5301" s="274"/>
      <c r="S5301"/>
      <c r="T5301"/>
      <c r="U5301"/>
      <c r="V5301"/>
      <c r="W5301"/>
      <c r="X5301"/>
      <c r="Y5301"/>
      <c r="Z5301"/>
      <c r="AA5301"/>
      <c r="AB5301"/>
      <c r="AC5301"/>
      <c r="AD5301"/>
      <c r="AE5301"/>
      <c r="AF5301"/>
      <c r="AG5301"/>
      <c r="AH5301"/>
    </row>
    <row r="5302" spans="1:34" s="282" customFormat="1" ht="12.75" customHeight="1" x14ac:dyDescent="0.25">
      <c r="A5302"/>
      <c r="B5302"/>
      <c r="C5302" s="8"/>
      <c r="D5302" s="8"/>
      <c r="E5302"/>
      <c r="F5302" s="276"/>
      <c r="G5302"/>
      <c r="H5302"/>
      <c r="I5302"/>
      <c r="J5302" s="267"/>
      <c r="K5302" s="267"/>
      <c r="L5302" s="372"/>
      <c r="O5302" s="373"/>
      <c r="P5302" s="373"/>
      <c r="Q5302" s="374"/>
      <c r="R5302" s="274"/>
      <c r="S5302"/>
      <c r="T5302"/>
      <c r="U5302"/>
      <c r="V5302"/>
      <c r="W5302"/>
      <c r="X5302"/>
      <c r="Y5302"/>
      <c r="Z5302"/>
      <c r="AA5302"/>
      <c r="AB5302"/>
      <c r="AC5302"/>
      <c r="AD5302"/>
      <c r="AE5302"/>
      <c r="AF5302"/>
      <c r="AG5302"/>
      <c r="AH5302"/>
    </row>
    <row r="5303" spans="1:34" s="282" customFormat="1" ht="12.75" customHeight="1" x14ac:dyDescent="0.25">
      <c r="A5303"/>
      <c r="B5303"/>
      <c r="C5303" s="8"/>
      <c r="D5303" s="8"/>
      <c r="E5303"/>
      <c r="F5303" s="276"/>
      <c r="G5303"/>
      <c r="H5303"/>
      <c r="I5303"/>
      <c r="J5303" s="267"/>
      <c r="K5303" s="267"/>
      <c r="L5303" s="372"/>
      <c r="O5303" s="373"/>
      <c r="P5303" s="373"/>
      <c r="Q5303" s="374"/>
      <c r="R5303" s="274"/>
      <c r="S5303"/>
      <c r="T5303"/>
      <c r="U5303"/>
      <c r="V5303"/>
      <c r="W5303"/>
      <c r="X5303"/>
      <c r="Y5303"/>
      <c r="Z5303"/>
      <c r="AA5303"/>
      <c r="AB5303"/>
      <c r="AC5303"/>
      <c r="AD5303"/>
      <c r="AE5303"/>
      <c r="AF5303"/>
      <c r="AG5303"/>
      <c r="AH5303"/>
    </row>
    <row r="5304" spans="1:34" s="282" customFormat="1" ht="12.75" customHeight="1" x14ac:dyDescent="0.25">
      <c r="A5304"/>
      <c r="B5304"/>
      <c r="C5304" s="8"/>
      <c r="D5304" s="8"/>
      <c r="E5304"/>
      <c r="F5304" s="276"/>
      <c r="G5304"/>
      <c r="H5304"/>
      <c r="I5304"/>
      <c r="J5304" s="267"/>
      <c r="K5304" s="267"/>
      <c r="L5304" s="372"/>
      <c r="O5304" s="373"/>
      <c r="P5304" s="373"/>
      <c r="Q5304" s="374"/>
      <c r="R5304" s="274"/>
      <c r="S5304"/>
      <c r="T5304"/>
      <c r="U5304"/>
      <c r="V5304"/>
      <c r="W5304"/>
      <c r="X5304"/>
      <c r="Y5304"/>
      <c r="Z5304"/>
      <c r="AA5304"/>
      <c r="AB5304"/>
      <c r="AC5304"/>
      <c r="AD5304"/>
      <c r="AE5304"/>
      <c r="AF5304"/>
      <c r="AG5304"/>
      <c r="AH5304"/>
    </row>
    <row r="5305" spans="1:34" s="282" customFormat="1" ht="12.75" customHeight="1" x14ac:dyDescent="0.25">
      <c r="A5305"/>
      <c r="B5305"/>
      <c r="C5305" s="8"/>
      <c r="D5305" s="8"/>
      <c r="E5305"/>
      <c r="F5305" s="276"/>
      <c r="G5305"/>
      <c r="H5305"/>
      <c r="I5305"/>
      <c r="J5305" s="267"/>
      <c r="K5305" s="267"/>
      <c r="L5305" s="372"/>
      <c r="O5305" s="373"/>
      <c r="P5305" s="373"/>
      <c r="Q5305" s="374"/>
      <c r="R5305" s="274"/>
      <c r="S5305"/>
      <c r="T5305"/>
      <c r="U5305"/>
      <c r="V5305"/>
      <c r="W5305"/>
      <c r="X5305"/>
      <c r="Y5305"/>
      <c r="Z5305"/>
      <c r="AA5305"/>
      <c r="AB5305"/>
      <c r="AC5305"/>
      <c r="AD5305"/>
      <c r="AE5305"/>
      <c r="AF5305"/>
      <c r="AG5305"/>
      <c r="AH5305"/>
    </row>
    <row r="5306" spans="1:34" s="282" customFormat="1" ht="12.75" customHeight="1" x14ac:dyDescent="0.25">
      <c r="A5306"/>
      <c r="B5306"/>
      <c r="C5306" s="8"/>
      <c r="D5306" s="8"/>
      <c r="E5306"/>
      <c r="F5306" s="276"/>
      <c r="G5306"/>
      <c r="H5306"/>
      <c r="I5306"/>
      <c r="J5306" s="267"/>
      <c r="K5306" s="267"/>
      <c r="L5306" s="372"/>
      <c r="O5306" s="373"/>
      <c r="P5306" s="373"/>
      <c r="Q5306" s="374"/>
      <c r="R5306" s="274"/>
      <c r="S5306"/>
      <c r="T5306"/>
      <c r="U5306"/>
      <c r="V5306"/>
      <c r="W5306"/>
      <c r="X5306"/>
      <c r="Y5306"/>
      <c r="Z5306"/>
      <c r="AA5306"/>
      <c r="AB5306"/>
      <c r="AC5306"/>
      <c r="AD5306"/>
      <c r="AE5306"/>
      <c r="AF5306"/>
      <c r="AG5306"/>
      <c r="AH5306"/>
    </row>
    <row r="5307" spans="1:34" s="282" customFormat="1" ht="12.75" customHeight="1" x14ac:dyDescent="0.25">
      <c r="A5307"/>
      <c r="B5307"/>
      <c r="C5307" s="8"/>
      <c r="D5307" s="8"/>
      <c r="E5307"/>
      <c r="F5307" s="276"/>
      <c r="G5307"/>
      <c r="H5307"/>
      <c r="I5307"/>
      <c r="J5307" s="267"/>
      <c r="K5307" s="267"/>
      <c r="L5307" s="372"/>
      <c r="O5307" s="373"/>
      <c r="P5307" s="373"/>
      <c r="Q5307" s="374"/>
      <c r="R5307" s="274"/>
      <c r="S5307"/>
      <c r="T5307"/>
      <c r="U5307"/>
      <c r="V5307"/>
      <c r="W5307"/>
      <c r="X5307"/>
      <c r="Y5307"/>
      <c r="Z5307"/>
      <c r="AA5307"/>
      <c r="AB5307"/>
      <c r="AC5307"/>
      <c r="AD5307"/>
      <c r="AE5307"/>
      <c r="AF5307"/>
      <c r="AG5307"/>
      <c r="AH5307"/>
    </row>
    <row r="5308" spans="1:34" s="282" customFormat="1" ht="12.75" customHeight="1" x14ac:dyDescent="0.25">
      <c r="A5308"/>
      <c r="B5308"/>
      <c r="C5308" s="8"/>
      <c r="D5308" s="8"/>
      <c r="E5308"/>
      <c r="F5308" s="276"/>
      <c r="G5308"/>
      <c r="H5308"/>
      <c r="I5308"/>
      <c r="J5308" s="267"/>
      <c r="K5308" s="267"/>
      <c r="L5308" s="372"/>
      <c r="O5308" s="373"/>
      <c r="P5308" s="373"/>
      <c r="Q5308" s="374"/>
      <c r="R5308" s="274"/>
      <c r="S5308"/>
      <c r="T5308"/>
      <c r="U5308"/>
      <c r="V5308"/>
      <c r="W5308"/>
      <c r="X5308"/>
      <c r="Y5308"/>
      <c r="Z5308"/>
      <c r="AA5308"/>
      <c r="AB5308"/>
      <c r="AC5308"/>
      <c r="AD5308"/>
      <c r="AE5308"/>
      <c r="AF5308"/>
      <c r="AG5308"/>
      <c r="AH5308"/>
    </row>
    <row r="5309" spans="1:34" s="282" customFormat="1" ht="12.75" customHeight="1" x14ac:dyDescent="0.25">
      <c r="A5309"/>
      <c r="B5309"/>
      <c r="C5309" s="8"/>
      <c r="D5309" s="8"/>
      <c r="E5309"/>
      <c r="F5309" s="276"/>
      <c r="G5309"/>
      <c r="H5309"/>
      <c r="I5309"/>
      <c r="J5309" s="267"/>
      <c r="K5309" s="267"/>
      <c r="L5309" s="372"/>
      <c r="O5309" s="373"/>
      <c r="P5309" s="373"/>
      <c r="Q5309" s="374"/>
      <c r="R5309" s="274"/>
      <c r="S5309"/>
      <c r="T5309"/>
      <c r="U5309"/>
      <c r="V5309"/>
      <c r="W5309"/>
      <c r="X5309"/>
      <c r="Y5309"/>
      <c r="Z5309"/>
      <c r="AA5309"/>
      <c r="AB5309"/>
      <c r="AC5309"/>
      <c r="AD5309"/>
      <c r="AE5309"/>
      <c r="AF5309"/>
      <c r="AG5309"/>
      <c r="AH5309"/>
    </row>
    <row r="5310" spans="1:34" s="282" customFormat="1" ht="12.75" customHeight="1" x14ac:dyDescent="0.25">
      <c r="A5310"/>
      <c r="B5310"/>
      <c r="C5310" s="8"/>
      <c r="D5310" s="8"/>
      <c r="E5310"/>
      <c r="F5310" s="276"/>
      <c r="G5310"/>
      <c r="H5310"/>
      <c r="I5310"/>
      <c r="J5310" s="267"/>
      <c r="K5310" s="267"/>
      <c r="L5310" s="372"/>
      <c r="O5310" s="373"/>
      <c r="P5310" s="373"/>
      <c r="Q5310" s="374"/>
      <c r="R5310" s="274"/>
      <c r="S5310"/>
      <c r="T5310"/>
      <c r="U5310"/>
      <c r="V5310"/>
      <c r="W5310"/>
      <c r="X5310"/>
      <c r="Y5310"/>
      <c r="Z5310"/>
      <c r="AA5310"/>
      <c r="AB5310"/>
      <c r="AC5310"/>
      <c r="AD5310"/>
      <c r="AE5310"/>
      <c r="AF5310"/>
      <c r="AG5310"/>
      <c r="AH5310"/>
    </row>
    <row r="5311" spans="1:34" s="282" customFormat="1" ht="12.75" customHeight="1" x14ac:dyDescent="0.25">
      <c r="A5311"/>
      <c r="B5311"/>
      <c r="C5311" s="8"/>
      <c r="D5311" s="8"/>
      <c r="E5311"/>
      <c r="F5311" s="276"/>
      <c r="G5311"/>
      <c r="H5311"/>
      <c r="I5311"/>
      <c r="J5311" s="267"/>
      <c r="K5311" s="267"/>
      <c r="L5311" s="372"/>
      <c r="O5311" s="373"/>
      <c r="P5311" s="373"/>
      <c r="Q5311" s="374"/>
      <c r="R5311" s="274"/>
      <c r="S5311"/>
      <c r="T5311"/>
      <c r="U5311"/>
      <c r="V5311"/>
      <c r="W5311"/>
      <c r="X5311"/>
      <c r="Y5311"/>
      <c r="Z5311"/>
      <c r="AA5311"/>
      <c r="AB5311"/>
      <c r="AC5311"/>
      <c r="AD5311"/>
      <c r="AE5311"/>
      <c r="AF5311"/>
      <c r="AG5311"/>
      <c r="AH5311"/>
    </row>
    <row r="5312" spans="1:34" s="282" customFormat="1" ht="12.75" customHeight="1" x14ac:dyDescent="0.25">
      <c r="A5312"/>
      <c r="B5312"/>
      <c r="C5312" s="8"/>
      <c r="D5312" s="8"/>
      <c r="E5312"/>
      <c r="F5312" s="276"/>
      <c r="G5312"/>
      <c r="H5312"/>
      <c r="I5312"/>
      <c r="J5312" s="267"/>
      <c r="K5312" s="267"/>
      <c r="L5312" s="372"/>
      <c r="O5312" s="373"/>
      <c r="P5312" s="373"/>
      <c r="Q5312" s="374"/>
      <c r="R5312" s="274"/>
      <c r="S5312"/>
      <c r="T5312"/>
      <c r="U5312"/>
      <c r="V5312"/>
      <c r="W5312"/>
      <c r="X5312"/>
      <c r="Y5312"/>
      <c r="Z5312"/>
      <c r="AA5312"/>
      <c r="AB5312"/>
      <c r="AC5312"/>
      <c r="AD5312"/>
      <c r="AE5312"/>
      <c r="AF5312"/>
      <c r="AG5312"/>
      <c r="AH5312"/>
    </row>
    <row r="5313" spans="1:34" s="282" customFormat="1" ht="12.75" customHeight="1" x14ac:dyDescent="0.25">
      <c r="A5313"/>
      <c r="B5313"/>
      <c r="C5313" s="8"/>
      <c r="D5313" s="8"/>
      <c r="E5313"/>
      <c r="F5313" s="276"/>
      <c r="G5313"/>
      <c r="H5313"/>
      <c r="I5313"/>
      <c r="J5313" s="267"/>
      <c r="K5313" s="267"/>
      <c r="L5313" s="372"/>
      <c r="O5313" s="373"/>
      <c r="P5313" s="373"/>
      <c r="Q5313" s="374"/>
      <c r="R5313" s="274"/>
      <c r="S5313"/>
      <c r="T5313"/>
      <c r="U5313"/>
      <c r="V5313"/>
      <c r="W5313"/>
      <c r="X5313"/>
      <c r="Y5313"/>
      <c r="Z5313"/>
      <c r="AA5313"/>
      <c r="AB5313"/>
      <c r="AC5313"/>
      <c r="AD5313"/>
      <c r="AE5313"/>
      <c r="AF5313"/>
      <c r="AG5313"/>
      <c r="AH5313"/>
    </row>
    <row r="5314" spans="1:34" s="282" customFormat="1" ht="12.75" customHeight="1" x14ac:dyDescent="0.25">
      <c r="A5314"/>
      <c r="B5314"/>
      <c r="C5314" s="8"/>
      <c r="D5314" s="8"/>
      <c r="E5314"/>
      <c r="F5314" s="276"/>
      <c r="G5314"/>
      <c r="H5314"/>
      <c r="I5314"/>
      <c r="J5314" s="267"/>
      <c r="K5314" s="267"/>
      <c r="L5314" s="372"/>
      <c r="O5314" s="373"/>
      <c r="P5314" s="373"/>
      <c r="Q5314" s="374"/>
      <c r="R5314" s="274"/>
      <c r="S5314"/>
      <c r="T5314"/>
      <c r="U5314"/>
      <c r="V5314"/>
      <c r="W5314"/>
      <c r="X5314"/>
      <c r="Y5314"/>
      <c r="Z5314"/>
      <c r="AA5314"/>
      <c r="AB5314"/>
      <c r="AC5314"/>
      <c r="AD5314"/>
      <c r="AE5314"/>
      <c r="AF5314"/>
      <c r="AG5314"/>
      <c r="AH5314"/>
    </row>
    <row r="5315" spans="1:34" s="282" customFormat="1" ht="12.75" customHeight="1" x14ac:dyDescent="0.25">
      <c r="A5315"/>
      <c r="B5315"/>
      <c r="C5315" s="8"/>
      <c r="D5315" s="8"/>
      <c r="E5315"/>
      <c r="F5315" s="276"/>
      <c r="G5315"/>
      <c r="H5315"/>
      <c r="I5315"/>
      <c r="J5315" s="267"/>
      <c r="K5315" s="267"/>
      <c r="L5315" s="372"/>
      <c r="O5315" s="373"/>
      <c r="P5315" s="373"/>
      <c r="Q5315" s="374"/>
      <c r="R5315" s="274"/>
      <c r="S5315"/>
      <c r="T5315"/>
      <c r="U5315"/>
      <c r="V5315"/>
      <c r="W5315"/>
      <c r="X5315"/>
      <c r="Y5315"/>
      <c r="Z5315"/>
      <c r="AA5315"/>
      <c r="AB5315"/>
      <c r="AC5315"/>
      <c r="AD5315"/>
      <c r="AE5315"/>
      <c r="AF5315"/>
      <c r="AG5315"/>
      <c r="AH5315"/>
    </row>
    <row r="5316" spans="1:34" s="282" customFormat="1" ht="12.75" customHeight="1" x14ac:dyDescent="0.25">
      <c r="A5316"/>
      <c r="B5316"/>
      <c r="C5316" s="8"/>
      <c r="D5316" s="8"/>
      <c r="E5316"/>
      <c r="F5316" s="276"/>
      <c r="G5316"/>
      <c r="H5316"/>
      <c r="I5316"/>
      <c r="J5316" s="267"/>
      <c r="K5316" s="267"/>
      <c r="L5316" s="372"/>
      <c r="O5316" s="373"/>
      <c r="P5316" s="373"/>
      <c r="Q5316" s="374"/>
      <c r="R5316" s="274"/>
      <c r="S5316"/>
      <c r="T5316"/>
      <c r="U5316"/>
      <c r="V5316"/>
      <c r="W5316"/>
      <c r="X5316"/>
      <c r="Y5316"/>
      <c r="Z5316"/>
      <c r="AA5316"/>
      <c r="AB5316"/>
      <c r="AC5316"/>
      <c r="AD5316"/>
      <c r="AE5316"/>
      <c r="AF5316"/>
      <c r="AG5316"/>
      <c r="AH5316"/>
    </row>
    <row r="5317" spans="1:34" s="282" customFormat="1" ht="12.75" customHeight="1" x14ac:dyDescent="0.25">
      <c r="A5317"/>
      <c r="B5317"/>
      <c r="C5317" s="8"/>
      <c r="D5317" s="8"/>
      <c r="E5317"/>
      <c r="F5317" s="276"/>
      <c r="G5317"/>
      <c r="H5317"/>
      <c r="I5317"/>
      <c r="J5317" s="267"/>
      <c r="K5317" s="267"/>
      <c r="L5317" s="372"/>
      <c r="O5317" s="373"/>
      <c r="P5317" s="373"/>
      <c r="Q5317" s="374"/>
      <c r="R5317" s="274"/>
      <c r="S5317"/>
      <c r="T5317"/>
      <c r="U5317"/>
      <c r="V5317"/>
      <c r="W5317"/>
      <c r="X5317"/>
      <c r="Y5317"/>
      <c r="Z5317"/>
      <c r="AA5317"/>
      <c r="AB5317"/>
      <c r="AC5317"/>
      <c r="AD5317"/>
      <c r="AE5317"/>
      <c r="AF5317"/>
      <c r="AG5317"/>
      <c r="AH5317"/>
    </row>
    <row r="5318" spans="1:34" s="282" customFormat="1" ht="12.75" customHeight="1" x14ac:dyDescent="0.25">
      <c r="A5318"/>
      <c r="B5318"/>
      <c r="C5318" s="8"/>
      <c r="D5318" s="8"/>
      <c r="E5318"/>
      <c r="F5318" s="276"/>
      <c r="G5318"/>
      <c r="H5318"/>
      <c r="I5318"/>
      <c r="J5318" s="267"/>
      <c r="K5318" s="267"/>
      <c r="L5318" s="372"/>
      <c r="O5318" s="373"/>
      <c r="P5318" s="373"/>
      <c r="Q5318" s="374"/>
      <c r="R5318" s="274"/>
      <c r="S5318"/>
      <c r="T5318"/>
      <c r="U5318"/>
      <c r="V5318"/>
      <c r="W5318"/>
      <c r="X5318"/>
      <c r="Y5318"/>
      <c r="Z5318"/>
      <c r="AA5318"/>
      <c r="AB5318"/>
      <c r="AC5318"/>
      <c r="AD5318"/>
      <c r="AE5318"/>
      <c r="AF5318"/>
      <c r="AG5318"/>
      <c r="AH5318"/>
    </row>
    <row r="5319" spans="1:34" s="282" customFormat="1" ht="12.75" customHeight="1" x14ac:dyDescent="0.25">
      <c r="A5319"/>
      <c r="B5319"/>
      <c r="C5319" s="8"/>
      <c r="D5319" s="8"/>
      <c r="E5319"/>
      <c r="F5319" s="276"/>
      <c r="G5319"/>
      <c r="H5319"/>
      <c r="I5319"/>
      <c r="J5319" s="267"/>
      <c r="K5319" s="267"/>
      <c r="L5319" s="372"/>
      <c r="O5319" s="373"/>
      <c r="P5319" s="373"/>
      <c r="Q5319" s="374"/>
      <c r="R5319" s="274"/>
      <c r="S5319"/>
      <c r="T5319"/>
      <c r="U5319"/>
      <c r="V5319"/>
      <c r="W5319"/>
      <c r="X5319"/>
      <c r="Y5319"/>
      <c r="Z5319"/>
      <c r="AA5319"/>
      <c r="AB5319"/>
      <c r="AC5319"/>
      <c r="AD5319"/>
      <c r="AE5319"/>
      <c r="AF5319"/>
      <c r="AG5319"/>
      <c r="AH5319"/>
    </row>
    <row r="5320" spans="1:34" s="282" customFormat="1" ht="12.75" customHeight="1" x14ac:dyDescent="0.25">
      <c r="A5320"/>
      <c r="B5320"/>
      <c r="C5320" s="8"/>
      <c r="D5320" s="8"/>
      <c r="E5320"/>
      <c r="F5320" s="276"/>
      <c r="G5320"/>
      <c r="H5320"/>
      <c r="I5320"/>
      <c r="J5320" s="267"/>
      <c r="K5320" s="267"/>
      <c r="L5320" s="372"/>
      <c r="O5320" s="373"/>
      <c r="P5320" s="373"/>
      <c r="Q5320" s="374"/>
      <c r="R5320" s="274"/>
      <c r="S5320"/>
      <c r="T5320"/>
      <c r="U5320"/>
      <c r="V5320"/>
      <c r="W5320"/>
      <c r="X5320"/>
      <c r="Y5320"/>
      <c r="Z5320"/>
      <c r="AA5320"/>
      <c r="AB5320"/>
      <c r="AC5320"/>
      <c r="AD5320"/>
      <c r="AE5320"/>
      <c r="AF5320"/>
      <c r="AG5320"/>
      <c r="AH5320"/>
    </row>
    <row r="5321" spans="1:34" s="282" customFormat="1" ht="12.75" customHeight="1" x14ac:dyDescent="0.25">
      <c r="A5321"/>
      <c r="B5321"/>
      <c r="C5321" s="8"/>
      <c r="D5321" s="8"/>
      <c r="E5321"/>
      <c r="F5321" s="276"/>
      <c r="G5321"/>
      <c r="H5321"/>
      <c r="I5321"/>
      <c r="J5321" s="267"/>
      <c r="K5321" s="267"/>
      <c r="L5321" s="372"/>
      <c r="O5321" s="373"/>
      <c r="P5321" s="373"/>
      <c r="Q5321" s="374"/>
      <c r="R5321" s="274"/>
      <c r="S5321"/>
      <c r="T5321"/>
      <c r="U5321"/>
      <c r="V5321"/>
      <c r="W5321"/>
      <c r="X5321"/>
      <c r="Y5321"/>
      <c r="Z5321"/>
      <c r="AA5321"/>
      <c r="AB5321"/>
      <c r="AC5321"/>
      <c r="AD5321"/>
      <c r="AE5321"/>
      <c r="AF5321"/>
      <c r="AG5321"/>
      <c r="AH5321"/>
    </row>
    <row r="5322" spans="1:34" s="282" customFormat="1" ht="12.75" customHeight="1" x14ac:dyDescent="0.25">
      <c r="A5322"/>
      <c r="B5322"/>
      <c r="C5322" s="8"/>
      <c r="D5322" s="8"/>
      <c r="E5322"/>
      <c r="F5322" s="276"/>
      <c r="G5322"/>
      <c r="H5322"/>
      <c r="I5322"/>
      <c r="J5322" s="267"/>
      <c r="K5322" s="267"/>
      <c r="L5322" s="372"/>
      <c r="O5322" s="373"/>
      <c r="P5322" s="373"/>
      <c r="Q5322" s="374"/>
      <c r="R5322" s="274"/>
      <c r="S5322"/>
      <c r="T5322"/>
      <c r="U5322"/>
      <c r="V5322"/>
      <c r="W5322"/>
      <c r="X5322"/>
      <c r="Y5322"/>
      <c r="Z5322"/>
      <c r="AA5322"/>
      <c r="AB5322"/>
      <c r="AC5322"/>
      <c r="AD5322"/>
      <c r="AE5322"/>
      <c r="AF5322"/>
      <c r="AG5322"/>
      <c r="AH5322"/>
    </row>
    <row r="5323" spans="1:34" s="282" customFormat="1" ht="12.75" customHeight="1" x14ac:dyDescent="0.25">
      <c r="A5323"/>
      <c r="B5323"/>
      <c r="C5323" s="8"/>
      <c r="D5323" s="8"/>
      <c r="E5323"/>
      <c r="F5323" s="276"/>
      <c r="G5323"/>
      <c r="H5323"/>
      <c r="I5323"/>
      <c r="J5323" s="267"/>
      <c r="K5323" s="267"/>
      <c r="L5323" s="372"/>
      <c r="O5323" s="373"/>
      <c r="P5323" s="373"/>
      <c r="Q5323" s="374"/>
      <c r="R5323" s="274"/>
      <c r="S5323"/>
      <c r="T5323"/>
      <c r="U5323"/>
      <c r="V5323"/>
      <c r="W5323"/>
      <c r="X5323"/>
      <c r="Y5323"/>
      <c r="Z5323"/>
      <c r="AA5323"/>
      <c r="AB5323"/>
      <c r="AC5323"/>
      <c r="AD5323"/>
      <c r="AE5323"/>
      <c r="AF5323"/>
      <c r="AG5323"/>
      <c r="AH5323"/>
    </row>
    <row r="5324" spans="1:34" s="282" customFormat="1" ht="12.75" customHeight="1" x14ac:dyDescent="0.25">
      <c r="A5324"/>
      <c r="B5324"/>
      <c r="C5324" s="8"/>
      <c r="D5324" s="8"/>
      <c r="E5324"/>
      <c r="F5324" s="276"/>
      <c r="G5324"/>
      <c r="H5324"/>
      <c r="I5324"/>
      <c r="J5324" s="267"/>
      <c r="K5324" s="267"/>
      <c r="L5324" s="372"/>
      <c r="O5324" s="373"/>
      <c r="P5324" s="373"/>
      <c r="Q5324" s="374"/>
      <c r="R5324" s="274"/>
      <c r="S5324"/>
      <c r="T5324"/>
      <c r="U5324"/>
      <c r="V5324"/>
      <c r="W5324"/>
      <c r="X5324"/>
      <c r="Y5324"/>
      <c r="Z5324"/>
      <c r="AA5324"/>
      <c r="AB5324"/>
      <c r="AC5324"/>
      <c r="AD5324"/>
      <c r="AE5324"/>
      <c r="AF5324"/>
      <c r="AG5324"/>
      <c r="AH5324"/>
    </row>
    <row r="5325" spans="1:34" s="282" customFormat="1" ht="12.75" customHeight="1" x14ac:dyDescent="0.25">
      <c r="A5325"/>
      <c r="B5325"/>
      <c r="C5325" s="8"/>
      <c r="D5325" s="8"/>
      <c r="E5325"/>
      <c r="F5325" s="276"/>
      <c r="G5325"/>
      <c r="H5325"/>
      <c r="I5325"/>
      <c r="J5325" s="267"/>
      <c r="K5325" s="267"/>
      <c r="L5325" s="372"/>
      <c r="O5325" s="373"/>
      <c r="P5325" s="373"/>
      <c r="Q5325" s="374"/>
      <c r="R5325" s="274"/>
      <c r="S5325"/>
      <c r="T5325"/>
      <c r="U5325"/>
      <c r="V5325"/>
      <c r="W5325"/>
      <c r="X5325"/>
      <c r="Y5325"/>
      <c r="Z5325"/>
      <c r="AA5325"/>
      <c r="AB5325"/>
      <c r="AC5325"/>
      <c r="AD5325"/>
      <c r="AE5325"/>
      <c r="AF5325"/>
      <c r="AG5325"/>
      <c r="AH5325"/>
    </row>
    <row r="5326" spans="1:34" s="282" customFormat="1" ht="12.75" customHeight="1" x14ac:dyDescent="0.25">
      <c r="A5326"/>
      <c r="B5326"/>
      <c r="C5326" s="8"/>
      <c r="D5326" s="8"/>
      <c r="E5326"/>
      <c r="F5326" s="276"/>
      <c r="G5326"/>
      <c r="H5326"/>
      <c r="I5326"/>
      <c r="J5326" s="267"/>
      <c r="K5326" s="267"/>
      <c r="L5326" s="372"/>
      <c r="O5326" s="373"/>
      <c r="P5326" s="373"/>
      <c r="Q5326" s="374"/>
      <c r="R5326" s="274"/>
      <c r="S5326"/>
      <c r="T5326"/>
      <c r="U5326"/>
      <c r="V5326"/>
      <c r="W5326"/>
      <c r="X5326"/>
      <c r="Y5326"/>
      <c r="Z5326"/>
      <c r="AA5326"/>
      <c r="AB5326"/>
      <c r="AC5326"/>
      <c r="AD5326"/>
      <c r="AE5326"/>
      <c r="AF5326"/>
      <c r="AG5326"/>
      <c r="AH5326"/>
    </row>
    <row r="5327" spans="1:34" s="282" customFormat="1" ht="12.75" customHeight="1" x14ac:dyDescent="0.25">
      <c r="A5327"/>
      <c r="B5327"/>
      <c r="C5327" s="8"/>
      <c r="D5327" s="8"/>
      <c r="E5327"/>
      <c r="F5327" s="276"/>
      <c r="G5327"/>
      <c r="H5327"/>
      <c r="I5327"/>
      <c r="J5327" s="267"/>
      <c r="K5327" s="267"/>
      <c r="L5327" s="372"/>
      <c r="O5327" s="373"/>
      <c r="P5327" s="373"/>
      <c r="Q5327" s="374"/>
      <c r="R5327" s="274"/>
      <c r="S5327"/>
      <c r="T5327"/>
      <c r="U5327"/>
      <c r="V5327"/>
      <c r="W5327"/>
      <c r="X5327"/>
      <c r="Y5327"/>
      <c r="Z5327"/>
      <c r="AA5327"/>
      <c r="AB5327"/>
      <c r="AC5327"/>
      <c r="AD5327"/>
      <c r="AE5327"/>
      <c r="AF5327"/>
      <c r="AG5327"/>
      <c r="AH5327"/>
    </row>
    <row r="5328" spans="1:34" s="282" customFormat="1" ht="12.75" customHeight="1" x14ac:dyDescent="0.25">
      <c r="A5328"/>
      <c r="B5328"/>
      <c r="C5328" s="8"/>
      <c r="D5328" s="8"/>
      <c r="E5328"/>
      <c r="F5328" s="276"/>
      <c r="G5328"/>
      <c r="H5328"/>
      <c r="I5328"/>
      <c r="J5328" s="267"/>
      <c r="K5328" s="267"/>
      <c r="L5328" s="372"/>
      <c r="O5328" s="373"/>
      <c r="P5328" s="373"/>
      <c r="Q5328" s="374"/>
      <c r="R5328" s="274"/>
      <c r="S5328"/>
      <c r="T5328"/>
      <c r="U5328"/>
      <c r="V5328"/>
      <c r="W5328"/>
      <c r="X5328"/>
      <c r="Y5328"/>
      <c r="Z5328"/>
      <c r="AA5328"/>
      <c r="AB5328"/>
      <c r="AC5328"/>
      <c r="AD5328"/>
      <c r="AE5328"/>
      <c r="AF5328"/>
      <c r="AG5328"/>
      <c r="AH5328"/>
    </row>
    <row r="5329" spans="1:34" s="282" customFormat="1" ht="12.75" customHeight="1" x14ac:dyDescent="0.25">
      <c r="A5329"/>
      <c r="B5329"/>
      <c r="C5329" s="8"/>
      <c r="D5329" s="8"/>
      <c r="E5329"/>
      <c r="F5329" s="276"/>
      <c r="G5329"/>
      <c r="H5329"/>
      <c r="I5329"/>
      <c r="J5329" s="267"/>
      <c r="K5329" s="267"/>
      <c r="L5329" s="372"/>
      <c r="O5329" s="373"/>
      <c r="P5329" s="373"/>
      <c r="Q5329" s="374"/>
      <c r="R5329" s="274"/>
      <c r="S5329"/>
      <c r="T5329"/>
      <c r="U5329"/>
      <c r="V5329"/>
      <c r="W5329"/>
      <c r="X5329"/>
      <c r="Y5329"/>
      <c r="Z5329"/>
      <c r="AA5329"/>
      <c r="AB5329"/>
      <c r="AC5329"/>
      <c r="AD5329"/>
      <c r="AE5329"/>
      <c r="AF5329"/>
      <c r="AG5329"/>
      <c r="AH5329"/>
    </row>
    <row r="5330" spans="1:34" s="282" customFormat="1" ht="12.75" customHeight="1" x14ac:dyDescent="0.25">
      <c r="A5330"/>
      <c r="B5330"/>
      <c r="C5330" s="8"/>
      <c r="D5330" s="8"/>
      <c r="E5330"/>
      <c r="F5330" s="276"/>
      <c r="G5330"/>
      <c r="H5330"/>
      <c r="I5330"/>
      <c r="J5330" s="267"/>
      <c r="K5330" s="267"/>
      <c r="L5330" s="372"/>
      <c r="O5330" s="373"/>
      <c r="P5330" s="373"/>
      <c r="Q5330" s="374"/>
      <c r="R5330" s="274"/>
      <c r="S5330"/>
      <c r="T5330"/>
      <c r="U5330"/>
      <c r="V5330"/>
      <c r="W5330"/>
      <c r="X5330"/>
      <c r="Y5330"/>
      <c r="Z5330"/>
      <c r="AA5330"/>
      <c r="AB5330"/>
      <c r="AC5330"/>
      <c r="AD5330"/>
      <c r="AE5330"/>
      <c r="AF5330"/>
      <c r="AG5330"/>
      <c r="AH5330"/>
    </row>
    <row r="5331" spans="1:34" s="282" customFormat="1" ht="12.75" customHeight="1" x14ac:dyDescent="0.25">
      <c r="A5331"/>
      <c r="B5331"/>
      <c r="C5331" s="8"/>
      <c r="D5331" s="8"/>
      <c r="E5331"/>
      <c r="F5331" s="276"/>
      <c r="G5331"/>
      <c r="H5331"/>
      <c r="I5331"/>
      <c r="J5331" s="267"/>
      <c r="K5331" s="267"/>
      <c r="L5331" s="372"/>
      <c r="O5331" s="373"/>
      <c r="P5331" s="373"/>
      <c r="Q5331" s="374"/>
      <c r="R5331" s="274"/>
      <c r="S5331"/>
      <c r="T5331"/>
      <c r="U5331"/>
      <c r="V5331"/>
      <c r="W5331"/>
      <c r="X5331"/>
      <c r="Y5331"/>
      <c r="Z5331"/>
      <c r="AA5331"/>
      <c r="AB5331"/>
      <c r="AC5331"/>
      <c r="AD5331"/>
      <c r="AE5331"/>
      <c r="AF5331"/>
      <c r="AG5331"/>
      <c r="AH5331"/>
    </row>
    <row r="5332" spans="1:34" s="282" customFormat="1" ht="12.75" customHeight="1" x14ac:dyDescent="0.25">
      <c r="A5332"/>
      <c r="B5332"/>
      <c r="C5332" s="8"/>
      <c r="D5332" s="8"/>
      <c r="E5332"/>
      <c r="F5332" s="276"/>
      <c r="G5332"/>
      <c r="H5332"/>
      <c r="I5332"/>
      <c r="J5332" s="267"/>
      <c r="K5332" s="267"/>
      <c r="L5332" s="372"/>
      <c r="O5332" s="373"/>
      <c r="P5332" s="373"/>
      <c r="Q5332" s="374"/>
      <c r="R5332" s="274"/>
      <c r="S5332"/>
      <c r="T5332"/>
      <c r="U5332"/>
      <c r="V5332"/>
      <c r="W5332"/>
      <c r="X5332"/>
      <c r="Y5332"/>
      <c r="Z5332"/>
      <c r="AA5332"/>
      <c r="AB5332"/>
      <c r="AC5332"/>
      <c r="AD5332"/>
      <c r="AE5332"/>
      <c r="AF5332"/>
      <c r="AG5332"/>
      <c r="AH5332"/>
    </row>
    <row r="5333" spans="1:34" s="282" customFormat="1" ht="12.75" customHeight="1" x14ac:dyDescent="0.25">
      <c r="A5333"/>
      <c r="B5333"/>
      <c r="C5333" s="8"/>
      <c r="D5333" s="8"/>
      <c r="E5333"/>
      <c r="F5333" s="276"/>
      <c r="G5333"/>
      <c r="H5333"/>
      <c r="I5333"/>
      <c r="J5333" s="267"/>
      <c r="K5333" s="267"/>
      <c r="L5333" s="372"/>
      <c r="O5333" s="373"/>
      <c r="P5333" s="373"/>
      <c r="Q5333" s="374"/>
      <c r="R5333" s="274"/>
      <c r="S5333"/>
      <c r="T5333"/>
      <c r="U5333"/>
      <c r="V5333"/>
      <c r="W5333"/>
      <c r="X5333"/>
      <c r="Y5333"/>
      <c r="Z5333"/>
      <c r="AA5333"/>
      <c r="AB5333"/>
      <c r="AC5333"/>
      <c r="AD5333"/>
      <c r="AE5333"/>
      <c r="AF5333"/>
      <c r="AG5333"/>
      <c r="AH5333"/>
    </row>
    <row r="5334" spans="1:34" s="282" customFormat="1" ht="12.75" customHeight="1" x14ac:dyDescent="0.25">
      <c r="A5334"/>
      <c r="B5334"/>
      <c r="C5334" s="8"/>
      <c r="D5334" s="8"/>
      <c r="E5334"/>
      <c r="F5334" s="276"/>
      <c r="G5334"/>
      <c r="H5334"/>
      <c r="I5334"/>
      <c r="J5334" s="267"/>
      <c r="K5334" s="267"/>
      <c r="L5334" s="372"/>
      <c r="O5334" s="373"/>
      <c r="P5334" s="373"/>
      <c r="Q5334" s="374"/>
      <c r="R5334" s="274"/>
      <c r="S5334"/>
      <c r="T5334"/>
      <c r="U5334"/>
      <c r="V5334"/>
      <c r="W5334"/>
      <c r="X5334"/>
      <c r="Y5334"/>
      <c r="Z5334"/>
      <c r="AA5334"/>
      <c r="AB5334"/>
      <c r="AC5334"/>
      <c r="AD5334"/>
      <c r="AE5334"/>
      <c r="AF5334"/>
      <c r="AG5334"/>
      <c r="AH5334"/>
    </row>
    <row r="5335" spans="1:34" s="282" customFormat="1" ht="12.75" customHeight="1" x14ac:dyDescent="0.25">
      <c r="A5335"/>
      <c r="B5335"/>
      <c r="C5335" s="8"/>
      <c r="D5335" s="8"/>
      <c r="E5335"/>
      <c r="F5335" s="276"/>
      <c r="G5335"/>
      <c r="H5335"/>
      <c r="I5335"/>
      <c r="J5335" s="267"/>
      <c r="K5335" s="267"/>
      <c r="L5335" s="372"/>
      <c r="O5335" s="373"/>
      <c r="P5335" s="373"/>
      <c r="Q5335" s="374"/>
      <c r="R5335" s="274"/>
      <c r="S5335"/>
      <c r="T5335"/>
      <c r="U5335"/>
      <c r="V5335"/>
      <c r="W5335"/>
      <c r="X5335"/>
      <c r="Y5335"/>
      <c r="Z5335"/>
      <c r="AA5335"/>
      <c r="AB5335"/>
      <c r="AC5335"/>
      <c r="AD5335"/>
      <c r="AE5335"/>
      <c r="AF5335"/>
      <c r="AG5335"/>
      <c r="AH5335"/>
    </row>
    <row r="5336" spans="1:34" s="282" customFormat="1" ht="12.75" customHeight="1" x14ac:dyDescent="0.25">
      <c r="A5336"/>
      <c r="B5336"/>
      <c r="C5336" s="8"/>
      <c r="D5336" s="8"/>
      <c r="E5336"/>
      <c r="F5336" s="276"/>
      <c r="G5336"/>
      <c r="H5336"/>
      <c r="I5336"/>
      <c r="J5336" s="267"/>
      <c r="K5336" s="267"/>
      <c r="L5336" s="372"/>
      <c r="O5336" s="373"/>
      <c r="P5336" s="373"/>
      <c r="Q5336" s="374"/>
      <c r="R5336" s="274"/>
      <c r="S5336"/>
      <c r="T5336"/>
      <c r="U5336"/>
      <c r="V5336"/>
      <c r="W5336"/>
      <c r="X5336"/>
      <c r="Y5336"/>
      <c r="Z5336"/>
      <c r="AA5336"/>
      <c r="AB5336"/>
      <c r="AC5336"/>
      <c r="AD5336"/>
      <c r="AE5336"/>
      <c r="AF5336"/>
      <c r="AG5336"/>
      <c r="AH5336"/>
    </row>
    <row r="5337" spans="1:34" s="282" customFormat="1" ht="12.75" customHeight="1" x14ac:dyDescent="0.25">
      <c r="A5337"/>
      <c r="B5337"/>
      <c r="C5337" s="8"/>
      <c r="D5337" s="8"/>
      <c r="E5337"/>
      <c r="F5337" s="276"/>
      <c r="G5337"/>
      <c r="H5337"/>
      <c r="I5337"/>
      <c r="J5337" s="267"/>
      <c r="K5337" s="267"/>
      <c r="L5337" s="372"/>
      <c r="O5337" s="373"/>
      <c r="P5337" s="373"/>
      <c r="Q5337" s="374"/>
      <c r="R5337" s="274"/>
      <c r="S5337"/>
      <c r="T5337"/>
      <c r="U5337"/>
      <c r="V5337"/>
      <c r="W5337"/>
      <c r="X5337"/>
      <c r="Y5337"/>
      <c r="Z5337"/>
      <c r="AA5337"/>
      <c r="AB5337"/>
      <c r="AC5337"/>
      <c r="AD5337"/>
      <c r="AE5337"/>
      <c r="AF5337"/>
      <c r="AG5337"/>
      <c r="AH5337"/>
    </row>
    <row r="5338" spans="1:34" s="282" customFormat="1" ht="12.75" customHeight="1" x14ac:dyDescent="0.25">
      <c r="A5338"/>
      <c r="B5338"/>
      <c r="C5338" s="8"/>
      <c r="D5338" s="8"/>
      <c r="E5338"/>
      <c r="F5338" s="276"/>
      <c r="G5338"/>
      <c r="H5338"/>
      <c r="I5338"/>
      <c r="J5338" s="267"/>
      <c r="K5338" s="267"/>
      <c r="L5338" s="372"/>
      <c r="O5338" s="373"/>
      <c r="P5338" s="373"/>
      <c r="Q5338" s="374"/>
      <c r="R5338" s="274"/>
      <c r="S5338"/>
      <c r="T5338"/>
      <c r="U5338"/>
      <c r="V5338"/>
      <c r="W5338"/>
      <c r="X5338"/>
      <c r="Y5338"/>
      <c r="Z5338"/>
      <c r="AA5338"/>
      <c r="AB5338"/>
      <c r="AC5338"/>
      <c r="AD5338"/>
      <c r="AE5338"/>
      <c r="AF5338"/>
      <c r="AG5338"/>
      <c r="AH5338"/>
    </row>
    <row r="5339" spans="1:34" s="282" customFormat="1" ht="12.75" customHeight="1" x14ac:dyDescent="0.25">
      <c r="A5339"/>
      <c r="B5339"/>
      <c r="C5339" s="8"/>
      <c r="D5339" s="8"/>
      <c r="E5339"/>
      <c r="F5339" s="276"/>
      <c r="G5339"/>
      <c r="H5339"/>
      <c r="I5339"/>
      <c r="J5339" s="267"/>
      <c r="K5339" s="267"/>
      <c r="L5339" s="372"/>
      <c r="O5339" s="373"/>
      <c r="P5339" s="373"/>
      <c r="Q5339" s="374"/>
      <c r="R5339" s="274"/>
      <c r="S5339"/>
      <c r="T5339"/>
      <c r="U5339"/>
      <c r="V5339"/>
      <c r="W5339"/>
      <c r="X5339"/>
      <c r="Y5339"/>
      <c r="Z5339"/>
      <c r="AA5339"/>
      <c r="AB5339"/>
      <c r="AC5339"/>
      <c r="AD5339"/>
      <c r="AE5339"/>
      <c r="AF5339"/>
      <c r="AG5339"/>
      <c r="AH5339"/>
    </row>
    <row r="5340" spans="1:34" s="282" customFormat="1" ht="12.75" customHeight="1" x14ac:dyDescent="0.25">
      <c r="A5340"/>
      <c r="B5340"/>
      <c r="C5340" s="8"/>
      <c r="D5340" s="8"/>
      <c r="E5340"/>
      <c r="F5340" s="276"/>
      <c r="G5340"/>
      <c r="H5340"/>
      <c r="I5340"/>
      <c r="J5340" s="267"/>
      <c r="K5340" s="267"/>
      <c r="L5340" s="372"/>
      <c r="O5340" s="373"/>
      <c r="P5340" s="373"/>
      <c r="Q5340" s="374"/>
      <c r="R5340" s="274"/>
      <c r="S5340"/>
      <c r="T5340"/>
      <c r="U5340"/>
      <c r="V5340"/>
      <c r="W5340"/>
      <c r="X5340"/>
      <c r="Y5340"/>
      <c r="Z5340"/>
      <c r="AA5340"/>
      <c r="AB5340"/>
      <c r="AC5340"/>
      <c r="AD5340"/>
      <c r="AE5340"/>
      <c r="AF5340"/>
      <c r="AG5340"/>
      <c r="AH5340"/>
    </row>
    <row r="5341" spans="1:34" s="282" customFormat="1" ht="12.75" customHeight="1" x14ac:dyDescent="0.25">
      <c r="A5341"/>
      <c r="B5341"/>
      <c r="C5341" s="8"/>
      <c r="D5341" s="8"/>
      <c r="E5341"/>
      <c r="F5341" s="276"/>
      <c r="G5341"/>
      <c r="H5341"/>
      <c r="I5341"/>
      <c r="J5341" s="267"/>
      <c r="K5341" s="267"/>
      <c r="L5341" s="372"/>
      <c r="O5341" s="373"/>
      <c r="P5341" s="373"/>
      <c r="Q5341" s="374"/>
      <c r="R5341" s="274"/>
      <c r="S5341"/>
      <c r="T5341"/>
      <c r="U5341"/>
      <c r="V5341"/>
      <c r="W5341"/>
      <c r="X5341"/>
      <c r="Y5341"/>
      <c r="Z5341"/>
      <c r="AA5341"/>
      <c r="AB5341"/>
      <c r="AC5341"/>
      <c r="AD5341"/>
      <c r="AE5341"/>
      <c r="AF5341"/>
      <c r="AG5341"/>
      <c r="AH5341"/>
    </row>
    <row r="5342" spans="1:34" s="282" customFormat="1" ht="12.75" customHeight="1" x14ac:dyDescent="0.25">
      <c r="A5342"/>
      <c r="B5342"/>
      <c r="C5342" s="8"/>
      <c r="D5342" s="8"/>
      <c r="E5342"/>
      <c r="F5342" s="276"/>
      <c r="G5342"/>
      <c r="H5342"/>
      <c r="I5342"/>
      <c r="J5342" s="267"/>
      <c r="K5342" s="267"/>
      <c r="L5342" s="372"/>
      <c r="O5342" s="373"/>
      <c r="P5342" s="373"/>
      <c r="Q5342" s="374"/>
      <c r="R5342" s="274"/>
      <c r="S5342"/>
      <c r="T5342"/>
      <c r="U5342"/>
      <c r="V5342"/>
      <c r="W5342"/>
      <c r="X5342"/>
      <c r="Y5342"/>
      <c r="Z5342"/>
      <c r="AA5342"/>
      <c r="AB5342"/>
      <c r="AC5342"/>
      <c r="AD5342"/>
      <c r="AE5342"/>
      <c r="AF5342"/>
      <c r="AG5342"/>
      <c r="AH5342"/>
    </row>
    <row r="5343" spans="1:34" s="282" customFormat="1" ht="12.75" customHeight="1" x14ac:dyDescent="0.25">
      <c r="A5343"/>
      <c r="B5343"/>
      <c r="C5343" s="8"/>
      <c r="D5343" s="8"/>
      <c r="E5343"/>
      <c r="F5343" s="276"/>
      <c r="G5343"/>
      <c r="H5343"/>
      <c r="I5343"/>
      <c r="J5343" s="267"/>
      <c r="K5343" s="267"/>
      <c r="L5343" s="372"/>
      <c r="O5343" s="373"/>
      <c r="P5343" s="373"/>
      <c r="Q5343" s="374"/>
      <c r="R5343" s="274"/>
      <c r="S5343"/>
      <c r="T5343"/>
      <c r="U5343"/>
      <c r="V5343"/>
      <c r="W5343"/>
      <c r="X5343"/>
      <c r="Y5343"/>
      <c r="Z5343"/>
      <c r="AA5343"/>
      <c r="AB5343"/>
      <c r="AC5343"/>
      <c r="AD5343"/>
      <c r="AE5343"/>
      <c r="AF5343"/>
      <c r="AG5343"/>
      <c r="AH5343"/>
    </row>
    <row r="5344" spans="1:34" s="282" customFormat="1" ht="12.75" customHeight="1" x14ac:dyDescent="0.25">
      <c r="A5344"/>
      <c r="B5344"/>
      <c r="C5344" s="8"/>
      <c r="D5344" s="8"/>
      <c r="E5344"/>
      <c r="F5344" s="276"/>
      <c r="G5344"/>
      <c r="H5344"/>
      <c r="I5344"/>
      <c r="J5344" s="267"/>
      <c r="K5344" s="267"/>
      <c r="L5344" s="372"/>
      <c r="O5344" s="373"/>
      <c r="P5344" s="373"/>
      <c r="Q5344" s="374"/>
      <c r="R5344" s="274"/>
      <c r="S5344"/>
      <c r="T5344"/>
      <c r="U5344"/>
      <c r="V5344"/>
      <c r="W5344"/>
      <c r="X5344"/>
      <c r="Y5344"/>
      <c r="Z5344"/>
      <c r="AA5344"/>
      <c r="AB5344"/>
      <c r="AC5344"/>
      <c r="AD5344"/>
      <c r="AE5344"/>
      <c r="AF5344"/>
      <c r="AG5344"/>
      <c r="AH5344"/>
    </row>
    <row r="5345" spans="1:34" s="282" customFormat="1" ht="12.75" customHeight="1" x14ac:dyDescent="0.25">
      <c r="A5345"/>
      <c r="B5345"/>
      <c r="C5345" s="8"/>
      <c r="D5345" s="8"/>
      <c r="E5345"/>
      <c r="F5345" s="276"/>
      <c r="G5345"/>
      <c r="H5345"/>
      <c r="I5345"/>
      <c r="J5345" s="267"/>
      <c r="K5345" s="267"/>
      <c r="L5345" s="372"/>
      <c r="O5345" s="373"/>
      <c r="P5345" s="373"/>
      <c r="Q5345" s="374"/>
      <c r="R5345" s="274"/>
      <c r="S5345"/>
      <c r="T5345"/>
      <c r="U5345"/>
      <c r="V5345"/>
      <c r="W5345"/>
      <c r="X5345"/>
      <c r="Y5345"/>
      <c r="Z5345"/>
      <c r="AA5345"/>
      <c r="AB5345"/>
      <c r="AC5345"/>
      <c r="AD5345"/>
      <c r="AE5345"/>
      <c r="AF5345"/>
      <c r="AG5345"/>
      <c r="AH5345"/>
    </row>
    <row r="5346" spans="1:34" s="282" customFormat="1" ht="12.75" customHeight="1" x14ac:dyDescent="0.25">
      <c r="A5346"/>
      <c r="B5346"/>
      <c r="C5346" s="8"/>
      <c r="D5346" s="8"/>
      <c r="E5346"/>
      <c r="F5346" s="276"/>
      <c r="G5346"/>
      <c r="H5346"/>
      <c r="I5346"/>
      <c r="J5346" s="267"/>
      <c r="K5346" s="267"/>
      <c r="L5346" s="372"/>
      <c r="O5346" s="373"/>
      <c r="P5346" s="373"/>
      <c r="Q5346" s="374"/>
      <c r="R5346" s="274"/>
      <c r="S5346"/>
      <c r="T5346"/>
      <c r="U5346"/>
      <c r="V5346"/>
      <c r="W5346"/>
      <c r="X5346"/>
      <c r="Y5346"/>
      <c r="Z5346"/>
      <c r="AA5346"/>
      <c r="AB5346"/>
      <c r="AC5346"/>
      <c r="AD5346"/>
      <c r="AE5346"/>
      <c r="AF5346"/>
      <c r="AG5346"/>
      <c r="AH5346"/>
    </row>
    <row r="5347" spans="1:34" s="282" customFormat="1" ht="12.75" customHeight="1" x14ac:dyDescent="0.25">
      <c r="A5347"/>
      <c r="B5347"/>
      <c r="C5347" s="8"/>
      <c r="D5347" s="8"/>
      <c r="E5347"/>
      <c r="F5347" s="276"/>
      <c r="G5347"/>
      <c r="H5347"/>
      <c r="I5347"/>
      <c r="J5347" s="267"/>
      <c r="K5347" s="267"/>
      <c r="L5347" s="372"/>
      <c r="O5347" s="373"/>
      <c r="P5347" s="373"/>
      <c r="Q5347" s="374"/>
      <c r="R5347" s="274"/>
      <c r="S5347"/>
      <c r="T5347"/>
      <c r="U5347"/>
      <c r="V5347"/>
      <c r="W5347"/>
      <c r="X5347"/>
      <c r="Y5347"/>
      <c r="Z5347"/>
      <c r="AA5347"/>
      <c r="AB5347"/>
      <c r="AC5347"/>
      <c r="AD5347"/>
      <c r="AE5347"/>
      <c r="AF5347"/>
      <c r="AG5347"/>
      <c r="AH5347"/>
    </row>
    <row r="5348" spans="1:34" s="282" customFormat="1" ht="12.75" customHeight="1" x14ac:dyDescent="0.25">
      <c r="A5348"/>
      <c r="B5348"/>
      <c r="C5348" s="8"/>
      <c r="D5348" s="8"/>
      <c r="E5348"/>
      <c r="F5348" s="276"/>
      <c r="G5348"/>
      <c r="H5348"/>
      <c r="I5348"/>
      <c r="J5348" s="267"/>
      <c r="K5348" s="267"/>
      <c r="L5348" s="372"/>
      <c r="O5348" s="373"/>
      <c r="P5348" s="373"/>
      <c r="Q5348" s="374"/>
      <c r="R5348" s="274"/>
      <c r="S5348"/>
      <c r="T5348"/>
      <c r="U5348"/>
      <c r="V5348"/>
      <c r="W5348"/>
      <c r="X5348"/>
      <c r="Y5348"/>
      <c r="Z5348"/>
      <c r="AA5348"/>
      <c r="AB5348"/>
      <c r="AC5348"/>
      <c r="AD5348"/>
      <c r="AE5348"/>
      <c r="AF5348"/>
      <c r="AG5348"/>
      <c r="AH5348"/>
    </row>
    <row r="5349" spans="1:34" s="282" customFormat="1" ht="12.75" customHeight="1" x14ac:dyDescent="0.25">
      <c r="A5349"/>
      <c r="B5349"/>
      <c r="C5349" s="8"/>
      <c r="D5349" s="8"/>
      <c r="E5349"/>
      <c r="F5349" s="276"/>
      <c r="G5349"/>
      <c r="H5349"/>
      <c r="I5349"/>
      <c r="J5349" s="267"/>
      <c r="K5349" s="267"/>
      <c r="L5349" s="372"/>
      <c r="O5349" s="373"/>
      <c r="P5349" s="373"/>
      <c r="Q5349" s="374"/>
      <c r="R5349" s="274"/>
      <c r="S5349"/>
      <c r="T5349"/>
      <c r="U5349"/>
      <c r="V5349"/>
      <c r="W5349"/>
      <c r="X5349"/>
      <c r="Y5349"/>
      <c r="Z5349"/>
      <c r="AA5349"/>
      <c r="AB5349"/>
      <c r="AC5349"/>
      <c r="AD5349"/>
      <c r="AE5349"/>
      <c r="AF5349"/>
      <c r="AG5349"/>
      <c r="AH5349"/>
    </row>
    <row r="5350" spans="1:34" s="282" customFormat="1" ht="12.75" customHeight="1" x14ac:dyDescent="0.25">
      <c r="A5350"/>
      <c r="B5350"/>
      <c r="C5350" s="8"/>
      <c r="D5350" s="8"/>
      <c r="E5350"/>
      <c r="F5350" s="276"/>
      <c r="G5350"/>
      <c r="H5350"/>
      <c r="I5350"/>
      <c r="J5350" s="267"/>
      <c r="K5350" s="267"/>
      <c r="L5350" s="372"/>
      <c r="O5350" s="373"/>
      <c r="P5350" s="373"/>
      <c r="Q5350" s="374"/>
      <c r="R5350" s="274"/>
      <c r="S5350"/>
      <c r="T5350"/>
      <c r="U5350"/>
      <c r="V5350"/>
      <c r="W5350"/>
      <c r="X5350"/>
      <c r="Y5350"/>
      <c r="Z5350"/>
      <c r="AA5350"/>
      <c r="AB5350"/>
      <c r="AC5350"/>
      <c r="AD5350"/>
      <c r="AE5350"/>
      <c r="AF5350"/>
      <c r="AG5350"/>
      <c r="AH5350"/>
    </row>
    <row r="5351" spans="1:34" s="282" customFormat="1" ht="12.75" customHeight="1" x14ac:dyDescent="0.25">
      <c r="A5351"/>
      <c r="B5351"/>
      <c r="C5351" s="8"/>
      <c r="D5351" s="8"/>
      <c r="E5351"/>
      <c r="F5351" s="276"/>
      <c r="G5351"/>
      <c r="H5351"/>
      <c r="I5351"/>
      <c r="J5351" s="267"/>
      <c r="K5351" s="267"/>
      <c r="L5351" s="372"/>
      <c r="O5351" s="373"/>
      <c r="P5351" s="373"/>
      <c r="Q5351" s="374"/>
      <c r="R5351" s="274"/>
      <c r="S5351"/>
      <c r="T5351"/>
      <c r="U5351"/>
      <c r="V5351"/>
      <c r="W5351"/>
      <c r="X5351"/>
      <c r="Y5351"/>
      <c r="Z5351"/>
      <c r="AA5351"/>
      <c r="AB5351"/>
      <c r="AC5351"/>
      <c r="AD5351"/>
      <c r="AE5351"/>
      <c r="AF5351"/>
      <c r="AG5351"/>
      <c r="AH5351"/>
    </row>
    <row r="5352" spans="1:34" s="282" customFormat="1" ht="12.75" customHeight="1" x14ac:dyDescent="0.25">
      <c r="A5352"/>
      <c r="B5352"/>
      <c r="C5352" s="8"/>
      <c r="D5352" s="8"/>
      <c r="E5352"/>
      <c r="F5352" s="276"/>
      <c r="G5352"/>
      <c r="H5352"/>
      <c r="I5352"/>
      <c r="J5352" s="267"/>
      <c r="K5352" s="267"/>
      <c r="L5352" s="372"/>
      <c r="O5352" s="373"/>
      <c r="P5352" s="373"/>
      <c r="Q5352" s="374"/>
      <c r="R5352" s="274"/>
      <c r="S5352"/>
      <c r="T5352"/>
      <c r="U5352"/>
      <c r="V5352"/>
      <c r="W5352"/>
      <c r="X5352"/>
      <c r="Y5352"/>
      <c r="Z5352"/>
      <c r="AA5352"/>
      <c r="AB5352"/>
      <c r="AC5352"/>
      <c r="AD5352"/>
      <c r="AE5352"/>
      <c r="AF5352"/>
      <c r="AG5352"/>
      <c r="AH5352"/>
    </row>
    <row r="5353" spans="1:34" s="282" customFormat="1" ht="12.75" customHeight="1" x14ac:dyDescent="0.25">
      <c r="A5353"/>
      <c r="B5353"/>
      <c r="C5353" s="8"/>
      <c r="D5353" s="8"/>
      <c r="E5353"/>
      <c r="F5353" s="276"/>
      <c r="G5353"/>
      <c r="H5353"/>
      <c r="I5353"/>
      <c r="J5353" s="267"/>
      <c r="K5353" s="267"/>
      <c r="L5353" s="372"/>
      <c r="O5353" s="373"/>
      <c r="P5353" s="373"/>
      <c r="Q5353" s="374"/>
      <c r="R5353" s="274"/>
      <c r="S5353"/>
      <c r="T5353"/>
      <c r="U5353"/>
      <c r="V5353"/>
      <c r="W5353"/>
      <c r="X5353"/>
      <c r="Y5353"/>
      <c r="Z5353"/>
      <c r="AA5353"/>
      <c r="AB5353"/>
      <c r="AC5353"/>
      <c r="AD5353"/>
      <c r="AE5353"/>
      <c r="AF5353"/>
      <c r="AG5353"/>
      <c r="AH5353"/>
    </row>
    <row r="5354" spans="1:34" s="282" customFormat="1" ht="12.75" customHeight="1" x14ac:dyDescent="0.25">
      <c r="A5354"/>
      <c r="B5354"/>
      <c r="C5354" s="8"/>
      <c r="D5354" s="8"/>
      <c r="E5354"/>
      <c r="F5354" s="276"/>
      <c r="G5354"/>
      <c r="H5354"/>
      <c r="I5354"/>
      <c r="J5354" s="267"/>
      <c r="K5354" s="267"/>
      <c r="L5354" s="372"/>
      <c r="O5354" s="373"/>
      <c r="P5354" s="373"/>
      <c r="Q5354" s="374"/>
      <c r="R5354" s="274"/>
      <c r="S5354"/>
      <c r="T5354"/>
      <c r="U5354"/>
      <c r="V5354"/>
      <c r="W5354"/>
      <c r="X5354"/>
      <c r="Y5354"/>
      <c r="Z5354"/>
      <c r="AA5354"/>
      <c r="AB5354"/>
      <c r="AC5354"/>
      <c r="AD5354"/>
      <c r="AE5354"/>
      <c r="AF5354"/>
      <c r="AG5354"/>
      <c r="AH5354"/>
    </row>
    <row r="5355" spans="1:34" s="282" customFormat="1" ht="12.75" customHeight="1" x14ac:dyDescent="0.25">
      <c r="A5355"/>
      <c r="B5355"/>
      <c r="C5355" s="8"/>
      <c r="D5355" s="8"/>
      <c r="E5355"/>
      <c r="F5355" s="276"/>
      <c r="G5355"/>
      <c r="H5355"/>
      <c r="I5355"/>
      <c r="J5355" s="267"/>
      <c r="K5355" s="267"/>
      <c r="L5355" s="372"/>
      <c r="O5355" s="373"/>
      <c r="P5355" s="373"/>
      <c r="Q5355" s="374"/>
      <c r="R5355" s="274"/>
      <c r="S5355"/>
      <c r="T5355"/>
      <c r="U5355"/>
      <c r="V5355"/>
      <c r="W5355"/>
      <c r="X5355"/>
      <c r="Y5355"/>
      <c r="Z5355"/>
      <c r="AA5355"/>
      <c r="AB5355"/>
      <c r="AC5355"/>
      <c r="AD5355"/>
      <c r="AE5355"/>
      <c r="AF5355"/>
      <c r="AG5355"/>
      <c r="AH5355"/>
    </row>
    <row r="5356" spans="1:34" s="282" customFormat="1" ht="12.75" customHeight="1" x14ac:dyDescent="0.25">
      <c r="A5356"/>
      <c r="B5356"/>
      <c r="C5356" s="8"/>
      <c r="D5356" s="8"/>
      <c r="E5356"/>
      <c r="F5356" s="276"/>
      <c r="G5356"/>
      <c r="H5356"/>
      <c r="I5356"/>
      <c r="J5356" s="267"/>
      <c r="K5356" s="267"/>
      <c r="L5356" s="372"/>
      <c r="O5356" s="373"/>
      <c r="P5356" s="373"/>
      <c r="Q5356" s="374"/>
      <c r="R5356" s="274"/>
      <c r="S5356"/>
      <c r="T5356"/>
      <c r="U5356"/>
      <c r="V5356"/>
      <c r="W5356"/>
      <c r="X5356"/>
      <c r="Y5356"/>
      <c r="Z5356"/>
      <c r="AA5356"/>
      <c r="AB5356"/>
      <c r="AC5356"/>
      <c r="AD5356"/>
      <c r="AE5356"/>
      <c r="AF5356"/>
      <c r="AG5356"/>
      <c r="AH5356"/>
    </row>
    <row r="5357" spans="1:34" s="282" customFormat="1" ht="12.75" customHeight="1" x14ac:dyDescent="0.25">
      <c r="A5357"/>
      <c r="B5357"/>
      <c r="C5357" s="8"/>
      <c r="D5357" s="8"/>
      <c r="E5357"/>
      <c r="F5357" s="276"/>
      <c r="G5357"/>
      <c r="H5357"/>
      <c r="I5357"/>
      <c r="J5357" s="267"/>
      <c r="K5357" s="267"/>
      <c r="L5357" s="372"/>
      <c r="O5357" s="373"/>
      <c r="P5357" s="373"/>
      <c r="Q5357" s="374"/>
      <c r="R5357" s="274"/>
      <c r="S5357"/>
      <c r="T5357"/>
      <c r="U5357"/>
      <c r="V5357"/>
      <c r="W5357"/>
      <c r="X5357"/>
      <c r="Y5357"/>
      <c r="Z5357"/>
      <c r="AA5357"/>
      <c r="AB5357"/>
      <c r="AC5357"/>
      <c r="AD5357"/>
      <c r="AE5357"/>
      <c r="AF5357"/>
      <c r="AG5357"/>
      <c r="AH5357"/>
    </row>
    <row r="5358" spans="1:34" s="282" customFormat="1" ht="12.75" customHeight="1" x14ac:dyDescent="0.25">
      <c r="A5358"/>
      <c r="B5358"/>
      <c r="C5358" s="8"/>
      <c r="D5358" s="8"/>
      <c r="E5358"/>
      <c r="F5358" s="276"/>
      <c r="G5358"/>
      <c r="H5358"/>
      <c r="I5358"/>
      <c r="J5358" s="267"/>
      <c r="K5358" s="267"/>
      <c r="L5358" s="372"/>
      <c r="O5358" s="373"/>
      <c r="P5358" s="373"/>
      <c r="Q5358" s="374"/>
      <c r="R5358" s="274"/>
      <c r="S5358"/>
      <c r="T5358"/>
      <c r="U5358"/>
      <c r="V5358"/>
      <c r="W5358"/>
      <c r="X5358"/>
      <c r="Y5358"/>
      <c r="Z5358"/>
      <c r="AA5358"/>
      <c r="AB5358"/>
      <c r="AC5358"/>
      <c r="AD5358"/>
      <c r="AE5358"/>
      <c r="AF5358"/>
      <c r="AG5358"/>
      <c r="AH5358"/>
    </row>
    <row r="5359" spans="1:34" s="282" customFormat="1" ht="12.75" customHeight="1" x14ac:dyDescent="0.25">
      <c r="A5359"/>
      <c r="B5359"/>
      <c r="C5359" s="8"/>
      <c r="D5359" s="8"/>
      <c r="E5359"/>
      <c r="F5359" s="276"/>
      <c r="G5359"/>
      <c r="H5359"/>
      <c r="I5359"/>
      <c r="J5359" s="267"/>
      <c r="K5359" s="267"/>
      <c r="L5359" s="372"/>
      <c r="O5359" s="373"/>
      <c r="P5359" s="373"/>
      <c r="Q5359" s="374"/>
      <c r="R5359" s="274"/>
      <c r="S5359"/>
      <c r="T5359"/>
      <c r="U5359"/>
      <c r="V5359"/>
      <c r="W5359"/>
      <c r="X5359"/>
      <c r="Y5359"/>
      <c r="Z5359"/>
      <c r="AA5359"/>
      <c r="AB5359"/>
      <c r="AC5359"/>
      <c r="AD5359"/>
      <c r="AE5359"/>
      <c r="AF5359"/>
      <c r="AG5359"/>
      <c r="AH5359"/>
    </row>
    <row r="5360" spans="1:34" s="282" customFormat="1" ht="12.75" customHeight="1" x14ac:dyDescent="0.25">
      <c r="A5360"/>
      <c r="B5360"/>
      <c r="C5360" s="8"/>
      <c r="D5360" s="8"/>
      <c r="E5360"/>
      <c r="F5360" s="276"/>
      <c r="G5360"/>
      <c r="H5360"/>
      <c r="I5360"/>
      <c r="J5360" s="267"/>
      <c r="K5360" s="267"/>
      <c r="L5360" s="372"/>
      <c r="O5360" s="373"/>
      <c r="P5360" s="373"/>
      <c r="Q5360" s="374"/>
      <c r="R5360" s="274"/>
      <c r="S5360"/>
      <c r="T5360"/>
      <c r="U5360"/>
      <c r="V5360"/>
      <c r="W5360"/>
      <c r="X5360"/>
      <c r="Y5360"/>
      <c r="Z5360"/>
      <c r="AA5360"/>
      <c r="AB5360"/>
      <c r="AC5360"/>
      <c r="AD5360"/>
      <c r="AE5360"/>
      <c r="AF5360"/>
      <c r="AG5360"/>
      <c r="AH5360"/>
    </row>
    <row r="5361" spans="1:34" s="282" customFormat="1" ht="12.75" customHeight="1" x14ac:dyDescent="0.25">
      <c r="A5361"/>
      <c r="B5361"/>
      <c r="C5361" s="8"/>
      <c r="D5361" s="8"/>
      <c r="E5361"/>
      <c r="F5361" s="276"/>
      <c r="G5361"/>
      <c r="H5361"/>
      <c r="I5361"/>
      <c r="J5361" s="267"/>
      <c r="K5361" s="267"/>
      <c r="L5361" s="372"/>
      <c r="O5361" s="373"/>
      <c r="P5361" s="373"/>
      <c r="Q5361" s="374"/>
      <c r="R5361" s="274"/>
      <c r="S5361"/>
      <c r="T5361"/>
      <c r="U5361"/>
      <c r="V5361"/>
      <c r="W5361"/>
      <c r="X5361"/>
      <c r="Y5361"/>
      <c r="Z5361"/>
      <c r="AA5361"/>
      <c r="AB5361"/>
      <c r="AC5361"/>
      <c r="AD5361"/>
      <c r="AE5361"/>
      <c r="AF5361"/>
      <c r="AG5361"/>
      <c r="AH5361"/>
    </row>
    <row r="5362" spans="1:34" s="282" customFormat="1" ht="12.75" customHeight="1" x14ac:dyDescent="0.25">
      <c r="A5362"/>
      <c r="B5362"/>
      <c r="C5362" s="8"/>
      <c r="D5362" s="8"/>
      <c r="E5362"/>
      <c r="F5362" s="276"/>
      <c r="G5362"/>
      <c r="H5362"/>
      <c r="I5362"/>
      <c r="J5362" s="267"/>
      <c r="K5362" s="267"/>
      <c r="L5362" s="372"/>
      <c r="O5362" s="373"/>
      <c r="P5362" s="373"/>
      <c r="Q5362" s="374"/>
      <c r="R5362" s="274"/>
      <c r="S5362"/>
      <c r="T5362"/>
      <c r="U5362"/>
      <c r="V5362"/>
      <c r="W5362"/>
      <c r="X5362"/>
      <c r="Y5362"/>
      <c r="Z5362"/>
      <c r="AA5362"/>
      <c r="AB5362"/>
      <c r="AC5362"/>
      <c r="AD5362"/>
      <c r="AE5362"/>
      <c r="AF5362"/>
      <c r="AG5362"/>
      <c r="AH5362"/>
    </row>
    <row r="5363" spans="1:34" s="282" customFormat="1" ht="12.75" customHeight="1" x14ac:dyDescent="0.25">
      <c r="A5363"/>
      <c r="B5363"/>
      <c r="C5363" s="8"/>
      <c r="D5363" s="8"/>
      <c r="E5363"/>
      <c r="F5363" s="276"/>
      <c r="G5363"/>
      <c r="H5363"/>
      <c r="I5363"/>
      <c r="J5363" s="267"/>
      <c r="K5363" s="267"/>
      <c r="L5363" s="372"/>
      <c r="O5363" s="373"/>
      <c r="P5363" s="373"/>
      <c r="Q5363" s="374"/>
      <c r="R5363" s="274"/>
      <c r="S5363"/>
      <c r="T5363"/>
      <c r="U5363"/>
      <c r="V5363"/>
      <c r="W5363"/>
      <c r="X5363"/>
      <c r="Y5363"/>
      <c r="Z5363"/>
      <c r="AA5363"/>
      <c r="AB5363"/>
      <c r="AC5363"/>
      <c r="AD5363"/>
      <c r="AE5363"/>
      <c r="AF5363"/>
      <c r="AG5363"/>
      <c r="AH5363"/>
    </row>
    <row r="5364" spans="1:34" s="282" customFormat="1" ht="12.75" customHeight="1" x14ac:dyDescent="0.25">
      <c r="A5364"/>
      <c r="B5364"/>
      <c r="C5364" s="8"/>
      <c r="D5364" s="8"/>
      <c r="E5364"/>
      <c r="F5364" s="276"/>
      <c r="G5364"/>
      <c r="H5364"/>
      <c r="I5364"/>
      <c r="J5364" s="267"/>
      <c r="K5364" s="267"/>
      <c r="L5364" s="372"/>
      <c r="O5364" s="373"/>
      <c r="P5364" s="373"/>
      <c r="Q5364" s="374"/>
      <c r="R5364" s="274"/>
      <c r="S5364"/>
      <c r="T5364"/>
      <c r="U5364"/>
      <c r="V5364"/>
      <c r="W5364"/>
      <c r="X5364"/>
      <c r="Y5364"/>
      <c r="Z5364"/>
      <c r="AA5364"/>
      <c r="AB5364"/>
      <c r="AC5364"/>
      <c r="AD5364"/>
      <c r="AE5364"/>
      <c r="AF5364"/>
      <c r="AG5364"/>
      <c r="AH5364"/>
    </row>
    <row r="5365" spans="1:34" s="282" customFormat="1" ht="12.75" customHeight="1" x14ac:dyDescent="0.25">
      <c r="A5365"/>
      <c r="B5365"/>
      <c r="C5365" s="8"/>
      <c r="D5365" s="8"/>
      <c r="E5365"/>
      <c r="F5365" s="276"/>
      <c r="G5365"/>
      <c r="H5365"/>
      <c r="I5365"/>
      <c r="J5365" s="267"/>
      <c r="K5365" s="267"/>
      <c r="L5365" s="372"/>
      <c r="O5365" s="373"/>
      <c r="P5365" s="373"/>
      <c r="Q5365" s="374"/>
      <c r="R5365" s="274"/>
      <c r="S5365"/>
      <c r="T5365"/>
      <c r="U5365"/>
      <c r="V5365"/>
      <c r="W5365"/>
      <c r="X5365"/>
      <c r="Y5365"/>
      <c r="Z5365"/>
      <c r="AA5365"/>
      <c r="AB5365"/>
      <c r="AC5365"/>
      <c r="AD5365"/>
      <c r="AE5365"/>
      <c r="AF5365"/>
      <c r="AG5365"/>
      <c r="AH5365"/>
    </row>
    <row r="5366" spans="1:34" s="282" customFormat="1" ht="12.75" customHeight="1" x14ac:dyDescent="0.25">
      <c r="A5366"/>
      <c r="B5366"/>
      <c r="C5366" s="8"/>
      <c r="D5366" s="8"/>
      <c r="E5366"/>
      <c r="F5366" s="276"/>
      <c r="G5366"/>
      <c r="H5366"/>
      <c r="I5366"/>
      <c r="J5366" s="267"/>
      <c r="K5366" s="267"/>
      <c r="L5366" s="372"/>
      <c r="O5366" s="373"/>
      <c r="P5366" s="373"/>
      <c r="Q5366" s="374"/>
      <c r="R5366" s="274"/>
      <c r="S5366"/>
      <c r="T5366"/>
      <c r="U5366"/>
      <c r="V5366"/>
      <c r="W5366"/>
      <c r="X5366"/>
      <c r="Y5366"/>
      <c r="Z5366"/>
      <c r="AA5366"/>
      <c r="AB5366"/>
      <c r="AC5366"/>
      <c r="AD5366"/>
      <c r="AE5366"/>
      <c r="AF5366"/>
      <c r="AG5366"/>
      <c r="AH5366"/>
    </row>
    <row r="5367" spans="1:34" s="282" customFormat="1" ht="12.75" customHeight="1" x14ac:dyDescent="0.25">
      <c r="A5367"/>
      <c r="B5367"/>
      <c r="C5367" s="8"/>
      <c r="D5367" s="8"/>
      <c r="E5367"/>
      <c r="F5367" s="276"/>
      <c r="G5367"/>
      <c r="H5367"/>
      <c r="I5367"/>
      <c r="J5367" s="267"/>
      <c r="K5367" s="267"/>
      <c r="L5367" s="372"/>
      <c r="O5367" s="373"/>
      <c r="P5367" s="373"/>
      <c r="Q5367" s="374"/>
      <c r="R5367" s="274"/>
      <c r="S5367"/>
      <c r="T5367"/>
      <c r="U5367"/>
      <c r="V5367"/>
      <c r="W5367"/>
      <c r="X5367"/>
      <c r="Y5367"/>
      <c r="Z5367"/>
      <c r="AA5367"/>
      <c r="AB5367"/>
      <c r="AC5367"/>
      <c r="AD5367"/>
      <c r="AE5367"/>
      <c r="AF5367"/>
      <c r="AG5367"/>
      <c r="AH5367"/>
    </row>
    <row r="5368" spans="1:34" s="282" customFormat="1" ht="12.75" customHeight="1" x14ac:dyDescent="0.25">
      <c r="A5368"/>
      <c r="B5368"/>
      <c r="C5368" s="8"/>
      <c r="D5368" s="8"/>
      <c r="E5368"/>
      <c r="F5368" s="276"/>
      <c r="G5368"/>
      <c r="H5368"/>
      <c r="I5368"/>
      <c r="J5368" s="267"/>
      <c r="K5368" s="267"/>
      <c r="L5368" s="372"/>
      <c r="O5368" s="373"/>
      <c r="P5368" s="373"/>
      <c r="Q5368" s="374"/>
      <c r="R5368" s="274"/>
      <c r="S5368"/>
      <c r="T5368"/>
      <c r="U5368"/>
      <c r="V5368"/>
      <c r="W5368"/>
      <c r="X5368"/>
      <c r="Y5368"/>
      <c r="Z5368"/>
      <c r="AA5368"/>
      <c r="AB5368"/>
      <c r="AC5368"/>
      <c r="AD5368"/>
      <c r="AE5368"/>
      <c r="AF5368"/>
      <c r="AG5368"/>
      <c r="AH5368"/>
    </row>
    <row r="5369" spans="1:34" s="282" customFormat="1" ht="12.75" customHeight="1" x14ac:dyDescent="0.25">
      <c r="A5369"/>
      <c r="B5369"/>
      <c r="C5369" s="8"/>
      <c r="D5369" s="8"/>
      <c r="E5369"/>
      <c r="F5369" s="276"/>
      <c r="G5369"/>
      <c r="H5369"/>
      <c r="I5369"/>
      <c r="J5369" s="267"/>
      <c r="K5369" s="267"/>
      <c r="L5369" s="372"/>
      <c r="O5369" s="373"/>
      <c r="P5369" s="373"/>
      <c r="Q5369" s="374"/>
      <c r="R5369" s="274"/>
      <c r="S5369"/>
      <c r="T5369"/>
      <c r="U5369"/>
      <c r="V5369"/>
      <c r="W5369"/>
      <c r="X5369"/>
      <c r="Y5369"/>
      <c r="Z5369"/>
      <c r="AA5369"/>
      <c r="AB5369"/>
      <c r="AC5369"/>
      <c r="AD5369"/>
      <c r="AE5369"/>
      <c r="AF5369"/>
      <c r="AG5369"/>
      <c r="AH5369"/>
    </row>
    <row r="5370" spans="1:34" s="282" customFormat="1" ht="12.75" customHeight="1" x14ac:dyDescent="0.25">
      <c r="A5370"/>
      <c r="B5370"/>
      <c r="C5370" s="8"/>
      <c r="D5370" s="8"/>
      <c r="E5370"/>
      <c r="F5370" s="276"/>
      <c r="G5370"/>
      <c r="H5370"/>
      <c r="I5370"/>
      <c r="J5370" s="267"/>
      <c r="K5370" s="267"/>
      <c r="L5370" s="372"/>
      <c r="O5370" s="373"/>
      <c r="P5370" s="373"/>
      <c r="Q5370" s="374"/>
      <c r="R5370" s="274"/>
      <c r="S5370"/>
      <c r="T5370"/>
      <c r="U5370"/>
      <c r="V5370"/>
      <c r="W5370"/>
      <c r="X5370"/>
      <c r="Y5370"/>
      <c r="Z5370"/>
      <c r="AA5370"/>
      <c r="AB5370"/>
      <c r="AC5370"/>
      <c r="AD5370"/>
      <c r="AE5370"/>
      <c r="AF5370"/>
      <c r="AG5370"/>
      <c r="AH5370"/>
    </row>
    <row r="5371" spans="1:34" s="282" customFormat="1" ht="12.75" customHeight="1" x14ac:dyDescent="0.25">
      <c r="A5371"/>
      <c r="B5371"/>
      <c r="C5371" s="8"/>
      <c r="D5371" s="8"/>
      <c r="E5371"/>
      <c r="F5371" s="276"/>
      <c r="G5371"/>
      <c r="H5371"/>
      <c r="I5371"/>
      <c r="J5371" s="267"/>
      <c r="K5371" s="267"/>
      <c r="L5371" s="372"/>
      <c r="O5371" s="373"/>
      <c r="P5371" s="373"/>
      <c r="Q5371" s="374"/>
      <c r="R5371" s="274"/>
      <c r="S5371"/>
      <c r="T5371"/>
      <c r="U5371"/>
      <c r="V5371"/>
      <c r="W5371"/>
      <c r="X5371"/>
      <c r="Y5371"/>
      <c r="Z5371"/>
      <c r="AA5371"/>
      <c r="AB5371"/>
      <c r="AC5371"/>
      <c r="AD5371"/>
      <c r="AE5371"/>
      <c r="AF5371"/>
      <c r="AG5371"/>
      <c r="AH5371"/>
    </row>
    <row r="5372" spans="1:34" s="282" customFormat="1" ht="12.75" customHeight="1" x14ac:dyDescent="0.25">
      <c r="A5372"/>
      <c r="B5372"/>
      <c r="C5372" s="8"/>
      <c r="D5372" s="8"/>
      <c r="E5372"/>
      <c r="F5372" s="276"/>
      <c r="G5372"/>
      <c r="H5372"/>
      <c r="I5372"/>
      <c r="J5372" s="267"/>
      <c r="K5372" s="267"/>
      <c r="L5372" s="372"/>
      <c r="O5372" s="373"/>
      <c r="P5372" s="373"/>
      <c r="Q5372" s="374"/>
      <c r="R5372" s="274"/>
      <c r="S5372"/>
      <c r="T5372"/>
      <c r="U5372"/>
      <c r="V5372"/>
      <c r="W5372"/>
      <c r="X5372"/>
      <c r="Y5372"/>
      <c r="Z5372"/>
      <c r="AA5372"/>
      <c r="AB5372"/>
      <c r="AC5372"/>
      <c r="AD5372"/>
      <c r="AE5372"/>
      <c r="AF5372"/>
      <c r="AG5372"/>
      <c r="AH5372"/>
    </row>
    <row r="5373" spans="1:34" s="282" customFormat="1" ht="12.75" customHeight="1" x14ac:dyDescent="0.25">
      <c r="A5373"/>
      <c r="B5373"/>
      <c r="C5373" s="8"/>
      <c r="D5373" s="8"/>
      <c r="E5373"/>
      <c r="F5373" s="276"/>
      <c r="G5373"/>
      <c r="H5373"/>
      <c r="I5373"/>
      <c r="J5373" s="267"/>
      <c r="K5373" s="267"/>
      <c r="L5373" s="372"/>
      <c r="O5373" s="373"/>
      <c r="P5373" s="373"/>
      <c r="Q5373" s="374"/>
      <c r="R5373" s="274"/>
      <c r="S5373"/>
      <c r="T5373"/>
      <c r="U5373"/>
      <c r="V5373"/>
      <c r="W5373"/>
      <c r="X5373"/>
      <c r="Y5373"/>
      <c r="Z5373"/>
      <c r="AA5373"/>
      <c r="AB5373"/>
      <c r="AC5373"/>
      <c r="AD5373"/>
      <c r="AE5373"/>
      <c r="AF5373"/>
      <c r="AG5373"/>
      <c r="AH5373"/>
    </row>
    <row r="5374" spans="1:34" s="282" customFormat="1" ht="12.75" customHeight="1" x14ac:dyDescent="0.25">
      <c r="A5374"/>
      <c r="B5374"/>
      <c r="C5374" s="8"/>
      <c r="D5374" s="8"/>
      <c r="E5374"/>
      <c r="F5374" s="276"/>
      <c r="G5374"/>
      <c r="H5374"/>
      <c r="I5374"/>
      <c r="J5374" s="267"/>
      <c r="K5374" s="267"/>
      <c r="L5374" s="372"/>
      <c r="O5374" s="373"/>
      <c r="P5374" s="373"/>
      <c r="Q5374" s="374"/>
      <c r="R5374" s="274"/>
      <c r="S5374"/>
      <c r="T5374"/>
      <c r="U5374"/>
      <c r="V5374"/>
      <c r="W5374"/>
      <c r="X5374"/>
      <c r="Y5374"/>
      <c r="Z5374"/>
      <c r="AA5374"/>
      <c r="AB5374"/>
      <c r="AC5374"/>
      <c r="AD5374"/>
      <c r="AE5374"/>
      <c r="AF5374"/>
      <c r="AG5374"/>
      <c r="AH5374"/>
    </row>
    <row r="5375" spans="1:34" s="282" customFormat="1" ht="12.75" customHeight="1" x14ac:dyDescent="0.25">
      <c r="A5375"/>
      <c r="B5375"/>
      <c r="C5375" s="8"/>
      <c r="D5375" s="8"/>
      <c r="E5375"/>
      <c r="F5375" s="276"/>
      <c r="G5375"/>
      <c r="H5375"/>
      <c r="I5375"/>
      <c r="J5375" s="267"/>
      <c r="K5375" s="267"/>
      <c r="L5375" s="372"/>
      <c r="O5375" s="373"/>
      <c r="P5375" s="373"/>
      <c r="Q5375" s="374"/>
      <c r="R5375" s="274"/>
      <c r="S5375"/>
      <c r="T5375"/>
      <c r="U5375"/>
      <c r="V5375"/>
      <c r="W5375"/>
      <c r="X5375"/>
      <c r="Y5375"/>
      <c r="Z5375"/>
      <c r="AA5375"/>
      <c r="AB5375"/>
      <c r="AC5375"/>
      <c r="AD5375"/>
      <c r="AE5375"/>
      <c r="AF5375"/>
      <c r="AG5375"/>
      <c r="AH5375"/>
    </row>
    <row r="5376" spans="1:34" s="282" customFormat="1" ht="12.75" customHeight="1" x14ac:dyDescent="0.25">
      <c r="A5376"/>
      <c r="B5376"/>
      <c r="C5376" s="8"/>
      <c r="D5376" s="8"/>
      <c r="E5376"/>
      <c r="F5376" s="276"/>
      <c r="G5376"/>
      <c r="H5376"/>
      <c r="I5376"/>
      <c r="J5376" s="267"/>
      <c r="K5376" s="267"/>
      <c r="L5376" s="372"/>
      <c r="O5376" s="373"/>
      <c r="P5376" s="373"/>
      <c r="Q5376" s="374"/>
      <c r="R5376" s="274"/>
      <c r="S5376"/>
      <c r="T5376"/>
      <c r="U5376"/>
      <c r="V5376"/>
      <c r="W5376"/>
      <c r="X5376"/>
      <c r="Y5376"/>
      <c r="Z5376"/>
      <c r="AA5376"/>
      <c r="AB5376"/>
      <c r="AC5376"/>
      <c r="AD5376"/>
      <c r="AE5376"/>
      <c r="AF5376"/>
      <c r="AG5376"/>
      <c r="AH5376"/>
    </row>
    <row r="5377" spans="1:34" s="282" customFormat="1" ht="12.75" customHeight="1" x14ac:dyDescent="0.25">
      <c r="A5377"/>
      <c r="B5377"/>
      <c r="C5377" s="8"/>
      <c r="D5377" s="8"/>
      <c r="E5377"/>
      <c r="F5377" s="276"/>
      <c r="G5377"/>
      <c r="H5377"/>
      <c r="I5377"/>
      <c r="J5377" s="267"/>
      <c r="K5377" s="267"/>
      <c r="L5377" s="372"/>
      <c r="O5377" s="373"/>
      <c r="P5377" s="373"/>
      <c r="Q5377" s="374"/>
      <c r="R5377" s="274"/>
      <c r="S5377"/>
      <c r="T5377"/>
      <c r="U5377"/>
      <c r="V5377"/>
      <c r="W5377"/>
      <c r="X5377"/>
      <c r="Y5377"/>
      <c r="Z5377"/>
      <c r="AA5377"/>
      <c r="AB5377"/>
      <c r="AC5377"/>
      <c r="AD5377"/>
      <c r="AE5377"/>
      <c r="AF5377"/>
      <c r="AG5377"/>
      <c r="AH5377"/>
    </row>
    <row r="5378" spans="1:34" s="282" customFormat="1" ht="12.75" customHeight="1" x14ac:dyDescent="0.25">
      <c r="A5378"/>
      <c r="B5378"/>
      <c r="C5378" s="8"/>
      <c r="D5378" s="8"/>
      <c r="E5378"/>
      <c r="F5378" s="276"/>
      <c r="G5378"/>
      <c r="H5378"/>
      <c r="I5378"/>
      <c r="J5378" s="267"/>
      <c r="K5378" s="267"/>
      <c r="L5378" s="372"/>
      <c r="O5378" s="373"/>
      <c r="P5378" s="373"/>
      <c r="Q5378" s="374"/>
      <c r="R5378" s="274"/>
      <c r="S5378"/>
      <c r="T5378"/>
      <c r="U5378"/>
      <c r="V5378"/>
      <c r="W5378"/>
      <c r="X5378"/>
      <c r="Y5378"/>
      <c r="Z5378"/>
      <c r="AA5378"/>
      <c r="AB5378"/>
      <c r="AC5378"/>
      <c r="AD5378"/>
      <c r="AE5378"/>
      <c r="AF5378"/>
      <c r="AG5378"/>
      <c r="AH5378"/>
    </row>
    <row r="5379" spans="1:34" s="282" customFormat="1" ht="12.75" customHeight="1" x14ac:dyDescent="0.25">
      <c r="A5379"/>
      <c r="B5379"/>
      <c r="C5379" s="8"/>
      <c r="D5379" s="8"/>
      <c r="E5379"/>
      <c r="F5379" s="276"/>
      <c r="G5379"/>
      <c r="H5379"/>
      <c r="I5379"/>
      <c r="J5379" s="267"/>
      <c r="K5379" s="267"/>
      <c r="L5379" s="372"/>
      <c r="O5379" s="373"/>
      <c r="P5379" s="373"/>
      <c r="Q5379" s="374"/>
      <c r="R5379" s="274"/>
      <c r="S5379"/>
      <c r="T5379"/>
      <c r="U5379"/>
      <c r="V5379"/>
      <c r="W5379"/>
      <c r="X5379"/>
      <c r="Y5379"/>
      <c r="Z5379"/>
      <c r="AA5379"/>
      <c r="AB5379"/>
      <c r="AC5379"/>
      <c r="AD5379"/>
      <c r="AE5379"/>
      <c r="AF5379"/>
      <c r="AG5379"/>
      <c r="AH5379"/>
    </row>
    <row r="5380" spans="1:34" s="282" customFormat="1" ht="12.75" customHeight="1" x14ac:dyDescent="0.25">
      <c r="A5380"/>
      <c r="B5380"/>
      <c r="C5380" s="8"/>
      <c r="D5380" s="8"/>
      <c r="E5380"/>
      <c r="F5380" s="276"/>
      <c r="G5380"/>
      <c r="H5380"/>
      <c r="I5380"/>
      <c r="J5380" s="267"/>
      <c r="K5380" s="267"/>
      <c r="L5380" s="372"/>
      <c r="O5380" s="373"/>
      <c r="P5380" s="373"/>
      <c r="Q5380" s="374"/>
      <c r="R5380" s="274"/>
      <c r="S5380"/>
      <c r="T5380"/>
      <c r="U5380"/>
      <c r="V5380"/>
      <c r="W5380"/>
      <c r="X5380"/>
      <c r="Y5380"/>
      <c r="Z5380"/>
      <c r="AA5380"/>
      <c r="AB5380"/>
      <c r="AC5380"/>
      <c r="AD5380"/>
      <c r="AE5380"/>
      <c r="AF5380"/>
      <c r="AG5380"/>
      <c r="AH5380"/>
    </row>
    <row r="5381" spans="1:34" s="282" customFormat="1" ht="12.75" customHeight="1" x14ac:dyDescent="0.25">
      <c r="A5381"/>
      <c r="B5381"/>
      <c r="C5381" s="8"/>
      <c r="D5381" s="8"/>
      <c r="E5381"/>
      <c r="F5381" s="276"/>
      <c r="G5381"/>
      <c r="H5381"/>
      <c r="I5381"/>
      <c r="J5381" s="267"/>
      <c r="K5381" s="267"/>
      <c r="L5381" s="372"/>
      <c r="O5381" s="373"/>
      <c r="P5381" s="373"/>
      <c r="Q5381" s="374"/>
      <c r="R5381" s="274"/>
      <c r="S5381"/>
      <c r="T5381"/>
      <c r="U5381"/>
      <c r="V5381"/>
      <c r="W5381"/>
      <c r="X5381"/>
      <c r="Y5381"/>
      <c r="Z5381"/>
      <c r="AA5381"/>
      <c r="AB5381"/>
      <c r="AC5381"/>
      <c r="AD5381"/>
      <c r="AE5381"/>
      <c r="AF5381"/>
      <c r="AG5381"/>
      <c r="AH5381"/>
    </row>
    <row r="5382" spans="1:34" s="282" customFormat="1" ht="12.75" customHeight="1" x14ac:dyDescent="0.25">
      <c r="A5382"/>
      <c r="B5382"/>
      <c r="C5382" s="8"/>
      <c r="D5382" s="8"/>
      <c r="E5382"/>
      <c r="F5382" s="276"/>
      <c r="G5382"/>
      <c r="H5382"/>
      <c r="I5382"/>
      <c r="J5382" s="267"/>
      <c r="K5382" s="267"/>
      <c r="L5382" s="372"/>
      <c r="O5382" s="373"/>
      <c r="P5382" s="373"/>
      <c r="Q5382" s="374"/>
      <c r="R5382" s="274"/>
      <c r="S5382"/>
      <c r="T5382"/>
      <c r="U5382"/>
      <c r="V5382"/>
      <c r="W5382"/>
      <c r="X5382"/>
      <c r="Y5382"/>
      <c r="Z5382"/>
      <c r="AA5382"/>
      <c r="AB5382"/>
      <c r="AC5382"/>
      <c r="AD5382"/>
      <c r="AE5382"/>
      <c r="AF5382"/>
      <c r="AG5382"/>
      <c r="AH5382"/>
    </row>
    <row r="5383" spans="1:34" s="282" customFormat="1" ht="12.75" customHeight="1" x14ac:dyDescent="0.25">
      <c r="A5383"/>
      <c r="B5383"/>
      <c r="C5383" s="8"/>
      <c r="D5383" s="8"/>
      <c r="E5383"/>
      <c r="F5383" s="276"/>
      <c r="G5383"/>
      <c r="H5383"/>
      <c r="I5383"/>
      <c r="J5383" s="267"/>
      <c r="K5383" s="267"/>
      <c r="L5383" s="372"/>
      <c r="O5383" s="373"/>
      <c r="P5383" s="373"/>
      <c r="Q5383" s="374"/>
      <c r="R5383" s="274"/>
      <c r="S5383"/>
      <c r="T5383"/>
      <c r="U5383"/>
      <c r="V5383"/>
      <c r="W5383"/>
      <c r="X5383"/>
      <c r="Y5383"/>
      <c r="Z5383"/>
      <c r="AA5383"/>
      <c r="AB5383"/>
      <c r="AC5383"/>
      <c r="AD5383"/>
      <c r="AE5383"/>
      <c r="AF5383"/>
      <c r="AG5383"/>
      <c r="AH5383"/>
    </row>
    <row r="5384" spans="1:34" s="282" customFormat="1" ht="12.75" customHeight="1" x14ac:dyDescent="0.25">
      <c r="A5384"/>
      <c r="B5384"/>
      <c r="C5384" s="8"/>
      <c r="D5384" s="8"/>
      <c r="E5384"/>
      <c r="F5384" s="276"/>
      <c r="G5384"/>
      <c r="H5384"/>
      <c r="I5384"/>
      <c r="J5384" s="267"/>
      <c r="K5384" s="267"/>
      <c r="L5384" s="372"/>
      <c r="O5384" s="373"/>
      <c r="P5384" s="373"/>
      <c r="Q5384" s="374"/>
      <c r="R5384" s="274"/>
      <c r="S5384"/>
      <c r="T5384"/>
      <c r="U5384"/>
      <c r="V5384"/>
      <c r="W5384"/>
      <c r="X5384"/>
      <c r="Y5384"/>
      <c r="Z5384"/>
      <c r="AA5384"/>
      <c r="AB5384"/>
      <c r="AC5384"/>
      <c r="AD5384"/>
      <c r="AE5384"/>
      <c r="AF5384"/>
      <c r="AG5384"/>
      <c r="AH5384"/>
    </row>
    <row r="5385" spans="1:34" s="282" customFormat="1" ht="12.75" customHeight="1" x14ac:dyDescent="0.25">
      <c r="A5385"/>
      <c r="B5385"/>
      <c r="C5385" s="8"/>
      <c r="D5385" s="8"/>
      <c r="E5385"/>
      <c r="F5385" s="276"/>
      <c r="G5385"/>
      <c r="H5385"/>
      <c r="I5385"/>
      <c r="J5385" s="267"/>
      <c r="K5385" s="267"/>
      <c r="L5385" s="372"/>
      <c r="O5385" s="373"/>
      <c r="P5385" s="373"/>
      <c r="Q5385" s="374"/>
      <c r="R5385" s="274"/>
      <c r="S5385"/>
      <c r="T5385"/>
      <c r="U5385"/>
      <c r="V5385"/>
      <c r="W5385"/>
      <c r="X5385"/>
      <c r="Y5385"/>
      <c r="Z5385"/>
      <c r="AA5385"/>
      <c r="AB5385"/>
      <c r="AC5385"/>
      <c r="AD5385"/>
      <c r="AE5385"/>
      <c r="AF5385"/>
      <c r="AG5385"/>
      <c r="AH5385"/>
    </row>
    <row r="5386" spans="1:34" s="282" customFormat="1" ht="12.75" customHeight="1" x14ac:dyDescent="0.25">
      <c r="A5386"/>
      <c r="B5386"/>
      <c r="C5386" s="8"/>
      <c r="D5386" s="8"/>
      <c r="E5386"/>
      <c r="F5386" s="276"/>
      <c r="G5386"/>
      <c r="H5386"/>
      <c r="I5386"/>
      <c r="J5386" s="267"/>
      <c r="K5386" s="267"/>
      <c r="L5386" s="372"/>
      <c r="O5386" s="373"/>
      <c r="P5386" s="373"/>
      <c r="Q5386" s="374"/>
      <c r="R5386" s="274"/>
      <c r="S5386"/>
      <c r="T5386"/>
      <c r="U5386"/>
      <c r="V5386"/>
      <c r="W5386"/>
      <c r="X5386"/>
      <c r="Y5386"/>
      <c r="Z5386"/>
      <c r="AA5386"/>
      <c r="AB5386"/>
      <c r="AC5386"/>
      <c r="AD5386"/>
      <c r="AE5386"/>
      <c r="AF5386"/>
      <c r="AG5386"/>
      <c r="AH5386"/>
    </row>
    <row r="5387" spans="1:34" s="282" customFormat="1" ht="12.75" customHeight="1" x14ac:dyDescent="0.25">
      <c r="A5387"/>
      <c r="B5387"/>
      <c r="C5387" s="8"/>
      <c r="D5387" s="8"/>
      <c r="E5387"/>
      <c r="F5387" s="276"/>
      <c r="G5387"/>
      <c r="H5387"/>
      <c r="I5387"/>
      <c r="J5387" s="267"/>
      <c r="K5387" s="267"/>
      <c r="L5387" s="372"/>
      <c r="O5387" s="373"/>
      <c r="P5387" s="373"/>
      <c r="Q5387" s="374"/>
      <c r="R5387" s="274"/>
      <c r="S5387"/>
      <c r="T5387"/>
      <c r="U5387"/>
      <c r="V5387"/>
      <c r="W5387"/>
      <c r="X5387"/>
      <c r="Y5387"/>
      <c r="Z5387"/>
      <c r="AA5387"/>
      <c r="AB5387"/>
      <c r="AC5387"/>
      <c r="AD5387"/>
      <c r="AE5387"/>
      <c r="AF5387"/>
      <c r="AG5387"/>
      <c r="AH5387"/>
    </row>
    <row r="5388" spans="1:34" s="282" customFormat="1" ht="12.75" customHeight="1" x14ac:dyDescent="0.25">
      <c r="A5388"/>
      <c r="B5388"/>
      <c r="C5388" s="8"/>
      <c r="D5388" s="8"/>
      <c r="E5388"/>
      <c r="F5388" s="276"/>
      <c r="G5388"/>
      <c r="H5388"/>
      <c r="I5388"/>
      <c r="J5388" s="267"/>
      <c r="K5388" s="267"/>
      <c r="L5388" s="372"/>
      <c r="O5388" s="373"/>
      <c r="P5388" s="373"/>
      <c r="Q5388" s="374"/>
      <c r="R5388" s="274"/>
      <c r="S5388"/>
      <c r="T5388"/>
      <c r="U5388"/>
      <c r="V5388"/>
      <c r="W5388"/>
      <c r="X5388"/>
      <c r="Y5388"/>
      <c r="Z5388"/>
      <c r="AA5388"/>
      <c r="AB5388"/>
      <c r="AC5388"/>
      <c r="AD5388"/>
      <c r="AE5388"/>
      <c r="AF5388"/>
      <c r="AG5388"/>
      <c r="AH5388"/>
    </row>
    <row r="5389" spans="1:34" s="282" customFormat="1" ht="12.75" customHeight="1" x14ac:dyDescent="0.25">
      <c r="A5389"/>
      <c r="B5389"/>
      <c r="C5389" s="8"/>
      <c r="D5389" s="8"/>
      <c r="E5389"/>
      <c r="F5389" s="276"/>
      <c r="G5389"/>
      <c r="H5389"/>
      <c r="I5389"/>
      <c r="J5389" s="267"/>
      <c r="K5389" s="267"/>
      <c r="L5389" s="372"/>
      <c r="O5389" s="373"/>
      <c r="P5389" s="373"/>
      <c r="Q5389" s="374"/>
      <c r="R5389" s="274"/>
      <c r="S5389"/>
      <c r="T5389"/>
      <c r="U5389"/>
      <c r="V5389"/>
      <c r="W5389"/>
      <c r="X5389"/>
      <c r="Y5389"/>
      <c r="Z5389"/>
      <c r="AA5389"/>
      <c r="AB5389"/>
      <c r="AC5389"/>
      <c r="AD5389"/>
      <c r="AE5389"/>
      <c r="AF5389"/>
      <c r="AG5389"/>
      <c r="AH5389"/>
    </row>
    <row r="5390" spans="1:34" s="282" customFormat="1" ht="12.75" customHeight="1" x14ac:dyDescent="0.25">
      <c r="A5390"/>
      <c r="B5390"/>
      <c r="C5390" s="8"/>
      <c r="D5390" s="8"/>
      <c r="E5390"/>
      <c r="F5390" s="276"/>
      <c r="G5390"/>
      <c r="H5390"/>
      <c r="I5390"/>
      <c r="J5390" s="267"/>
      <c r="K5390" s="267"/>
      <c r="L5390" s="372"/>
      <c r="O5390" s="373"/>
      <c r="P5390" s="373"/>
      <c r="Q5390" s="374"/>
      <c r="R5390" s="274"/>
      <c r="S5390"/>
      <c r="T5390"/>
      <c r="U5390"/>
      <c r="V5390"/>
      <c r="W5390"/>
      <c r="X5390"/>
      <c r="Y5390"/>
      <c r="Z5390"/>
      <c r="AA5390"/>
      <c r="AB5390"/>
      <c r="AC5390"/>
      <c r="AD5390"/>
      <c r="AE5390"/>
      <c r="AF5390"/>
      <c r="AG5390"/>
      <c r="AH5390"/>
    </row>
    <row r="5391" spans="1:34" s="282" customFormat="1" ht="12.75" customHeight="1" x14ac:dyDescent="0.25">
      <c r="A5391"/>
      <c r="B5391"/>
      <c r="C5391" s="8"/>
      <c r="D5391" s="8"/>
      <c r="E5391"/>
      <c r="F5391" s="276"/>
      <c r="G5391"/>
      <c r="H5391"/>
      <c r="I5391"/>
      <c r="J5391" s="267"/>
      <c r="K5391" s="267"/>
      <c r="L5391" s="372"/>
      <c r="O5391" s="373"/>
      <c r="P5391" s="373"/>
      <c r="Q5391" s="374"/>
      <c r="R5391" s="274"/>
      <c r="S5391"/>
      <c r="T5391"/>
      <c r="U5391"/>
      <c r="V5391"/>
      <c r="W5391"/>
      <c r="X5391"/>
      <c r="Y5391"/>
      <c r="Z5391"/>
      <c r="AA5391"/>
      <c r="AB5391"/>
      <c r="AC5391"/>
      <c r="AD5391"/>
      <c r="AE5391"/>
      <c r="AF5391"/>
      <c r="AG5391"/>
      <c r="AH5391"/>
    </row>
    <row r="5392" spans="1:34" s="282" customFormat="1" ht="12.75" customHeight="1" x14ac:dyDescent="0.25">
      <c r="A5392"/>
      <c r="B5392"/>
      <c r="C5392" s="8"/>
      <c r="D5392" s="8"/>
      <c r="E5392"/>
      <c r="F5392" s="276"/>
      <c r="G5392"/>
      <c r="H5392"/>
      <c r="I5392"/>
      <c r="J5392" s="267"/>
      <c r="K5392" s="267"/>
      <c r="L5392" s="372"/>
      <c r="O5392" s="373"/>
      <c r="P5392" s="373"/>
      <c r="Q5392" s="374"/>
      <c r="R5392" s="274"/>
      <c r="S5392"/>
      <c r="T5392"/>
      <c r="U5392"/>
      <c r="V5392"/>
      <c r="W5392"/>
      <c r="X5392"/>
      <c r="Y5392"/>
      <c r="Z5392"/>
      <c r="AA5392"/>
      <c r="AB5392"/>
      <c r="AC5392"/>
      <c r="AD5392"/>
      <c r="AE5392"/>
      <c r="AF5392"/>
      <c r="AG5392"/>
      <c r="AH5392"/>
    </row>
    <row r="5393" spans="1:34" s="282" customFormat="1" ht="12.75" customHeight="1" x14ac:dyDescent="0.25">
      <c r="A5393"/>
      <c r="B5393"/>
      <c r="C5393" s="8"/>
      <c r="D5393" s="8"/>
      <c r="E5393"/>
      <c r="F5393" s="276"/>
      <c r="G5393"/>
      <c r="H5393"/>
      <c r="I5393"/>
      <c r="J5393" s="267"/>
      <c r="K5393" s="267"/>
      <c r="L5393" s="372"/>
      <c r="O5393" s="373"/>
      <c r="P5393" s="373"/>
      <c r="Q5393" s="374"/>
      <c r="R5393" s="274"/>
      <c r="S5393"/>
      <c r="T5393"/>
      <c r="U5393"/>
      <c r="V5393"/>
      <c r="W5393"/>
      <c r="X5393"/>
      <c r="Y5393"/>
      <c r="Z5393"/>
      <c r="AA5393"/>
      <c r="AB5393"/>
      <c r="AC5393"/>
      <c r="AD5393"/>
      <c r="AE5393"/>
      <c r="AF5393"/>
      <c r="AG5393"/>
      <c r="AH5393"/>
    </row>
    <row r="5394" spans="1:34" s="282" customFormat="1" ht="12.75" customHeight="1" x14ac:dyDescent="0.25">
      <c r="A5394"/>
      <c r="B5394"/>
      <c r="C5394" s="8"/>
      <c r="D5394" s="8"/>
      <c r="E5394"/>
      <c r="F5394" s="276"/>
      <c r="G5394"/>
      <c r="H5394"/>
      <c r="I5394"/>
      <c r="J5394" s="267"/>
      <c r="K5394" s="267"/>
      <c r="L5394" s="372"/>
      <c r="O5394" s="373"/>
      <c r="P5394" s="373"/>
      <c r="Q5394" s="374"/>
      <c r="R5394" s="274"/>
      <c r="S5394"/>
      <c r="T5394"/>
      <c r="U5394"/>
      <c r="V5394"/>
      <c r="W5394"/>
      <c r="X5394"/>
      <c r="Y5394"/>
      <c r="Z5394"/>
      <c r="AA5394"/>
      <c r="AB5394"/>
      <c r="AC5394"/>
      <c r="AD5394"/>
      <c r="AE5394"/>
      <c r="AF5394"/>
      <c r="AG5394"/>
      <c r="AH5394"/>
    </row>
    <row r="5395" spans="1:34" s="282" customFormat="1" ht="12.75" customHeight="1" x14ac:dyDescent="0.25">
      <c r="A5395"/>
      <c r="B5395"/>
      <c r="C5395" s="8"/>
      <c r="D5395" s="8"/>
      <c r="E5395"/>
      <c r="F5395" s="276"/>
      <c r="G5395"/>
      <c r="H5395"/>
      <c r="I5395"/>
      <c r="J5395" s="267"/>
      <c r="K5395" s="267"/>
      <c r="L5395" s="372"/>
      <c r="O5395" s="373"/>
      <c r="P5395" s="373"/>
      <c r="Q5395" s="374"/>
      <c r="R5395" s="274"/>
      <c r="S5395"/>
      <c r="T5395"/>
      <c r="U5395"/>
      <c r="V5395"/>
      <c r="W5395"/>
      <c r="X5395"/>
      <c r="Y5395"/>
      <c r="Z5395"/>
      <c r="AA5395"/>
      <c r="AB5395"/>
      <c r="AC5395"/>
      <c r="AD5395"/>
      <c r="AE5395"/>
      <c r="AF5395"/>
      <c r="AG5395"/>
      <c r="AH5395"/>
    </row>
    <row r="5396" spans="1:34" s="282" customFormat="1" ht="12.75" customHeight="1" x14ac:dyDescent="0.25">
      <c r="A5396"/>
      <c r="B5396"/>
      <c r="C5396" s="8"/>
      <c r="D5396" s="8"/>
      <c r="E5396"/>
      <c r="F5396" s="276"/>
      <c r="G5396"/>
      <c r="H5396"/>
      <c r="I5396"/>
      <c r="J5396" s="267"/>
      <c r="K5396" s="267"/>
      <c r="L5396" s="372"/>
      <c r="O5396" s="373"/>
      <c r="P5396" s="373"/>
      <c r="Q5396" s="374"/>
      <c r="R5396" s="274"/>
      <c r="S5396"/>
      <c r="T5396"/>
      <c r="U5396"/>
      <c r="V5396"/>
      <c r="W5396"/>
      <c r="X5396"/>
      <c r="Y5396"/>
      <c r="Z5396"/>
      <c r="AA5396"/>
      <c r="AB5396"/>
      <c r="AC5396"/>
      <c r="AD5396"/>
      <c r="AE5396"/>
      <c r="AF5396"/>
      <c r="AG5396"/>
      <c r="AH5396"/>
    </row>
    <row r="5397" spans="1:34" s="282" customFormat="1" ht="12.75" customHeight="1" x14ac:dyDescent="0.25">
      <c r="A5397"/>
      <c r="B5397"/>
      <c r="C5397" s="8"/>
      <c r="D5397" s="8"/>
      <c r="E5397"/>
      <c r="F5397" s="276"/>
      <c r="G5397"/>
      <c r="H5397"/>
      <c r="I5397"/>
      <c r="J5397" s="267"/>
      <c r="K5397" s="267"/>
      <c r="L5397" s="372"/>
      <c r="O5397" s="373"/>
      <c r="P5397" s="373"/>
      <c r="Q5397" s="374"/>
      <c r="R5397" s="274"/>
      <c r="S5397"/>
      <c r="T5397"/>
      <c r="U5397"/>
      <c r="V5397"/>
      <c r="W5397"/>
      <c r="X5397"/>
      <c r="Y5397"/>
      <c r="Z5397"/>
      <c r="AA5397"/>
      <c r="AB5397"/>
      <c r="AC5397"/>
      <c r="AD5397"/>
      <c r="AE5397"/>
      <c r="AF5397"/>
      <c r="AG5397"/>
      <c r="AH5397"/>
    </row>
    <row r="5398" spans="1:34" s="282" customFormat="1" ht="12.75" customHeight="1" x14ac:dyDescent="0.25">
      <c r="A5398"/>
      <c r="B5398"/>
      <c r="C5398" s="8"/>
      <c r="D5398" s="8"/>
      <c r="E5398"/>
      <c r="F5398" s="276"/>
      <c r="G5398"/>
      <c r="H5398"/>
      <c r="I5398"/>
      <c r="J5398" s="267"/>
      <c r="K5398" s="267"/>
      <c r="L5398" s="372"/>
      <c r="O5398" s="373"/>
      <c r="P5398" s="373"/>
      <c r="Q5398" s="374"/>
      <c r="R5398" s="274"/>
      <c r="S5398"/>
      <c r="T5398"/>
      <c r="U5398"/>
      <c r="V5398"/>
      <c r="W5398"/>
      <c r="X5398"/>
      <c r="Y5398"/>
      <c r="Z5398"/>
      <c r="AA5398"/>
      <c r="AB5398"/>
      <c r="AC5398"/>
      <c r="AD5398"/>
      <c r="AE5398"/>
      <c r="AF5398"/>
      <c r="AG5398"/>
      <c r="AH5398"/>
    </row>
    <row r="5399" spans="1:34" s="282" customFormat="1" ht="12.75" customHeight="1" x14ac:dyDescent="0.25">
      <c r="A5399"/>
      <c r="B5399"/>
      <c r="C5399" s="8"/>
      <c r="D5399" s="8"/>
      <c r="E5399"/>
      <c r="F5399" s="276"/>
      <c r="G5399"/>
      <c r="H5399"/>
      <c r="I5399"/>
      <c r="J5399" s="267"/>
      <c r="K5399" s="267"/>
      <c r="L5399" s="372"/>
      <c r="O5399" s="373"/>
      <c r="P5399" s="373"/>
      <c r="Q5399" s="374"/>
      <c r="R5399" s="274"/>
      <c r="S5399"/>
      <c r="T5399"/>
      <c r="U5399"/>
      <c r="V5399"/>
      <c r="W5399"/>
      <c r="X5399"/>
      <c r="Y5399"/>
      <c r="Z5399"/>
      <c r="AA5399"/>
      <c r="AB5399"/>
      <c r="AC5399"/>
      <c r="AD5399"/>
      <c r="AE5399"/>
      <c r="AF5399"/>
      <c r="AG5399"/>
      <c r="AH5399"/>
    </row>
    <row r="5400" spans="1:34" s="282" customFormat="1" ht="12.75" customHeight="1" x14ac:dyDescent="0.25">
      <c r="A5400"/>
      <c r="B5400"/>
      <c r="C5400" s="8"/>
      <c r="D5400" s="8"/>
      <c r="E5400"/>
      <c r="F5400" s="276"/>
      <c r="G5400"/>
      <c r="H5400"/>
      <c r="I5400"/>
      <c r="J5400" s="267"/>
      <c r="K5400" s="267"/>
      <c r="L5400" s="372"/>
      <c r="O5400" s="373"/>
      <c r="P5400" s="373"/>
      <c r="Q5400" s="374"/>
      <c r="R5400" s="274"/>
      <c r="S5400"/>
      <c r="T5400"/>
      <c r="U5400"/>
      <c r="V5400"/>
      <c r="W5400"/>
      <c r="X5400"/>
      <c r="Y5400"/>
      <c r="Z5400"/>
      <c r="AA5400"/>
      <c r="AB5400"/>
      <c r="AC5400"/>
      <c r="AD5400"/>
      <c r="AE5400"/>
      <c r="AF5400"/>
      <c r="AG5400"/>
      <c r="AH5400"/>
    </row>
    <row r="5401" spans="1:34" s="282" customFormat="1" ht="12.75" customHeight="1" x14ac:dyDescent="0.25">
      <c r="A5401"/>
      <c r="B5401"/>
      <c r="C5401" s="8"/>
      <c r="D5401" s="8"/>
      <c r="E5401"/>
      <c r="F5401" s="276"/>
      <c r="G5401"/>
      <c r="H5401"/>
      <c r="I5401"/>
      <c r="J5401" s="267"/>
      <c r="K5401" s="267"/>
      <c r="L5401" s="372"/>
      <c r="O5401" s="373"/>
      <c r="P5401" s="373"/>
      <c r="Q5401" s="374"/>
      <c r="R5401" s="274"/>
      <c r="S5401"/>
      <c r="T5401"/>
      <c r="U5401"/>
      <c r="V5401"/>
      <c r="W5401"/>
      <c r="X5401"/>
      <c r="Y5401"/>
      <c r="Z5401"/>
      <c r="AA5401"/>
      <c r="AB5401"/>
      <c r="AC5401"/>
      <c r="AD5401"/>
      <c r="AE5401"/>
      <c r="AF5401"/>
      <c r="AG5401"/>
      <c r="AH5401"/>
    </row>
    <row r="5402" spans="1:34" s="282" customFormat="1" ht="12.75" customHeight="1" x14ac:dyDescent="0.25">
      <c r="A5402"/>
      <c r="B5402"/>
      <c r="C5402" s="8"/>
      <c r="D5402" s="8"/>
      <c r="E5402"/>
      <c r="F5402" s="276"/>
      <c r="G5402"/>
      <c r="H5402"/>
      <c r="I5402"/>
      <c r="J5402" s="267"/>
      <c r="K5402" s="267"/>
      <c r="L5402" s="372"/>
      <c r="O5402" s="373"/>
      <c r="P5402" s="373"/>
      <c r="Q5402" s="374"/>
      <c r="R5402" s="274"/>
      <c r="S5402"/>
      <c r="T5402"/>
      <c r="U5402"/>
      <c r="V5402"/>
      <c r="W5402"/>
      <c r="X5402"/>
      <c r="Y5402"/>
      <c r="Z5402"/>
      <c r="AA5402"/>
      <c r="AB5402"/>
      <c r="AC5402"/>
      <c r="AD5402"/>
      <c r="AE5402"/>
      <c r="AF5402"/>
      <c r="AG5402"/>
      <c r="AH5402"/>
    </row>
    <row r="5403" spans="1:34" s="282" customFormat="1" ht="12.75" customHeight="1" x14ac:dyDescent="0.25">
      <c r="A5403"/>
      <c r="B5403"/>
      <c r="C5403" s="8"/>
      <c r="D5403" s="8"/>
      <c r="E5403"/>
      <c r="F5403" s="276"/>
      <c r="G5403"/>
      <c r="H5403"/>
      <c r="I5403"/>
      <c r="J5403" s="267"/>
      <c r="K5403" s="267"/>
      <c r="L5403" s="372"/>
      <c r="O5403" s="373"/>
      <c r="P5403" s="373"/>
      <c r="Q5403" s="374"/>
      <c r="R5403" s="274"/>
      <c r="S5403"/>
      <c r="T5403"/>
      <c r="U5403"/>
      <c r="V5403"/>
      <c r="W5403"/>
      <c r="X5403"/>
      <c r="Y5403"/>
      <c r="Z5403"/>
      <c r="AA5403"/>
      <c r="AB5403"/>
      <c r="AC5403"/>
      <c r="AD5403"/>
      <c r="AE5403"/>
      <c r="AF5403"/>
      <c r="AG5403"/>
      <c r="AH5403"/>
    </row>
    <row r="5404" spans="1:34" s="282" customFormat="1" ht="12.75" customHeight="1" x14ac:dyDescent="0.25">
      <c r="A5404"/>
      <c r="B5404"/>
      <c r="C5404" s="8"/>
      <c r="D5404" s="8"/>
      <c r="E5404"/>
      <c r="F5404" s="276"/>
      <c r="G5404"/>
      <c r="H5404"/>
      <c r="I5404"/>
      <c r="J5404" s="267"/>
      <c r="K5404" s="267"/>
      <c r="L5404" s="372"/>
      <c r="O5404" s="373"/>
      <c r="P5404" s="373"/>
      <c r="Q5404" s="374"/>
      <c r="R5404" s="274"/>
      <c r="S5404"/>
      <c r="T5404"/>
      <c r="U5404"/>
      <c r="V5404"/>
      <c r="W5404"/>
      <c r="X5404"/>
      <c r="Y5404"/>
      <c r="Z5404"/>
      <c r="AA5404"/>
      <c r="AB5404"/>
      <c r="AC5404"/>
      <c r="AD5404"/>
      <c r="AE5404"/>
      <c r="AF5404"/>
      <c r="AG5404"/>
      <c r="AH5404"/>
    </row>
    <row r="5405" spans="1:34" s="282" customFormat="1" ht="12.75" customHeight="1" x14ac:dyDescent="0.25">
      <c r="A5405"/>
      <c r="B5405"/>
      <c r="C5405" s="8"/>
      <c r="D5405" s="8"/>
      <c r="E5405"/>
      <c r="F5405" s="276"/>
      <c r="G5405"/>
      <c r="H5405"/>
      <c r="I5405"/>
      <c r="J5405" s="267"/>
      <c r="K5405" s="267"/>
      <c r="L5405" s="372"/>
      <c r="O5405" s="373"/>
      <c r="P5405" s="373"/>
      <c r="Q5405" s="374"/>
      <c r="R5405" s="274"/>
      <c r="S5405"/>
      <c r="T5405"/>
      <c r="U5405"/>
      <c r="V5405"/>
      <c r="W5405"/>
      <c r="X5405"/>
      <c r="Y5405"/>
      <c r="Z5405"/>
      <c r="AA5405"/>
      <c r="AB5405"/>
      <c r="AC5405"/>
      <c r="AD5405"/>
      <c r="AE5405"/>
      <c r="AF5405"/>
      <c r="AG5405"/>
      <c r="AH5405"/>
    </row>
    <row r="5406" spans="1:34" s="282" customFormat="1" ht="12.75" customHeight="1" x14ac:dyDescent="0.25">
      <c r="A5406"/>
      <c r="B5406"/>
      <c r="C5406" s="8"/>
      <c r="D5406" s="8"/>
      <c r="E5406"/>
      <c r="F5406" s="276"/>
      <c r="G5406"/>
      <c r="H5406"/>
      <c r="I5406"/>
      <c r="J5406" s="267"/>
      <c r="K5406" s="267"/>
      <c r="L5406" s="372"/>
      <c r="O5406" s="373"/>
      <c r="P5406" s="373"/>
      <c r="Q5406" s="374"/>
      <c r="R5406" s="274"/>
      <c r="S5406"/>
      <c r="T5406"/>
      <c r="U5406"/>
      <c r="V5406"/>
      <c r="W5406"/>
      <c r="X5406"/>
      <c r="Y5406"/>
      <c r="Z5406"/>
      <c r="AA5406"/>
      <c r="AB5406"/>
      <c r="AC5406"/>
      <c r="AD5406"/>
      <c r="AE5406"/>
      <c r="AF5406"/>
      <c r="AG5406"/>
      <c r="AH5406"/>
    </row>
    <row r="5407" spans="1:34" s="282" customFormat="1" ht="12.75" customHeight="1" x14ac:dyDescent="0.25">
      <c r="A5407"/>
      <c r="B5407"/>
      <c r="C5407" s="8"/>
      <c r="D5407" s="8"/>
      <c r="E5407"/>
      <c r="F5407" s="276"/>
      <c r="G5407"/>
      <c r="H5407"/>
      <c r="I5407"/>
      <c r="J5407" s="267"/>
      <c r="K5407" s="267"/>
      <c r="L5407" s="372"/>
      <c r="O5407" s="373"/>
      <c r="P5407" s="373"/>
      <c r="Q5407" s="374"/>
      <c r="R5407" s="274"/>
      <c r="S5407"/>
      <c r="T5407"/>
      <c r="U5407"/>
      <c r="V5407"/>
      <c r="W5407"/>
      <c r="X5407"/>
      <c r="Y5407"/>
      <c r="Z5407"/>
      <c r="AA5407"/>
      <c r="AB5407"/>
      <c r="AC5407"/>
      <c r="AD5407"/>
      <c r="AE5407"/>
      <c r="AF5407"/>
      <c r="AG5407"/>
      <c r="AH5407"/>
    </row>
    <row r="5408" spans="1:34" s="282" customFormat="1" ht="12.75" customHeight="1" x14ac:dyDescent="0.25">
      <c r="A5408"/>
      <c r="B5408"/>
      <c r="C5408" s="8"/>
      <c r="D5408" s="8"/>
      <c r="E5408"/>
      <c r="F5408" s="276"/>
      <c r="G5408"/>
      <c r="H5408"/>
      <c r="I5408"/>
      <c r="J5408" s="267"/>
      <c r="K5408" s="267"/>
      <c r="L5408" s="372"/>
      <c r="O5408" s="373"/>
      <c r="P5408" s="373"/>
      <c r="Q5408" s="374"/>
      <c r="R5408" s="274"/>
      <c r="S5408"/>
      <c r="T5408"/>
      <c r="U5408"/>
      <c r="V5408"/>
      <c r="W5408"/>
      <c r="X5408"/>
      <c r="Y5408"/>
      <c r="Z5408"/>
      <c r="AA5408"/>
      <c r="AB5408"/>
      <c r="AC5408"/>
      <c r="AD5408"/>
      <c r="AE5408"/>
      <c r="AF5408"/>
      <c r="AG5408"/>
      <c r="AH5408"/>
    </row>
    <row r="5409" spans="1:34" s="282" customFormat="1" ht="12.75" customHeight="1" x14ac:dyDescent="0.25">
      <c r="A5409"/>
      <c r="B5409"/>
      <c r="C5409" s="8"/>
      <c r="D5409" s="8"/>
      <c r="E5409"/>
      <c r="F5409" s="276"/>
      <c r="G5409"/>
      <c r="H5409"/>
      <c r="I5409"/>
      <c r="J5409" s="267"/>
      <c r="K5409" s="267"/>
      <c r="L5409" s="372"/>
      <c r="O5409" s="373"/>
      <c r="P5409" s="373"/>
      <c r="Q5409" s="374"/>
      <c r="R5409" s="274"/>
      <c r="S5409"/>
      <c r="T5409"/>
      <c r="U5409"/>
      <c r="V5409"/>
      <c r="W5409"/>
      <c r="X5409"/>
      <c r="Y5409"/>
      <c r="Z5409"/>
      <c r="AA5409"/>
      <c r="AB5409"/>
      <c r="AC5409"/>
      <c r="AD5409"/>
      <c r="AE5409"/>
      <c r="AF5409"/>
      <c r="AG5409"/>
      <c r="AH5409"/>
    </row>
    <row r="5410" spans="1:34" s="282" customFormat="1" ht="12.75" customHeight="1" x14ac:dyDescent="0.25">
      <c r="A5410"/>
      <c r="B5410"/>
      <c r="C5410" s="8"/>
      <c r="D5410" s="8"/>
      <c r="E5410"/>
      <c r="F5410" s="276"/>
      <c r="G5410"/>
      <c r="H5410"/>
      <c r="I5410"/>
      <c r="J5410" s="267"/>
      <c r="K5410" s="267"/>
      <c r="L5410" s="372"/>
      <c r="O5410" s="373"/>
      <c r="P5410" s="373"/>
      <c r="Q5410" s="374"/>
      <c r="R5410" s="274"/>
      <c r="S5410"/>
      <c r="T5410"/>
      <c r="U5410"/>
      <c r="V5410"/>
      <c r="W5410"/>
      <c r="X5410"/>
      <c r="Y5410"/>
      <c r="Z5410"/>
      <c r="AA5410"/>
      <c r="AB5410"/>
      <c r="AC5410"/>
      <c r="AD5410"/>
      <c r="AE5410"/>
      <c r="AF5410"/>
      <c r="AG5410"/>
      <c r="AH5410"/>
    </row>
    <row r="5411" spans="1:34" s="282" customFormat="1" ht="12.75" customHeight="1" x14ac:dyDescent="0.25">
      <c r="A5411"/>
      <c r="B5411"/>
      <c r="C5411" s="8"/>
      <c r="D5411" s="8"/>
      <c r="E5411"/>
      <c r="F5411" s="276"/>
      <c r="G5411"/>
      <c r="H5411"/>
      <c r="I5411"/>
      <c r="J5411" s="267"/>
      <c r="K5411" s="267"/>
      <c r="L5411" s="372"/>
      <c r="O5411" s="373"/>
      <c r="P5411" s="373"/>
      <c r="Q5411" s="374"/>
      <c r="R5411" s="274"/>
      <c r="S5411"/>
      <c r="T5411"/>
      <c r="U5411"/>
      <c r="V5411"/>
      <c r="W5411"/>
      <c r="X5411"/>
      <c r="Y5411"/>
      <c r="Z5411"/>
      <c r="AA5411"/>
      <c r="AB5411"/>
      <c r="AC5411"/>
      <c r="AD5411"/>
      <c r="AE5411"/>
      <c r="AF5411"/>
      <c r="AG5411"/>
      <c r="AH5411"/>
    </row>
    <row r="5412" spans="1:34" s="282" customFormat="1" ht="12.75" customHeight="1" x14ac:dyDescent="0.25">
      <c r="A5412"/>
      <c r="B5412"/>
      <c r="C5412" s="8"/>
      <c r="D5412" s="8"/>
      <c r="E5412"/>
      <c r="F5412" s="276"/>
      <c r="G5412"/>
      <c r="H5412"/>
      <c r="I5412"/>
      <c r="J5412" s="267"/>
      <c r="K5412" s="267"/>
      <c r="L5412" s="372"/>
      <c r="O5412" s="373"/>
      <c r="P5412" s="373"/>
      <c r="Q5412" s="374"/>
      <c r="R5412" s="274"/>
      <c r="S5412"/>
      <c r="T5412"/>
      <c r="U5412"/>
      <c r="V5412"/>
      <c r="W5412"/>
      <c r="X5412"/>
      <c r="Y5412"/>
      <c r="Z5412"/>
      <c r="AA5412"/>
      <c r="AB5412"/>
      <c r="AC5412"/>
      <c r="AD5412"/>
      <c r="AE5412"/>
      <c r="AF5412"/>
      <c r="AG5412"/>
      <c r="AH5412"/>
    </row>
    <row r="5413" spans="1:34" s="282" customFormat="1" ht="12.75" customHeight="1" x14ac:dyDescent="0.25">
      <c r="A5413"/>
      <c r="B5413"/>
      <c r="C5413" s="8"/>
      <c r="D5413" s="8"/>
      <c r="E5413"/>
      <c r="F5413" s="276"/>
      <c r="G5413"/>
      <c r="H5413"/>
      <c r="I5413"/>
      <c r="J5413" s="267"/>
      <c r="K5413" s="267"/>
      <c r="L5413" s="372"/>
      <c r="O5413" s="373"/>
      <c r="P5413" s="373"/>
      <c r="Q5413" s="374"/>
      <c r="R5413" s="274"/>
      <c r="S5413"/>
      <c r="T5413"/>
      <c r="U5413"/>
      <c r="V5413"/>
      <c r="W5413"/>
      <c r="X5413"/>
      <c r="Y5413"/>
      <c r="Z5413"/>
      <c r="AA5413"/>
      <c r="AB5413"/>
      <c r="AC5413"/>
      <c r="AD5413"/>
      <c r="AE5413"/>
      <c r="AF5413"/>
      <c r="AG5413"/>
      <c r="AH5413"/>
    </row>
    <row r="5414" spans="1:34" s="282" customFormat="1" ht="12.75" customHeight="1" x14ac:dyDescent="0.25">
      <c r="A5414"/>
      <c r="B5414"/>
      <c r="C5414" s="8"/>
      <c r="D5414" s="8"/>
      <c r="E5414"/>
      <c r="F5414" s="276"/>
      <c r="G5414"/>
      <c r="H5414"/>
      <c r="I5414"/>
      <c r="J5414" s="267"/>
      <c r="K5414" s="267"/>
      <c r="L5414" s="372"/>
      <c r="O5414" s="373"/>
      <c r="P5414" s="373"/>
      <c r="Q5414" s="374"/>
      <c r="R5414" s="274"/>
      <c r="S5414"/>
      <c r="T5414"/>
      <c r="U5414"/>
      <c r="V5414"/>
      <c r="W5414"/>
      <c r="X5414"/>
      <c r="Y5414"/>
      <c r="Z5414"/>
      <c r="AA5414"/>
      <c r="AB5414"/>
      <c r="AC5414"/>
      <c r="AD5414"/>
      <c r="AE5414"/>
      <c r="AF5414"/>
      <c r="AG5414"/>
      <c r="AH5414"/>
    </row>
    <row r="5415" spans="1:34" s="282" customFormat="1" ht="12.75" customHeight="1" x14ac:dyDescent="0.25">
      <c r="A5415"/>
      <c r="B5415"/>
      <c r="C5415" s="8"/>
      <c r="D5415" s="8"/>
      <c r="E5415"/>
      <c r="F5415" s="276"/>
      <c r="G5415"/>
      <c r="H5415"/>
      <c r="I5415"/>
      <c r="J5415" s="267"/>
      <c r="K5415" s="267"/>
      <c r="L5415" s="372"/>
      <c r="O5415" s="373"/>
      <c r="P5415" s="373"/>
      <c r="Q5415" s="374"/>
      <c r="R5415" s="274"/>
      <c r="S5415"/>
      <c r="T5415"/>
      <c r="U5415"/>
      <c r="V5415"/>
      <c r="W5415"/>
      <c r="X5415"/>
      <c r="Y5415"/>
      <c r="Z5415"/>
      <c r="AA5415"/>
      <c r="AB5415"/>
      <c r="AC5415"/>
      <c r="AD5415"/>
      <c r="AE5415"/>
      <c r="AF5415"/>
      <c r="AG5415"/>
      <c r="AH5415"/>
    </row>
    <row r="5416" spans="1:34" s="282" customFormat="1" ht="12.75" customHeight="1" x14ac:dyDescent="0.25">
      <c r="A5416"/>
      <c r="B5416"/>
      <c r="C5416" s="8"/>
      <c r="D5416" s="8"/>
      <c r="E5416"/>
      <c r="F5416" s="276"/>
      <c r="G5416"/>
      <c r="H5416"/>
      <c r="I5416"/>
      <c r="J5416" s="267"/>
      <c r="K5416" s="267"/>
      <c r="L5416" s="372"/>
      <c r="O5416" s="373"/>
      <c r="P5416" s="373"/>
      <c r="Q5416" s="374"/>
      <c r="R5416" s="274"/>
      <c r="S5416"/>
      <c r="T5416"/>
      <c r="U5416"/>
      <c r="V5416"/>
      <c r="W5416"/>
      <c r="X5416"/>
      <c r="Y5416"/>
      <c r="Z5416"/>
      <c r="AA5416"/>
      <c r="AB5416"/>
      <c r="AC5416"/>
      <c r="AD5416"/>
      <c r="AE5416"/>
      <c r="AF5416"/>
      <c r="AG5416"/>
      <c r="AH5416"/>
    </row>
    <row r="5417" spans="1:34" s="282" customFormat="1" ht="12.75" customHeight="1" x14ac:dyDescent="0.25">
      <c r="A5417"/>
      <c r="B5417"/>
      <c r="C5417" s="8"/>
      <c r="D5417" s="8"/>
      <c r="E5417"/>
      <c r="F5417" s="276"/>
      <c r="G5417"/>
      <c r="H5417"/>
      <c r="I5417"/>
      <c r="J5417" s="267"/>
      <c r="K5417" s="267"/>
      <c r="L5417" s="372"/>
      <c r="O5417" s="373"/>
      <c r="P5417" s="373"/>
      <c r="Q5417" s="374"/>
      <c r="R5417" s="274"/>
      <c r="S5417"/>
      <c r="T5417"/>
      <c r="U5417"/>
      <c r="V5417"/>
      <c r="W5417"/>
      <c r="X5417"/>
      <c r="Y5417"/>
      <c r="Z5417"/>
      <c r="AA5417"/>
      <c r="AB5417"/>
      <c r="AC5417"/>
      <c r="AD5417"/>
      <c r="AE5417"/>
      <c r="AF5417"/>
      <c r="AG5417"/>
      <c r="AH5417"/>
    </row>
    <row r="5418" spans="1:34" s="282" customFormat="1" ht="12.75" customHeight="1" x14ac:dyDescent="0.25">
      <c r="A5418"/>
      <c r="B5418"/>
      <c r="C5418" s="8"/>
      <c r="D5418" s="8"/>
      <c r="E5418"/>
      <c r="F5418" s="276"/>
      <c r="G5418"/>
      <c r="H5418"/>
      <c r="I5418"/>
      <c r="J5418" s="267"/>
      <c r="K5418" s="267"/>
      <c r="L5418" s="372"/>
      <c r="O5418" s="373"/>
      <c r="P5418" s="373"/>
      <c r="Q5418" s="374"/>
      <c r="R5418" s="274"/>
      <c r="S5418"/>
      <c r="T5418"/>
      <c r="U5418"/>
      <c r="V5418"/>
      <c r="W5418"/>
      <c r="X5418"/>
      <c r="Y5418"/>
      <c r="Z5418"/>
      <c r="AA5418"/>
      <c r="AB5418"/>
      <c r="AC5418"/>
      <c r="AD5418"/>
      <c r="AE5418"/>
      <c r="AF5418"/>
      <c r="AG5418"/>
      <c r="AH5418"/>
    </row>
    <row r="5419" spans="1:34" s="282" customFormat="1" ht="12.75" customHeight="1" x14ac:dyDescent="0.25">
      <c r="A5419"/>
      <c r="B5419"/>
      <c r="C5419" s="8"/>
      <c r="D5419" s="8"/>
      <c r="E5419"/>
      <c r="F5419" s="276"/>
      <c r="G5419"/>
      <c r="H5419"/>
      <c r="I5419"/>
      <c r="J5419" s="267"/>
      <c r="K5419" s="267"/>
      <c r="L5419" s="372"/>
      <c r="O5419" s="373"/>
      <c r="P5419" s="373"/>
      <c r="Q5419" s="374"/>
      <c r="R5419" s="274"/>
      <c r="S5419"/>
      <c r="T5419"/>
      <c r="U5419"/>
      <c r="V5419"/>
      <c r="W5419"/>
      <c r="X5419"/>
      <c r="Y5419"/>
      <c r="Z5419"/>
      <c r="AA5419"/>
      <c r="AB5419"/>
      <c r="AC5419"/>
      <c r="AD5419"/>
      <c r="AE5419"/>
      <c r="AF5419"/>
      <c r="AG5419"/>
      <c r="AH5419"/>
    </row>
    <row r="5420" spans="1:34" s="282" customFormat="1" ht="12.75" customHeight="1" x14ac:dyDescent="0.25">
      <c r="A5420"/>
      <c r="B5420"/>
      <c r="C5420" s="8"/>
      <c r="D5420" s="8"/>
      <c r="E5420"/>
      <c r="F5420" s="276"/>
      <c r="G5420"/>
      <c r="H5420"/>
      <c r="I5420"/>
      <c r="J5420" s="267"/>
      <c r="K5420" s="267"/>
      <c r="L5420" s="372"/>
      <c r="O5420" s="373"/>
      <c r="P5420" s="373"/>
      <c r="Q5420" s="374"/>
      <c r="R5420" s="274"/>
      <c r="S5420"/>
      <c r="T5420"/>
      <c r="U5420"/>
      <c r="V5420"/>
      <c r="W5420"/>
      <c r="X5420"/>
      <c r="Y5420"/>
      <c r="Z5420"/>
      <c r="AA5420"/>
      <c r="AB5420"/>
      <c r="AC5420"/>
      <c r="AD5420"/>
      <c r="AE5420"/>
      <c r="AF5420"/>
      <c r="AG5420"/>
      <c r="AH5420"/>
    </row>
    <row r="5421" spans="1:34" s="282" customFormat="1" ht="12.75" customHeight="1" x14ac:dyDescent="0.25">
      <c r="A5421"/>
      <c r="B5421"/>
      <c r="C5421" s="8"/>
      <c r="D5421" s="8"/>
      <c r="E5421"/>
      <c r="F5421" s="276"/>
      <c r="G5421"/>
      <c r="H5421"/>
      <c r="I5421"/>
      <c r="J5421" s="267"/>
      <c r="K5421" s="267"/>
      <c r="L5421" s="372"/>
      <c r="O5421" s="373"/>
      <c r="P5421" s="373"/>
      <c r="Q5421" s="374"/>
      <c r="R5421" s="274"/>
      <c r="S5421"/>
      <c r="T5421"/>
      <c r="U5421"/>
      <c r="V5421"/>
      <c r="W5421"/>
      <c r="X5421"/>
      <c r="Y5421"/>
      <c r="Z5421"/>
      <c r="AA5421"/>
      <c r="AB5421"/>
      <c r="AC5421"/>
      <c r="AD5421"/>
      <c r="AE5421"/>
      <c r="AF5421"/>
      <c r="AG5421"/>
      <c r="AH5421"/>
    </row>
    <row r="5422" spans="1:34" s="282" customFormat="1" ht="12.75" customHeight="1" x14ac:dyDescent="0.25">
      <c r="A5422"/>
      <c r="B5422"/>
      <c r="C5422" s="8"/>
      <c r="D5422" s="8"/>
      <c r="E5422"/>
      <c r="F5422" s="276"/>
      <c r="G5422"/>
      <c r="H5422"/>
      <c r="I5422"/>
      <c r="J5422" s="267"/>
      <c r="K5422" s="267"/>
      <c r="L5422" s="372"/>
      <c r="O5422" s="373"/>
      <c r="P5422" s="373"/>
      <c r="Q5422" s="374"/>
      <c r="R5422" s="274"/>
      <c r="S5422"/>
      <c r="T5422"/>
      <c r="U5422"/>
      <c r="V5422"/>
      <c r="W5422"/>
      <c r="X5422"/>
      <c r="Y5422"/>
      <c r="Z5422"/>
      <c r="AA5422"/>
      <c r="AB5422"/>
      <c r="AC5422"/>
      <c r="AD5422"/>
      <c r="AE5422"/>
      <c r="AF5422"/>
      <c r="AG5422"/>
      <c r="AH5422"/>
    </row>
    <row r="5423" spans="1:34" s="282" customFormat="1" ht="12.75" customHeight="1" x14ac:dyDescent="0.25">
      <c r="A5423"/>
      <c r="B5423"/>
      <c r="C5423" s="8"/>
      <c r="D5423" s="8"/>
      <c r="E5423"/>
      <c r="F5423" s="276"/>
      <c r="G5423"/>
      <c r="H5423"/>
      <c r="I5423"/>
      <c r="J5423" s="267"/>
      <c r="K5423" s="267"/>
      <c r="L5423" s="372"/>
      <c r="O5423" s="373"/>
      <c r="P5423" s="373"/>
      <c r="Q5423" s="374"/>
      <c r="R5423" s="274"/>
      <c r="S5423"/>
      <c r="T5423"/>
      <c r="U5423"/>
      <c r="V5423"/>
      <c r="W5423"/>
      <c r="X5423"/>
      <c r="Y5423"/>
      <c r="Z5423"/>
      <c r="AA5423"/>
      <c r="AB5423"/>
      <c r="AC5423"/>
      <c r="AD5423"/>
      <c r="AE5423"/>
      <c r="AF5423"/>
      <c r="AG5423"/>
      <c r="AH5423"/>
    </row>
    <row r="5424" spans="1:34" s="282" customFormat="1" ht="12.75" customHeight="1" x14ac:dyDescent="0.25">
      <c r="A5424"/>
      <c r="B5424"/>
      <c r="C5424" s="8"/>
      <c r="D5424" s="8"/>
      <c r="E5424"/>
      <c r="F5424" s="276"/>
      <c r="G5424"/>
      <c r="H5424"/>
      <c r="I5424"/>
      <c r="J5424" s="267"/>
      <c r="K5424" s="267"/>
      <c r="L5424" s="372"/>
      <c r="O5424" s="373"/>
      <c r="P5424" s="373"/>
      <c r="Q5424" s="374"/>
      <c r="R5424" s="274"/>
      <c r="S5424"/>
      <c r="T5424"/>
      <c r="U5424"/>
      <c r="V5424"/>
      <c r="W5424"/>
      <c r="X5424"/>
      <c r="Y5424"/>
      <c r="Z5424"/>
      <c r="AA5424"/>
      <c r="AB5424"/>
      <c r="AC5424"/>
      <c r="AD5424"/>
      <c r="AE5424"/>
      <c r="AF5424"/>
      <c r="AG5424"/>
      <c r="AH5424"/>
    </row>
    <row r="5425" spans="1:34" s="282" customFormat="1" ht="12.75" customHeight="1" x14ac:dyDescent="0.25">
      <c r="A5425"/>
      <c r="B5425"/>
      <c r="C5425" s="8"/>
      <c r="D5425" s="8"/>
      <c r="E5425"/>
      <c r="F5425" s="276"/>
      <c r="G5425"/>
      <c r="H5425"/>
      <c r="I5425"/>
      <c r="J5425" s="267"/>
      <c r="K5425" s="267"/>
      <c r="L5425" s="372"/>
      <c r="O5425" s="373"/>
      <c r="P5425" s="373"/>
      <c r="Q5425" s="374"/>
      <c r="R5425" s="274"/>
      <c r="S5425"/>
      <c r="T5425"/>
      <c r="U5425"/>
      <c r="V5425"/>
      <c r="W5425"/>
      <c r="X5425"/>
      <c r="Y5425"/>
      <c r="Z5425"/>
      <c r="AA5425"/>
      <c r="AB5425"/>
      <c r="AC5425"/>
      <c r="AD5425"/>
      <c r="AE5425"/>
      <c r="AF5425"/>
      <c r="AG5425"/>
      <c r="AH5425"/>
    </row>
    <row r="5426" spans="1:34" s="282" customFormat="1" ht="12.75" customHeight="1" x14ac:dyDescent="0.25">
      <c r="A5426"/>
      <c r="B5426"/>
      <c r="C5426" s="8"/>
      <c r="D5426" s="8"/>
      <c r="E5426"/>
      <c r="F5426" s="276"/>
      <c r="G5426"/>
      <c r="H5426"/>
      <c r="I5426"/>
      <c r="J5426" s="267"/>
      <c r="K5426" s="267"/>
      <c r="L5426" s="372"/>
      <c r="O5426" s="373"/>
      <c r="P5426" s="373"/>
      <c r="Q5426" s="374"/>
      <c r="R5426" s="274"/>
      <c r="S5426"/>
      <c r="T5426"/>
      <c r="U5426"/>
      <c r="V5426"/>
      <c r="W5426"/>
      <c r="X5426"/>
      <c r="Y5426"/>
      <c r="Z5426"/>
      <c r="AA5426"/>
      <c r="AB5426"/>
      <c r="AC5426"/>
      <c r="AD5426"/>
      <c r="AE5426"/>
      <c r="AF5426"/>
      <c r="AG5426"/>
      <c r="AH5426"/>
    </row>
    <row r="5427" spans="1:34" s="282" customFormat="1" ht="12.75" customHeight="1" x14ac:dyDescent="0.25">
      <c r="A5427"/>
      <c r="B5427"/>
      <c r="C5427" s="8"/>
      <c r="D5427" s="8"/>
      <c r="E5427"/>
      <c r="F5427" s="276"/>
      <c r="G5427"/>
      <c r="H5427"/>
      <c r="I5427"/>
      <c r="J5427" s="267"/>
      <c r="K5427" s="267"/>
      <c r="L5427" s="372"/>
      <c r="O5427" s="373"/>
      <c r="P5427" s="373"/>
      <c r="Q5427" s="374"/>
      <c r="R5427" s="274"/>
      <c r="S5427"/>
      <c r="T5427"/>
      <c r="U5427"/>
      <c r="V5427"/>
      <c r="W5427"/>
      <c r="X5427"/>
      <c r="Y5427"/>
      <c r="Z5427"/>
      <c r="AA5427"/>
      <c r="AB5427"/>
      <c r="AC5427"/>
      <c r="AD5427"/>
      <c r="AE5427"/>
      <c r="AF5427"/>
      <c r="AG5427"/>
      <c r="AH5427"/>
    </row>
    <row r="5428" spans="1:34" s="282" customFormat="1" ht="12.75" customHeight="1" x14ac:dyDescent="0.25">
      <c r="A5428"/>
      <c r="B5428"/>
      <c r="C5428" s="8"/>
      <c r="D5428" s="8"/>
      <c r="E5428"/>
      <c r="F5428" s="276"/>
      <c r="G5428"/>
      <c r="H5428"/>
      <c r="I5428"/>
      <c r="J5428" s="267"/>
      <c r="K5428" s="267"/>
      <c r="L5428" s="372"/>
      <c r="O5428" s="373"/>
      <c r="P5428" s="373"/>
      <c r="Q5428" s="374"/>
      <c r="R5428" s="274"/>
      <c r="S5428"/>
      <c r="T5428"/>
      <c r="U5428"/>
      <c r="V5428"/>
      <c r="W5428"/>
      <c r="X5428"/>
      <c r="Y5428"/>
      <c r="Z5428"/>
      <c r="AA5428"/>
      <c r="AB5428"/>
      <c r="AC5428"/>
      <c r="AD5428"/>
      <c r="AE5428"/>
      <c r="AF5428"/>
      <c r="AG5428"/>
      <c r="AH5428"/>
    </row>
    <row r="5429" spans="1:34" s="282" customFormat="1" ht="12.75" customHeight="1" x14ac:dyDescent="0.25">
      <c r="A5429"/>
      <c r="B5429"/>
      <c r="C5429" s="8"/>
      <c r="D5429" s="8"/>
      <c r="E5429"/>
      <c r="F5429" s="276"/>
      <c r="G5429"/>
      <c r="H5429"/>
      <c r="I5429"/>
      <c r="J5429" s="267"/>
      <c r="K5429" s="267"/>
      <c r="L5429" s="372"/>
      <c r="O5429" s="373"/>
      <c r="P5429" s="373"/>
      <c r="Q5429" s="374"/>
      <c r="R5429" s="274"/>
      <c r="S5429"/>
      <c r="T5429"/>
      <c r="U5429"/>
      <c r="V5429"/>
      <c r="W5429"/>
      <c r="X5429"/>
      <c r="Y5429"/>
      <c r="Z5429"/>
      <c r="AA5429"/>
      <c r="AB5429"/>
      <c r="AC5429"/>
      <c r="AD5429"/>
      <c r="AE5429"/>
      <c r="AF5429"/>
      <c r="AG5429"/>
      <c r="AH5429"/>
    </row>
    <row r="5430" spans="1:34" s="282" customFormat="1" ht="12.75" customHeight="1" x14ac:dyDescent="0.25">
      <c r="A5430"/>
      <c r="B5430"/>
      <c r="C5430" s="8"/>
      <c r="D5430" s="8"/>
      <c r="E5430"/>
      <c r="F5430" s="276"/>
      <c r="G5430"/>
      <c r="H5430"/>
      <c r="I5430"/>
      <c r="J5430" s="267"/>
      <c r="K5430" s="267"/>
      <c r="L5430" s="372"/>
      <c r="O5430" s="373"/>
      <c r="P5430" s="373"/>
      <c r="Q5430" s="374"/>
      <c r="R5430" s="274"/>
      <c r="S5430"/>
      <c r="T5430"/>
      <c r="U5430"/>
      <c r="V5430"/>
      <c r="W5430"/>
      <c r="X5430"/>
      <c r="Y5430"/>
      <c r="Z5430"/>
      <c r="AA5430"/>
      <c r="AB5430"/>
      <c r="AC5430"/>
      <c r="AD5430"/>
      <c r="AE5430"/>
      <c r="AF5430"/>
      <c r="AG5430"/>
      <c r="AH5430"/>
    </row>
    <row r="5431" spans="1:34" s="282" customFormat="1" ht="12.75" customHeight="1" x14ac:dyDescent="0.25">
      <c r="A5431"/>
      <c r="B5431"/>
      <c r="C5431" s="8"/>
      <c r="D5431" s="8"/>
      <c r="E5431"/>
      <c r="F5431" s="276"/>
      <c r="G5431"/>
      <c r="H5431"/>
      <c r="I5431"/>
      <c r="J5431" s="267"/>
      <c r="K5431" s="267"/>
      <c r="L5431" s="372"/>
      <c r="O5431" s="373"/>
      <c r="P5431" s="373"/>
      <c r="Q5431" s="374"/>
      <c r="R5431" s="274"/>
      <c r="S5431"/>
      <c r="T5431"/>
      <c r="U5431"/>
      <c r="V5431"/>
      <c r="W5431"/>
      <c r="X5431"/>
      <c r="Y5431"/>
      <c r="Z5431"/>
      <c r="AA5431"/>
      <c r="AB5431"/>
      <c r="AC5431"/>
      <c r="AD5431"/>
      <c r="AE5431"/>
      <c r="AF5431"/>
      <c r="AG5431"/>
      <c r="AH5431"/>
    </row>
    <row r="5432" spans="1:34" s="282" customFormat="1" ht="12.75" customHeight="1" x14ac:dyDescent="0.25">
      <c r="A5432"/>
      <c r="B5432"/>
      <c r="C5432" s="8"/>
      <c r="D5432" s="8"/>
      <c r="E5432"/>
      <c r="F5432" s="276"/>
      <c r="G5432"/>
      <c r="H5432"/>
      <c r="I5432"/>
      <c r="J5432" s="267"/>
      <c r="K5432" s="267"/>
      <c r="L5432" s="372"/>
      <c r="O5432" s="373"/>
      <c r="P5432" s="373"/>
      <c r="Q5432" s="374"/>
      <c r="R5432" s="274"/>
      <c r="S5432"/>
      <c r="T5432"/>
      <c r="U5432"/>
      <c r="V5432"/>
      <c r="W5432"/>
      <c r="X5432"/>
      <c r="Y5432"/>
      <c r="Z5432"/>
      <c r="AA5432"/>
      <c r="AB5432"/>
      <c r="AC5432"/>
      <c r="AD5432"/>
      <c r="AE5432"/>
      <c r="AF5432"/>
      <c r="AG5432"/>
      <c r="AH5432"/>
    </row>
    <row r="5433" spans="1:34" s="282" customFormat="1" ht="12.75" customHeight="1" x14ac:dyDescent="0.25">
      <c r="A5433"/>
      <c r="B5433"/>
      <c r="C5433" s="8"/>
      <c r="D5433" s="8"/>
      <c r="E5433"/>
      <c r="F5433" s="276"/>
      <c r="G5433"/>
      <c r="H5433"/>
      <c r="I5433"/>
      <c r="J5433" s="267"/>
      <c r="K5433" s="267"/>
      <c r="L5433" s="372"/>
      <c r="O5433" s="373"/>
      <c r="P5433" s="373"/>
      <c r="Q5433" s="374"/>
      <c r="R5433" s="274"/>
      <c r="S5433"/>
      <c r="T5433"/>
      <c r="U5433"/>
      <c r="V5433"/>
      <c r="W5433"/>
      <c r="X5433"/>
      <c r="Y5433"/>
      <c r="Z5433"/>
      <c r="AA5433"/>
      <c r="AB5433"/>
      <c r="AC5433"/>
      <c r="AD5433"/>
      <c r="AE5433"/>
      <c r="AF5433"/>
      <c r="AG5433"/>
      <c r="AH5433"/>
    </row>
    <row r="5434" spans="1:34" s="282" customFormat="1" ht="12.75" customHeight="1" x14ac:dyDescent="0.25">
      <c r="A5434"/>
      <c r="B5434"/>
      <c r="C5434" s="8"/>
      <c r="D5434" s="8"/>
      <c r="E5434"/>
      <c r="F5434" s="276"/>
      <c r="G5434"/>
      <c r="H5434"/>
      <c r="I5434"/>
      <c r="J5434" s="267"/>
      <c r="K5434" s="267"/>
      <c r="L5434" s="372"/>
      <c r="O5434" s="373"/>
      <c r="P5434" s="373"/>
      <c r="Q5434" s="374"/>
      <c r="R5434" s="274"/>
      <c r="S5434"/>
      <c r="T5434"/>
      <c r="U5434"/>
      <c r="V5434"/>
      <c r="W5434"/>
      <c r="X5434"/>
      <c r="Y5434"/>
      <c r="Z5434"/>
      <c r="AA5434"/>
      <c r="AB5434"/>
      <c r="AC5434"/>
      <c r="AD5434"/>
      <c r="AE5434"/>
      <c r="AF5434"/>
      <c r="AG5434"/>
      <c r="AH5434"/>
    </row>
    <row r="5435" spans="1:34" s="282" customFormat="1" ht="12.75" customHeight="1" x14ac:dyDescent="0.25">
      <c r="A5435"/>
      <c r="B5435"/>
      <c r="C5435" s="8"/>
      <c r="D5435" s="8"/>
      <c r="E5435"/>
      <c r="F5435" s="276"/>
      <c r="G5435"/>
      <c r="H5435"/>
      <c r="I5435"/>
      <c r="J5435" s="267"/>
      <c r="K5435" s="267"/>
      <c r="L5435" s="372"/>
      <c r="O5435" s="373"/>
      <c r="P5435" s="373"/>
      <c r="Q5435" s="374"/>
      <c r="R5435" s="274"/>
      <c r="S5435"/>
      <c r="T5435"/>
      <c r="U5435"/>
      <c r="V5435"/>
      <c r="W5435"/>
      <c r="X5435"/>
      <c r="Y5435"/>
      <c r="Z5435"/>
      <c r="AA5435"/>
      <c r="AB5435"/>
      <c r="AC5435"/>
      <c r="AD5435"/>
      <c r="AE5435"/>
      <c r="AF5435"/>
      <c r="AG5435"/>
      <c r="AH5435"/>
    </row>
    <row r="5436" spans="1:34" s="282" customFormat="1" ht="12.75" customHeight="1" x14ac:dyDescent="0.25">
      <c r="A5436"/>
      <c r="B5436"/>
      <c r="C5436" s="8"/>
      <c r="D5436" s="8"/>
      <c r="E5436"/>
      <c r="F5436" s="276"/>
      <c r="G5436"/>
      <c r="H5436"/>
      <c r="I5436"/>
      <c r="J5436" s="267"/>
      <c r="K5436" s="267"/>
      <c r="L5436" s="372"/>
      <c r="O5436" s="373"/>
      <c r="P5436" s="373"/>
      <c r="Q5436" s="374"/>
      <c r="R5436" s="274"/>
      <c r="S5436"/>
      <c r="T5436"/>
      <c r="U5436"/>
      <c r="V5436"/>
      <c r="W5436"/>
      <c r="X5436"/>
      <c r="Y5436"/>
      <c r="Z5436"/>
      <c r="AA5436"/>
      <c r="AB5436"/>
      <c r="AC5436"/>
      <c r="AD5436"/>
      <c r="AE5436"/>
      <c r="AF5436"/>
      <c r="AG5436"/>
      <c r="AH5436"/>
    </row>
    <row r="5437" spans="1:34" s="282" customFormat="1" ht="12.75" customHeight="1" x14ac:dyDescent="0.25">
      <c r="A5437"/>
      <c r="B5437"/>
      <c r="C5437" s="8"/>
      <c r="D5437" s="8"/>
      <c r="E5437"/>
      <c r="F5437" s="276"/>
      <c r="G5437"/>
      <c r="H5437"/>
      <c r="I5437"/>
      <c r="J5437" s="267"/>
      <c r="K5437" s="267"/>
      <c r="L5437" s="372"/>
      <c r="O5437" s="373"/>
      <c r="P5437" s="373"/>
      <c r="Q5437" s="374"/>
      <c r="R5437" s="274"/>
      <c r="S5437"/>
      <c r="T5437"/>
      <c r="U5437"/>
      <c r="V5437"/>
      <c r="W5437"/>
      <c r="X5437"/>
      <c r="Y5437"/>
      <c r="Z5437"/>
      <c r="AA5437"/>
      <c r="AB5437"/>
      <c r="AC5437"/>
      <c r="AD5437"/>
      <c r="AE5437"/>
      <c r="AF5437"/>
      <c r="AG5437"/>
      <c r="AH5437"/>
    </row>
    <row r="5438" spans="1:34" s="282" customFormat="1" ht="12.75" customHeight="1" x14ac:dyDescent="0.25">
      <c r="A5438"/>
      <c r="B5438"/>
      <c r="C5438" s="8"/>
      <c r="D5438" s="8"/>
      <c r="E5438"/>
      <c r="F5438" s="276"/>
      <c r="G5438"/>
      <c r="H5438"/>
      <c r="I5438"/>
      <c r="J5438" s="267"/>
      <c r="K5438" s="267"/>
      <c r="L5438" s="372"/>
      <c r="O5438" s="373"/>
      <c r="P5438" s="373"/>
      <c r="Q5438" s="374"/>
      <c r="R5438" s="274"/>
      <c r="S5438"/>
      <c r="T5438"/>
      <c r="U5438"/>
      <c r="V5438"/>
      <c r="W5438"/>
      <c r="X5438"/>
      <c r="Y5438"/>
      <c r="Z5438"/>
      <c r="AA5438"/>
      <c r="AB5438"/>
      <c r="AC5438"/>
      <c r="AD5438"/>
      <c r="AE5438"/>
      <c r="AF5438"/>
      <c r="AG5438"/>
      <c r="AH5438"/>
    </row>
    <row r="5439" spans="1:34" s="282" customFormat="1" ht="12.75" customHeight="1" x14ac:dyDescent="0.25">
      <c r="A5439"/>
      <c r="B5439"/>
      <c r="C5439" s="8"/>
      <c r="D5439" s="8"/>
      <c r="E5439"/>
      <c r="F5439" s="276"/>
      <c r="G5439"/>
      <c r="H5439"/>
      <c r="I5439"/>
      <c r="J5439" s="267"/>
      <c r="K5439" s="267"/>
      <c r="L5439" s="372"/>
      <c r="O5439" s="373"/>
      <c r="P5439" s="373"/>
      <c r="Q5439" s="374"/>
      <c r="R5439" s="274"/>
      <c r="S5439"/>
      <c r="T5439"/>
      <c r="U5439"/>
      <c r="V5439"/>
      <c r="W5439"/>
      <c r="X5439"/>
      <c r="Y5439"/>
      <c r="Z5439"/>
      <c r="AA5439"/>
      <c r="AB5439"/>
      <c r="AC5439"/>
      <c r="AD5439"/>
      <c r="AE5439"/>
      <c r="AF5439"/>
      <c r="AG5439"/>
      <c r="AH5439"/>
    </row>
    <row r="5440" spans="1:34" s="282" customFormat="1" ht="12.75" customHeight="1" x14ac:dyDescent="0.25">
      <c r="A5440"/>
      <c r="B5440"/>
      <c r="C5440" s="8"/>
      <c r="D5440" s="8"/>
      <c r="E5440"/>
      <c r="F5440" s="276"/>
      <c r="G5440"/>
      <c r="H5440"/>
      <c r="I5440"/>
      <c r="J5440" s="267"/>
      <c r="K5440" s="267"/>
      <c r="L5440" s="372"/>
      <c r="O5440" s="373"/>
      <c r="P5440" s="373"/>
      <c r="Q5440" s="374"/>
      <c r="R5440" s="274"/>
      <c r="S5440"/>
      <c r="T5440"/>
      <c r="U5440"/>
      <c r="V5440"/>
      <c r="W5440"/>
      <c r="X5440"/>
      <c r="Y5440"/>
      <c r="Z5440"/>
      <c r="AA5440"/>
      <c r="AB5440"/>
      <c r="AC5440"/>
      <c r="AD5440"/>
      <c r="AE5440"/>
      <c r="AF5440"/>
      <c r="AG5440"/>
      <c r="AH5440"/>
    </row>
    <row r="5441" spans="1:34" s="282" customFormat="1" ht="12.75" customHeight="1" x14ac:dyDescent="0.25">
      <c r="A5441"/>
      <c r="B5441"/>
      <c r="C5441" s="8"/>
      <c r="D5441" s="8"/>
      <c r="E5441"/>
      <c r="F5441" s="276"/>
      <c r="G5441"/>
      <c r="H5441"/>
      <c r="I5441"/>
      <c r="J5441" s="267"/>
      <c r="K5441" s="267"/>
      <c r="L5441" s="372"/>
      <c r="O5441" s="373"/>
      <c r="P5441" s="373"/>
      <c r="Q5441" s="374"/>
      <c r="R5441" s="274"/>
      <c r="S5441"/>
      <c r="T5441"/>
      <c r="U5441"/>
      <c r="V5441"/>
      <c r="W5441"/>
      <c r="X5441"/>
      <c r="Y5441"/>
      <c r="Z5441"/>
      <c r="AA5441"/>
      <c r="AB5441"/>
      <c r="AC5441"/>
      <c r="AD5441"/>
      <c r="AE5441"/>
      <c r="AF5441"/>
      <c r="AG5441"/>
      <c r="AH5441"/>
    </row>
    <row r="5442" spans="1:34" s="282" customFormat="1" ht="12.75" customHeight="1" x14ac:dyDescent="0.25">
      <c r="A5442"/>
      <c r="B5442"/>
      <c r="C5442" s="8"/>
      <c r="D5442" s="8"/>
      <c r="E5442"/>
      <c r="F5442" s="276"/>
      <c r="G5442"/>
      <c r="H5442"/>
      <c r="I5442"/>
      <c r="J5442" s="267"/>
      <c r="K5442" s="267"/>
      <c r="L5442" s="372"/>
      <c r="O5442" s="373"/>
      <c r="P5442" s="373"/>
      <c r="Q5442" s="374"/>
      <c r="R5442" s="274"/>
      <c r="S5442"/>
      <c r="T5442"/>
      <c r="U5442"/>
      <c r="V5442"/>
      <c r="W5442"/>
      <c r="X5442"/>
      <c r="Y5442"/>
      <c r="Z5442"/>
      <c r="AA5442"/>
      <c r="AB5442"/>
      <c r="AC5442"/>
      <c r="AD5442"/>
      <c r="AE5442"/>
      <c r="AF5442"/>
      <c r="AG5442"/>
      <c r="AH5442"/>
    </row>
    <row r="5443" spans="1:34" s="282" customFormat="1" ht="12.75" customHeight="1" x14ac:dyDescent="0.25">
      <c r="A5443"/>
      <c r="B5443"/>
      <c r="C5443" s="8"/>
      <c r="D5443" s="8"/>
      <c r="E5443"/>
      <c r="F5443" s="276"/>
      <c r="G5443"/>
      <c r="H5443"/>
      <c r="I5443"/>
      <c r="J5443" s="267"/>
      <c r="K5443" s="267"/>
      <c r="L5443" s="372"/>
      <c r="O5443" s="373"/>
      <c r="P5443" s="373"/>
      <c r="Q5443" s="374"/>
      <c r="R5443" s="274"/>
      <c r="S5443"/>
      <c r="T5443"/>
      <c r="U5443"/>
      <c r="V5443"/>
      <c r="W5443"/>
      <c r="X5443"/>
      <c r="Y5443"/>
      <c r="Z5443"/>
      <c r="AA5443"/>
      <c r="AB5443"/>
      <c r="AC5443"/>
      <c r="AD5443"/>
      <c r="AE5443"/>
      <c r="AF5443"/>
      <c r="AG5443"/>
      <c r="AH5443"/>
    </row>
    <row r="5444" spans="1:34" s="282" customFormat="1" ht="12.75" customHeight="1" x14ac:dyDescent="0.25">
      <c r="A5444"/>
      <c r="B5444"/>
      <c r="C5444" s="8"/>
      <c r="D5444" s="8"/>
      <c r="E5444"/>
      <c r="F5444" s="276"/>
      <c r="G5444"/>
      <c r="H5444"/>
      <c r="I5444"/>
      <c r="J5444" s="267"/>
      <c r="K5444" s="267"/>
      <c r="L5444" s="372"/>
      <c r="O5444" s="373"/>
      <c r="P5444" s="373"/>
      <c r="Q5444" s="374"/>
      <c r="R5444" s="274"/>
      <c r="S5444"/>
      <c r="T5444"/>
      <c r="U5444"/>
      <c r="V5444"/>
      <c r="W5444"/>
      <c r="X5444"/>
      <c r="Y5444"/>
      <c r="Z5444"/>
      <c r="AA5444"/>
      <c r="AB5444"/>
      <c r="AC5444"/>
      <c r="AD5444"/>
      <c r="AE5444"/>
      <c r="AF5444"/>
      <c r="AG5444"/>
      <c r="AH5444"/>
    </row>
    <row r="5445" spans="1:34" s="282" customFormat="1" ht="12.75" customHeight="1" x14ac:dyDescent="0.25">
      <c r="A5445"/>
      <c r="B5445"/>
      <c r="C5445" s="8"/>
      <c r="D5445" s="8"/>
      <c r="E5445"/>
      <c r="F5445" s="276"/>
      <c r="G5445"/>
      <c r="H5445"/>
      <c r="I5445"/>
      <c r="J5445" s="267"/>
      <c r="K5445" s="267"/>
      <c r="L5445" s="372"/>
      <c r="O5445" s="373"/>
      <c r="P5445" s="373"/>
      <c r="Q5445" s="374"/>
      <c r="R5445" s="274"/>
      <c r="S5445"/>
      <c r="T5445"/>
      <c r="U5445"/>
      <c r="V5445"/>
      <c r="W5445"/>
      <c r="X5445"/>
      <c r="Y5445"/>
      <c r="Z5445"/>
      <c r="AA5445"/>
      <c r="AB5445"/>
      <c r="AC5445"/>
      <c r="AD5445"/>
      <c r="AE5445"/>
      <c r="AF5445"/>
      <c r="AG5445"/>
      <c r="AH5445"/>
    </row>
    <row r="5446" spans="1:34" s="282" customFormat="1" ht="12.75" customHeight="1" x14ac:dyDescent="0.25">
      <c r="A5446"/>
      <c r="B5446"/>
      <c r="C5446" s="8"/>
      <c r="D5446" s="8"/>
      <c r="E5446"/>
      <c r="F5446" s="276"/>
      <c r="G5446"/>
      <c r="H5446"/>
      <c r="I5446"/>
      <c r="J5446" s="267"/>
      <c r="K5446" s="267"/>
      <c r="L5446" s="372"/>
      <c r="O5446" s="373"/>
      <c r="P5446" s="373"/>
      <c r="Q5446" s="374"/>
      <c r="R5446" s="274"/>
      <c r="S5446"/>
      <c r="T5446"/>
      <c r="U5446"/>
      <c r="V5446"/>
      <c r="W5446"/>
      <c r="X5446"/>
      <c r="Y5446"/>
      <c r="Z5446"/>
      <c r="AA5446"/>
      <c r="AB5446"/>
      <c r="AC5446"/>
      <c r="AD5446"/>
      <c r="AE5446"/>
      <c r="AF5446"/>
      <c r="AG5446"/>
      <c r="AH5446"/>
    </row>
    <row r="5447" spans="1:34" s="282" customFormat="1" ht="12.75" customHeight="1" x14ac:dyDescent="0.25">
      <c r="A5447"/>
      <c r="B5447"/>
      <c r="C5447" s="8"/>
      <c r="D5447" s="8"/>
      <c r="E5447"/>
      <c r="F5447" s="276"/>
      <c r="G5447"/>
      <c r="H5447"/>
      <c r="I5447"/>
      <c r="J5447" s="267"/>
      <c r="K5447" s="267"/>
      <c r="L5447" s="372"/>
      <c r="O5447" s="373"/>
      <c r="P5447" s="373"/>
      <c r="Q5447" s="374"/>
      <c r="R5447" s="274"/>
      <c r="S5447"/>
      <c r="T5447"/>
      <c r="U5447"/>
      <c r="V5447"/>
      <c r="W5447"/>
      <c r="X5447"/>
      <c r="Y5447"/>
      <c r="Z5447"/>
      <c r="AA5447"/>
      <c r="AB5447"/>
      <c r="AC5447"/>
      <c r="AD5447"/>
      <c r="AE5447"/>
      <c r="AF5447"/>
      <c r="AG5447"/>
      <c r="AH5447"/>
    </row>
    <row r="5448" spans="1:34" s="282" customFormat="1" ht="12.75" customHeight="1" x14ac:dyDescent="0.25">
      <c r="A5448"/>
      <c r="B5448"/>
      <c r="C5448" s="8"/>
      <c r="D5448" s="8"/>
      <c r="E5448"/>
      <c r="F5448" s="276"/>
      <c r="G5448"/>
      <c r="H5448"/>
      <c r="I5448"/>
      <c r="J5448" s="267"/>
      <c r="K5448" s="267"/>
      <c r="L5448" s="372"/>
      <c r="O5448" s="373"/>
      <c r="P5448" s="373"/>
      <c r="Q5448" s="374"/>
      <c r="R5448" s="274"/>
      <c r="S5448"/>
      <c r="T5448"/>
      <c r="U5448"/>
      <c r="V5448"/>
      <c r="W5448"/>
      <c r="X5448"/>
      <c r="Y5448"/>
      <c r="Z5448"/>
      <c r="AA5448"/>
      <c r="AB5448"/>
      <c r="AC5448"/>
      <c r="AD5448"/>
      <c r="AE5448"/>
      <c r="AF5448"/>
      <c r="AG5448"/>
      <c r="AH5448"/>
    </row>
    <row r="5449" spans="1:34" s="282" customFormat="1" ht="12.75" customHeight="1" x14ac:dyDescent="0.25">
      <c r="A5449"/>
      <c r="B5449"/>
      <c r="C5449" s="8"/>
      <c r="D5449" s="8"/>
      <c r="E5449"/>
      <c r="F5449" s="276"/>
      <c r="G5449"/>
      <c r="H5449"/>
      <c r="I5449"/>
      <c r="J5449" s="267"/>
      <c r="K5449" s="267"/>
      <c r="L5449" s="372"/>
      <c r="O5449" s="373"/>
      <c r="P5449" s="373"/>
      <c r="Q5449" s="374"/>
      <c r="R5449" s="274"/>
      <c r="S5449"/>
      <c r="T5449"/>
      <c r="U5449"/>
      <c r="V5449"/>
      <c r="W5449"/>
      <c r="X5449"/>
      <c r="Y5449"/>
      <c r="Z5449"/>
      <c r="AA5449"/>
      <c r="AB5449"/>
      <c r="AC5449"/>
      <c r="AD5449"/>
      <c r="AE5449"/>
      <c r="AF5449"/>
      <c r="AG5449"/>
      <c r="AH5449"/>
    </row>
    <row r="5450" spans="1:34" s="282" customFormat="1" ht="12.75" customHeight="1" x14ac:dyDescent="0.25">
      <c r="A5450"/>
      <c r="B5450"/>
      <c r="C5450" s="8"/>
      <c r="D5450" s="8"/>
      <c r="E5450"/>
      <c r="F5450" s="276"/>
      <c r="G5450"/>
      <c r="H5450"/>
      <c r="I5450"/>
      <c r="J5450" s="267"/>
      <c r="K5450" s="267"/>
      <c r="L5450" s="372"/>
      <c r="O5450" s="373"/>
      <c r="P5450" s="373"/>
      <c r="Q5450" s="374"/>
      <c r="R5450" s="274"/>
      <c r="S5450"/>
      <c r="T5450"/>
      <c r="U5450"/>
      <c r="V5450"/>
      <c r="W5450"/>
      <c r="X5450"/>
      <c r="Y5450"/>
      <c r="Z5450"/>
      <c r="AA5450"/>
      <c r="AB5450"/>
      <c r="AC5450"/>
      <c r="AD5450"/>
      <c r="AE5450"/>
      <c r="AF5450"/>
      <c r="AG5450"/>
      <c r="AH5450"/>
    </row>
    <row r="5451" spans="1:34" s="282" customFormat="1" ht="12.75" customHeight="1" x14ac:dyDescent="0.25">
      <c r="A5451"/>
      <c r="B5451"/>
      <c r="C5451" s="8"/>
      <c r="D5451" s="8"/>
      <c r="E5451"/>
      <c r="F5451" s="276"/>
      <c r="G5451"/>
      <c r="H5451"/>
      <c r="I5451"/>
      <c r="J5451" s="267"/>
      <c r="K5451" s="267"/>
      <c r="L5451" s="372"/>
      <c r="O5451" s="373"/>
      <c r="P5451" s="373"/>
      <c r="Q5451" s="374"/>
      <c r="R5451" s="274"/>
      <c r="S5451"/>
      <c r="T5451"/>
      <c r="U5451"/>
      <c r="V5451"/>
      <c r="W5451"/>
      <c r="X5451"/>
      <c r="Y5451"/>
      <c r="Z5451"/>
      <c r="AA5451"/>
      <c r="AB5451"/>
      <c r="AC5451"/>
      <c r="AD5451"/>
      <c r="AE5451"/>
      <c r="AF5451"/>
      <c r="AG5451"/>
      <c r="AH5451"/>
    </row>
    <row r="5452" spans="1:34" s="282" customFormat="1" ht="12.75" customHeight="1" x14ac:dyDescent="0.25">
      <c r="A5452"/>
      <c r="B5452"/>
      <c r="C5452" s="8"/>
      <c r="D5452" s="8"/>
      <c r="E5452"/>
      <c r="F5452" s="276"/>
      <c r="G5452"/>
      <c r="H5452"/>
      <c r="I5452"/>
      <c r="J5452" s="267"/>
      <c r="K5452" s="267"/>
      <c r="L5452" s="372"/>
      <c r="O5452" s="373"/>
      <c r="P5452" s="373"/>
      <c r="Q5452" s="374"/>
      <c r="R5452" s="274"/>
      <c r="S5452"/>
      <c r="T5452"/>
      <c r="U5452"/>
      <c r="V5452"/>
      <c r="W5452"/>
      <c r="X5452"/>
      <c r="Y5452"/>
      <c r="Z5452"/>
      <c r="AA5452"/>
      <c r="AB5452"/>
      <c r="AC5452"/>
      <c r="AD5452"/>
      <c r="AE5452"/>
      <c r="AF5452"/>
      <c r="AG5452"/>
      <c r="AH5452"/>
    </row>
    <row r="5453" spans="1:34" s="282" customFormat="1" ht="12.75" customHeight="1" x14ac:dyDescent="0.25">
      <c r="A5453"/>
      <c r="B5453"/>
      <c r="C5453" s="8"/>
      <c r="D5453" s="8"/>
      <c r="E5453"/>
      <c r="F5453" s="276"/>
      <c r="G5453"/>
      <c r="H5453"/>
      <c r="I5453"/>
      <c r="J5453" s="267"/>
      <c r="K5453" s="267"/>
      <c r="L5453" s="372"/>
      <c r="O5453" s="373"/>
      <c r="P5453" s="373"/>
      <c r="Q5453" s="374"/>
      <c r="R5453" s="274"/>
      <c r="S5453"/>
      <c r="T5453"/>
      <c r="U5453"/>
      <c r="V5453"/>
      <c r="W5453"/>
      <c r="X5453"/>
      <c r="Y5453"/>
      <c r="Z5453"/>
      <c r="AA5453"/>
      <c r="AB5453"/>
      <c r="AC5453"/>
      <c r="AD5453"/>
      <c r="AE5453"/>
      <c r="AF5453"/>
      <c r="AG5453"/>
      <c r="AH5453"/>
    </row>
    <row r="5454" spans="1:34" s="282" customFormat="1" ht="12.75" customHeight="1" x14ac:dyDescent="0.25">
      <c r="A5454"/>
      <c r="B5454"/>
      <c r="C5454" s="8"/>
      <c r="D5454" s="8"/>
      <c r="E5454"/>
      <c r="F5454" s="276"/>
      <c r="G5454"/>
      <c r="H5454"/>
      <c r="I5454"/>
      <c r="J5454" s="267"/>
      <c r="K5454" s="267"/>
      <c r="L5454" s="372"/>
      <c r="O5454" s="373"/>
      <c r="P5454" s="373"/>
      <c r="Q5454" s="374"/>
      <c r="R5454" s="274"/>
      <c r="S5454"/>
      <c r="T5454"/>
      <c r="U5454"/>
      <c r="V5454"/>
      <c r="W5454"/>
      <c r="X5454"/>
      <c r="Y5454"/>
      <c r="Z5454"/>
      <c r="AA5454"/>
      <c r="AB5454"/>
      <c r="AC5454"/>
      <c r="AD5454"/>
      <c r="AE5454"/>
      <c r="AF5454"/>
      <c r="AG5454"/>
      <c r="AH5454"/>
    </row>
    <row r="5455" spans="1:34" s="282" customFormat="1" ht="12.75" customHeight="1" x14ac:dyDescent="0.25">
      <c r="A5455"/>
      <c r="B5455"/>
      <c r="C5455" s="8"/>
      <c r="D5455" s="8"/>
      <c r="E5455"/>
      <c r="F5455" s="276"/>
      <c r="G5455"/>
      <c r="H5455"/>
      <c r="I5455"/>
      <c r="J5455" s="267"/>
      <c r="K5455" s="267"/>
      <c r="L5455" s="372"/>
      <c r="O5455" s="373"/>
      <c r="P5455" s="373"/>
      <c r="Q5455" s="374"/>
      <c r="R5455" s="274"/>
      <c r="S5455"/>
      <c r="T5455"/>
      <c r="U5455"/>
      <c r="V5455"/>
      <c r="W5455"/>
      <c r="X5455"/>
      <c r="Y5455"/>
      <c r="Z5455"/>
      <c r="AA5455"/>
      <c r="AB5455"/>
      <c r="AC5455"/>
      <c r="AD5455"/>
      <c r="AE5455"/>
      <c r="AF5455"/>
      <c r="AG5455"/>
      <c r="AH5455"/>
    </row>
    <row r="5456" spans="1:34" s="282" customFormat="1" ht="12.75" customHeight="1" x14ac:dyDescent="0.25">
      <c r="A5456"/>
      <c r="B5456"/>
      <c r="C5456" s="8"/>
      <c r="D5456" s="8"/>
      <c r="E5456"/>
      <c r="F5456" s="276"/>
      <c r="G5456"/>
      <c r="H5456"/>
      <c r="I5456"/>
      <c r="J5456" s="267"/>
      <c r="K5456" s="267"/>
      <c r="L5456" s="372"/>
      <c r="O5456" s="373"/>
      <c r="P5456" s="373"/>
      <c r="Q5456" s="374"/>
      <c r="R5456" s="274"/>
      <c r="S5456"/>
      <c r="T5456"/>
      <c r="U5456"/>
      <c r="V5456"/>
      <c r="W5456"/>
      <c r="X5456"/>
      <c r="Y5456"/>
      <c r="Z5456"/>
      <c r="AA5456"/>
      <c r="AB5456"/>
      <c r="AC5456"/>
      <c r="AD5456"/>
      <c r="AE5456"/>
      <c r="AF5456"/>
      <c r="AG5456"/>
      <c r="AH5456"/>
    </row>
    <row r="5457" spans="1:34" s="282" customFormat="1" ht="12.75" customHeight="1" x14ac:dyDescent="0.25">
      <c r="A5457"/>
      <c r="B5457"/>
      <c r="C5457" s="8"/>
      <c r="D5457" s="8"/>
      <c r="E5457"/>
      <c r="F5457" s="276"/>
      <c r="G5457"/>
      <c r="H5457"/>
      <c r="I5457"/>
      <c r="J5457" s="267"/>
      <c r="K5457" s="267"/>
      <c r="L5457" s="372"/>
      <c r="O5457" s="373"/>
      <c r="P5457" s="373"/>
      <c r="Q5457" s="374"/>
      <c r="R5457" s="274"/>
      <c r="S5457"/>
      <c r="T5457"/>
      <c r="U5457"/>
      <c r="V5457"/>
      <c r="W5457"/>
      <c r="X5457"/>
      <c r="Y5457"/>
      <c r="Z5457"/>
      <c r="AA5457"/>
      <c r="AB5457"/>
      <c r="AC5457"/>
      <c r="AD5457"/>
      <c r="AE5457"/>
      <c r="AF5457"/>
      <c r="AG5457"/>
      <c r="AH5457"/>
    </row>
    <row r="5458" spans="1:34" s="282" customFormat="1" ht="12.75" customHeight="1" x14ac:dyDescent="0.25">
      <c r="A5458"/>
      <c r="B5458"/>
      <c r="C5458" s="8"/>
      <c r="D5458" s="8"/>
      <c r="E5458"/>
      <c r="F5458" s="276"/>
      <c r="G5458"/>
      <c r="H5458"/>
      <c r="I5458"/>
      <c r="J5458" s="267"/>
      <c r="K5458" s="267"/>
      <c r="L5458" s="372"/>
      <c r="O5458" s="373"/>
      <c r="P5458" s="373"/>
      <c r="Q5458" s="374"/>
      <c r="R5458" s="274"/>
      <c r="S5458"/>
      <c r="T5458"/>
      <c r="U5458"/>
      <c r="V5458"/>
      <c r="W5458"/>
      <c r="X5458"/>
      <c r="Y5458"/>
      <c r="Z5458"/>
      <c r="AA5458"/>
      <c r="AB5458"/>
      <c r="AC5458"/>
      <c r="AD5458"/>
      <c r="AE5458"/>
      <c r="AF5458"/>
      <c r="AG5458"/>
      <c r="AH5458"/>
    </row>
    <row r="5459" spans="1:34" s="282" customFormat="1" ht="12.75" customHeight="1" x14ac:dyDescent="0.25">
      <c r="A5459"/>
      <c r="B5459"/>
      <c r="C5459" s="8"/>
      <c r="D5459" s="8"/>
      <c r="E5459"/>
      <c r="F5459" s="276"/>
      <c r="G5459"/>
      <c r="H5459"/>
      <c r="I5459"/>
      <c r="J5459" s="267"/>
      <c r="K5459" s="267"/>
      <c r="L5459" s="372"/>
      <c r="O5459" s="373"/>
      <c r="P5459" s="373"/>
      <c r="Q5459" s="374"/>
      <c r="R5459" s="274"/>
      <c r="S5459"/>
      <c r="T5459"/>
      <c r="U5459"/>
      <c r="V5459"/>
      <c r="W5459"/>
      <c r="X5459"/>
      <c r="Y5459"/>
      <c r="Z5459"/>
      <c r="AA5459"/>
      <c r="AB5459"/>
      <c r="AC5459"/>
      <c r="AD5459"/>
      <c r="AE5459"/>
      <c r="AF5459"/>
      <c r="AG5459"/>
      <c r="AH5459"/>
    </row>
    <row r="5460" spans="1:34" s="282" customFormat="1" ht="12.75" customHeight="1" x14ac:dyDescent="0.25">
      <c r="A5460"/>
      <c r="B5460"/>
      <c r="C5460" s="8"/>
      <c r="D5460" s="8"/>
      <c r="E5460"/>
      <c r="F5460" s="276"/>
      <c r="G5460"/>
      <c r="H5460"/>
      <c r="I5460"/>
      <c r="J5460" s="267"/>
      <c r="K5460" s="267"/>
      <c r="L5460" s="372"/>
      <c r="O5460" s="373"/>
      <c r="P5460" s="373"/>
      <c r="Q5460" s="374"/>
      <c r="R5460" s="274"/>
      <c r="S5460"/>
      <c r="T5460"/>
      <c r="U5460"/>
      <c r="V5460"/>
      <c r="W5460"/>
      <c r="X5460"/>
      <c r="Y5460"/>
      <c r="Z5460"/>
      <c r="AA5460"/>
      <c r="AB5460"/>
      <c r="AC5460"/>
      <c r="AD5460"/>
      <c r="AE5460"/>
      <c r="AF5460"/>
      <c r="AG5460"/>
      <c r="AH5460"/>
    </row>
    <row r="5461" spans="1:34" s="282" customFormat="1" ht="12.75" customHeight="1" x14ac:dyDescent="0.25">
      <c r="A5461"/>
      <c r="B5461"/>
      <c r="C5461" s="8"/>
      <c r="D5461" s="8"/>
      <c r="E5461"/>
      <c r="F5461" s="276"/>
      <c r="G5461"/>
      <c r="H5461"/>
      <c r="I5461"/>
      <c r="J5461" s="267"/>
      <c r="K5461" s="267"/>
      <c r="L5461" s="372"/>
      <c r="O5461" s="373"/>
      <c r="P5461" s="373"/>
      <c r="Q5461" s="374"/>
      <c r="R5461" s="274"/>
      <c r="S5461"/>
      <c r="T5461"/>
      <c r="U5461"/>
      <c r="V5461"/>
      <c r="W5461"/>
      <c r="X5461"/>
      <c r="Y5461"/>
      <c r="Z5461"/>
      <c r="AA5461"/>
      <c r="AB5461"/>
      <c r="AC5461"/>
      <c r="AD5461"/>
      <c r="AE5461"/>
      <c r="AF5461"/>
      <c r="AG5461"/>
      <c r="AH5461"/>
    </row>
    <row r="5462" spans="1:34" s="282" customFormat="1" ht="12.75" customHeight="1" x14ac:dyDescent="0.25">
      <c r="A5462"/>
      <c r="B5462"/>
      <c r="C5462" s="8"/>
      <c r="D5462" s="8"/>
      <c r="E5462"/>
      <c r="F5462" s="276"/>
      <c r="G5462"/>
      <c r="H5462"/>
      <c r="I5462"/>
      <c r="J5462" s="267"/>
      <c r="K5462" s="267"/>
      <c r="L5462" s="372"/>
      <c r="O5462" s="373"/>
      <c r="P5462" s="373"/>
      <c r="Q5462" s="374"/>
      <c r="R5462" s="274"/>
      <c r="S5462"/>
      <c r="T5462"/>
      <c r="U5462"/>
      <c r="V5462"/>
      <c r="W5462"/>
      <c r="X5462"/>
      <c r="Y5462"/>
      <c r="Z5462"/>
      <c r="AA5462"/>
      <c r="AB5462"/>
      <c r="AC5462"/>
      <c r="AD5462"/>
      <c r="AE5462"/>
      <c r="AF5462"/>
      <c r="AG5462"/>
      <c r="AH5462"/>
    </row>
    <row r="5463" spans="1:34" s="282" customFormat="1" ht="12.75" customHeight="1" x14ac:dyDescent="0.25">
      <c r="A5463"/>
      <c r="B5463"/>
      <c r="C5463" s="8"/>
      <c r="D5463" s="8"/>
      <c r="E5463"/>
      <c r="F5463" s="276"/>
      <c r="G5463"/>
      <c r="H5463"/>
      <c r="I5463"/>
      <c r="J5463" s="267"/>
      <c r="K5463" s="267"/>
      <c r="L5463" s="372"/>
      <c r="O5463" s="373"/>
      <c r="P5463" s="373"/>
      <c r="Q5463" s="374"/>
      <c r="R5463" s="274"/>
      <c r="S5463"/>
      <c r="T5463"/>
      <c r="U5463"/>
      <c r="V5463"/>
      <c r="W5463"/>
      <c r="X5463"/>
      <c r="Y5463"/>
      <c r="Z5463"/>
      <c r="AA5463"/>
      <c r="AB5463"/>
      <c r="AC5463"/>
      <c r="AD5463"/>
      <c r="AE5463"/>
      <c r="AF5463"/>
      <c r="AG5463"/>
      <c r="AH5463"/>
    </row>
    <row r="5464" spans="1:34" s="282" customFormat="1" ht="12.75" customHeight="1" x14ac:dyDescent="0.25">
      <c r="A5464"/>
      <c r="B5464"/>
      <c r="C5464" s="8"/>
      <c r="D5464" s="8"/>
      <c r="E5464"/>
      <c r="F5464" s="276"/>
      <c r="G5464"/>
      <c r="H5464"/>
      <c r="I5464"/>
      <c r="J5464" s="267"/>
      <c r="K5464" s="267"/>
      <c r="L5464" s="372"/>
      <c r="O5464" s="373"/>
      <c r="P5464" s="373"/>
      <c r="Q5464" s="374"/>
      <c r="R5464" s="274"/>
      <c r="S5464"/>
      <c r="T5464"/>
      <c r="U5464"/>
      <c r="V5464"/>
      <c r="W5464"/>
      <c r="X5464"/>
      <c r="Y5464"/>
      <c r="Z5464"/>
      <c r="AA5464"/>
      <c r="AB5464"/>
      <c r="AC5464"/>
      <c r="AD5464"/>
      <c r="AE5464"/>
      <c r="AF5464"/>
      <c r="AG5464"/>
      <c r="AH5464"/>
    </row>
    <row r="5465" spans="1:34" s="282" customFormat="1" ht="12.75" customHeight="1" x14ac:dyDescent="0.25">
      <c r="A5465"/>
      <c r="B5465"/>
      <c r="C5465" s="8"/>
      <c r="D5465" s="8"/>
      <c r="E5465"/>
      <c r="F5465" s="276"/>
      <c r="G5465"/>
      <c r="H5465"/>
      <c r="I5465"/>
      <c r="J5465" s="267"/>
      <c r="K5465" s="267"/>
      <c r="L5465" s="372"/>
      <c r="O5465" s="373"/>
      <c r="P5465" s="373"/>
      <c r="Q5465" s="374"/>
      <c r="R5465" s="274"/>
      <c r="S5465"/>
      <c r="T5465"/>
      <c r="U5465"/>
      <c r="V5465"/>
      <c r="W5465"/>
      <c r="X5465"/>
      <c r="Y5465"/>
      <c r="Z5465"/>
      <c r="AA5465"/>
      <c r="AB5465"/>
      <c r="AC5465"/>
      <c r="AD5465"/>
      <c r="AE5465"/>
      <c r="AF5465"/>
      <c r="AG5465"/>
      <c r="AH5465"/>
    </row>
    <row r="5466" spans="1:34" s="282" customFormat="1" ht="12.75" customHeight="1" x14ac:dyDescent="0.25">
      <c r="A5466"/>
      <c r="B5466"/>
      <c r="C5466" s="8"/>
      <c r="D5466" s="8"/>
      <c r="E5466"/>
      <c r="F5466" s="276"/>
      <c r="G5466"/>
      <c r="H5466"/>
      <c r="I5466"/>
      <c r="J5466" s="267"/>
      <c r="K5466" s="267"/>
      <c r="L5466" s="372"/>
      <c r="O5466" s="373"/>
      <c r="P5466" s="373"/>
      <c r="Q5466" s="374"/>
      <c r="R5466" s="274"/>
      <c r="S5466"/>
      <c r="T5466"/>
      <c r="U5466"/>
      <c r="V5466"/>
      <c r="W5466"/>
      <c r="X5466"/>
      <c r="Y5466"/>
      <c r="Z5466"/>
      <c r="AA5466"/>
      <c r="AB5466"/>
      <c r="AC5466"/>
      <c r="AD5466"/>
      <c r="AE5466"/>
      <c r="AF5466"/>
      <c r="AG5466"/>
      <c r="AH5466"/>
    </row>
    <row r="5467" spans="1:34" s="282" customFormat="1" ht="12.75" customHeight="1" x14ac:dyDescent="0.25">
      <c r="A5467"/>
      <c r="B5467"/>
      <c r="C5467" s="8"/>
      <c r="D5467" s="8"/>
      <c r="E5467"/>
      <c r="F5467" s="276"/>
      <c r="G5467"/>
      <c r="H5467"/>
      <c r="I5467"/>
      <c r="J5467" s="267"/>
      <c r="K5467" s="267"/>
      <c r="L5467" s="372"/>
      <c r="O5467" s="373"/>
      <c r="P5467" s="373"/>
      <c r="Q5467" s="374"/>
      <c r="R5467" s="274"/>
      <c r="S5467"/>
      <c r="T5467"/>
      <c r="U5467"/>
      <c r="V5467"/>
      <c r="W5467"/>
      <c r="X5467"/>
      <c r="Y5467"/>
      <c r="Z5467"/>
      <c r="AA5467"/>
      <c r="AB5467"/>
      <c r="AC5467"/>
      <c r="AD5467"/>
      <c r="AE5467"/>
      <c r="AF5467"/>
      <c r="AG5467"/>
      <c r="AH5467"/>
    </row>
    <row r="5468" spans="1:34" s="282" customFormat="1" ht="12.75" customHeight="1" x14ac:dyDescent="0.25">
      <c r="A5468"/>
      <c r="B5468"/>
      <c r="C5468" s="8"/>
      <c r="D5468" s="8"/>
      <c r="E5468"/>
      <c r="F5468" s="276"/>
      <c r="G5468"/>
      <c r="H5468"/>
      <c r="I5468"/>
      <c r="J5468" s="267"/>
      <c r="K5468" s="267"/>
      <c r="L5468" s="372"/>
      <c r="O5468" s="373"/>
      <c r="P5468" s="373"/>
      <c r="Q5468" s="374"/>
      <c r="R5468" s="274"/>
      <c r="S5468"/>
      <c r="T5468"/>
      <c r="U5468"/>
      <c r="V5468"/>
      <c r="W5468"/>
      <c r="X5468"/>
      <c r="Y5468"/>
      <c r="Z5468"/>
      <c r="AA5468"/>
      <c r="AB5468"/>
      <c r="AC5468"/>
      <c r="AD5468"/>
      <c r="AE5468"/>
      <c r="AF5468"/>
      <c r="AG5468"/>
      <c r="AH5468"/>
    </row>
    <row r="5469" spans="1:34" s="282" customFormat="1" ht="12.75" customHeight="1" x14ac:dyDescent="0.25">
      <c r="A5469"/>
      <c r="B5469"/>
      <c r="C5469" s="8"/>
      <c r="D5469" s="8"/>
      <c r="E5469"/>
      <c r="F5469" s="276"/>
      <c r="G5469"/>
      <c r="H5469"/>
      <c r="I5469"/>
      <c r="J5469" s="267"/>
      <c r="K5469" s="267"/>
      <c r="L5469" s="372"/>
      <c r="O5469" s="373"/>
      <c r="P5469" s="373"/>
      <c r="Q5469" s="374"/>
      <c r="R5469" s="274"/>
      <c r="S5469"/>
      <c r="T5469"/>
      <c r="U5469"/>
      <c r="V5469"/>
      <c r="W5469"/>
      <c r="X5469"/>
      <c r="Y5469"/>
      <c r="Z5469"/>
      <c r="AA5469"/>
      <c r="AB5469"/>
      <c r="AC5469"/>
      <c r="AD5469"/>
      <c r="AE5469"/>
      <c r="AF5469"/>
      <c r="AG5469"/>
      <c r="AH5469"/>
    </row>
    <row r="5470" spans="1:34" s="282" customFormat="1" ht="12.75" customHeight="1" x14ac:dyDescent="0.25">
      <c r="A5470"/>
      <c r="B5470"/>
      <c r="C5470" s="8"/>
      <c r="D5470" s="8"/>
      <c r="E5470"/>
      <c r="F5470" s="276"/>
      <c r="G5470"/>
      <c r="H5470"/>
      <c r="I5470"/>
      <c r="J5470" s="267"/>
      <c r="K5470" s="267"/>
      <c r="L5470" s="372"/>
      <c r="O5470" s="373"/>
      <c r="P5470" s="373"/>
      <c r="Q5470" s="374"/>
      <c r="R5470" s="274"/>
      <c r="S5470"/>
      <c r="T5470"/>
      <c r="U5470"/>
      <c r="V5470"/>
      <c r="W5470"/>
      <c r="X5470"/>
      <c r="Y5470"/>
      <c r="Z5470"/>
      <c r="AA5470"/>
      <c r="AB5470"/>
      <c r="AC5470"/>
      <c r="AD5470"/>
      <c r="AE5470"/>
      <c r="AF5470"/>
      <c r="AG5470"/>
      <c r="AH5470"/>
    </row>
    <row r="5471" spans="1:34" s="282" customFormat="1" ht="12.75" customHeight="1" x14ac:dyDescent="0.25">
      <c r="A5471"/>
      <c r="B5471"/>
      <c r="C5471" s="8"/>
      <c r="D5471" s="8"/>
      <c r="E5471"/>
      <c r="F5471" s="276"/>
      <c r="G5471"/>
      <c r="H5471"/>
      <c r="I5471"/>
      <c r="J5471" s="267"/>
      <c r="K5471" s="267"/>
      <c r="L5471" s="372"/>
      <c r="O5471" s="373"/>
      <c r="P5471" s="373"/>
      <c r="Q5471" s="374"/>
      <c r="R5471" s="274"/>
      <c r="S5471"/>
      <c r="T5471"/>
      <c r="U5471"/>
      <c r="V5471"/>
      <c r="W5471"/>
      <c r="X5471"/>
      <c r="Y5471"/>
      <c r="Z5471"/>
      <c r="AA5471"/>
      <c r="AB5471"/>
      <c r="AC5471"/>
      <c r="AD5471"/>
      <c r="AE5471"/>
      <c r="AF5471"/>
      <c r="AG5471"/>
      <c r="AH5471"/>
    </row>
    <row r="5472" spans="1:34" s="282" customFormat="1" ht="12.75" customHeight="1" x14ac:dyDescent="0.25">
      <c r="A5472"/>
      <c r="B5472"/>
      <c r="C5472" s="8"/>
      <c r="D5472" s="8"/>
      <c r="E5472"/>
      <c r="F5472" s="276"/>
      <c r="G5472"/>
      <c r="H5472"/>
      <c r="I5472"/>
      <c r="J5472" s="267"/>
      <c r="K5472" s="267"/>
      <c r="L5472" s="372"/>
      <c r="O5472" s="373"/>
      <c r="P5472" s="373"/>
      <c r="Q5472" s="374"/>
      <c r="R5472" s="274"/>
      <c r="S5472"/>
      <c r="T5472"/>
      <c r="U5472"/>
      <c r="V5472"/>
      <c r="W5472"/>
      <c r="X5472"/>
      <c r="Y5472"/>
      <c r="Z5472"/>
      <c r="AA5472"/>
      <c r="AB5472"/>
      <c r="AC5472"/>
      <c r="AD5472"/>
      <c r="AE5472"/>
      <c r="AF5472"/>
      <c r="AG5472"/>
      <c r="AH5472"/>
    </row>
    <row r="5473" spans="1:34" s="282" customFormat="1" ht="12.75" customHeight="1" x14ac:dyDescent="0.25">
      <c r="A5473"/>
      <c r="B5473"/>
      <c r="C5473" s="8"/>
      <c r="D5473" s="8"/>
      <c r="E5473"/>
      <c r="F5473" s="276"/>
      <c r="G5473"/>
      <c r="H5473"/>
      <c r="I5473"/>
      <c r="J5473" s="267"/>
      <c r="K5473" s="267"/>
      <c r="L5473" s="372"/>
      <c r="O5473" s="373"/>
      <c r="P5473" s="373"/>
      <c r="Q5473" s="374"/>
      <c r="R5473" s="274"/>
      <c r="S5473"/>
      <c r="T5473"/>
      <c r="U5473"/>
      <c r="V5473"/>
      <c r="W5473"/>
      <c r="X5473"/>
      <c r="Y5473"/>
      <c r="Z5473"/>
      <c r="AA5473"/>
      <c r="AB5473"/>
      <c r="AC5473"/>
      <c r="AD5473"/>
      <c r="AE5473"/>
      <c r="AF5473"/>
      <c r="AG5473"/>
      <c r="AH5473"/>
    </row>
    <row r="5474" spans="1:34" s="282" customFormat="1" ht="12.75" customHeight="1" x14ac:dyDescent="0.25">
      <c r="A5474"/>
      <c r="B5474"/>
      <c r="C5474" s="8"/>
      <c r="D5474" s="8"/>
      <c r="E5474"/>
      <c r="F5474" s="276"/>
      <c r="G5474"/>
      <c r="H5474"/>
      <c r="I5474"/>
      <c r="J5474" s="267"/>
      <c r="K5474" s="267"/>
      <c r="L5474" s="372"/>
      <c r="O5474" s="373"/>
      <c r="P5474" s="373"/>
      <c r="Q5474" s="374"/>
      <c r="R5474" s="274"/>
      <c r="S5474"/>
      <c r="T5474"/>
      <c r="U5474"/>
      <c r="V5474"/>
      <c r="W5474"/>
      <c r="X5474"/>
      <c r="Y5474"/>
      <c r="Z5474"/>
      <c r="AA5474"/>
      <c r="AB5474"/>
      <c r="AC5474"/>
      <c r="AD5474"/>
      <c r="AE5474"/>
      <c r="AF5474"/>
      <c r="AG5474"/>
      <c r="AH5474"/>
    </row>
    <row r="5475" spans="1:34" s="282" customFormat="1" ht="12.75" customHeight="1" x14ac:dyDescent="0.25">
      <c r="A5475"/>
      <c r="B5475"/>
      <c r="C5475" s="8"/>
      <c r="D5475" s="8"/>
      <c r="E5475"/>
      <c r="F5475" s="276"/>
      <c r="G5475"/>
      <c r="H5475"/>
      <c r="I5475"/>
      <c r="J5475" s="267"/>
      <c r="K5475" s="267"/>
      <c r="L5475" s="372"/>
      <c r="O5475" s="373"/>
      <c r="P5475" s="373"/>
      <c r="Q5475" s="374"/>
      <c r="R5475" s="274"/>
      <c r="S5475"/>
      <c r="T5475"/>
      <c r="U5475"/>
      <c r="V5475"/>
      <c r="W5475"/>
      <c r="X5475"/>
      <c r="Y5475"/>
      <c r="Z5475"/>
      <c r="AA5475"/>
      <c r="AB5475"/>
      <c r="AC5475"/>
      <c r="AD5475"/>
      <c r="AE5475"/>
      <c r="AF5475"/>
      <c r="AG5475"/>
      <c r="AH5475"/>
    </row>
    <row r="5476" spans="1:34" s="282" customFormat="1" ht="12.75" customHeight="1" x14ac:dyDescent="0.25">
      <c r="A5476"/>
      <c r="B5476"/>
      <c r="C5476" s="8"/>
      <c r="D5476" s="8"/>
      <c r="E5476"/>
      <c r="F5476" s="276"/>
      <c r="G5476"/>
      <c r="H5476"/>
      <c r="I5476"/>
      <c r="J5476" s="267"/>
      <c r="K5476" s="267"/>
      <c r="L5476" s="372"/>
      <c r="O5476" s="373"/>
      <c r="P5476" s="373"/>
      <c r="Q5476" s="374"/>
      <c r="R5476" s="274"/>
      <c r="S5476"/>
      <c r="T5476"/>
      <c r="U5476"/>
      <c r="V5476"/>
      <c r="W5476"/>
      <c r="X5476"/>
      <c r="Y5476"/>
      <c r="Z5476"/>
      <c r="AA5476"/>
      <c r="AB5476"/>
      <c r="AC5476"/>
      <c r="AD5476"/>
      <c r="AE5476"/>
      <c r="AF5476"/>
      <c r="AG5476"/>
      <c r="AH5476"/>
    </row>
    <row r="5477" spans="1:34" s="282" customFormat="1" ht="12.75" customHeight="1" x14ac:dyDescent="0.25">
      <c r="A5477"/>
      <c r="B5477"/>
      <c r="C5477" s="8"/>
      <c r="D5477" s="8"/>
      <c r="E5477"/>
      <c r="F5477" s="276"/>
      <c r="G5477"/>
      <c r="H5477"/>
      <c r="I5477"/>
      <c r="J5477" s="267"/>
      <c r="K5477" s="267"/>
      <c r="L5477" s="372"/>
      <c r="O5477" s="373"/>
      <c r="P5477" s="373"/>
      <c r="Q5477" s="374"/>
      <c r="R5477" s="274"/>
      <c r="S5477"/>
      <c r="T5477"/>
      <c r="U5477"/>
      <c r="V5477"/>
      <c r="W5477"/>
      <c r="X5477"/>
      <c r="Y5477"/>
      <c r="Z5477"/>
      <c r="AA5477"/>
      <c r="AB5477"/>
      <c r="AC5477"/>
      <c r="AD5477"/>
      <c r="AE5477"/>
      <c r="AF5477"/>
      <c r="AG5477"/>
      <c r="AH5477"/>
    </row>
    <row r="5478" spans="1:34" s="282" customFormat="1" ht="12.75" customHeight="1" x14ac:dyDescent="0.25">
      <c r="A5478"/>
      <c r="B5478"/>
      <c r="C5478" s="8"/>
      <c r="D5478" s="8"/>
      <c r="E5478"/>
      <c r="F5478" s="276"/>
      <c r="G5478"/>
      <c r="H5478"/>
      <c r="I5478"/>
      <c r="J5478" s="267"/>
      <c r="K5478" s="267"/>
      <c r="L5478" s="372"/>
      <c r="O5478" s="373"/>
      <c r="P5478" s="373"/>
      <c r="Q5478" s="374"/>
      <c r="R5478" s="274"/>
      <c r="S5478"/>
      <c r="T5478"/>
      <c r="U5478"/>
      <c r="V5478"/>
      <c r="W5478"/>
      <c r="X5478"/>
      <c r="Y5478"/>
      <c r="Z5478"/>
      <c r="AA5478"/>
      <c r="AB5478"/>
      <c r="AC5478"/>
      <c r="AD5478"/>
      <c r="AE5478"/>
      <c r="AF5478"/>
      <c r="AG5478"/>
      <c r="AH5478"/>
    </row>
    <row r="5479" spans="1:34" s="282" customFormat="1" ht="12.75" customHeight="1" x14ac:dyDescent="0.25">
      <c r="A5479"/>
      <c r="B5479"/>
      <c r="C5479" s="8"/>
      <c r="D5479" s="8"/>
      <c r="E5479"/>
      <c r="F5479" s="276"/>
      <c r="G5479"/>
      <c r="H5479"/>
      <c r="I5479"/>
      <c r="J5479" s="267"/>
      <c r="K5479" s="267"/>
      <c r="L5479" s="372"/>
      <c r="O5479" s="373"/>
      <c r="P5479" s="373"/>
      <c r="Q5479" s="374"/>
      <c r="R5479" s="274"/>
      <c r="S5479"/>
      <c r="T5479"/>
      <c r="U5479"/>
      <c r="V5479"/>
      <c r="W5479"/>
      <c r="X5479"/>
      <c r="Y5479"/>
      <c r="Z5479"/>
      <c r="AA5479"/>
      <c r="AB5479"/>
      <c r="AC5479"/>
      <c r="AD5479"/>
      <c r="AE5479"/>
      <c r="AF5479"/>
      <c r="AG5479"/>
      <c r="AH5479"/>
    </row>
    <row r="5480" spans="1:34" s="282" customFormat="1" ht="12.75" customHeight="1" x14ac:dyDescent="0.25">
      <c r="A5480"/>
      <c r="B5480"/>
      <c r="C5480" s="8"/>
      <c r="D5480" s="8"/>
      <c r="E5480"/>
      <c r="F5480" s="276"/>
      <c r="G5480"/>
      <c r="H5480"/>
      <c r="I5480"/>
      <c r="J5480" s="267"/>
      <c r="K5480" s="267"/>
      <c r="L5480" s="372"/>
      <c r="O5480" s="373"/>
      <c r="P5480" s="373"/>
      <c r="Q5480" s="374"/>
      <c r="R5480" s="274"/>
      <c r="S5480"/>
      <c r="T5480"/>
      <c r="U5480"/>
      <c r="V5480"/>
      <c r="W5480"/>
      <c r="X5480"/>
      <c r="Y5480"/>
      <c r="Z5480"/>
      <c r="AA5480"/>
      <c r="AB5480"/>
      <c r="AC5480"/>
      <c r="AD5480"/>
      <c r="AE5480"/>
      <c r="AF5480"/>
      <c r="AG5480"/>
      <c r="AH5480"/>
    </row>
    <row r="5481" spans="1:34" s="282" customFormat="1" ht="12.75" customHeight="1" x14ac:dyDescent="0.25">
      <c r="A5481"/>
      <c r="B5481"/>
      <c r="C5481" s="8"/>
      <c r="D5481" s="8"/>
      <c r="E5481"/>
      <c r="F5481" s="276"/>
      <c r="G5481"/>
      <c r="H5481"/>
      <c r="I5481"/>
      <c r="J5481" s="267"/>
      <c r="K5481" s="267"/>
      <c r="L5481" s="372"/>
      <c r="O5481" s="373"/>
      <c r="P5481" s="373"/>
      <c r="Q5481" s="374"/>
      <c r="R5481" s="274"/>
      <c r="S5481"/>
      <c r="T5481"/>
      <c r="U5481"/>
      <c r="V5481"/>
      <c r="W5481"/>
      <c r="X5481"/>
      <c r="Y5481"/>
      <c r="Z5481"/>
      <c r="AA5481"/>
      <c r="AB5481"/>
      <c r="AC5481"/>
      <c r="AD5481"/>
      <c r="AE5481"/>
      <c r="AF5481"/>
      <c r="AG5481"/>
      <c r="AH5481"/>
    </row>
    <row r="5482" spans="1:34" s="282" customFormat="1" ht="12.75" customHeight="1" x14ac:dyDescent="0.25">
      <c r="A5482"/>
      <c r="B5482"/>
      <c r="C5482" s="8"/>
      <c r="D5482" s="8"/>
      <c r="E5482"/>
      <c r="F5482" s="276"/>
      <c r="G5482"/>
      <c r="H5482"/>
      <c r="I5482"/>
      <c r="J5482" s="267"/>
      <c r="K5482" s="267"/>
      <c r="L5482" s="372"/>
      <c r="O5482" s="373"/>
      <c r="P5482" s="373"/>
      <c r="Q5482" s="374"/>
      <c r="R5482" s="274"/>
      <c r="S5482"/>
      <c r="T5482"/>
      <c r="U5482"/>
      <c r="V5482"/>
      <c r="W5482"/>
      <c r="X5482"/>
      <c r="Y5482"/>
      <c r="Z5482"/>
      <c r="AA5482"/>
      <c r="AB5482"/>
      <c r="AC5482"/>
      <c r="AD5482"/>
      <c r="AE5482"/>
      <c r="AF5482"/>
      <c r="AG5482"/>
      <c r="AH5482"/>
    </row>
    <row r="5483" spans="1:34" s="282" customFormat="1" ht="12.75" customHeight="1" x14ac:dyDescent="0.25">
      <c r="A5483"/>
      <c r="B5483"/>
      <c r="C5483" s="8"/>
      <c r="D5483" s="8"/>
      <c r="E5483"/>
      <c r="F5483" s="276"/>
      <c r="G5483"/>
      <c r="H5483"/>
      <c r="I5483"/>
      <c r="J5483" s="267"/>
      <c r="K5483" s="267"/>
      <c r="L5483" s="372"/>
      <c r="O5483" s="373"/>
      <c r="P5483" s="373"/>
      <c r="Q5483" s="374"/>
      <c r="R5483" s="274"/>
      <c r="S5483"/>
      <c r="T5483"/>
      <c r="U5483"/>
      <c r="V5483"/>
      <c r="W5483"/>
      <c r="X5483"/>
      <c r="Y5483"/>
      <c r="Z5483"/>
      <c r="AA5483"/>
      <c r="AB5483"/>
      <c r="AC5483"/>
      <c r="AD5483"/>
      <c r="AE5483"/>
      <c r="AF5483"/>
      <c r="AG5483"/>
      <c r="AH5483"/>
    </row>
    <row r="5484" spans="1:34" s="282" customFormat="1" ht="12.75" customHeight="1" x14ac:dyDescent="0.25">
      <c r="A5484"/>
      <c r="B5484"/>
      <c r="C5484" s="8"/>
      <c r="D5484" s="8"/>
      <c r="E5484"/>
      <c r="F5484" s="276"/>
      <c r="G5484"/>
      <c r="H5484"/>
      <c r="I5484"/>
      <c r="J5484" s="267"/>
      <c r="K5484" s="267"/>
      <c r="L5484" s="372"/>
      <c r="O5484" s="373"/>
      <c r="P5484" s="373"/>
      <c r="Q5484" s="374"/>
      <c r="R5484" s="274"/>
      <c r="S5484"/>
      <c r="T5484"/>
      <c r="U5484"/>
      <c r="V5484"/>
      <c r="W5484"/>
      <c r="X5484"/>
      <c r="Y5484"/>
      <c r="Z5484"/>
      <c r="AA5484"/>
      <c r="AB5484"/>
      <c r="AC5484"/>
      <c r="AD5484"/>
      <c r="AE5484"/>
      <c r="AF5484"/>
      <c r="AG5484"/>
      <c r="AH5484"/>
    </row>
    <row r="5485" spans="1:34" s="282" customFormat="1" ht="12.75" customHeight="1" x14ac:dyDescent="0.25">
      <c r="A5485"/>
      <c r="B5485"/>
      <c r="C5485" s="8"/>
      <c r="D5485" s="8"/>
      <c r="E5485"/>
      <c r="F5485" s="276"/>
      <c r="G5485"/>
      <c r="H5485"/>
      <c r="I5485"/>
      <c r="J5485" s="267"/>
      <c r="K5485" s="267"/>
      <c r="L5485" s="372"/>
      <c r="O5485" s="373"/>
      <c r="P5485" s="373"/>
      <c r="Q5485" s="374"/>
      <c r="R5485" s="274"/>
      <c r="S5485"/>
      <c r="T5485"/>
      <c r="U5485"/>
      <c r="V5485"/>
      <c r="W5485"/>
      <c r="X5485"/>
      <c r="Y5485"/>
      <c r="Z5485"/>
      <c r="AA5485"/>
      <c r="AB5485"/>
      <c r="AC5485"/>
      <c r="AD5485"/>
      <c r="AE5485"/>
      <c r="AF5485"/>
      <c r="AG5485"/>
      <c r="AH5485"/>
    </row>
    <row r="5486" spans="1:34" s="282" customFormat="1" ht="12.75" customHeight="1" x14ac:dyDescent="0.25">
      <c r="A5486"/>
      <c r="B5486"/>
      <c r="C5486" s="8"/>
      <c r="D5486" s="8"/>
      <c r="E5486"/>
      <c r="F5486" s="276"/>
      <c r="G5486"/>
      <c r="H5486"/>
      <c r="I5486"/>
      <c r="J5486" s="267"/>
      <c r="K5486" s="267"/>
      <c r="L5486" s="372"/>
      <c r="O5486" s="373"/>
      <c r="P5486" s="373"/>
      <c r="Q5486" s="374"/>
      <c r="R5486" s="274"/>
      <c r="S5486"/>
      <c r="T5486"/>
      <c r="U5486"/>
      <c r="V5486"/>
      <c r="W5486"/>
      <c r="X5486"/>
      <c r="Y5486"/>
      <c r="Z5486"/>
      <c r="AA5486"/>
      <c r="AB5486"/>
      <c r="AC5486"/>
      <c r="AD5486"/>
      <c r="AE5486"/>
      <c r="AF5486"/>
      <c r="AG5486"/>
      <c r="AH5486"/>
    </row>
    <row r="5487" spans="1:34" s="282" customFormat="1" ht="12.75" customHeight="1" x14ac:dyDescent="0.25">
      <c r="A5487"/>
      <c r="B5487"/>
      <c r="C5487" s="8"/>
      <c r="D5487" s="8"/>
      <c r="E5487"/>
      <c r="F5487" s="276"/>
      <c r="G5487"/>
      <c r="H5487"/>
      <c r="I5487"/>
      <c r="J5487" s="267"/>
      <c r="K5487" s="267"/>
      <c r="L5487" s="372"/>
      <c r="O5487" s="373"/>
      <c r="P5487" s="373"/>
      <c r="Q5487" s="374"/>
      <c r="R5487" s="274"/>
      <c r="S5487"/>
      <c r="T5487"/>
      <c r="U5487"/>
      <c r="V5487"/>
      <c r="W5487"/>
      <c r="X5487"/>
      <c r="Y5487"/>
      <c r="Z5487"/>
      <c r="AA5487"/>
      <c r="AB5487"/>
      <c r="AC5487"/>
      <c r="AD5487"/>
      <c r="AE5487"/>
      <c r="AF5487"/>
      <c r="AG5487"/>
      <c r="AH5487"/>
    </row>
    <row r="5488" spans="1:34" s="282" customFormat="1" ht="12.75" customHeight="1" x14ac:dyDescent="0.25">
      <c r="A5488"/>
      <c r="B5488"/>
      <c r="C5488" s="8"/>
      <c r="D5488" s="8"/>
      <c r="E5488"/>
      <c r="F5488" s="276"/>
      <c r="G5488"/>
      <c r="H5488"/>
      <c r="I5488"/>
      <c r="J5488" s="267"/>
      <c r="K5488" s="267"/>
      <c r="L5488" s="372"/>
      <c r="O5488" s="373"/>
      <c r="P5488" s="373"/>
      <c r="Q5488" s="374"/>
      <c r="R5488" s="274"/>
      <c r="S5488"/>
      <c r="T5488"/>
      <c r="U5488"/>
      <c r="V5488"/>
      <c r="W5488"/>
      <c r="X5488"/>
      <c r="Y5488"/>
      <c r="Z5488"/>
      <c r="AA5488"/>
      <c r="AB5488"/>
      <c r="AC5488"/>
      <c r="AD5488"/>
      <c r="AE5488"/>
      <c r="AF5488"/>
      <c r="AG5488"/>
      <c r="AH5488"/>
    </row>
    <row r="5489" spans="1:34" s="282" customFormat="1" ht="12.75" customHeight="1" x14ac:dyDescent="0.25">
      <c r="A5489"/>
      <c r="B5489"/>
      <c r="C5489" s="8"/>
      <c r="D5489" s="8"/>
      <c r="E5489"/>
      <c r="F5489" s="276"/>
      <c r="G5489"/>
      <c r="H5489"/>
      <c r="I5489"/>
      <c r="J5489" s="267"/>
      <c r="K5489" s="267"/>
      <c r="L5489" s="372"/>
      <c r="O5489" s="373"/>
      <c r="P5489" s="373"/>
      <c r="Q5489" s="374"/>
      <c r="R5489" s="274"/>
      <c r="S5489"/>
      <c r="T5489"/>
      <c r="U5489"/>
      <c r="V5489"/>
      <c r="W5489"/>
      <c r="X5489"/>
      <c r="Y5489"/>
      <c r="Z5489"/>
      <c r="AA5489"/>
      <c r="AB5489"/>
      <c r="AC5489"/>
      <c r="AD5489"/>
      <c r="AE5489"/>
      <c r="AF5489"/>
      <c r="AG5489"/>
      <c r="AH5489"/>
    </row>
    <row r="5490" spans="1:34" s="282" customFormat="1" ht="12.75" customHeight="1" x14ac:dyDescent="0.25">
      <c r="A5490"/>
      <c r="B5490"/>
      <c r="C5490" s="8"/>
      <c r="D5490" s="8"/>
      <c r="E5490"/>
      <c r="F5490" s="276"/>
      <c r="G5490"/>
      <c r="H5490"/>
      <c r="I5490"/>
      <c r="J5490" s="267"/>
      <c r="K5490" s="267"/>
      <c r="L5490" s="372"/>
      <c r="O5490" s="373"/>
      <c r="P5490" s="373"/>
      <c r="Q5490" s="374"/>
      <c r="R5490" s="274"/>
      <c r="S5490"/>
      <c r="T5490"/>
      <c r="U5490"/>
      <c r="V5490"/>
      <c r="W5490"/>
      <c r="X5490"/>
      <c r="Y5490"/>
      <c r="Z5490"/>
      <c r="AA5490"/>
      <c r="AB5490"/>
      <c r="AC5490"/>
      <c r="AD5490"/>
      <c r="AE5490"/>
      <c r="AF5490"/>
      <c r="AG5490"/>
      <c r="AH5490"/>
    </row>
    <row r="5491" spans="1:34" s="282" customFormat="1" ht="12.75" customHeight="1" x14ac:dyDescent="0.25">
      <c r="A5491"/>
      <c r="B5491"/>
      <c r="C5491" s="8"/>
      <c r="D5491" s="8"/>
      <c r="E5491"/>
      <c r="F5491" s="276"/>
      <c r="G5491"/>
      <c r="H5491"/>
      <c r="I5491"/>
      <c r="J5491" s="267"/>
      <c r="K5491" s="267"/>
      <c r="L5491" s="372"/>
      <c r="O5491" s="373"/>
      <c r="P5491" s="373"/>
      <c r="Q5491" s="374"/>
      <c r="R5491" s="274"/>
      <c r="S5491"/>
      <c r="T5491"/>
      <c r="U5491"/>
      <c r="V5491"/>
      <c r="W5491"/>
      <c r="X5491"/>
      <c r="Y5491"/>
      <c r="Z5491"/>
      <c r="AA5491"/>
      <c r="AB5491"/>
      <c r="AC5491"/>
      <c r="AD5491"/>
      <c r="AE5491"/>
      <c r="AF5491"/>
      <c r="AG5491"/>
      <c r="AH5491"/>
    </row>
    <row r="5492" spans="1:34" s="282" customFormat="1" ht="12.75" customHeight="1" x14ac:dyDescent="0.25">
      <c r="A5492"/>
      <c r="B5492"/>
      <c r="C5492" s="8"/>
      <c r="D5492" s="8"/>
      <c r="E5492"/>
      <c r="F5492" s="276"/>
      <c r="G5492"/>
      <c r="H5492"/>
      <c r="I5492"/>
      <c r="J5492" s="267"/>
      <c r="K5492" s="267"/>
      <c r="L5492" s="372"/>
      <c r="O5492" s="373"/>
      <c r="P5492" s="373"/>
      <c r="Q5492" s="374"/>
      <c r="R5492" s="274"/>
      <c r="S5492"/>
      <c r="T5492"/>
      <c r="U5492"/>
      <c r="V5492"/>
      <c r="W5492"/>
      <c r="X5492"/>
      <c r="Y5492"/>
      <c r="Z5492"/>
      <c r="AA5492"/>
      <c r="AB5492"/>
      <c r="AC5492"/>
      <c r="AD5492"/>
      <c r="AE5492"/>
      <c r="AF5492"/>
      <c r="AG5492"/>
      <c r="AH5492"/>
    </row>
    <row r="5493" spans="1:34" s="282" customFormat="1" ht="12.75" customHeight="1" x14ac:dyDescent="0.25">
      <c r="A5493"/>
      <c r="B5493"/>
      <c r="C5493" s="8"/>
      <c r="D5493" s="8"/>
      <c r="E5493"/>
      <c r="F5493" s="276"/>
      <c r="G5493"/>
      <c r="H5493"/>
      <c r="I5493"/>
      <c r="J5493" s="267"/>
      <c r="K5493" s="267"/>
      <c r="L5493" s="372"/>
      <c r="O5493" s="373"/>
      <c r="P5493" s="373"/>
      <c r="Q5493" s="374"/>
      <c r="R5493" s="274"/>
      <c r="S5493"/>
      <c r="T5493"/>
      <c r="U5493"/>
      <c r="V5493"/>
      <c r="W5493"/>
      <c r="X5493"/>
      <c r="Y5493"/>
      <c r="Z5493"/>
      <c r="AA5493"/>
      <c r="AB5493"/>
      <c r="AC5493"/>
      <c r="AD5493"/>
      <c r="AE5493"/>
      <c r="AF5493"/>
      <c r="AG5493"/>
      <c r="AH5493"/>
    </row>
    <row r="5494" spans="1:34" s="282" customFormat="1" ht="12.75" customHeight="1" x14ac:dyDescent="0.25">
      <c r="A5494"/>
      <c r="B5494"/>
      <c r="C5494" s="8"/>
      <c r="D5494" s="8"/>
      <c r="E5494"/>
      <c r="F5494" s="276"/>
      <c r="G5494"/>
      <c r="H5494"/>
      <c r="I5494"/>
      <c r="J5494" s="267"/>
      <c r="K5494" s="267"/>
      <c r="L5494" s="372"/>
      <c r="O5494" s="373"/>
      <c r="P5494" s="373"/>
      <c r="Q5494" s="374"/>
      <c r="R5494" s="274"/>
      <c r="S5494"/>
      <c r="T5494"/>
      <c r="U5494"/>
      <c r="V5494"/>
      <c r="W5494"/>
      <c r="X5494"/>
      <c r="Y5494"/>
      <c r="Z5494"/>
      <c r="AA5494"/>
      <c r="AB5494"/>
      <c r="AC5494"/>
      <c r="AD5494"/>
      <c r="AE5494"/>
      <c r="AF5494"/>
      <c r="AG5494"/>
      <c r="AH5494"/>
    </row>
    <row r="5495" spans="1:34" s="282" customFormat="1" ht="12.75" customHeight="1" x14ac:dyDescent="0.25">
      <c r="A5495"/>
      <c r="B5495"/>
      <c r="C5495" s="8"/>
      <c r="D5495" s="8"/>
      <c r="E5495"/>
      <c r="F5495" s="276"/>
      <c r="G5495"/>
      <c r="H5495"/>
      <c r="I5495"/>
      <c r="J5495" s="267"/>
      <c r="K5495" s="267"/>
      <c r="L5495" s="372"/>
      <c r="O5495" s="373"/>
      <c r="P5495" s="373"/>
      <c r="Q5495" s="374"/>
      <c r="R5495" s="274"/>
      <c r="S5495"/>
      <c r="T5495"/>
      <c r="U5495"/>
      <c r="V5495"/>
      <c r="W5495"/>
      <c r="X5495"/>
      <c r="Y5495"/>
      <c r="Z5495"/>
      <c r="AA5495"/>
      <c r="AB5495"/>
      <c r="AC5495"/>
      <c r="AD5495"/>
      <c r="AE5495"/>
      <c r="AF5495"/>
      <c r="AG5495"/>
      <c r="AH5495"/>
    </row>
    <row r="5496" spans="1:34" s="282" customFormat="1" ht="12.75" customHeight="1" x14ac:dyDescent="0.25">
      <c r="A5496"/>
      <c r="B5496"/>
      <c r="C5496" s="8"/>
      <c r="D5496" s="8"/>
      <c r="E5496"/>
      <c r="F5496" s="276"/>
      <c r="G5496"/>
      <c r="H5496"/>
      <c r="I5496"/>
      <c r="J5496" s="267"/>
      <c r="K5496" s="267"/>
      <c r="L5496" s="372"/>
      <c r="O5496" s="373"/>
      <c r="P5496" s="373"/>
      <c r="Q5496" s="374"/>
      <c r="R5496" s="274"/>
      <c r="S5496"/>
      <c r="T5496"/>
      <c r="U5496"/>
      <c r="V5496"/>
      <c r="W5496"/>
      <c r="X5496"/>
      <c r="Y5496"/>
      <c r="Z5496"/>
      <c r="AA5496"/>
      <c r="AB5496"/>
      <c r="AC5496"/>
      <c r="AD5496"/>
      <c r="AE5496"/>
      <c r="AF5496"/>
      <c r="AG5496"/>
      <c r="AH5496"/>
    </row>
    <row r="5497" spans="1:34" s="282" customFormat="1" ht="12.75" customHeight="1" x14ac:dyDescent="0.25">
      <c r="A5497"/>
      <c r="B5497"/>
      <c r="C5497" s="8"/>
      <c r="D5497" s="8"/>
      <c r="E5497"/>
      <c r="F5497" s="276"/>
      <c r="G5497"/>
      <c r="H5497"/>
      <c r="I5497"/>
      <c r="J5497" s="267"/>
      <c r="K5497" s="267"/>
      <c r="L5497" s="372"/>
      <c r="O5497" s="373"/>
      <c r="P5497" s="373"/>
      <c r="Q5497" s="374"/>
      <c r="R5497" s="274"/>
      <c r="S5497"/>
      <c r="T5497"/>
      <c r="U5497"/>
      <c r="V5497"/>
      <c r="W5497"/>
      <c r="X5497"/>
      <c r="Y5497"/>
      <c r="Z5497"/>
      <c r="AA5497"/>
      <c r="AB5497"/>
      <c r="AC5497"/>
      <c r="AD5497"/>
      <c r="AE5497"/>
      <c r="AF5497"/>
      <c r="AG5497"/>
      <c r="AH5497"/>
    </row>
    <row r="5498" spans="1:34" s="282" customFormat="1" ht="12.75" customHeight="1" x14ac:dyDescent="0.25">
      <c r="A5498"/>
      <c r="B5498"/>
      <c r="C5498" s="8"/>
      <c r="D5498" s="8"/>
      <c r="E5498"/>
      <c r="F5498" s="276"/>
      <c r="G5498"/>
      <c r="H5498"/>
      <c r="I5498"/>
      <c r="J5498" s="267"/>
      <c r="K5498" s="267"/>
      <c r="L5498" s="372"/>
      <c r="O5498" s="373"/>
      <c r="P5498" s="373"/>
      <c r="Q5498" s="374"/>
      <c r="R5498" s="274"/>
      <c r="S5498"/>
      <c r="T5498"/>
      <c r="U5498"/>
      <c r="V5498"/>
      <c r="W5498"/>
      <c r="X5498"/>
      <c r="Y5498"/>
      <c r="Z5498"/>
      <c r="AA5498"/>
      <c r="AB5498"/>
      <c r="AC5498"/>
      <c r="AD5498"/>
      <c r="AE5498"/>
      <c r="AF5498"/>
      <c r="AG5498"/>
      <c r="AH5498"/>
    </row>
    <row r="5499" spans="1:34" s="282" customFormat="1" ht="12.75" customHeight="1" x14ac:dyDescent="0.25">
      <c r="A5499"/>
      <c r="B5499"/>
      <c r="C5499" s="8"/>
      <c r="D5499" s="8"/>
      <c r="E5499"/>
      <c r="F5499" s="276"/>
      <c r="G5499"/>
      <c r="H5499"/>
      <c r="I5499"/>
      <c r="J5499" s="267"/>
      <c r="K5499" s="267"/>
      <c r="L5499" s="372"/>
      <c r="O5499" s="373"/>
      <c r="P5499" s="373"/>
      <c r="Q5499" s="374"/>
      <c r="R5499" s="274"/>
      <c r="S5499"/>
      <c r="T5499"/>
      <c r="U5499"/>
      <c r="V5499"/>
      <c r="W5499"/>
      <c r="X5499"/>
      <c r="Y5499"/>
      <c r="Z5499"/>
      <c r="AA5499"/>
      <c r="AB5499"/>
      <c r="AC5499"/>
      <c r="AD5499"/>
      <c r="AE5499"/>
      <c r="AF5499"/>
      <c r="AG5499"/>
      <c r="AH5499"/>
    </row>
    <row r="5500" spans="1:34" s="282" customFormat="1" ht="12.75" customHeight="1" x14ac:dyDescent="0.25">
      <c r="A5500"/>
      <c r="B5500"/>
      <c r="C5500" s="8"/>
      <c r="D5500" s="8"/>
      <c r="E5500"/>
      <c r="F5500" s="276"/>
      <c r="G5500"/>
      <c r="H5500"/>
      <c r="I5500"/>
      <c r="J5500" s="267"/>
      <c r="K5500" s="267"/>
      <c r="L5500" s="372"/>
      <c r="O5500" s="373"/>
      <c r="P5500" s="373"/>
      <c r="Q5500" s="374"/>
      <c r="R5500" s="274"/>
      <c r="S5500"/>
      <c r="T5500"/>
      <c r="U5500"/>
      <c r="V5500"/>
      <c r="W5500"/>
      <c r="X5500"/>
      <c r="Y5500"/>
      <c r="Z5500"/>
      <c r="AA5500"/>
      <c r="AB5500"/>
      <c r="AC5500"/>
      <c r="AD5500"/>
      <c r="AE5500"/>
      <c r="AF5500"/>
      <c r="AG5500"/>
      <c r="AH5500"/>
    </row>
    <row r="5501" spans="1:34" s="282" customFormat="1" ht="12.75" customHeight="1" x14ac:dyDescent="0.25">
      <c r="A5501"/>
      <c r="B5501"/>
      <c r="C5501" s="8"/>
      <c r="D5501" s="8"/>
      <c r="E5501"/>
      <c r="F5501" s="276"/>
      <c r="G5501"/>
      <c r="H5501"/>
      <c r="I5501"/>
      <c r="J5501" s="267"/>
      <c r="K5501" s="267"/>
      <c r="L5501" s="372"/>
      <c r="O5501" s="373"/>
      <c r="P5501" s="373"/>
      <c r="Q5501" s="374"/>
      <c r="R5501" s="274"/>
      <c r="S5501"/>
      <c r="T5501"/>
      <c r="U5501"/>
      <c r="V5501"/>
      <c r="W5501"/>
      <c r="X5501"/>
      <c r="Y5501"/>
      <c r="Z5501"/>
      <c r="AA5501"/>
      <c r="AB5501"/>
      <c r="AC5501"/>
      <c r="AD5501"/>
      <c r="AE5501"/>
      <c r="AF5501"/>
      <c r="AG5501"/>
      <c r="AH5501"/>
    </row>
    <row r="5502" spans="1:34" s="282" customFormat="1" ht="12.75" customHeight="1" x14ac:dyDescent="0.25">
      <c r="A5502"/>
      <c r="B5502"/>
      <c r="C5502" s="8"/>
      <c r="D5502" s="8"/>
      <c r="E5502"/>
      <c r="F5502" s="276"/>
      <c r="G5502"/>
      <c r="H5502"/>
      <c r="I5502"/>
      <c r="J5502" s="267"/>
      <c r="K5502" s="267"/>
      <c r="L5502" s="372"/>
      <c r="O5502" s="373"/>
      <c r="P5502" s="373"/>
      <c r="Q5502" s="374"/>
      <c r="R5502" s="274"/>
      <c r="S5502"/>
      <c r="T5502"/>
      <c r="U5502"/>
      <c r="V5502"/>
      <c r="W5502"/>
      <c r="X5502"/>
      <c r="Y5502"/>
      <c r="Z5502"/>
      <c r="AA5502"/>
      <c r="AB5502"/>
      <c r="AC5502"/>
      <c r="AD5502"/>
      <c r="AE5502"/>
      <c r="AF5502"/>
      <c r="AG5502"/>
      <c r="AH5502"/>
    </row>
    <row r="5503" spans="1:34" s="282" customFormat="1" ht="12.75" customHeight="1" x14ac:dyDescent="0.25">
      <c r="A5503"/>
      <c r="B5503"/>
      <c r="C5503" s="8"/>
      <c r="D5503" s="8"/>
      <c r="E5503"/>
      <c r="F5503" s="276"/>
      <c r="G5503"/>
      <c r="H5503"/>
      <c r="I5503"/>
      <c r="J5503" s="267"/>
      <c r="K5503" s="267"/>
      <c r="L5503" s="372"/>
      <c r="O5503" s="373"/>
      <c r="P5503" s="373"/>
      <c r="Q5503" s="374"/>
      <c r="R5503" s="274"/>
      <c r="S5503"/>
      <c r="T5503"/>
      <c r="U5503"/>
      <c r="V5503"/>
      <c r="W5503"/>
      <c r="X5503"/>
      <c r="Y5503"/>
      <c r="Z5503"/>
      <c r="AA5503"/>
      <c r="AB5503"/>
      <c r="AC5503"/>
      <c r="AD5503"/>
      <c r="AE5503"/>
      <c r="AF5503"/>
      <c r="AG5503"/>
      <c r="AH5503"/>
    </row>
    <row r="5504" spans="1:34" s="282" customFormat="1" ht="12.75" customHeight="1" x14ac:dyDescent="0.25">
      <c r="A5504"/>
      <c r="B5504"/>
      <c r="C5504" s="8"/>
      <c r="D5504" s="8"/>
      <c r="E5504"/>
      <c r="F5504" s="276"/>
      <c r="G5504"/>
      <c r="H5504"/>
      <c r="I5504"/>
      <c r="J5504" s="267"/>
      <c r="K5504" s="267"/>
      <c r="L5504" s="372"/>
      <c r="O5504" s="373"/>
      <c r="P5504" s="373"/>
      <c r="Q5504" s="374"/>
      <c r="R5504" s="274"/>
      <c r="S5504"/>
      <c r="T5504"/>
      <c r="U5504"/>
      <c r="V5504"/>
      <c r="W5504"/>
      <c r="X5504"/>
      <c r="Y5504"/>
      <c r="Z5504"/>
      <c r="AA5504"/>
      <c r="AB5504"/>
      <c r="AC5504"/>
      <c r="AD5504"/>
      <c r="AE5504"/>
      <c r="AF5504"/>
      <c r="AG5504"/>
      <c r="AH5504"/>
    </row>
    <row r="5505" spans="1:34" s="282" customFormat="1" ht="12.75" customHeight="1" x14ac:dyDescent="0.25">
      <c r="A5505"/>
      <c r="B5505"/>
      <c r="C5505" s="8"/>
      <c r="D5505" s="8"/>
      <c r="E5505"/>
      <c r="F5505" s="276"/>
      <c r="G5505"/>
      <c r="H5505"/>
      <c r="I5505"/>
      <c r="J5505" s="267"/>
      <c r="K5505" s="267"/>
      <c r="L5505" s="372"/>
      <c r="O5505" s="373"/>
      <c r="P5505" s="373"/>
      <c r="Q5505" s="374"/>
      <c r="R5505" s="274"/>
      <c r="S5505"/>
      <c r="T5505"/>
      <c r="U5505"/>
      <c r="V5505"/>
      <c r="W5505"/>
      <c r="X5505"/>
      <c r="Y5505"/>
      <c r="Z5505"/>
      <c r="AA5505"/>
      <c r="AB5505"/>
      <c r="AC5505"/>
      <c r="AD5505"/>
      <c r="AE5505"/>
      <c r="AF5505"/>
      <c r="AG5505"/>
      <c r="AH5505"/>
    </row>
    <row r="5506" spans="1:34" s="282" customFormat="1" ht="12.75" customHeight="1" x14ac:dyDescent="0.25">
      <c r="A5506"/>
      <c r="B5506"/>
      <c r="C5506" s="8"/>
      <c r="D5506" s="8"/>
      <c r="E5506"/>
      <c r="F5506" s="276"/>
      <c r="G5506"/>
      <c r="H5506"/>
      <c r="I5506"/>
      <c r="J5506" s="267"/>
      <c r="K5506" s="267"/>
      <c r="L5506" s="372"/>
      <c r="O5506" s="373"/>
      <c r="P5506" s="373"/>
      <c r="Q5506" s="374"/>
      <c r="R5506" s="274"/>
      <c r="S5506"/>
      <c r="T5506"/>
      <c r="U5506"/>
      <c r="V5506"/>
      <c r="W5506"/>
      <c r="X5506"/>
      <c r="Y5506"/>
      <c r="Z5506"/>
      <c r="AA5506"/>
      <c r="AB5506"/>
      <c r="AC5506"/>
      <c r="AD5506"/>
      <c r="AE5506"/>
      <c r="AF5506"/>
      <c r="AG5506"/>
      <c r="AH5506"/>
    </row>
    <row r="5507" spans="1:34" s="282" customFormat="1" ht="12.75" customHeight="1" x14ac:dyDescent="0.25">
      <c r="A5507"/>
      <c r="B5507"/>
      <c r="C5507" s="8"/>
      <c r="D5507" s="8"/>
      <c r="E5507"/>
      <c r="F5507" s="276"/>
      <c r="G5507"/>
      <c r="H5507"/>
      <c r="I5507"/>
      <c r="J5507" s="267"/>
      <c r="K5507" s="267"/>
      <c r="L5507" s="372"/>
      <c r="O5507" s="373"/>
      <c r="P5507" s="373"/>
      <c r="Q5507" s="374"/>
      <c r="R5507" s="274"/>
      <c r="S5507"/>
      <c r="T5507"/>
      <c r="U5507"/>
      <c r="V5507"/>
      <c r="W5507"/>
      <c r="X5507"/>
      <c r="Y5507"/>
      <c r="Z5507"/>
      <c r="AA5507"/>
      <c r="AB5507"/>
      <c r="AC5507"/>
      <c r="AD5507"/>
      <c r="AE5507"/>
      <c r="AF5507"/>
      <c r="AG5507"/>
      <c r="AH5507"/>
    </row>
    <row r="5508" spans="1:34" s="282" customFormat="1" ht="12.75" customHeight="1" x14ac:dyDescent="0.25">
      <c r="A5508"/>
      <c r="B5508"/>
      <c r="C5508" s="8"/>
      <c r="D5508" s="8"/>
      <c r="E5508"/>
      <c r="F5508" s="276"/>
      <c r="G5508"/>
      <c r="H5508"/>
      <c r="I5508"/>
      <c r="J5508" s="267"/>
      <c r="K5508" s="267"/>
      <c r="L5508" s="372"/>
      <c r="O5508" s="373"/>
      <c r="P5508" s="373"/>
      <c r="Q5508" s="374"/>
      <c r="R5508" s="274"/>
      <c r="S5508"/>
      <c r="T5508"/>
      <c r="U5508"/>
      <c r="V5508"/>
      <c r="W5508"/>
      <c r="X5508"/>
      <c r="Y5508"/>
      <c r="Z5508"/>
      <c r="AA5508"/>
      <c r="AB5508"/>
      <c r="AC5508"/>
      <c r="AD5508"/>
      <c r="AE5508"/>
      <c r="AF5508"/>
      <c r="AG5508"/>
      <c r="AH5508"/>
    </row>
    <row r="5509" spans="1:34" s="282" customFormat="1" ht="12.75" customHeight="1" x14ac:dyDescent="0.25">
      <c r="A5509"/>
      <c r="B5509"/>
      <c r="C5509" s="8"/>
      <c r="D5509" s="8"/>
      <c r="E5509"/>
      <c r="F5509" s="276"/>
      <c r="G5509"/>
      <c r="H5509"/>
      <c r="I5509"/>
      <c r="J5509" s="267"/>
      <c r="K5509" s="267"/>
      <c r="L5509" s="372"/>
      <c r="O5509" s="373"/>
      <c r="P5509" s="373"/>
      <c r="Q5509" s="374"/>
      <c r="R5509" s="274"/>
      <c r="S5509"/>
      <c r="T5509"/>
      <c r="U5509"/>
      <c r="V5509"/>
      <c r="W5509"/>
      <c r="X5509"/>
      <c r="Y5509"/>
      <c r="Z5509"/>
      <c r="AA5509"/>
      <c r="AB5509"/>
      <c r="AC5509"/>
      <c r="AD5509"/>
      <c r="AE5509"/>
      <c r="AF5509"/>
      <c r="AG5509"/>
      <c r="AH5509"/>
    </row>
    <row r="5510" spans="1:34" s="282" customFormat="1" ht="12.75" customHeight="1" x14ac:dyDescent="0.25">
      <c r="A5510"/>
      <c r="B5510"/>
      <c r="C5510" s="8"/>
      <c r="D5510" s="8"/>
      <c r="E5510"/>
      <c r="F5510" s="276"/>
      <c r="G5510"/>
      <c r="H5510"/>
      <c r="I5510"/>
      <c r="J5510" s="267"/>
      <c r="K5510" s="267"/>
      <c r="L5510" s="372"/>
      <c r="O5510" s="373"/>
      <c r="P5510" s="373"/>
      <c r="Q5510" s="374"/>
      <c r="R5510" s="274"/>
      <c r="S5510"/>
      <c r="T5510"/>
      <c r="U5510"/>
      <c r="V5510"/>
      <c r="W5510"/>
      <c r="X5510"/>
      <c r="Y5510"/>
      <c r="Z5510"/>
      <c r="AA5510"/>
      <c r="AB5510"/>
      <c r="AC5510"/>
      <c r="AD5510"/>
      <c r="AE5510"/>
      <c r="AF5510"/>
      <c r="AG5510"/>
      <c r="AH5510"/>
    </row>
    <row r="5511" spans="1:34" s="282" customFormat="1" ht="12.75" customHeight="1" x14ac:dyDescent="0.25">
      <c r="A5511"/>
      <c r="B5511"/>
      <c r="C5511" s="8"/>
      <c r="D5511" s="8"/>
      <c r="E5511"/>
      <c r="F5511" s="276"/>
      <c r="G5511"/>
      <c r="H5511"/>
      <c r="I5511"/>
      <c r="J5511" s="267"/>
      <c r="K5511" s="267"/>
      <c r="L5511" s="372"/>
      <c r="O5511" s="373"/>
      <c r="P5511" s="373"/>
      <c r="Q5511" s="374"/>
      <c r="R5511" s="274"/>
      <c r="S5511"/>
      <c r="T5511"/>
      <c r="U5511"/>
      <c r="V5511"/>
      <c r="W5511"/>
      <c r="X5511"/>
      <c r="Y5511"/>
      <c r="Z5511"/>
      <c r="AA5511"/>
      <c r="AB5511"/>
      <c r="AC5511"/>
      <c r="AD5511"/>
      <c r="AE5511"/>
      <c r="AF5511"/>
      <c r="AG5511"/>
      <c r="AH5511"/>
    </row>
    <row r="5512" spans="1:34" s="282" customFormat="1" ht="12.75" customHeight="1" x14ac:dyDescent="0.25">
      <c r="A5512"/>
      <c r="B5512"/>
      <c r="C5512" s="8"/>
      <c r="D5512" s="8"/>
      <c r="E5512"/>
      <c r="F5512" s="276"/>
      <c r="G5512"/>
      <c r="H5512"/>
      <c r="I5512"/>
      <c r="J5512" s="267"/>
      <c r="K5512" s="267"/>
      <c r="L5512" s="372"/>
      <c r="O5512" s="373"/>
      <c r="P5512" s="373"/>
      <c r="Q5512" s="374"/>
      <c r="R5512" s="274"/>
      <c r="S5512"/>
      <c r="T5512"/>
      <c r="U5512"/>
      <c r="V5512"/>
      <c r="W5512"/>
      <c r="X5512"/>
      <c r="Y5512"/>
      <c r="Z5512"/>
      <c r="AA5512"/>
      <c r="AB5512"/>
      <c r="AC5512"/>
      <c r="AD5512"/>
      <c r="AE5512"/>
      <c r="AF5512"/>
      <c r="AG5512"/>
      <c r="AH5512"/>
    </row>
    <row r="5513" spans="1:34" s="282" customFormat="1" ht="12.75" customHeight="1" x14ac:dyDescent="0.25">
      <c r="A5513"/>
      <c r="B5513"/>
      <c r="C5513" s="8"/>
      <c r="D5513" s="8"/>
      <c r="E5513"/>
      <c r="F5513" s="276"/>
      <c r="G5513"/>
      <c r="H5513"/>
      <c r="I5513"/>
      <c r="J5513" s="267"/>
      <c r="K5513" s="267"/>
      <c r="L5513" s="372"/>
      <c r="O5513" s="373"/>
      <c r="P5513" s="373"/>
      <c r="Q5513" s="374"/>
      <c r="R5513" s="274"/>
      <c r="S5513"/>
      <c r="T5513"/>
      <c r="U5513"/>
      <c r="V5513"/>
      <c r="W5513"/>
      <c r="X5513"/>
      <c r="Y5513"/>
      <c r="Z5513"/>
      <c r="AA5513"/>
      <c r="AB5513"/>
      <c r="AC5513"/>
      <c r="AD5513"/>
      <c r="AE5513"/>
      <c r="AF5513"/>
      <c r="AG5513"/>
      <c r="AH5513"/>
    </row>
    <row r="5514" spans="1:34" s="282" customFormat="1" ht="12.75" customHeight="1" x14ac:dyDescent="0.25">
      <c r="A5514"/>
      <c r="B5514"/>
      <c r="C5514" s="8"/>
      <c r="D5514" s="8"/>
      <c r="E5514"/>
      <c r="F5514" s="276"/>
      <c r="G5514"/>
      <c r="H5514"/>
      <c r="I5514"/>
      <c r="J5514" s="267"/>
      <c r="K5514" s="267"/>
      <c r="L5514" s="372"/>
      <c r="O5514" s="373"/>
      <c r="P5514" s="373"/>
      <c r="Q5514" s="374"/>
      <c r="R5514" s="274"/>
      <c r="S5514"/>
      <c r="T5514"/>
      <c r="U5514"/>
      <c r="V5514"/>
      <c r="W5514"/>
      <c r="X5514"/>
      <c r="Y5514"/>
      <c r="Z5514"/>
      <c r="AA5514"/>
      <c r="AB5514"/>
      <c r="AC5514"/>
      <c r="AD5514"/>
      <c r="AE5514"/>
      <c r="AF5514"/>
      <c r="AG5514"/>
      <c r="AH5514"/>
    </row>
    <row r="5515" spans="1:34" s="282" customFormat="1" ht="12.75" customHeight="1" x14ac:dyDescent="0.25">
      <c r="A5515"/>
      <c r="B5515"/>
      <c r="C5515" s="8"/>
      <c r="D5515" s="8"/>
      <c r="E5515"/>
      <c r="F5515" s="276"/>
      <c r="G5515"/>
      <c r="H5515"/>
      <c r="I5515"/>
      <c r="J5515" s="267"/>
      <c r="K5515" s="267"/>
      <c r="L5515" s="372"/>
      <c r="O5515" s="373"/>
      <c r="P5515" s="373"/>
      <c r="Q5515" s="374"/>
      <c r="R5515" s="274"/>
      <c r="S5515"/>
      <c r="T5515"/>
      <c r="U5515"/>
      <c r="V5515"/>
      <c r="W5515"/>
      <c r="X5515"/>
      <c r="Y5515"/>
      <c r="Z5515"/>
      <c r="AA5515"/>
      <c r="AB5515"/>
      <c r="AC5515"/>
      <c r="AD5515"/>
      <c r="AE5515"/>
      <c r="AF5515"/>
      <c r="AG5515"/>
      <c r="AH5515"/>
    </row>
    <row r="5516" spans="1:34" s="282" customFormat="1" ht="12.75" customHeight="1" x14ac:dyDescent="0.25">
      <c r="A5516"/>
      <c r="B5516"/>
      <c r="C5516" s="8"/>
      <c r="D5516" s="8"/>
      <c r="E5516"/>
      <c r="F5516" s="276"/>
      <c r="G5516"/>
      <c r="H5516"/>
      <c r="I5516"/>
      <c r="J5516" s="267"/>
      <c r="K5516" s="267"/>
      <c r="L5516" s="372"/>
      <c r="O5516" s="373"/>
      <c r="P5516" s="373"/>
      <c r="Q5516" s="374"/>
      <c r="R5516" s="274"/>
      <c r="S5516"/>
      <c r="T5516"/>
      <c r="U5516"/>
      <c r="V5516"/>
      <c r="W5516"/>
      <c r="X5516"/>
      <c r="Y5516"/>
      <c r="Z5516"/>
      <c r="AA5516"/>
      <c r="AB5516"/>
      <c r="AC5516"/>
      <c r="AD5516"/>
      <c r="AE5516"/>
      <c r="AF5516"/>
      <c r="AG5516"/>
      <c r="AH5516"/>
    </row>
    <row r="5517" spans="1:34" s="282" customFormat="1" ht="12.75" customHeight="1" x14ac:dyDescent="0.25">
      <c r="A5517"/>
      <c r="B5517"/>
      <c r="C5517" s="8"/>
      <c r="D5517" s="8"/>
      <c r="E5517"/>
      <c r="F5517" s="276"/>
      <c r="G5517"/>
      <c r="H5517"/>
      <c r="I5517"/>
      <c r="J5517" s="267"/>
      <c r="K5517" s="267"/>
      <c r="L5517" s="372"/>
      <c r="O5517" s="373"/>
      <c r="P5517" s="373"/>
      <c r="Q5517" s="374"/>
      <c r="R5517" s="274"/>
      <c r="S5517"/>
      <c r="T5517"/>
      <c r="U5517"/>
      <c r="V5517"/>
      <c r="W5517"/>
      <c r="X5517"/>
      <c r="Y5517"/>
      <c r="Z5517"/>
      <c r="AA5517"/>
      <c r="AB5517"/>
      <c r="AC5517"/>
      <c r="AD5517"/>
      <c r="AE5517"/>
      <c r="AF5517"/>
      <c r="AG5517"/>
      <c r="AH5517"/>
    </row>
    <row r="5518" spans="1:34" s="282" customFormat="1" ht="12.75" customHeight="1" x14ac:dyDescent="0.25">
      <c r="A5518"/>
      <c r="B5518"/>
      <c r="C5518" s="8"/>
      <c r="D5518" s="8"/>
      <c r="E5518"/>
      <c r="F5518" s="276"/>
      <c r="G5518"/>
      <c r="H5518"/>
      <c r="I5518"/>
      <c r="J5518" s="267"/>
      <c r="K5518" s="267"/>
      <c r="L5518" s="372"/>
      <c r="O5518" s="373"/>
      <c r="P5518" s="373"/>
      <c r="Q5518" s="374"/>
      <c r="R5518" s="274"/>
      <c r="S5518"/>
      <c r="T5518"/>
      <c r="U5518"/>
      <c r="V5518"/>
      <c r="W5518"/>
      <c r="X5518"/>
      <c r="Y5518"/>
      <c r="Z5518"/>
      <c r="AA5518"/>
      <c r="AB5518"/>
      <c r="AC5518"/>
      <c r="AD5518"/>
      <c r="AE5518"/>
      <c r="AF5518"/>
      <c r="AG5518"/>
      <c r="AH5518"/>
    </row>
    <row r="5519" spans="1:34" s="282" customFormat="1" ht="12.75" customHeight="1" x14ac:dyDescent="0.25">
      <c r="A5519"/>
      <c r="B5519"/>
      <c r="C5519" s="8"/>
      <c r="D5519" s="8"/>
      <c r="E5519"/>
      <c r="F5519" s="276"/>
      <c r="G5519"/>
      <c r="H5519"/>
      <c r="I5519"/>
      <c r="J5519" s="267"/>
      <c r="K5519" s="267"/>
      <c r="L5519" s="372"/>
      <c r="O5519" s="373"/>
      <c r="P5519" s="373"/>
      <c r="Q5519" s="374"/>
      <c r="R5519" s="274"/>
      <c r="S5519"/>
      <c r="T5519"/>
      <c r="U5519"/>
      <c r="V5519"/>
      <c r="W5519"/>
      <c r="X5519"/>
      <c r="Y5519"/>
      <c r="Z5519"/>
      <c r="AA5519"/>
      <c r="AB5519"/>
      <c r="AC5519"/>
      <c r="AD5519"/>
      <c r="AE5519"/>
      <c r="AF5519"/>
      <c r="AG5519"/>
      <c r="AH5519"/>
    </row>
    <row r="5520" spans="1:34" s="282" customFormat="1" ht="12.75" customHeight="1" x14ac:dyDescent="0.25">
      <c r="A5520"/>
      <c r="B5520"/>
      <c r="C5520" s="8"/>
      <c r="D5520" s="8"/>
      <c r="E5520"/>
      <c r="F5520" s="276"/>
      <c r="G5520"/>
      <c r="H5520"/>
      <c r="I5520"/>
      <c r="J5520" s="267"/>
      <c r="K5520" s="267"/>
      <c r="L5520" s="372"/>
      <c r="O5520" s="373"/>
      <c r="P5520" s="373"/>
      <c r="Q5520" s="374"/>
      <c r="R5520" s="274"/>
      <c r="S5520"/>
      <c r="T5520"/>
      <c r="U5520"/>
      <c r="V5520"/>
      <c r="W5520"/>
      <c r="X5520"/>
      <c r="Y5520"/>
      <c r="Z5520"/>
      <c r="AA5520"/>
      <c r="AB5520"/>
      <c r="AC5520"/>
      <c r="AD5520"/>
      <c r="AE5520"/>
      <c r="AF5520"/>
      <c r="AG5520"/>
      <c r="AH5520"/>
    </row>
    <row r="5521" spans="1:34" s="282" customFormat="1" ht="12.75" customHeight="1" x14ac:dyDescent="0.25">
      <c r="A5521"/>
      <c r="B5521"/>
      <c r="C5521" s="8"/>
      <c r="D5521" s="8"/>
      <c r="E5521"/>
      <c r="F5521" s="276"/>
      <c r="G5521"/>
      <c r="H5521"/>
      <c r="I5521"/>
      <c r="J5521" s="267"/>
      <c r="K5521" s="267"/>
      <c r="L5521" s="372"/>
      <c r="O5521" s="373"/>
      <c r="P5521" s="373"/>
      <c r="Q5521" s="374"/>
      <c r="R5521" s="274"/>
      <c r="S5521"/>
      <c r="T5521"/>
      <c r="U5521"/>
      <c r="V5521"/>
      <c r="W5521"/>
      <c r="X5521"/>
      <c r="Y5521"/>
      <c r="Z5521"/>
      <c r="AA5521"/>
      <c r="AB5521"/>
      <c r="AC5521"/>
      <c r="AD5521"/>
      <c r="AE5521"/>
      <c r="AF5521"/>
      <c r="AG5521"/>
      <c r="AH5521"/>
    </row>
    <row r="5522" spans="1:34" s="282" customFormat="1" ht="12.75" customHeight="1" x14ac:dyDescent="0.25">
      <c r="A5522"/>
      <c r="B5522"/>
      <c r="C5522" s="8"/>
      <c r="D5522" s="8"/>
      <c r="E5522"/>
      <c r="F5522" s="276"/>
      <c r="G5522"/>
      <c r="H5522"/>
      <c r="I5522"/>
      <c r="J5522" s="267"/>
      <c r="K5522" s="267"/>
      <c r="L5522" s="372"/>
      <c r="O5522" s="373"/>
      <c r="P5522" s="373"/>
      <c r="Q5522" s="374"/>
      <c r="R5522" s="274"/>
      <c r="S5522"/>
      <c r="T5522"/>
      <c r="U5522"/>
      <c r="V5522"/>
      <c r="W5522"/>
      <c r="X5522"/>
      <c r="Y5522"/>
      <c r="Z5522"/>
      <c r="AA5522"/>
      <c r="AB5522"/>
      <c r="AC5522"/>
      <c r="AD5522"/>
      <c r="AE5522"/>
      <c r="AF5522"/>
      <c r="AG5522"/>
      <c r="AH5522"/>
    </row>
    <row r="5523" spans="1:34" s="282" customFormat="1" ht="12.75" customHeight="1" x14ac:dyDescent="0.25">
      <c r="A5523"/>
      <c r="B5523"/>
      <c r="C5523" s="8"/>
      <c r="D5523" s="8"/>
      <c r="E5523"/>
      <c r="F5523" s="276"/>
      <c r="G5523"/>
      <c r="H5523"/>
      <c r="I5523"/>
      <c r="J5523" s="267"/>
      <c r="K5523" s="267"/>
      <c r="L5523" s="372"/>
      <c r="O5523" s="373"/>
      <c r="P5523" s="373"/>
      <c r="Q5523" s="374"/>
      <c r="R5523" s="274"/>
      <c r="S5523"/>
      <c r="T5523"/>
      <c r="U5523"/>
      <c r="V5523"/>
      <c r="W5523"/>
      <c r="X5523"/>
      <c r="Y5523"/>
      <c r="Z5523"/>
      <c r="AA5523"/>
      <c r="AB5523"/>
      <c r="AC5523"/>
      <c r="AD5523"/>
      <c r="AE5523"/>
      <c r="AF5523"/>
      <c r="AG5523"/>
      <c r="AH5523"/>
    </row>
    <row r="5524" spans="1:34" s="282" customFormat="1" ht="12.75" customHeight="1" x14ac:dyDescent="0.25">
      <c r="A5524"/>
      <c r="B5524"/>
      <c r="C5524" s="8"/>
      <c r="D5524" s="8"/>
      <c r="E5524"/>
      <c r="F5524" s="276"/>
      <c r="G5524"/>
      <c r="H5524"/>
      <c r="I5524"/>
      <c r="J5524" s="267"/>
      <c r="K5524" s="267"/>
      <c r="L5524" s="372"/>
      <c r="O5524" s="373"/>
      <c r="P5524" s="373"/>
      <c r="Q5524" s="374"/>
      <c r="R5524" s="274"/>
      <c r="S5524"/>
      <c r="T5524"/>
      <c r="U5524"/>
      <c r="V5524"/>
      <c r="W5524"/>
      <c r="X5524"/>
      <c r="Y5524"/>
      <c r="Z5524"/>
      <c r="AA5524"/>
      <c r="AB5524"/>
      <c r="AC5524"/>
      <c r="AD5524"/>
      <c r="AE5524"/>
      <c r="AF5524"/>
      <c r="AG5524"/>
      <c r="AH5524"/>
    </row>
    <row r="5525" spans="1:34" s="282" customFormat="1" ht="12.75" customHeight="1" x14ac:dyDescent="0.25">
      <c r="A5525"/>
      <c r="B5525"/>
      <c r="C5525" s="8"/>
      <c r="D5525" s="8"/>
      <c r="E5525"/>
      <c r="F5525" s="276"/>
      <c r="G5525"/>
      <c r="H5525"/>
      <c r="I5525"/>
      <c r="J5525" s="267"/>
      <c r="K5525" s="267"/>
      <c r="L5525" s="372"/>
      <c r="O5525" s="373"/>
      <c r="P5525" s="373"/>
      <c r="Q5525" s="374"/>
      <c r="R5525" s="274"/>
      <c r="S5525"/>
      <c r="T5525"/>
      <c r="U5525"/>
      <c r="V5525"/>
      <c r="W5525"/>
      <c r="X5525"/>
      <c r="Y5525"/>
      <c r="Z5525"/>
      <c r="AA5525"/>
      <c r="AB5525"/>
      <c r="AC5525"/>
      <c r="AD5525"/>
      <c r="AE5525"/>
      <c r="AF5525"/>
      <c r="AG5525"/>
      <c r="AH5525"/>
    </row>
    <row r="5526" spans="1:34" s="282" customFormat="1" ht="12.75" customHeight="1" x14ac:dyDescent="0.25">
      <c r="A5526"/>
      <c r="B5526"/>
      <c r="C5526" s="8"/>
      <c r="D5526" s="8"/>
      <c r="E5526"/>
      <c r="F5526" s="276"/>
      <c r="G5526"/>
      <c r="H5526"/>
      <c r="I5526"/>
      <c r="J5526" s="267"/>
      <c r="K5526" s="267"/>
      <c r="L5526" s="372"/>
      <c r="O5526" s="373"/>
      <c r="P5526" s="373"/>
      <c r="Q5526" s="374"/>
      <c r="R5526" s="274"/>
      <c r="S5526"/>
      <c r="T5526"/>
      <c r="U5526"/>
      <c r="V5526"/>
      <c r="W5526"/>
      <c r="X5526"/>
      <c r="Y5526"/>
      <c r="Z5526"/>
      <c r="AA5526"/>
      <c r="AB5526"/>
      <c r="AC5526"/>
      <c r="AD5526"/>
      <c r="AE5526"/>
      <c r="AF5526"/>
      <c r="AG5526"/>
      <c r="AH5526"/>
    </row>
    <row r="5527" spans="1:34" s="282" customFormat="1" ht="12.75" customHeight="1" x14ac:dyDescent="0.25">
      <c r="A5527"/>
      <c r="B5527"/>
      <c r="C5527" s="8"/>
      <c r="D5527" s="8"/>
      <c r="E5527"/>
      <c r="F5527" s="276"/>
      <c r="G5527"/>
      <c r="H5527"/>
      <c r="I5527"/>
      <c r="J5527" s="267"/>
      <c r="K5527" s="267"/>
      <c r="L5527" s="372"/>
      <c r="O5527" s="373"/>
      <c r="P5527" s="373"/>
      <c r="Q5527" s="374"/>
      <c r="R5527" s="274"/>
      <c r="S5527"/>
      <c r="T5527"/>
      <c r="U5527"/>
      <c r="V5527"/>
      <c r="W5527"/>
      <c r="X5527"/>
      <c r="Y5527"/>
      <c r="Z5527"/>
      <c r="AA5527"/>
      <c r="AB5527"/>
      <c r="AC5527"/>
      <c r="AD5527"/>
      <c r="AE5527"/>
      <c r="AF5527"/>
      <c r="AG5527"/>
      <c r="AH5527"/>
    </row>
    <row r="5528" spans="1:34" s="282" customFormat="1" ht="12.75" customHeight="1" x14ac:dyDescent="0.25">
      <c r="A5528"/>
      <c r="B5528"/>
      <c r="C5528" s="8"/>
      <c r="D5528" s="8"/>
      <c r="E5528"/>
      <c r="F5528" s="276"/>
      <c r="G5528"/>
      <c r="H5528"/>
      <c r="I5528"/>
      <c r="J5528" s="267"/>
      <c r="K5528" s="267"/>
      <c r="L5528" s="372"/>
      <c r="O5528" s="373"/>
      <c r="P5528" s="373"/>
      <c r="Q5528" s="374"/>
      <c r="R5528" s="274"/>
      <c r="S5528"/>
      <c r="T5528"/>
      <c r="U5528"/>
      <c r="V5528"/>
      <c r="W5528"/>
      <c r="X5528"/>
      <c r="Y5528"/>
      <c r="Z5528"/>
      <c r="AA5528"/>
      <c r="AB5528"/>
      <c r="AC5528"/>
      <c r="AD5528"/>
      <c r="AE5528"/>
      <c r="AF5528"/>
      <c r="AG5528"/>
      <c r="AH5528"/>
    </row>
    <row r="5529" spans="1:34" s="282" customFormat="1" ht="12.75" customHeight="1" x14ac:dyDescent="0.25">
      <c r="A5529"/>
      <c r="B5529"/>
      <c r="C5529" s="8"/>
      <c r="D5529" s="8"/>
      <c r="E5529"/>
      <c r="F5529" s="276"/>
      <c r="G5529"/>
      <c r="H5529"/>
      <c r="I5529"/>
      <c r="J5529" s="267"/>
      <c r="K5529" s="267"/>
      <c r="L5529" s="372"/>
      <c r="O5529" s="373"/>
      <c r="P5529" s="373"/>
      <c r="Q5529" s="374"/>
      <c r="R5529" s="274"/>
      <c r="S5529"/>
      <c r="T5529"/>
      <c r="U5529"/>
      <c r="V5529"/>
      <c r="W5529"/>
      <c r="X5529"/>
      <c r="Y5529"/>
      <c r="Z5529"/>
      <c r="AA5529"/>
      <c r="AB5529"/>
      <c r="AC5529"/>
      <c r="AD5529"/>
      <c r="AE5529"/>
      <c r="AF5529"/>
      <c r="AG5529"/>
      <c r="AH5529"/>
    </row>
    <row r="5530" spans="1:34" s="282" customFormat="1" ht="12.75" customHeight="1" x14ac:dyDescent="0.25">
      <c r="A5530"/>
      <c r="B5530"/>
      <c r="C5530" s="8"/>
      <c r="D5530" s="8"/>
      <c r="E5530"/>
      <c r="F5530" s="276"/>
      <c r="G5530"/>
      <c r="H5530"/>
      <c r="I5530"/>
      <c r="J5530" s="267"/>
      <c r="K5530" s="267"/>
      <c r="L5530" s="372"/>
      <c r="O5530" s="373"/>
      <c r="P5530" s="373"/>
      <c r="Q5530" s="374"/>
      <c r="R5530" s="274"/>
      <c r="S5530"/>
      <c r="T5530"/>
      <c r="U5530"/>
      <c r="V5530"/>
      <c r="W5530"/>
      <c r="X5530"/>
      <c r="Y5530"/>
      <c r="Z5530"/>
      <c r="AA5530"/>
      <c r="AB5530"/>
      <c r="AC5530"/>
      <c r="AD5530"/>
      <c r="AE5530"/>
      <c r="AF5530"/>
      <c r="AG5530"/>
      <c r="AH5530"/>
    </row>
    <row r="5531" spans="1:34" s="282" customFormat="1" ht="12.75" customHeight="1" x14ac:dyDescent="0.25">
      <c r="A5531"/>
      <c r="B5531"/>
      <c r="C5531" s="8"/>
      <c r="D5531" s="8"/>
      <c r="E5531"/>
      <c r="F5531" s="276"/>
      <c r="G5531"/>
      <c r="H5531"/>
      <c r="I5531"/>
      <c r="J5531" s="267"/>
      <c r="K5531" s="267"/>
      <c r="L5531" s="372"/>
      <c r="O5531" s="373"/>
      <c r="P5531" s="373"/>
      <c r="Q5531" s="374"/>
      <c r="R5531" s="274"/>
      <c r="S5531"/>
      <c r="T5531"/>
      <c r="U5531"/>
      <c r="V5531"/>
      <c r="W5531"/>
      <c r="X5531"/>
      <c r="Y5531"/>
      <c r="Z5531"/>
      <c r="AA5531"/>
      <c r="AB5531"/>
      <c r="AC5531"/>
      <c r="AD5531"/>
      <c r="AE5531"/>
      <c r="AF5531"/>
      <c r="AG5531"/>
      <c r="AH5531"/>
    </row>
    <row r="5532" spans="1:34" s="282" customFormat="1" ht="12.75" customHeight="1" x14ac:dyDescent="0.25">
      <c r="A5532"/>
      <c r="B5532"/>
      <c r="C5532" s="8"/>
      <c r="D5532" s="8"/>
      <c r="E5532"/>
      <c r="F5532" s="276"/>
      <c r="G5532"/>
      <c r="H5532"/>
      <c r="I5532"/>
      <c r="J5532" s="267"/>
      <c r="K5532" s="267"/>
      <c r="L5532" s="372"/>
      <c r="O5532" s="373"/>
      <c r="P5532" s="373"/>
      <c r="Q5532" s="374"/>
      <c r="R5532" s="274"/>
      <c r="S5532"/>
      <c r="T5532"/>
      <c r="U5532"/>
      <c r="V5532"/>
      <c r="W5532"/>
      <c r="X5532"/>
      <c r="Y5532"/>
      <c r="Z5532"/>
      <c r="AA5532"/>
      <c r="AB5532"/>
      <c r="AC5532"/>
      <c r="AD5532"/>
      <c r="AE5532"/>
      <c r="AF5532"/>
      <c r="AG5532"/>
      <c r="AH5532"/>
    </row>
    <row r="5533" spans="1:34" s="282" customFormat="1" ht="12.75" customHeight="1" x14ac:dyDescent="0.25">
      <c r="A5533"/>
      <c r="B5533"/>
      <c r="C5533" s="8"/>
      <c r="D5533" s="8"/>
      <c r="E5533"/>
      <c r="F5533" s="276"/>
      <c r="G5533"/>
      <c r="H5533"/>
      <c r="I5533"/>
      <c r="J5533" s="267"/>
      <c r="K5533" s="267"/>
      <c r="L5533" s="372"/>
      <c r="O5533" s="373"/>
      <c r="P5533" s="373"/>
      <c r="Q5533" s="374"/>
      <c r="R5533" s="274"/>
      <c r="S5533"/>
      <c r="T5533"/>
      <c r="U5533"/>
      <c r="V5533"/>
      <c r="W5533"/>
      <c r="X5533"/>
      <c r="Y5533"/>
      <c r="Z5533"/>
      <c r="AA5533"/>
      <c r="AB5533"/>
      <c r="AC5533"/>
      <c r="AD5533"/>
      <c r="AE5533"/>
      <c r="AF5533"/>
      <c r="AG5533"/>
      <c r="AH5533"/>
    </row>
    <row r="5534" spans="1:34" s="282" customFormat="1" ht="12.75" customHeight="1" x14ac:dyDescent="0.25">
      <c r="A5534"/>
      <c r="B5534"/>
      <c r="C5534" s="8"/>
      <c r="D5534" s="8"/>
      <c r="E5534"/>
      <c r="F5534" s="276"/>
      <c r="G5534"/>
      <c r="H5534"/>
      <c r="I5534"/>
      <c r="J5534" s="267"/>
      <c r="K5534" s="267"/>
      <c r="L5534" s="372"/>
      <c r="O5534" s="373"/>
      <c r="P5534" s="373"/>
      <c r="Q5534" s="374"/>
      <c r="R5534" s="274"/>
      <c r="S5534"/>
      <c r="T5534"/>
      <c r="U5534"/>
      <c r="V5534"/>
      <c r="W5534"/>
      <c r="X5534"/>
      <c r="Y5534"/>
      <c r="Z5534"/>
      <c r="AA5534"/>
      <c r="AB5534"/>
      <c r="AC5534"/>
      <c r="AD5534"/>
      <c r="AE5534"/>
      <c r="AF5534"/>
      <c r="AG5534"/>
      <c r="AH5534"/>
    </row>
    <row r="5535" spans="1:34" s="282" customFormat="1" ht="12.75" customHeight="1" x14ac:dyDescent="0.25">
      <c r="A5535"/>
      <c r="B5535"/>
      <c r="C5535" s="8"/>
      <c r="D5535" s="8"/>
      <c r="E5535"/>
      <c r="F5535" s="276"/>
      <c r="G5535"/>
      <c r="H5535"/>
      <c r="I5535"/>
      <c r="J5535" s="267"/>
      <c r="K5535" s="267"/>
      <c r="L5535" s="372"/>
      <c r="O5535" s="373"/>
      <c r="P5535" s="373"/>
      <c r="Q5535" s="374"/>
      <c r="R5535" s="274"/>
      <c r="S5535"/>
      <c r="T5535"/>
      <c r="U5535"/>
      <c r="V5535"/>
      <c r="W5535"/>
      <c r="X5535"/>
      <c r="Y5535"/>
      <c r="Z5535"/>
      <c r="AA5535"/>
      <c r="AB5535"/>
      <c r="AC5535"/>
      <c r="AD5535"/>
      <c r="AE5535"/>
      <c r="AF5535"/>
      <c r="AG5535"/>
      <c r="AH5535"/>
    </row>
    <row r="5536" spans="1:34" s="282" customFormat="1" ht="12.75" customHeight="1" x14ac:dyDescent="0.25">
      <c r="A5536"/>
      <c r="B5536"/>
      <c r="C5536" s="8"/>
      <c r="D5536" s="8"/>
      <c r="E5536"/>
      <c r="F5536" s="276"/>
      <c r="G5536"/>
      <c r="H5536"/>
      <c r="I5536"/>
      <c r="J5536" s="267"/>
      <c r="K5536" s="267"/>
      <c r="L5536" s="372"/>
      <c r="O5536" s="373"/>
      <c r="P5536" s="373"/>
      <c r="Q5536" s="374"/>
      <c r="R5536" s="274"/>
      <c r="S5536"/>
      <c r="T5536"/>
      <c r="U5536"/>
      <c r="V5536"/>
      <c r="W5536"/>
      <c r="X5536"/>
      <c r="Y5536"/>
      <c r="Z5536"/>
      <c r="AA5536"/>
      <c r="AB5536"/>
      <c r="AC5536"/>
      <c r="AD5536"/>
      <c r="AE5536"/>
      <c r="AF5536"/>
      <c r="AG5536"/>
      <c r="AH5536"/>
    </row>
    <row r="5537" spans="1:34" s="282" customFormat="1" ht="12.75" customHeight="1" x14ac:dyDescent="0.25">
      <c r="A5537"/>
      <c r="B5537"/>
      <c r="C5537" s="8"/>
      <c r="D5537" s="8"/>
      <c r="E5537"/>
      <c r="F5537" s="276"/>
      <c r="G5537"/>
      <c r="H5537"/>
      <c r="I5537"/>
      <c r="J5537" s="267"/>
      <c r="K5537" s="267"/>
      <c r="L5537" s="372"/>
      <c r="O5537" s="373"/>
      <c r="P5537" s="373"/>
      <c r="Q5537" s="374"/>
      <c r="R5537" s="274"/>
      <c r="S5537"/>
      <c r="T5537"/>
      <c r="U5537"/>
      <c r="V5537"/>
      <c r="W5537"/>
      <c r="X5537"/>
      <c r="Y5537"/>
      <c r="Z5537"/>
      <c r="AA5537"/>
      <c r="AB5537"/>
      <c r="AC5537"/>
      <c r="AD5537"/>
      <c r="AE5537"/>
      <c r="AF5537"/>
      <c r="AG5537"/>
      <c r="AH5537"/>
    </row>
    <row r="5538" spans="1:34" s="282" customFormat="1" ht="12.75" customHeight="1" x14ac:dyDescent="0.25">
      <c r="A5538"/>
      <c r="B5538"/>
      <c r="C5538" s="8"/>
      <c r="D5538" s="8"/>
      <c r="E5538"/>
      <c r="F5538" s="276"/>
      <c r="G5538"/>
      <c r="H5538"/>
      <c r="I5538"/>
      <c r="J5538" s="267"/>
      <c r="K5538" s="267"/>
      <c r="L5538" s="372"/>
      <c r="O5538" s="373"/>
      <c r="P5538" s="373"/>
      <c r="Q5538" s="374"/>
      <c r="R5538" s="274"/>
      <c r="S5538"/>
      <c r="T5538"/>
      <c r="U5538"/>
      <c r="V5538"/>
      <c r="W5538"/>
      <c r="X5538"/>
      <c r="Y5538"/>
      <c r="Z5538"/>
      <c r="AA5538"/>
      <c r="AB5538"/>
      <c r="AC5538"/>
      <c r="AD5538"/>
      <c r="AE5538"/>
      <c r="AF5538"/>
      <c r="AG5538"/>
      <c r="AH5538"/>
    </row>
    <row r="5539" spans="1:34" s="282" customFormat="1" ht="12.75" customHeight="1" x14ac:dyDescent="0.25">
      <c r="A5539"/>
      <c r="B5539"/>
      <c r="C5539" s="8"/>
      <c r="D5539" s="8"/>
      <c r="E5539"/>
      <c r="F5539" s="276"/>
      <c r="G5539"/>
      <c r="H5539"/>
      <c r="I5539"/>
      <c r="J5539" s="267"/>
      <c r="K5539" s="267"/>
      <c r="L5539" s="372"/>
      <c r="O5539" s="373"/>
      <c r="P5539" s="373"/>
      <c r="Q5539" s="374"/>
      <c r="R5539" s="274"/>
      <c r="S5539"/>
      <c r="T5539"/>
      <c r="U5539"/>
      <c r="V5539"/>
      <c r="W5539"/>
      <c r="X5539"/>
      <c r="Y5539"/>
      <c r="Z5539"/>
      <c r="AA5539"/>
      <c r="AB5539"/>
      <c r="AC5539"/>
      <c r="AD5539"/>
      <c r="AE5539"/>
      <c r="AF5539"/>
      <c r="AG5539"/>
      <c r="AH5539"/>
    </row>
    <row r="5540" spans="1:34" s="282" customFormat="1" ht="12.75" customHeight="1" x14ac:dyDescent="0.25">
      <c r="A5540"/>
      <c r="B5540"/>
      <c r="C5540" s="8"/>
      <c r="D5540" s="8"/>
      <c r="E5540"/>
      <c r="F5540" s="276"/>
      <c r="G5540"/>
      <c r="H5540"/>
      <c r="I5540"/>
      <c r="J5540" s="267"/>
      <c r="K5540" s="267"/>
      <c r="L5540" s="372"/>
      <c r="O5540" s="373"/>
      <c r="P5540" s="373"/>
      <c r="Q5540" s="374"/>
      <c r="R5540" s="274"/>
      <c r="S5540"/>
      <c r="T5540"/>
      <c r="U5540"/>
      <c r="V5540"/>
      <c r="W5540"/>
      <c r="X5540"/>
      <c r="Y5540"/>
      <c r="Z5540"/>
      <c r="AA5540"/>
      <c r="AB5540"/>
      <c r="AC5540"/>
      <c r="AD5540"/>
      <c r="AE5540"/>
      <c r="AF5540"/>
      <c r="AG5540"/>
      <c r="AH5540"/>
    </row>
    <row r="5541" spans="1:34" s="282" customFormat="1" ht="12.75" customHeight="1" x14ac:dyDescent="0.25">
      <c r="A5541"/>
      <c r="B5541"/>
      <c r="C5541" s="8"/>
      <c r="D5541" s="8"/>
      <c r="E5541"/>
      <c r="F5541" s="276"/>
      <c r="G5541"/>
      <c r="H5541"/>
      <c r="I5541"/>
      <c r="J5541" s="267"/>
      <c r="K5541" s="267"/>
      <c r="L5541" s="372"/>
      <c r="O5541" s="373"/>
      <c r="P5541" s="373"/>
      <c r="Q5541" s="374"/>
      <c r="R5541" s="274"/>
      <c r="S5541"/>
      <c r="T5541"/>
      <c r="U5541"/>
      <c r="V5541"/>
      <c r="W5541"/>
      <c r="X5541"/>
      <c r="Y5541"/>
      <c r="Z5541"/>
      <c r="AA5541"/>
      <c r="AB5541"/>
      <c r="AC5541"/>
      <c r="AD5541"/>
      <c r="AE5541"/>
      <c r="AF5541"/>
      <c r="AG5541"/>
      <c r="AH5541"/>
    </row>
    <row r="5542" spans="1:34" s="282" customFormat="1" ht="12.75" customHeight="1" x14ac:dyDescent="0.25">
      <c r="A5542"/>
      <c r="B5542"/>
      <c r="C5542" s="8"/>
      <c r="D5542" s="8"/>
      <c r="E5542"/>
      <c r="F5542" s="276"/>
      <c r="G5542"/>
      <c r="H5542"/>
      <c r="I5542"/>
      <c r="J5542" s="267"/>
      <c r="K5542" s="267"/>
      <c r="L5542" s="372"/>
      <c r="O5542" s="373"/>
      <c r="P5542" s="373"/>
      <c r="Q5542" s="374"/>
      <c r="R5542" s="274"/>
      <c r="S5542"/>
      <c r="T5542"/>
      <c r="U5542"/>
      <c r="V5542"/>
      <c r="W5542"/>
      <c r="X5542"/>
      <c r="Y5542"/>
      <c r="Z5542"/>
      <c r="AA5542"/>
      <c r="AB5542"/>
      <c r="AC5542"/>
      <c r="AD5542"/>
      <c r="AE5542"/>
      <c r="AF5542"/>
      <c r="AG5542"/>
      <c r="AH5542"/>
    </row>
    <row r="5543" spans="1:34" s="282" customFormat="1" ht="12.75" customHeight="1" x14ac:dyDescent="0.25">
      <c r="A5543"/>
      <c r="B5543"/>
      <c r="C5543" s="8"/>
      <c r="D5543" s="8"/>
      <c r="E5543"/>
      <c r="F5543" s="276"/>
      <c r="G5543"/>
      <c r="H5543"/>
      <c r="I5543"/>
      <c r="J5543" s="267"/>
      <c r="K5543" s="267"/>
      <c r="L5543" s="372"/>
      <c r="O5543" s="373"/>
      <c r="P5543" s="373"/>
      <c r="Q5543" s="374"/>
      <c r="R5543" s="274"/>
      <c r="S5543"/>
      <c r="T5543"/>
      <c r="U5543"/>
      <c r="V5543"/>
      <c r="W5543"/>
      <c r="X5543"/>
      <c r="Y5543"/>
      <c r="Z5543"/>
      <c r="AA5543"/>
      <c r="AB5543"/>
      <c r="AC5543"/>
      <c r="AD5543"/>
      <c r="AE5543"/>
      <c r="AF5543"/>
      <c r="AG5543"/>
      <c r="AH5543"/>
    </row>
    <row r="5544" spans="1:34" s="282" customFormat="1" ht="12.75" customHeight="1" x14ac:dyDescent="0.25">
      <c r="A5544"/>
      <c r="B5544"/>
      <c r="C5544" s="8"/>
      <c r="D5544" s="8"/>
      <c r="E5544"/>
      <c r="F5544" s="276"/>
      <c r="G5544"/>
      <c r="H5544"/>
      <c r="I5544"/>
      <c r="J5544" s="267"/>
      <c r="K5544" s="267"/>
      <c r="L5544" s="372"/>
      <c r="O5544" s="373"/>
      <c r="P5544" s="373"/>
      <c r="Q5544" s="374"/>
      <c r="R5544" s="274"/>
      <c r="S5544"/>
      <c r="T5544"/>
      <c r="U5544"/>
      <c r="V5544"/>
      <c r="W5544"/>
      <c r="X5544"/>
      <c r="Y5544"/>
      <c r="Z5544"/>
      <c r="AA5544"/>
      <c r="AB5544"/>
      <c r="AC5544"/>
      <c r="AD5544"/>
      <c r="AE5544"/>
      <c r="AF5544"/>
      <c r="AG5544"/>
      <c r="AH5544"/>
    </row>
    <row r="5545" spans="1:34" s="282" customFormat="1" ht="12.75" customHeight="1" x14ac:dyDescent="0.25">
      <c r="A5545"/>
      <c r="B5545"/>
      <c r="C5545" s="8"/>
      <c r="D5545" s="8"/>
      <c r="E5545"/>
      <c r="F5545" s="276"/>
      <c r="G5545"/>
      <c r="H5545"/>
      <c r="I5545"/>
      <c r="J5545" s="267"/>
      <c r="K5545" s="267"/>
      <c r="L5545" s="372"/>
      <c r="O5545" s="373"/>
      <c r="P5545" s="373"/>
      <c r="Q5545" s="374"/>
      <c r="R5545" s="274"/>
      <c r="S5545"/>
      <c r="T5545"/>
      <c r="U5545"/>
      <c r="V5545"/>
      <c r="W5545"/>
      <c r="X5545"/>
      <c r="Y5545"/>
      <c r="Z5545"/>
      <c r="AA5545"/>
      <c r="AB5545"/>
      <c r="AC5545"/>
      <c r="AD5545"/>
      <c r="AE5545"/>
      <c r="AF5545"/>
      <c r="AG5545"/>
      <c r="AH5545"/>
    </row>
    <row r="5546" spans="1:34" s="282" customFormat="1" ht="12.75" customHeight="1" x14ac:dyDescent="0.25">
      <c r="A5546"/>
      <c r="B5546"/>
      <c r="C5546" s="8"/>
      <c r="D5546" s="8"/>
      <c r="E5546"/>
      <c r="F5546" s="276"/>
      <c r="G5546"/>
      <c r="H5546"/>
      <c r="I5546"/>
      <c r="J5546" s="267"/>
      <c r="K5546" s="267"/>
      <c r="L5546" s="372"/>
      <c r="O5546" s="373"/>
      <c r="P5546" s="373"/>
      <c r="Q5546" s="374"/>
      <c r="R5546" s="274"/>
      <c r="S5546"/>
      <c r="T5546"/>
      <c r="U5546"/>
      <c r="V5546"/>
      <c r="W5546"/>
      <c r="X5546"/>
      <c r="Y5546"/>
      <c r="Z5546"/>
      <c r="AA5546"/>
      <c r="AB5546"/>
      <c r="AC5546"/>
      <c r="AD5546"/>
      <c r="AE5546"/>
      <c r="AF5546"/>
      <c r="AG5546"/>
      <c r="AH5546"/>
    </row>
    <row r="5547" spans="1:34" s="282" customFormat="1" ht="12.75" customHeight="1" x14ac:dyDescent="0.25">
      <c r="A5547"/>
      <c r="B5547"/>
      <c r="C5547" s="8"/>
      <c r="D5547" s="8"/>
      <c r="E5547"/>
      <c r="F5547" s="276"/>
      <c r="G5547"/>
      <c r="H5547"/>
      <c r="I5547"/>
      <c r="J5547" s="267"/>
      <c r="K5547" s="267"/>
      <c r="L5547" s="372"/>
      <c r="O5547" s="373"/>
      <c r="P5547" s="373"/>
      <c r="Q5547" s="374"/>
      <c r="R5547" s="274"/>
      <c r="S5547"/>
      <c r="T5547"/>
      <c r="U5547"/>
      <c r="V5547"/>
      <c r="W5547"/>
      <c r="X5547"/>
      <c r="Y5547"/>
      <c r="Z5547"/>
      <c r="AA5547"/>
      <c r="AB5547"/>
      <c r="AC5547"/>
      <c r="AD5547"/>
      <c r="AE5547"/>
      <c r="AF5547"/>
      <c r="AG5547"/>
      <c r="AH5547"/>
    </row>
    <row r="5548" spans="1:34" s="282" customFormat="1" ht="12.75" customHeight="1" x14ac:dyDescent="0.25">
      <c r="A5548"/>
      <c r="B5548"/>
      <c r="C5548" s="8"/>
      <c r="D5548" s="8"/>
      <c r="E5548"/>
      <c r="F5548" s="276"/>
      <c r="G5548"/>
      <c r="H5548"/>
      <c r="I5548"/>
      <c r="J5548" s="267"/>
      <c r="K5548" s="267"/>
      <c r="L5548" s="372"/>
      <c r="O5548" s="373"/>
      <c r="P5548" s="373"/>
      <c r="Q5548" s="374"/>
      <c r="R5548" s="274"/>
      <c r="S5548"/>
      <c r="T5548"/>
      <c r="U5548"/>
      <c r="V5548"/>
      <c r="W5548"/>
      <c r="X5548"/>
      <c r="Y5548"/>
      <c r="Z5548"/>
      <c r="AA5548"/>
      <c r="AB5548"/>
      <c r="AC5548"/>
      <c r="AD5548"/>
      <c r="AE5548"/>
      <c r="AF5548"/>
      <c r="AG5548"/>
      <c r="AH5548"/>
    </row>
    <row r="5549" spans="1:34" s="282" customFormat="1" ht="12.75" customHeight="1" x14ac:dyDescent="0.25">
      <c r="A5549"/>
      <c r="B5549"/>
      <c r="C5549" s="8"/>
      <c r="D5549" s="8"/>
      <c r="E5549"/>
      <c r="F5549" s="276"/>
      <c r="G5549"/>
      <c r="H5549"/>
      <c r="I5549"/>
      <c r="J5549" s="267"/>
      <c r="K5549" s="267"/>
      <c r="L5549" s="372"/>
      <c r="O5549" s="373"/>
      <c r="P5549" s="373"/>
      <c r="Q5549" s="374"/>
      <c r="R5549" s="274"/>
      <c r="S5549"/>
      <c r="T5549"/>
      <c r="U5549"/>
      <c r="V5549"/>
      <c r="W5549"/>
      <c r="X5549"/>
      <c r="Y5549"/>
      <c r="Z5549"/>
      <c r="AA5549"/>
      <c r="AB5549"/>
      <c r="AC5549"/>
      <c r="AD5549"/>
      <c r="AE5549"/>
      <c r="AF5549"/>
      <c r="AG5549"/>
      <c r="AH5549"/>
    </row>
    <row r="5550" spans="1:34" s="282" customFormat="1" ht="12.75" customHeight="1" x14ac:dyDescent="0.25">
      <c r="A5550"/>
      <c r="B5550"/>
      <c r="C5550" s="8"/>
      <c r="D5550" s="8"/>
      <c r="E5550"/>
      <c r="F5550" s="276"/>
      <c r="G5550"/>
      <c r="H5550"/>
      <c r="I5550"/>
      <c r="J5550" s="267"/>
      <c r="K5550" s="267"/>
      <c r="L5550" s="372"/>
      <c r="O5550" s="373"/>
      <c r="P5550" s="373"/>
      <c r="Q5550" s="374"/>
      <c r="R5550" s="274"/>
      <c r="S5550"/>
      <c r="T5550"/>
      <c r="U5550"/>
      <c r="V5550"/>
      <c r="W5550"/>
      <c r="X5550"/>
      <c r="Y5550"/>
      <c r="Z5550"/>
      <c r="AA5550"/>
      <c r="AB5550"/>
      <c r="AC5550"/>
      <c r="AD5550"/>
      <c r="AE5550"/>
      <c r="AF5550"/>
      <c r="AG5550"/>
      <c r="AH5550"/>
    </row>
    <row r="5551" spans="1:34" s="282" customFormat="1" ht="12.75" customHeight="1" x14ac:dyDescent="0.25">
      <c r="A5551"/>
      <c r="B5551"/>
      <c r="C5551" s="8"/>
      <c r="D5551" s="8"/>
      <c r="E5551"/>
      <c r="F5551" s="276"/>
      <c r="G5551"/>
      <c r="H5551"/>
      <c r="I5551"/>
      <c r="J5551" s="267"/>
      <c r="K5551" s="267"/>
      <c r="L5551" s="372"/>
      <c r="O5551" s="373"/>
      <c r="P5551" s="373"/>
      <c r="Q5551" s="374"/>
      <c r="R5551" s="274"/>
      <c r="S5551"/>
      <c r="T5551"/>
      <c r="U5551"/>
      <c r="V5551"/>
      <c r="W5551"/>
      <c r="X5551"/>
      <c r="Y5551"/>
      <c r="Z5551"/>
      <c r="AA5551"/>
      <c r="AB5551"/>
      <c r="AC5551"/>
      <c r="AD5551"/>
      <c r="AE5551"/>
      <c r="AF5551"/>
      <c r="AG5551"/>
      <c r="AH5551"/>
    </row>
    <row r="5552" spans="1:34" s="282" customFormat="1" ht="12.75" customHeight="1" x14ac:dyDescent="0.25">
      <c r="A5552"/>
      <c r="B5552"/>
      <c r="C5552" s="8"/>
      <c r="D5552" s="8"/>
      <c r="E5552"/>
      <c r="F5552" s="276"/>
      <c r="G5552"/>
      <c r="H5552"/>
      <c r="I5552"/>
      <c r="J5552" s="267"/>
      <c r="K5552" s="267"/>
      <c r="L5552" s="372"/>
      <c r="O5552" s="373"/>
      <c r="P5552" s="373"/>
      <c r="Q5552" s="374"/>
      <c r="R5552" s="274"/>
      <c r="S5552"/>
      <c r="T5552"/>
      <c r="U5552"/>
      <c r="V5552"/>
      <c r="W5552"/>
      <c r="X5552"/>
      <c r="Y5552"/>
      <c r="Z5552"/>
      <c r="AA5552"/>
      <c r="AB5552"/>
      <c r="AC5552"/>
      <c r="AD5552"/>
      <c r="AE5552"/>
      <c r="AF5552"/>
      <c r="AG5552"/>
      <c r="AH5552"/>
    </row>
    <row r="5553" spans="1:34" s="282" customFormat="1" ht="12.75" customHeight="1" x14ac:dyDescent="0.25">
      <c r="A5553"/>
      <c r="B5553"/>
      <c r="C5553" s="8"/>
      <c r="D5553" s="8"/>
      <c r="E5553"/>
      <c r="F5553" s="276"/>
      <c r="G5553"/>
      <c r="H5553"/>
      <c r="I5553"/>
      <c r="J5553" s="267"/>
      <c r="K5553" s="267"/>
      <c r="L5553" s="372"/>
      <c r="O5553" s="373"/>
      <c r="P5553" s="373"/>
      <c r="Q5553" s="374"/>
      <c r="R5553" s="274"/>
      <c r="S5553"/>
      <c r="T5553"/>
      <c r="U5553"/>
      <c r="V5553"/>
      <c r="W5553"/>
      <c r="X5553"/>
      <c r="Y5553"/>
      <c r="Z5553"/>
      <c r="AA5553"/>
      <c r="AB5553"/>
      <c r="AC5553"/>
      <c r="AD5553"/>
      <c r="AE5553"/>
      <c r="AF5553"/>
      <c r="AG5553"/>
      <c r="AH5553"/>
    </row>
    <row r="5554" spans="1:34" s="282" customFormat="1" ht="12.75" customHeight="1" x14ac:dyDescent="0.25">
      <c r="A5554"/>
      <c r="B5554"/>
      <c r="C5554" s="8"/>
      <c r="D5554" s="8"/>
      <c r="E5554"/>
      <c r="F5554" s="276"/>
      <c r="G5554"/>
      <c r="H5554"/>
      <c r="I5554"/>
      <c r="J5554" s="267"/>
      <c r="K5554" s="267"/>
      <c r="L5554" s="372"/>
      <c r="O5554" s="373"/>
      <c r="P5554" s="373"/>
      <c r="Q5554" s="374"/>
      <c r="R5554" s="274"/>
      <c r="S5554"/>
      <c r="T5554"/>
      <c r="U5554"/>
      <c r="V5554"/>
      <c r="W5554"/>
      <c r="X5554"/>
      <c r="Y5554"/>
      <c r="Z5554"/>
      <c r="AA5554"/>
      <c r="AB5554"/>
      <c r="AC5554"/>
      <c r="AD5554"/>
      <c r="AE5554"/>
      <c r="AF5554"/>
      <c r="AG5554"/>
      <c r="AH5554"/>
    </row>
    <row r="5555" spans="1:34" s="282" customFormat="1" ht="12.75" customHeight="1" x14ac:dyDescent="0.25">
      <c r="A5555"/>
      <c r="B5555"/>
      <c r="C5555" s="8"/>
      <c r="D5555" s="8"/>
      <c r="E5555"/>
      <c r="F5555" s="276"/>
      <c r="G5555"/>
      <c r="H5555"/>
      <c r="I5555"/>
      <c r="J5555" s="267"/>
      <c r="K5555" s="267"/>
      <c r="L5555" s="372"/>
      <c r="O5555" s="373"/>
      <c r="P5555" s="373"/>
      <c r="Q5555" s="374"/>
      <c r="R5555" s="274"/>
      <c r="S5555"/>
      <c r="T5555"/>
      <c r="U5555"/>
      <c r="V5555"/>
      <c r="W5555"/>
      <c r="X5555"/>
      <c r="Y5555"/>
      <c r="Z5555"/>
      <c r="AA5555"/>
      <c r="AB5555"/>
      <c r="AC5555"/>
      <c r="AD5555"/>
      <c r="AE5555"/>
      <c r="AF5555"/>
      <c r="AG5555"/>
      <c r="AH5555"/>
    </row>
    <row r="5556" spans="1:34" s="282" customFormat="1" ht="12.75" customHeight="1" x14ac:dyDescent="0.25">
      <c r="A5556"/>
      <c r="B5556"/>
      <c r="C5556" s="8"/>
      <c r="D5556" s="8"/>
      <c r="E5556"/>
      <c r="F5556" s="276"/>
      <c r="G5556"/>
      <c r="H5556"/>
      <c r="I5556"/>
      <c r="J5556" s="267"/>
      <c r="K5556" s="267"/>
      <c r="L5556" s="372"/>
      <c r="O5556" s="373"/>
      <c r="P5556" s="373"/>
      <c r="Q5556" s="374"/>
      <c r="R5556" s="274"/>
      <c r="S5556"/>
      <c r="T5556"/>
      <c r="U5556"/>
      <c r="V5556"/>
      <c r="W5556"/>
      <c r="X5556"/>
      <c r="Y5556"/>
      <c r="Z5556"/>
      <c r="AA5556"/>
      <c r="AB5556"/>
      <c r="AC5556"/>
      <c r="AD5556"/>
      <c r="AE5556"/>
      <c r="AF5556"/>
      <c r="AG5556"/>
      <c r="AH5556"/>
    </row>
    <row r="5557" spans="1:34" s="282" customFormat="1" ht="12.75" customHeight="1" x14ac:dyDescent="0.25">
      <c r="A5557"/>
      <c r="B5557"/>
      <c r="C5557" s="8"/>
      <c r="D5557" s="8"/>
      <c r="E5557"/>
      <c r="F5557" s="276"/>
      <c r="G5557"/>
      <c r="H5557"/>
      <c r="I5557"/>
      <c r="J5557" s="267"/>
      <c r="K5557" s="267"/>
      <c r="L5557" s="372"/>
      <c r="O5557" s="373"/>
      <c r="P5557" s="373"/>
      <c r="Q5557" s="374"/>
      <c r="R5557" s="274"/>
      <c r="S5557"/>
      <c r="T5557"/>
      <c r="U5557"/>
      <c r="V5557"/>
      <c r="W5557"/>
      <c r="X5557"/>
      <c r="Y5557"/>
      <c r="Z5557"/>
      <c r="AA5557"/>
      <c r="AB5557"/>
      <c r="AC5557"/>
      <c r="AD5557"/>
      <c r="AE5557"/>
      <c r="AF5557"/>
      <c r="AG5557"/>
      <c r="AH5557"/>
    </row>
    <row r="5558" spans="1:34" s="282" customFormat="1" ht="12.75" customHeight="1" x14ac:dyDescent="0.25">
      <c r="A5558"/>
      <c r="B5558"/>
      <c r="C5558" s="8"/>
      <c r="D5558" s="8"/>
      <c r="E5558"/>
      <c r="F5558" s="276"/>
      <c r="G5558"/>
      <c r="H5558"/>
      <c r="I5558"/>
      <c r="J5558" s="267"/>
      <c r="K5558" s="267"/>
      <c r="L5558" s="372"/>
      <c r="O5558" s="373"/>
      <c r="P5558" s="373"/>
      <c r="Q5558" s="374"/>
      <c r="R5558" s="274"/>
      <c r="S5558"/>
      <c r="T5558"/>
      <c r="U5558"/>
      <c r="V5558"/>
      <c r="W5558"/>
      <c r="X5558"/>
      <c r="Y5558"/>
      <c r="Z5558"/>
      <c r="AA5558"/>
      <c r="AB5558"/>
      <c r="AC5558"/>
      <c r="AD5558"/>
      <c r="AE5558"/>
      <c r="AF5558"/>
      <c r="AG5558"/>
      <c r="AH5558"/>
    </row>
    <row r="5559" spans="1:34" s="282" customFormat="1" ht="12.75" customHeight="1" x14ac:dyDescent="0.25">
      <c r="A5559"/>
      <c r="B5559"/>
      <c r="C5559" s="8"/>
      <c r="D5559" s="8"/>
      <c r="E5559"/>
      <c r="F5559" s="276"/>
      <c r="G5559"/>
      <c r="H5559"/>
      <c r="I5559"/>
      <c r="J5559" s="267"/>
      <c r="K5559" s="267"/>
      <c r="L5559" s="372"/>
      <c r="O5559" s="373"/>
      <c r="P5559" s="373"/>
      <c r="Q5559" s="374"/>
      <c r="R5559" s="274"/>
      <c r="S5559"/>
      <c r="T5559"/>
      <c r="U5559"/>
      <c r="V5559"/>
      <c r="W5559"/>
      <c r="X5559"/>
      <c r="Y5559"/>
      <c r="Z5559"/>
      <c r="AA5559"/>
      <c r="AB5559"/>
      <c r="AC5559"/>
      <c r="AD5559"/>
      <c r="AE5559"/>
      <c r="AF5559"/>
      <c r="AG5559"/>
      <c r="AH5559"/>
    </row>
    <row r="5560" spans="1:34" s="282" customFormat="1" ht="12.75" customHeight="1" x14ac:dyDescent="0.25">
      <c r="A5560"/>
      <c r="B5560"/>
      <c r="C5560" s="8"/>
      <c r="D5560" s="8"/>
      <c r="E5560"/>
      <c r="F5560" s="276"/>
      <c r="G5560"/>
      <c r="H5560"/>
      <c r="I5560"/>
      <c r="J5560" s="267"/>
      <c r="K5560" s="267"/>
      <c r="L5560" s="372"/>
      <c r="O5560" s="373"/>
      <c r="P5560" s="373"/>
      <c r="Q5560" s="374"/>
      <c r="R5560" s="274"/>
      <c r="S5560"/>
      <c r="T5560"/>
      <c r="U5560"/>
      <c r="V5560"/>
      <c r="W5560"/>
      <c r="X5560"/>
      <c r="Y5560"/>
      <c r="Z5560"/>
      <c r="AA5560"/>
      <c r="AB5560"/>
      <c r="AC5560"/>
      <c r="AD5560"/>
      <c r="AE5560"/>
      <c r="AF5560"/>
      <c r="AG5560"/>
      <c r="AH5560"/>
    </row>
    <row r="5561" spans="1:34" s="282" customFormat="1" ht="12.75" customHeight="1" x14ac:dyDescent="0.25">
      <c r="A5561"/>
      <c r="B5561"/>
      <c r="C5561" s="8"/>
      <c r="D5561" s="8"/>
      <c r="E5561"/>
      <c r="F5561" s="276"/>
      <c r="G5561"/>
      <c r="H5561"/>
      <c r="I5561"/>
      <c r="J5561" s="267"/>
      <c r="K5561" s="267"/>
      <c r="L5561" s="372"/>
      <c r="O5561" s="373"/>
      <c r="P5561" s="373"/>
      <c r="Q5561" s="374"/>
      <c r="R5561" s="274"/>
      <c r="S5561"/>
      <c r="T5561"/>
      <c r="U5561"/>
      <c r="V5561"/>
      <c r="W5561"/>
      <c r="X5561"/>
      <c r="Y5561"/>
      <c r="Z5561"/>
      <c r="AA5561"/>
      <c r="AB5561"/>
      <c r="AC5561"/>
      <c r="AD5561"/>
      <c r="AE5561"/>
      <c r="AF5561"/>
      <c r="AG5561"/>
      <c r="AH5561"/>
    </row>
    <row r="5562" spans="1:34" s="282" customFormat="1" ht="12.75" customHeight="1" x14ac:dyDescent="0.25">
      <c r="A5562"/>
      <c r="B5562"/>
      <c r="C5562" s="8"/>
      <c r="D5562" s="8"/>
      <c r="E5562"/>
      <c r="F5562" s="276"/>
      <c r="G5562"/>
      <c r="H5562"/>
      <c r="I5562"/>
      <c r="J5562" s="267"/>
      <c r="K5562" s="267"/>
      <c r="L5562" s="372"/>
      <c r="O5562" s="373"/>
      <c r="P5562" s="373"/>
      <c r="Q5562" s="374"/>
      <c r="R5562" s="274"/>
      <c r="S5562"/>
      <c r="T5562"/>
      <c r="U5562"/>
      <c r="V5562"/>
      <c r="W5562"/>
      <c r="X5562"/>
      <c r="Y5562"/>
      <c r="Z5562"/>
      <c r="AA5562"/>
      <c r="AB5562"/>
      <c r="AC5562"/>
      <c r="AD5562"/>
      <c r="AE5562"/>
      <c r="AF5562"/>
      <c r="AG5562"/>
      <c r="AH5562"/>
    </row>
    <row r="5563" spans="1:34" s="282" customFormat="1" ht="12.75" customHeight="1" x14ac:dyDescent="0.25">
      <c r="A5563"/>
      <c r="B5563"/>
      <c r="C5563" s="8"/>
      <c r="D5563" s="8"/>
      <c r="E5563"/>
      <c r="F5563" s="276"/>
      <c r="G5563"/>
      <c r="H5563"/>
      <c r="I5563"/>
      <c r="J5563" s="267"/>
      <c r="K5563" s="267"/>
      <c r="L5563" s="372"/>
      <c r="O5563" s="373"/>
      <c r="P5563" s="373"/>
      <c r="Q5563" s="374"/>
      <c r="R5563" s="274"/>
      <c r="S5563"/>
      <c r="T5563"/>
      <c r="U5563"/>
      <c r="V5563"/>
      <c r="W5563"/>
      <c r="X5563"/>
      <c r="Y5563"/>
      <c r="Z5563"/>
      <c r="AA5563"/>
      <c r="AB5563"/>
      <c r="AC5563"/>
      <c r="AD5563"/>
      <c r="AE5563"/>
      <c r="AF5563"/>
      <c r="AG5563"/>
      <c r="AH5563"/>
    </row>
    <row r="5564" spans="1:34" s="282" customFormat="1" ht="12.75" customHeight="1" x14ac:dyDescent="0.25">
      <c r="A5564"/>
      <c r="B5564"/>
      <c r="C5564" s="8"/>
      <c r="D5564" s="8"/>
      <c r="E5564"/>
      <c r="F5564" s="276"/>
      <c r="G5564"/>
      <c r="H5564"/>
      <c r="I5564"/>
      <c r="J5564" s="267"/>
      <c r="K5564" s="267"/>
      <c r="L5564" s="372"/>
      <c r="O5564" s="373"/>
      <c r="P5564" s="373"/>
      <c r="Q5564" s="374"/>
      <c r="R5564" s="274"/>
      <c r="S5564"/>
      <c r="T5564"/>
      <c r="U5564"/>
      <c r="V5564"/>
      <c r="W5564"/>
      <c r="X5564"/>
      <c r="Y5564"/>
      <c r="Z5564"/>
      <c r="AA5564"/>
      <c r="AB5564"/>
      <c r="AC5564"/>
      <c r="AD5564"/>
      <c r="AE5564"/>
      <c r="AF5564"/>
      <c r="AG5564"/>
      <c r="AH5564"/>
    </row>
    <row r="5565" spans="1:34" s="282" customFormat="1" ht="12.75" customHeight="1" x14ac:dyDescent="0.25">
      <c r="A5565"/>
      <c r="B5565"/>
      <c r="C5565" s="8"/>
      <c r="D5565" s="8"/>
      <c r="E5565"/>
      <c r="F5565" s="276"/>
      <c r="G5565"/>
      <c r="H5565"/>
      <c r="I5565"/>
      <c r="J5565" s="267"/>
      <c r="K5565" s="267"/>
      <c r="L5565" s="372"/>
      <c r="O5565" s="373"/>
      <c r="P5565" s="373"/>
      <c r="Q5565" s="374"/>
      <c r="R5565" s="274"/>
      <c r="S5565"/>
      <c r="T5565"/>
      <c r="U5565"/>
      <c r="V5565"/>
      <c r="W5565"/>
      <c r="X5565"/>
      <c r="Y5565"/>
      <c r="Z5565"/>
      <c r="AA5565"/>
      <c r="AB5565"/>
      <c r="AC5565"/>
      <c r="AD5565"/>
      <c r="AE5565"/>
      <c r="AF5565"/>
      <c r="AG5565"/>
      <c r="AH5565"/>
    </row>
    <row r="5566" spans="1:34" s="282" customFormat="1" ht="12.75" customHeight="1" x14ac:dyDescent="0.25">
      <c r="A5566"/>
      <c r="B5566"/>
      <c r="C5566" s="8"/>
      <c r="D5566" s="8"/>
      <c r="E5566"/>
      <c r="F5566" s="276"/>
      <c r="G5566"/>
      <c r="H5566"/>
      <c r="I5566"/>
      <c r="J5566" s="267"/>
      <c r="K5566" s="267"/>
      <c r="L5566" s="372"/>
      <c r="O5566" s="373"/>
      <c r="P5566" s="373"/>
      <c r="Q5566" s="374"/>
      <c r="R5566" s="274"/>
      <c r="S5566"/>
      <c r="T5566"/>
      <c r="U5566"/>
      <c r="V5566"/>
      <c r="W5566"/>
      <c r="X5566"/>
      <c r="Y5566"/>
      <c r="Z5566"/>
      <c r="AA5566"/>
      <c r="AB5566"/>
      <c r="AC5566"/>
      <c r="AD5566"/>
      <c r="AE5566"/>
      <c r="AF5566"/>
      <c r="AG5566"/>
      <c r="AH5566"/>
    </row>
    <row r="5567" spans="1:34" s="282" customFormat="1" ht="12.75" customHeight="1" x14ac:dyDescent="0.25">
      <c r="A5567"/>
      <c r="B5567"/>
      <c r="C5567" s="8"/>
      <c r="D5567" s="8"/>
      <c r="E5567"/>
      <c r="F5567" s="276"/>
      <c r="G5567"/>
      <c r="H5567"/>
      <c r="I5567"/>
      <c r="J5567" s="267"/>
      <c r="K5567" s="267"/>
      <c r="L5567" s="372"/>
      <c r="O5567" s="373"/>
      <c r="P5567" s="373"/>
      <c r="Q5567" s="374"/>
      <c r="R5567" s="274"/>
      <c r="S5567"/>
      <c r="T5567"/>
      <c r="U5567"/>
      <c r="V5567"/>
      <c r="W5567"/>
      <c r="X5567"/>
      <c r="Y5567"/>
      <c r="Z5567"/>
      <c r="AA5567"/>
      <c r="AB5567"/>
      <c r="AC5567"/>
      <c r="AD5567"/>
      <c r="AE5567"/>
      <c r="AF5567"/>
      <c r="AG5567"/>
      <c r="AH5567"/>
    </row>
    <row r="5568" spans="1:34" s="282" customFormat="1" ht="12.75" customHeight="1" x14ac:dyDescent="0.25">
      <c r="A5568"/>
      <c r="B5568"/>
      <c r="C5568" s="8"/>
      <c r="D5568" s="8"/>
      <c r="E5568"/>
      <c r="F5568" s="276"/>
      <c r="G5568"/>
      <c r="H5568"/>
      <c r="I5568"/>
      <c r="J5568" s="267"/>
      <c r="K5568" s="267"/>
      <c r="L5568" s="372"/>
      <c r="O5568" s="373"/>
      <c r="P5568" s="373"/>
      <c r="Q5568" s="374"/>
      <c r="R5568" s="274"/>
      <c r="S5568"/>
      <c r="T5568"/>
      <c r="U5568"/>
      <c r="V5568"/>
      <c r="W5568"/>
      <c r="X5568"/>
      <c r="Y5568"/>
      <c r="Z5568"/>
      <c r="AA5568"/>
      <c r="AB5568"/>
      <c r="AC5568"/>
      <c r="AD5568"/>
      <c r="AE5568"/>
      <c r="AF5568"/>
      <c r="AG5568"/>
      <c r="AH5568"/>
    </row>
    <row r="5569" spans="1:34" s="282" customFormat="1" ht="12.75" customHeight="1" x14ac:dyDescent="0.25">
      <c r="A5569"/>
      <c r="B5569"/>
      <c r="C5569" s="8"/>
      <c r="D5569" s="8"/>
      <c r="E5569"/>
      <c r="F5569" s="276"/>
      <c r="G5569"/>
      <c r="H5569"/>
      <c r="I5569"/>
      <c r="J5569" s="267"/>
      <c r="K5569" s="267"/>
      <c r="L5569" s="372"/>
      <c r="O5569" s="373"/>
      <c r="P5569" s="373"/>
      <c r="Q5569" s="374"/>
      <c r="R5569" s="274"/>
      <c r="S5569"/>
      <c r="T5569"/>
      <c r="U5569"/>
      <c r="V5569"/>
      <c r="W5569"/>
      <c r="X5569"/>
      <c r="Y5569"/>
      <c r="Z5569"/>
      <c r="AA5569"/>
      <c r="AB5569"/>
      <c r="AC5569"/>
      <c r="AD5569"/>
      <c r="AE5569"/>
      <c r="AF5569"/>
      <c r="AG5569"/>
      <c r="AH5569"/>
    </row>
    <row r="5570" spans="1:34" s="282" customFormat="1" ht="12.75" customHeight="1" x14ac:dyDescent="0.25">
      <c r="A5570"/>
      <c r="B5570"/>
      <c r="C5570" s="8"/>
      <c r="D5570" s="8"/>
      <c r="E5570"/>
      <c r="F5570" s="276"/>
      <c r="G5570"/>
      <c r="H5570"/>
      <c r="I5570"/>
      <c r="J5570" s="267"/>
      <c r="K5570" s="267"/>
      <c r="L5570" s="372"/>
      <c r="O5570" s="373"/>
      <c r="P5570" s="373"/>
      <c r="Q5570" s="374"/>
      <c r="R5570" s="274"/>
      <c r="S5570"/>
      <c r="T5570"/>
      <c r="U5570"/>
      <c r="V5570"/>
      <c r="W5570"/>
      <c r="X5570"/>
      <c r="Y5570"/>
      <c r="Z5570"/>
      <c r="AA5570"/>
      <c r="AB5570"/>
      <c r="AC5570"/>
      <c r="AD5570"/>
      <c r="AE5570"/>
      <c r="AF5570"/>
      <c r="AG5570"/>
      <c r="AH5570"/>
    </row>
    <row r="5571" spans="1:34" s="282" customFormat="1" ht="12.75" customHeight="1" x14ac:dyDescent="0.25">
      <c r="A5571"/>
      <c r="B5571"/>
      <c r="C5571" s="8"/>
      <c r="D5571" s="8"/>
      <c r="E5571"/>
      <c r="F5571" s="276"/>
      <c r="G5571"/>
      <c r="H5571"/>
      <c r="I5571"/>
      <c r="J5571" s="267"/>
      <c r="K5571" s="267"/>
      <c r="L5571" s="372"/>
      <c r="O5571" s="373"/>
      <c r="P5571" s="373"/>
      <c r="Q5571" s="374"/>
      <c r="R5571" s="274"/>
      <c r="S5571"/>
      <c r="T5571"/>
      <c r="U5571"/>
      <c r="V5571"/>
      <c r="W5571"/>
      <c r="X5571"/>
      <c r="Y5571"/>
      <c r="Z5571"/>
      <c r="AA5571"/>
      <c r="AB5571"/>
      <c r="AC5571"/>
      <c r="AD5571"/>
      <c r="AE5571"/>
      <c r="AF5571"/>
      <c r="AG5571"/>
      <c r="AH5571"/>
    </row>
    <row r="5572" spans="1:34" s="282" customFormat="1" ht="12.75" customHeight="1" x14ac:dyDescent="0.25">
      <c r="A5572"/>
      <c r="B5572"/>
      <c r="C5572" s="8"/>
      <c r="D5572" s="8"/>
      <c r="E5572"/>
      <c r="F5572" s="276"/>
      <c r="G5572"/>
      <c r="H5572"/>
      <c r="I5572"/>
      <c r="J5572" s="267"/>
      <c r="K5572" s="267"/>
      <c r="L5572" s="372"/>
      <c r="O5572" s="373"/>
      <c r="P5572" s="373"/>
      <c r="Q5572" s="374"/>
      <c r="R5572" s="274"/>
      <c r="S5572"/>
      <c r="T5572"/>
      <c r="U5572"/>
      <c r="V5572"/>
      <c r="W5572"/>
      <c r="X5572"/>
      <c r="Y5572"/>
      <c r="Z5572"/>
      <c r="AA5572"/>
      <c r="AB5572"/>
      <c r="AC5572"/>
      <c r="AD5572"/>
      <c r="AE5572"/>
      <c r="AF5572"/>
      <c r="AG5572"/>
      <c r="AH5572"/>
    </row>
    <row r="5573" spans="1:34" s="282" customFormat="1" ht="12.75" customHeight="1" x14ac:dyDescent="0.25">
      <c r="A5573"/>
      <c r="B5573"/>
      <c r="C5573" s="8"/>
      <c r="D5573" s="8"/>
      <c r="E5573"/>
      <c r="F5573" s="276"/>
      <c r="G5573"/>
      <c r="H5573"/>
      <c r="I5573"/>
      <c r="J5573" s="267"/>
      <c r="K5573" s="267"/>
      <c r="L5573" s="372"/>
      <c r="O5573" s="373"/>
      <c r="P5573" s="373"/>
      <c r="Q5573" s="374"/>
      <c r="R5573" s="274"/>
      <c r="S5573"/>
      <c r="T5573"/>
      <c r="U5573"/>
      <c r="V5573"/>
      <c r="W5573"/>
      <c r="X5573"/>
      <c r="Y5573"/>
      <c r="Z5573"/>
      <c r="AA5573"/>
      <c r="AB5573"/>
      <c r="AC5573"/>
      <c r="AD5573"/>
      <c r="AE5573"/>
      <c r="AF5573"/>
      <c r="AG5573"/>
      <c r="AH5573"/>
    </row>
    <row r="5574" spans="1:34" s="282" customFormat="1" ht="12.75" customHeight="1" x14ac:dyDescent="0.25">
      <c r="A5574"/>
      <c r="B5574"/>
      <c r="C5574" s="8"/>
      <c r="D5574" s="8"/>
      <c r="E5574"/>
      <c r="F5574" s="276"/>
      <c r="G5574"/>
      <c r="H5574"/>
      <c r="I5574"/>
      <c r="J5574" s="267"/>
      <c r="K5574" s="267"/>
      <c r="L5574" s="372"/>
      <c r="O5574" s="373"/>
      <c r="P5574" s="373"/>
      <c r="Q5574" s="374"/>
      <c r="R5574" s="274"/>
      <c r="S5574"/>
      <c r="T5574"/>
      <c r="U5574"/>
      <c r="V5574"/>
      <c r="W5574"/>
      <c r="X5574"/>
      <c r="Y5574"/>
      <c r="Z5574"/>
      <c r="AA5574"/>
      <c r="AB5574"/>
      <c r="AC5574"/>
      <c r="AD5574"/>
      <c r="AE5574"/>
      <c r="AF5574"/>
      <c r="AG5574"/>
      <c r="AH5574"/>
    </row>
    <row r="5575" spans="1:34" s="282" customFormat="1" ht="12.75" customHeight="1" x14ac:dyDescent="0.25">
      <c r="A5575"/>
      <c r="B5575"/>
      <c r="C5575" s="8"/>
      <c r="D5575" s="8"/>
      <c r="E5575"/>
      <c r="F5575" s="276"/>
      <c r="G5575"/>
      <c r="H5575"/>
      <c r="I5575"/>
      <c r="J5575" s="267"/>
      <c r="K5575" s="267"/>
      <c r="L5575" s="372"/>
      <c r="O5575" s="373"/>
      <c r="P5575" s="373"/>
      <c r="Q5575" s="374"/>
      <c r="R5575" s="274"/>
      <c r="S5575"/>
      <c r="T5575"/>
      <c r="U5575"/>
      <c r="V5575"/>
      <c r="W5575"/>
      <c r="X5575"/>
      <c r="Y5575"/>
      <c r="Z5575"/>
      <c r="AA5575"/>
      <c r="AB5575"/>
      <c r="AC5575"/>
      <c r="AD5575"/>
      <c r="AE5575"/>
      <c r="AF5575"/>
      <c r="AG5575"/>
      <c r="AH5575"/>
    </row>
    <row r="5576" spans="1:34" s="282" customFormat="1" ht="12.75" customHeight="1" x14ac:dyDescent="0.25">
      <c r="A5576"/>
      <c r="B5576"/>
      <c r="C5576" s="8"/>
      <c r="D5576" s="8"/>
      <c r="E5576"/>
      <c r="F5576" s="276"/>
      <c r="G5576"/>
      <c r="H5576"/>
      <c r="I5576"/>
      <c r="J5576" s="267"/>
      <c r="K5576" s="267"/>
      <c r="L5576" s="372"/>
      <c r="O5576" s="373"/>
      <c r="P5576" s="373"/>
      <c r="Q5576" s="374"/>
      <c r="R5576" s="274"/>
      <c r="S5576"/>
      <c r="T5576"/>
      <c r="U5576"/>
      <c r="V5576"/>
      <c r="W5576"/>
      <c r="X5576"/>
      <c r="Y5576"/>
      <c r="Z5576"/>
      <c r="AA5576"/>
      <c r="AB5576"/>
      <c r="AC5576"/>
      <c r="AD5576"/>
      <c r="AE5576"/>
      <c r="AF5576"/>
      <c r="AG5576"/>
      <c r="AH5576"/>
    </row>
    <row r="5577" spans="1:34" s="282" customFormat="1" ht="12.75" customHeight="1" x14ac:dyDescent="0.25">
      <c r="A5577"/>
      <c r="B5577"/>
      <c r="C5577" s="8"/>
      <c r="D5577" s="8"/>
      <c r="E5577"/>
      <c r="F5577" s="276"/>
      <c r="G5577"/>
      <c r="H5577"/>
      <c r="I5577"/>
      <c r="J5577" s="267"/>
      <c r="K5577" s="267"/>
      <c r="L5577" s="372"/>
      <c r="O5577" s="373"/>
      <c r="P5577" s="373"/>
      <c r="Q5577" s="374"/>
      <c r="R5577" s="274"/>
      <c r="S5577"/>
      <c r="T5577"/>
      <c r="U5577"/>
      <c r="V5577"/>
      <c r="W5577"/>
      <c r="X5577"/>
      <c r="Y5577"/>
      <c r="Z5577"/>
      <c r="AA5577"/>
      <c r="AB5577"/>
      <c r="AC5577"/>
      <c r="AD5577"/>
      <c r="AE5577"/>
      <c r="AF5577"/>
      <c r="AG5577"/>
      <c r="AH5577"/>
    </row>
    <row r="5578" spans="1:34" s="282" customFormat="1" ht="12.75" customHeight="1" x14ac:dyDescent="0.25">
      <c r="A5578"/>
      <c r="B5578"/>
      <c r="C5578" s="8"/>
      <c r="D5578" s="8"/>
      <c r="E5578"/>
      <c r="F5578" s="276"/>
      <c r="G5578"/>
      <c r="H5578"/>
      <c r="I5578"/>
      <c r="J5578" s="267"/>
      <c r="K5578" s="267"/>
      <c r="L5578" s="372"/>
      <c r="O5578" s="373"/>
      <c r="P5578" s="373"/>
      <c r="Q5578" s="374"/>
      <c r="R5578" s="274"/>
      <c r="S5578"/>
      <c r="T5578"/>
      <c r="U5578"/>
      <c r="V5578"/>
      <c r="W5578"/>
      <c r="X5578"/>
      <c r="Y5578"/>
      <c r="Z5578"/>
      <c r="AA5578"/>
      <c r="AB5578"/>
      <c r="AC5578"/>
      <c r="AD5578"/>
      <c r="AE5578"/>
      <c r="AF5578"/>
      <c r="AG5578"/>
      <c r="AH5578"/>
    </row>
    <row r="5579" spans="1:34" s="282" customFormat="1" ht="12.75" customHeight="1" x14ac:dyDescent="0.25">
      <c r="A5579"/>
      <c r="B5579"/>
      <c r="C5579" s="8"/>
      <c r="D5579" s="8"/>
      <c r="E5579"/>
      <c r="F5579" s="276"/>
      <c r="G5579"/>
      <c r="H5579"/>
      <c r="I5579"/>
      <c r="J5579" s="267"/>
      <c r="K5579" s="267"/>
      <c r="L5579" s="372"/>
      <c r="O5579" s="373"/>
      <c r="P5579" s="373"/>
      <c r="Q5579" s="374"/>
      <c r="R5579" s="274"/>
      <c r="S5579"/>
      <c r="T5579"/>
      <c r="U5579"/>
      <c r="V5579"/>
      <c r="W5579"/>
      <c r="X5579"/>
      <c r="Y5579"/>
      <c r="Z5579"/>
      <c r="AA5579"/>
      <c r="AB5579"/>
      <c r="AC5579"/>
      <c r="AD5579"/>
      <c r="AE5579"/>
      <c r="AF5579"/>
      <c r="AG5579"/>
      <c r="AH5579"/>
    </row>
    <row r="5580" spans="1:34" s="282" customFormat="1" ht="12.75" customHeight="1" x14ac:dyDescent="0.25">
      <c r="A5580"/>
      <c r="B5580"/>
      <c r="C5580" s="8"/>
      <c r="D5580" s="8"/>
      <c r="E5580"/>
      <c r="F5580" s="276"/>
      <c r="G5580"/>
      <c r="H5580"/>
      <c r="I5580"/>
      <c r="J5580" s="267"/>
      <c r="K5580" s="267"/>
      <c r="L5580" s="372"/>
      <c r="O5580" s="373"/>
      <c r="P5580" s="373"/>
      <c r="Q5580" s="374"/>
      <c r="R5580" s="274"/>
      <c r="S5580"/>
      <c r="T5580"/>
      <c r="U5580"/>
      <c r="V5580"/>
      <c r="W5580"/>
      <c r="X5580"/>
      <c r="Y5580"/>
      <c r="Z5580"/>
      <c r="AA5580"/>
      <c r="AB5580"/>
      <c r="AC5580"/>
      <c r="AD5580"/>
      <c r="AE5580"/>
      <c r="AF5580"/>
      <c r="AG5580"/>
      <c r="AH5580"/>
    </row>
    <row r="5581" spans="1:34" s="282" customFormat="1" ht="12.75" customHeight="1" x14ac:dyDescent="0.25">
      <c r="A5581"/>
      <c r="B5581"/>
      <c r="C5581" s="8"/>
      <c r="D5581" s="8"/>
      <c r="E5581"/>
      <c r="F5581" s="276"/>
      <c r="G5581"/>
      <c r="H5581"/>
      <c r="I5581"/>
      <c r="J5581" s="267"/>
      <c r="K5581" s="267"/>
      <c r="L5581" s="372"/>
      <c r="O5581" s="373"/>
      <c r="P5581" s="373"/>
      <c r="Q5581" s="374"/>
      <c r="R5581" s="274"/>
      <c r="S5581"/>
      <c r="T5581"/>
      <c r="U5581"/>
      <c r="V5581"/>
      <c r="W5581"/>
      <c r="X5581"/>
      <c r="Y5581"/>
      <c r="Z5581"/>
      <c r="AA5581"/>
      <c r="AB5581"/>
      <c r="AC5581"/>
      <c r="AD5581"/>
      <c r="AE5581"/>
      <c r="AF5581"/>
      <c r="AG5581"/>
      <c r="AH5581"/>
    </row>
    <row r="5582" spans="1:34" s="282" customFormat="1" ht="12.75" customHeight="1" x14ac:dyDescent="0.25">
      <c r="A5582"/>
      <c r="B5582"/>
      <c r="C5582" s="8"/>
      <c r="D5582" s="8"/>
      <c r="E5582"/>
      <c r="F5582" s="276"/>
      <c r="G5582"/>
      <c r="H5582"/>
      <c r="I5582"/>
      <c r="J5582" s="267"/>
      <c r="K5582" s="267"/>
      <c r="L5582" s="372"/>
      <c r="O5582" s="373"/>
      <c r="P5582" s="373"/>
      <c r="Q5582" s="374"/>
      <c r="R5582" s="274"/>
      <c r="S5582"/>
      <c r="T5582"/>
      <c r="U5582"/>
      <c r="V5582"/>
      <c r="W5582"/>
      <c r="X5582"/>
      <c r="Y5582"/>
      <c r="Z5582"/>
      <c r="AA5582"/>
      <c r="AB5582"/>
      <c r="AC5582"/>
      <c r="AD5582"/>
      <c r="AE5582"/>
      <c r="AF5582"/>
      <c r="AG5582"/>
      <c r="AH5582"/>
    </row>
    <row r="5583" spans="1:34" s="282" customFormat="1" ht="12.75" customHeight="1" x14ac:dyDescent="0.25">
      <c r="A5583"/>
      <c r="B5583"/>
      <c r="C5583" s="8"/>
      <c r="D5583" s="8"/>
      <c r="E5583"/>
      <c r="F5583" s="276"/>
      <c r="G5583"/>
      <c r="H5583"/>
      <c r="I5583"/>
      <c r="J5583" s="267"/>
      <c r="K5583" s="267"/>
      <c r="L5583" s="372"/>
      <c r="O5583" s="373"/>
      <c r="P5583" s="373"/>
      <c r="Q5583" s="374"/>
      <c r="R5583" s="274"/>
      <c r="S5583"/>
      <c r="T5583"/>
      <c r="U5583"/>
      <c r="V5583"/>
      <c r="W5583"/>
      <c r="X5583"/>
      <c r="Y5583"/>
      <c r="Z5583"/>
      <c r="AA5583"/>
      <c r="AB5583"/>
      <c r="AC5583"/>
      <c r="AD5583"/>
      <c r="AE5583"/>
      <c r="AF5583"/>
      <c r="AG5583"/>
      <c r="AH5583"/>
    </row>
    <row r="5584" spans="1:34" s="282" customFormat="1" ht="12.75" customHeight="1" x14ac:dyDescent="0.25">
      <c r="A5584"/>
      <c r="B5584"/>
      <c r="C5584" s="8"/>
      <c r="D5584" s="8"/>
      <c r="E5584"/>
      <c r="F5584" s="276"/>
      <c r="G5584"/>
      <c r="H5584"/>
      <c r="I5584"/>
      <c r="J5584" s="267"/>
      <c r="K5584" s="267"/>
      <c r="L5584" s="372"/>
      <c r="O5584" s="373"/>
      <c r="P5584" s="373"/>
      <c r="Q5584" s="374"/>
      <c r="R5584" s="274"/>
      <c r="S5584"/>
      <c r="T5584"/>
      <c r="U5584"/>
      <c r="V5584"/>
      <c r="W5584"/>
      <c r="X5584"/>
      <c r="Y5584"/>
      <c r="Z5584"/>
      <c r="AA5584"/>
      <c r="AB5584"/>
      <c r="AC5584"/>
      <c r="AD5584"/>
      <c r="AE5584"/>
      <c r="AF5584"/>
      <c r="AG5584"/>
      <c r="AH5584"/>
    </row>
    <row r="5585" spans="1:34" s="282" customFormat="1" ht="12.75" customHeight="1" x14ac:dyDescent="0.25">
      <c r="A5585"/>
      <c r="B5585"/>
      <c r="C5585" s="8"/>
      <c r="D5585" s="8"/>
      <c r="E5585"/>
      <c r="F5585" s="276"/>
      <c r="G5585"/>
      <c r="H5585"/>
      <c r="I5585"/>
      <c r="J5585" s="267"/>
      <c r="K5585" s="267"/>
      <c r="L5585" s="372"/>
      <c r="O5585" s="373"/>
      <c r="P5585" s="373"/>
      <c r="Q5585" s="374"/>
      <c r="R5585" s="274"/>
      <c r="S5585"/>
      <c r="T5585"/>
      <c r="U5585"/>
      <c r="V5585"/>
      <c r="W5585"/>
      <c r="X5585"/>
      <c r="Y5585"/>
      <c r="Z5585"/>
      <c r="AA5585"/>
      <c r="AB5585"/>
      <c r="AC5585"/>
      <c r="AD5585"/>
      <c r="AE5585"/>
      <c r="AF5585"/>
      <c r="AG5585"/>
      <c r="AH5585"/>
    </row>
    <row r="5586" spans="1:34" s="282" customFormat="1" ht="12.75" customHeight="1" x14ac:dyDescent="0.25">
      <c r="A5586"/>
      <c r="B5586"/>
      <c r="C5586" s="8"/>
      <c r="D5586" s="8"/>
      <c r="E5586"/>
      <c r="F5586" s="276"/>
      <c r="G5586"/>
      <c r="H5586"/>
      <c r="I5586"/>
      <c r="J5586" s="267"/>
      <c r="K5586" s="267"/>
      <c r="L5586" s="372"/>
      <c r="O5586" s="373"/>
      <c r="P5586" s="373"/>
      <c r="Q5586" s="374"/>
      <c r="R5586" s="274"/>
      <c r="S5586"/>
      <c r="T5586"/>
      <c r="U5586"/>
      <c r="V5586"/>
      <c r="W5586"/>
      <c r="X5586"/>
      <c r="Y5586"/>
      <c r="Z5586"/>
      <c r="AA5586"/>
      <c r="AB5586"/>
      <c r="AC5586"/>
      <c r="AD5586"/>
      <c r="AE5586"/>
      <c r="AF5586"/>
      <c r="AG5586"/>
      <c r="AH5586"/>
    </row>
    <row r="5587" spans="1:34" s="282" customFormat="1" ht="12.75" customHeight="1" x14ac:dyDescent="0.25">
      <c r="A5587"/>
      <c r="B5587"/>
      <c r="C5587" s="8"/>
      <c r="D5587" s="8"/>
      <c r="E5587"/>
      <c r="F5587" s="276"/>
      <c r="G5587"/>
      <c r="H5587"/>
      <c r="I5587"/>
      <c r="J5587" s="267"/>
      <c r="K5587" s="267"/>
      <c r="L5587" s="372"/>
      <c r="O5587" s="373"/>
      <c r="P5587" s="373"/>
      <c r="Q5587" s="374"/>
      <c r="R5587" s="274"/>
      <c r="S5587"/>
      <c r="T5587"/>
      <c r="U5587"/>
      <c r="V5587"/>
      <c r="W5587"/>
      <c r="X5587"/>
      <c r="Y5587"/>
      <c r="Z5587"/>
      <c r="AA5587"/>
      <c r="AB5587"/>
      <c r="AC5587"/>
      <c r="AD5587"/>
      <c r="AE5587"/>
      <c r="AF5587"/>
      <c r="AG5587"/>
      <c r="AH5587"/>
    </row>
    <row r="5588" spans="1:34" s="282" customFormat="1" ht="12.75" customHeight="1" x14ac:dyDescent="0.25">
      <c r="A5588"/>
      <c r="B5588"/>
      <c r="C5588" s="8"/>
      <c r="D5588" s="8"/>
      <c r="E5588"/>
      <c r="F5588" s="276"/>
      <c r="G5588"/>
      <c r="H5588"/>
      <c r="I5588"/>
      <c r="J5588" s="267"/>
      <c r="K5588" s="267"/>
      <c r="L5588" s="372"/>
      <c r="O5588" s="373"/>
      <c r="P5588" s="373"/>
      <c r="Q5588" s="374"/>
      <c r="R5588" s="274"/>
      <c r="S5588"/>
      <c r="T5588"/>
      <c r="U5588"/>
      <c r="V5588"/>
      <c r="W5588"/>
      <c r="X5588"/>
      <c r="Y5588"/>
      <c r="Z5588"/>
      <c r="AA5588"/>
      <c r="AB5588"/>
      <c r="AC5588"/>
      <c r="AD5588"/>
      <c r="AE5588"/>
      <c r="AF5588"/>
      <c r="AG5588"/>
      <c r="AH5588"/>
    </row>
    <row r="5589" spans="1:34" s="282" customFormat="1" ht="12.75" customHeight="1" x14ac:dyDescent="0.25">
      <c r="A5589"/>
      <c r="B5589"/>
      <c r="C5589" s="8"/>
      <c r="D5589" s="8"/>
      <c r="E5589"/>
      <c r="F5589" s="276"/>
      <c r="G5589"/>
      <c r="H5589"/>
      <c r="I5589"/>
      <c r="J5589" s="267"/>
      <c r="K5589" s="267"/>
      <c r="L5589" s="372"/>
      <c r="O5589" s="373"/>
      <c r="P5589" s="373"/>
      <c r="Q5589" s="374"/>
      <c r="R5589" s="274"/>
      <c r="S5589"/>
      <c r="T5589"/>
      <c r="U5589"/>
      <c r="V5589"/>
      <c r="W5589"/>
      <c r="X5589"/>
      <c r="Y5589"/>
      <c r="Z5589"/>
      <c r="AA5589"/>
      <c r="AB5589"/>
      <c r="AC5589"/>
      <c r="AD5589"/>
      <c r="AE5589"/>
      <c r="AF5589"/>
      <c r="AG5589"/>
      <c r="AH5589"/>
    </row>
    <row r="5590" spans="1:34" s="282" customFormat="1" ht="12.75" customHeight="1" x14ac:dyDescent="0.25">
      <c r="A5590"/>
      <c r="B5590"/>
      <c r="C5590" s="8"/>
      <c r="D5590" s="8"/>
      <c r="E5590"/>
      <c r="F5590" s="276"/>
      <c r="G5590"/>
      <c r="H5590"/>
      <c r="I5590"/>
      <c r="J5590" s="267"/>
      <c r="K5590" s="267"/>
      <c r="L5590" s="372"/>
      <c r="O5590" s="373"/>
      <c r="P5590" s="373"/>
      <c r="Q5590" s="374"/>
      <c r="R5590" s="274"/>
      <c r="S5590"/>
      <c r="T5590"/>
      <c r="U5590"/>
      <c r="V5590"/>
      <c r="W5590"/>
      <c r="X5590"/>
      <c r="Y5590"/>
      <c r="Z5590"/>
      <c r="AA5590"/>
      <c r="AB5590"/>
      <c r="AC5590"/>
      <c r="AD5590"/>
      <c r="AE5590"/>
      <c r="AF5590"/>
      <c r="AG5590"/>
      <c r="AH5590"/>
    </row>
    <row r="5591" spans="1:34" s="282" customFormat="1" ht="12.75" customHeight="1" x14ac:dyDescent="0.25">
      <c r="A5591"/>
      <c r="B5591"/>
      <c r="C5591" s="8"/>
      <c r="D5591" s="8"/>
      <c r="E5591"/>
      <c r="F5591" s="276"/>
      <c r="G5591"/>
      <c r="H5591"/>
      <c r="I5591"/>
      <c r="J5591" s="267"/>
      <c r="K5591" s="267"/>
      <c r="L5591" s="372"/>
      <c r="O5591" s="373"/>
      <c r="P5591" s="373"/>
      <c r="Q5591" s="374"/>
      <c r="R5591" s="274"/>
      <c r="S5591"/>
      <c r="T5591"/>
      <c r="U5591"/>
      <c r="V5591"/>
      <c r="W5591"/>
      <c r="X5591"/>
      <c r="Y5591"/>
      <c r="Z5591"/>
      <c r="AA5591"/>
      <c r="AB5591"/>
      <c r="AC5591"/>
      <c r="AD5591"/>
      <c r="AE5591"/>
      <c r="AF5591"/>
      <c r="AG5591"/>
      <c r="AH5591"/>
    </row>
    <row r="5592" spans="1:34" s="282" customFormat="1" ht="12.75" customHeight="1" x14ac:dyDescent="0.25">
      <c r="A5592"/>
      <c r="B5592"/>
      <c r="C5592" s="8"/>
      <c r="D5592" s="8"/>
      <c r="E5592"/>
      <c r="F5592" s="276"/>
      <c r="G5592"/>
      <c r="H5592"/>
      <c r="I5592"/>
      <c r="J5592" s="267"/>
      <c r="K5592" s="267"/>
      <c r="L5592" s="372"/>
      <c r="O5592" s="373"/>
      <c r="P5592" s="373"/>
      <c r="Q5592" s="374"/>
      <c r="R5592" s="274"/>
      <c r="S5592"/>
      <c r="T5592"/>
      <c r="U5592"/>
      <c r="V5592"/>
      <c r="W5592"/>
      <c r="X5592"/>
      <c r="Y5592"/>
      <c r="Z5592"/>
      <c r="AA5592"/>
      <c r="AB5592"/>
      <c r="AC5592"/>
      <c r="AD5592"/>
      <c r="AE5592"/>
      <c r="AF5592"/>
      <c r="AG5592"/>
      <c r="AH5592"/>
    </row>
    <row r="5593" spans="1:34" s="282" customFormat="1" ht="12.75" customHeight="1" x14ac:dyDescent="0.25">
      <c r="A5593"/>
      <c r="B5593"/>
      <c r="C5593" s="8"/>
      <c r="D5593" s="8"/>
      <c r="E5593"/>
      <c r="F5593" s="276"/>
      <c r="G5593"/>
      <c r="H5593"/>
      <c r="I5593"/>
      <c r="J5593" s="267"/>
      <c r="K5593" s="267"/>
      <c r="L5593" s="372"/>
      <c r="O5593" s="373"/>
      <c r="P5593" s="373"/>
      <c r="Q5593" s="374"/>
      <c r="R5593" s="274"/>
      <c r="S5593"/>
      <c r="T5593"/>
      <c r="U5593"/>
      <c r="V5593"/>
      <c r="W5593"/>
      <c r="X5593"/>
      <c r="Y5593"/>
      <c r="Z5593"/>
      <c r="AA5593"/>
      <c r="AB5593"/>
      <c r="AC5593"/>
      <c r="AD5593"/>
      <c r="AE5593"/>
      <c r="AF5593"/>
      <c r="AG5593"/>
      <c r="AH5593"/>
    </row>
    <row r="5594" spans="1:34" s="282" customFormat="1" ht="12.75" customHeight="1" x14ac:dyDescent="0.25">
      <c r="A5594"/>
      <c r="B5594"/>
      <c r="C5594" s="8"/>
      <c r="D5594" s="8"/>
      <c r="E5594"/>
      <c r="F5594" s="276"/>
      <c r="G5594"/>
      <c r="H5594"/>
      <c r="I5594"/>
      <c r="J5594" s="267"/>
      <c r="K5594" s="267"/>
      <c r="L5594" s="372"/>
      <c r="O5594" s="373"/>
      <c r="P5594" s="373"/>
      <c r="Q5594" s="374"/>
      <c r="R5594" s="274"/>
      <c r="S5594"/>
      <c r="T5594"/>
      <c r="U5594"/>
      <c r="V5594"/>
      <c r="W5594"/>
      <c r="X5594"/>
      <c r="Y5594"/>
      <c r="Z5594"/>
      <c r="AA5594"/>
      <c r="AB5594"/>
      <c r="AC5594"/>
      <c r="AD5594"/>
      <c r="AE5594"/>
      <c r="AF5594"/>
      <c r="AG5594"/>
      <c r="AH5594"/>
    </row>
    <row r="5595" spans="1:34" s="282" customFormat="1" ht="12.75" customHeight="1" x14ac:dyDescent="0.25">
      <c r="A5595"/>
      <c r="B5595"/>
      <c r="C5595" s="8"/>
      <c r="D5595" s="8"/>
      <c r="E5595"/>
      <c r="F5595" s="276"/>
      <c r="G5595"/>
      <c r="H5595"/>
      <c r="I5595"/>
      <c r="J5595" s="267"/>
      <c r="K5595" s="267"/>
      <c r="L5595" s="372"/>
      <c r="O5595" s="373"/>
      <c r="P5595" s="373"/>
      <c r="Q5595" s="374"/>
      <c r="R5595" s="274"/>
      <c r="S5595"/>
      <c r="T5595"/>
      <c r="U5595"/>
      <c r="V5595"/>
      <c r="W5595"/>
      <c r="X5595"/>
      <c r="Y5595"/>
      <c r="Z5595"/>
      <c r="AA5595"/>
      <c r="AB5595"/>
      <c r="AC5595"/>
      <c r="AD5595"/>
      <c r="AE5595"/>
      <c r="AF5595"/>
      <c r="AG5595"/>
      <c r="AH5595"/>
    </row>
    <row r="5596" spans="1:34" s="282" customFormat="1" ht="12.75" customHeight="1" x14ac:dyDescent="0.25">
      <c r="A5596"/>
      <c r="B5596"/>
      <c r="C5596" s="8"/>
      <c r="D5596" s="8"/>
      <c r="E5596"/>
      <c r="F5596" s="276"/>
      <c r="G5596"/>
      <c r="H5596"/>
      <c r="I5596"/>
      <c r="J5596" s="267"/>
      <c r="K5596" s="267"/>
      <c r="L5596" s="372"/>
      <c r="O5596" s="373"/>
      <c r="P5596" s="373"/>
      <c r="Q5596" s="374"/>
      <c r="R5596" s="274"/>
      <c r="S5596"/>
      <c r="T5596"/>
      <c r="U5596"/>
      <c r="V5596"/>
      <c r="W5596"/>
      <c r="X5596"/>
      <c r="Y5596"/>
      <c r="Z5596"/>
      <c r="AA5596"/>
      <c r="AB5596"/>
      <c r="AC5596"/>
      <c r="AD5596"/>
      <c r="AE5596"/>
      <c r="AF5596"/>
      <c r="AG5596"/>
      <c r="AH5596"/>
    </row>
    <row r="5597" spans="1:34" s="282" customFormat="1" ht="12.75" customHeight="1" x14ac:dyDescent="0.25">
      <c r="A5597"/>
      <c r="B5597"/>
      <c r="C5597" s="8"/>
      <c r="D5597" s="8"/>
      <c r="E5597"/>
      <c r="F5597" s="276"/>
      <c r="G5597"/>
      <c r="H5597"/>
      <c r="I5597"/>
      <c r="J5597" s="267"/>
      <c r="K5597" s="267"/>
      <c r="L5597" s="372"/>
      <c r="O5597" s="373"/>
      <c r="P5597" s="373"/>
      <c r="Q5597" s="374"/>
      <c r="R5597" s="274"/>
      <c r="S5597"/>
      <c r="T5597"/>
      <c r="U5597"/>
      <c r="V5597"/>
      <c r="W5597"/>
      <c r="X5597"/>
      <c r="Y5597"/>
      <c r="Z5597"/>
      <c r="AA5597"/>
      <c r="AB5597"/>
      <c r="AC5597"/>
      <c r="AD5597"/>
      <c r="AE5597"/>
      <c r="AF5597"/>
      <c r="AG5597"/>
      <c r="AH5597"/>
    </row>
    <row r="5598" spans="1:34" s="282" customFormat="1" ht="12.75" customHeight="1" x14ac:dyDescent="0.25">
      <c r="A5598"/>
      <c r="B5598"/>
      <c r="C5598" s="8"/>
      <c r="D5598" s="8"/>
      <c r="E5598"/>
      <c r="F5598" s="276"/>
      <c r="G5598"/>
      <c r="H5598"/>
      <c r="I5598"/>
      <c r="J5598" s="267"/>
      <c r="K5598" s="267"/>
      <c r="L5598" s="372"/>
      <c r="O5598" s="373"/>
      <c r="P5598" s="373"/>
      <c r="Q5598" s="374"/>
      <c r="R5598" s="274"/>
      <c r="S5598"/>
      <c r="T5598"/>
      <c r="U5598"/>
      <c r="V5598"/>
      <c r="W5598"/>
      <c r="X5598"/>
      <c r="Y5598"/>
      <c r="Z5598"/>
      <c r="AA5598"/>
      <c r="AB5598"/>
      <c r="AC5598"/>
      <c r="AD5598"/>
      <c r="AE5598"/>
      <c r="AF5598"/>
      <c r="AG5598"/>
      <c r="AH5598"/>
    </row>
    <row r="5599" spans="1:34" s="282" customFormat="1" ht="12.75" customHeight="1" x14ac:dyDescent="0.25">
      <c r="A5599"/>
      <c r="B5599"/>
      <c r="C5599" s="8"/>
      <c r="D5599" s="8"/>
      <c r="E5599"/>
      <c r="F5599" s="276"/>
      <c r="G5599"/>
      <c r="H5599"/>
      <c r="I5599"/>
      <c r="J5599" s="267"/>
      <c r="K5599" s="267"/>
      <c r="L5599" s="372"/>
      <c r="O5599" s="373"/>
      <c r="P5599" s="373"/>
      <c r="Q5599" s="374"/>
      <c r="R5599" s="274"/>
      <c r="S5599"/>
      <c r="T5599"/>
      <c r="U5599"/>
      <c r="V5599"/>
      <c r="W5599"/>
      <c r="X5599"/>
      <c r="Y5599"/>
      <c r="Z5599"/>
      <c r="AA5599"/>
      <c r="AB5599"/>
      <c r="AC5599"/>
      <c r="AD5599"/>
      <c r="AE5599"/>
      <c r="AF5599"/>
      <c r="AG5599"/>
      <c r="AH5599"/>
    </row>
    <row r="5600" spans="1:34" s="282" customFormat="1" ht="12.75" customHeight="1" x14ac:dyDescent="0.25">
      <c r="A5600"/>
      <c r="B5600"/>
      <c r="C5600" s="8"/>
      <c r="D5600" s="8"/>
      <c r="E5600"/>
      <c r="F5600" s="276"/>
      <c r="G5600"/>
      <c r="H5600"/>
      <c r="I5600"/>
      <c r="J5600" s="267"/>
      <c r="K5600" s="267"/>
      <c r="L5600" s="372"/>
      <c r="O5600" s="373"/>
      <c r="P5600" s="373"/>
      <c r="Q5600" s="374"/>
      <c r="R5600" s="274"/>
      <c r="S5600"/>
      <c r="T5600"/>
      <c r="U5600"/>
      <c r="V5600"/>
      <c r="W5600"/>
      <c r="X5600"/>
      <c r="Y5600"/>
      <c r="Z5600"/>
      <c r="AA5600"/>
      <c r="AB5600"/>
      <c r="AC5600"/>
      <c r="AD5600"/>
      <c r="AE5600"/>
      <c r="AF5600"/>
      <c r="AG5600"/>
      <c r="AH5600"/>
    </row>
    <row r="5601" spans="1:34" s="282" customFormat="1" ht="12.75" customHeight="1" x14ac:dyDescent="0.25">
      <c r="A5601"/>
      <c r="B5601"/>
      <c r="C5601" s="8"/>
      <c r="D5601" s="8"/>
      <c r="E5601"/>
      <c r="F5601" s="276"/>
      <c r="G5601"/>
      <c r="H5601"/>
      <c r="I5601"/>
      <c r="J5601" s="267"/>
      <c r="K5601" s="267"/>
      <c r="L5601" s="372"/>
      <c r="O5601" s="373"/>
      <c r="P5601" s="373"/>
      <c r="Q5601" s="374"/>
      <c r="R5601" s="274"/>
      <c r="S5601"/>
      <c r="T5601"/>
      <c r="U5601"/>
      <c r="V5601"/>
      <c r="W5601"/>
      <c r="X5601"/>
      <c r="Y5601"/>
      <c r="Z5601"/>
      <c r="AA5601"/>
      <c r="AB5601"/>
      <c r="AC5601"/>
      <c r="AD5601"/>
      <c r="AE5601"/>
      <c r="AF5601"/>
      <c r="AG5601"/>
      <c r="AH5601"/>
    </row>
    <row r="5602" spans="1:34" s="282" customFormat="1" ht="12.75" customHeight="1" x14ac:dyDescent="0.25">
      <c r="A5602"/>
      <c r="B5602"/>
      <c r="C5602" s="8"/>
      <c r="D5602" s="8"/>
      <c r="E5602"/>
      <c r="F5602" s="276"/>
      <c r="G5602"/>
      <c r="H5602"/>
      <c r="I5602"/>
      <c r="J5602" s="267"/>
      <c r="K5602" s="267"/>
      <c r="L5602" s="372"/>
      <c r="O5602" s="373"/>
      <c r="P5602" s="373"/>
      <c r="Q5602" s="374"/>
      <c r="R5602" s="274"/>
      <c r="S5602"/>
      <c r="T5602"/>
      <c r="U5602"/>
      <c r="V5602"/>
      <c r="W5602"/>
      <c r="X5602"/>
      <c r="Y5602"/>
      <c r="Z5602"/>
      <c r="AA5602"/>
      <c r="AB5602"/>
      <c r="AC5602"/>
      <c r="AD5602"/>
      <c r="AE5602"/>
      <c r="AF5602"/>
      <c r="AG5602"/>
      <c r="AH5602"/>
    </row>
    <row r="5603" spans="1:34" s="282" customFormat="1" ht="12.75" customHeight="1" x14ac:dyDescent="0.25">
      <c r="A5603"/>
      <c r="B5603"/>
      <c r="C5603" s="8"/>
      <c r="D5603" s="8"/>
      <c r="E5603"/>
      <c r="F5603" s="276"/>
      <c r="G5603"/>
      <c r="H5603"/>
      <c r="I5603"/>
      <c r="J5603" s="267"/>
      <c r="K5603" s="267"/>
      <c r="L5603" s="372"/>
      <c r="O5603" s="373"/>
      <c r="P5603" s="373"/>
      <c r="Q5603" s="374"/>
      <c r="R5603" s="274"/>
      <c r="S5603"/>
      <c r="T5603"/>
      <c r="U5603"/>
      <c r="V5603"/>
      <c r="W5603"/>
      <c r="X5603"/>
      <c r="Y5603"/>
      <c r="Z5603"/>
      <c r="AA5603"/>
      <c r="AB5603"/>
      <c r="AC5603"/>
      <c r="AD5603"/>
      <c r="AE5603"/>
      <c r="AF5603"/>
      <c r="AG5603"/>
      <c r="AH5603"/>
    </row>
    <row r="5604" spans="1:34" s="282" customFormat="1" ht="12.75" customHeight="1" x14ac:dyDescent="0.25">
      <c r="A5604"/>
      <c r="B5604"/>
      <c r="C5604" s="8"/>
      <c r="D5604" s="8"/>
      <c r="E5604"/>
      <c r="F5604" s="276"/>
      <c r="G5604"/>
      <c r="H5604"/>
      <c r="I5604"/>
      <c r="J5604" s="267"/>
      <c r="K5604" s="267"/>
      <c r="L5604" s="372"/>
      <c r="O5604" s="373"/>
      <c r="P5604" s="373"/>
      <c r="Q5604" s="374"/>
      <c r="R5604" s="274"/>
      <c r="S5604"/>
      <c r="T5604"/>
      <c r="U5604"/>
      <c r="V5604"/>
      <c r="W5604"/>
      <c r="X5604"/>
      <c r="Y5604"/>
      <c r="Z5604"/>
      <c r="AA5604"/>
      <c r="AB5604"/>
      <c r="AC5604"/>
      <c r="AD5604"/>
      <c r="AE5604"/>
      <c r="AF5604"/>
      <c r="AG5604"/>
      <c r="AH5604"/>
    </row>
    <row r="5605" spans="1:34" s="282" customFormat="1" ht="12.75" customHeight="1" x14ac:dyDescent="0.25">
      <c r="A5605"/>
      <c r="B5605"/>
      <c r="C5605" s="8"/>
      <c r="D5605" s="8"/>
      <c r="E5605"/>
      <c r="F5605" s="276"/>
      <c r="G5605"/>
      <c r="H5605"/>
      <c r="I5605"/>
      <c r="J5605" s="267"/>
      <c r="K5605" s="267"/>
      <c r="L5605" s="372"/>
      <c r="O5605" s="373"/>
      <c r="P5605" s="373"/>
      <c r="Q5605" s="374"/>
      <c r="R5605" s="274"/>
      <c r="S5605"/>
      <c r="T5605"/>
      <c r="U5605"/>
      <c r="V5605"/>
      <c r="W5605"/>
      <c r="X5605"/>
      <c r="Y5605"/>
      <c r="Z5605"/>
      <c r="AA5605"/>
      <c r="AB5605"/>
      <c r="AC5605"/>
      <c r="AD5605"/>
      <c r="AE5605"/>
      <c r="AF5605"/>
      <c r="AG5605"/>
      <c r="AH5605"/>
    </row>
    <row r="5606" spans="1:34" s="282" customFormat="1" ht="12.75" customHeight="1" x14ac:dyDescent="0.25">
      <c r="A5606"/>
      <c r="B5606"/>
      <c r="C5606" s="8"/>
      <c r="D5606" s="8"/>
      <c r="E5606"/>
      <c r="F5606" s="276"/>
      <c r="G5606"/>
      <c r="H5606"/>
      <c r="I5606"/>
      <c r="J5606" s="267"/>
      <c r="K5606" s="267"/>
      <c r="L5606" s="372"/>
      <c r="O5606" s="373"/>
      <c r="P5606" s="373"/>
      <c r="Q5606" s="374"/>
      <c r="R5606" s="274"/>
      <c r="S5606"/>
      <c r="T5606"/>
      <c r="U5606"/>
      <c r="V5606"/>
      <c r="W5606"/>
      <c r="X5606"/>
      <c r="Y5606"/>
      <c r="Z5606"/>
      <c r="AA5606"/>
      <c r="AB5606"/>
      <c r="AC5606"/>
      <c r="AD5606"/>
      <c r="AE5606"/>
      <c r="AF5606"/>
      <c r="AG5606"/>
      <c r="AH5606"/>
    </row>
    <row r="5607" spans="1:34" s="282" customFormat="1" ht="12.75" customHeight="1" x14ac:dyDescent="0.25">
      <c r="A5607"/>
      <c r="B5607"/>
      <c r="C5607" s="8"/>
      <c r="D5607" s="8"/>
      <c r="E5607"/>
      <c r="F5607" s="276"/>
      <c r="G5607"/>
      <c r="H5607"/>
      <c r="I5607"/>
      <c r="J5607" s="267"/>
      <c r="K5607" s="267"/>
      <c r="L5607" s="372"/>
      <c r="O5607" s="373"/>
      <c r="P5607" s="373"/>
      <c r="Q5607" s="374"/>
      <c r="R5607" s="274"/>
      <c r="S5607"/>
      <c r="T5607"/>
      <c r="U5607"/>
      <c r="V5607"/>
      <c r="W5607"/>
      <c r="X5607"/>
      <c r="Y5607"/>
      <c r="Z5607"/>
      <c r="AA5607"/>
      <c r="AB5607"/>
      <c r="AC5607"/>
      <c r="AD5607"/>
      <c r="AE5607"/>
      <c r="AF5607"/>
      <c r="AG5607"/>
      <c r="AH5607"/>
    </row>
    <row r="5608" spans="1:34" s="282" customFormat="1" ht="12.75" customHeight="1" x14ac:dyDescent="0.25">
      <c r="A5608"/>
      <c r="B5608"/>
      <c r="C5608" s="8"/>
      <c r="D5608" s="8"/>
      <c r="E5608"/>
      <c r="F5608" s="276"/>
      <c r="G5608"/>
      <c r="H5608"/>
      <c r="I5608"/>
      <c r="J5608" s="267"/>
      <c r="K5608" s="267"/>
      <c r="L5608" s="372"/>
      <c r="O5608" s="373"/>
      <c r="P5608" s="373"/>
      <c r="Q5608" s="374"/>
      <c r="R5608" s="274"/>
      <c r="S5608"/>
      <c r="T5608"/>
      <c r="U5608"/>
      <c r="V5608"/>
      <c r="W5608"/>
      <c r="X5608"/>
      <c r="Y5608"/>
      <c r="Z5608"/>
      <c r="AA5608"/>
      <c r="AB5608"/>
      <c r="AC5608"/>
      <c r="AD5608"/>
      <c r="AE5608"/>
      <c r="AF5608"/>
      <c r="AG5608"/>
      <c r="AH5608"/>
    </row>
    <row r="5609" spans="1:34" s="282" customFormat="1" ht="12.75" customHeight="1" x14ac:dyDescent="0.25">
      <c r="A5609"/>
      <c r="B5609"/>
      <c r="C5609" s="8"/>
      <c r="D5609" s="8"/>
      <c r="E5609"/>
      <c r="F5609" s="276"/>
      <c r="G5609"/>
      <c r="H5609"/>
      <c r="I5609"/>
      <c r="J5609" s="267"/>
      <c r="K5609" s="267"/>
      <c r="L5609" s="372"/>
      <c r="O5609" s="373"/>
      <c r="P5609" s="373"/>
      <c r="Q5609" s="374"/>
      <c r="R5609" s="274"/>
      <c r="S5609"/>
      <c r="T5609"/>
      <c r="U5609"/>
      <c r="V5609"/>
      <c r="W5609"/>
      <c r="X5609"/>
      <c r="Y5609"/>
      <c r="Z5609"/>
      <c r="AA5609"/>
      <c r="AB5609"/>
      <c r="AC5609"/>
      <c r="AD5609"/>
      <c r="AE5609"/>
      <c r="AF5609"/>
      <c r="AG5609"/>
      <c r="AH5609"/>
    </row>
    <row r="5610" spans="1:34" s="282" customFormat="1" ht="12.75" customHeight="1" x14ac:dyDescent="0.25">
      <c r="A5610"/>
      <c r="B5610"/>
      <c r="C5610" s="8"/>
      <c r="D5610" s="8"/>
      <c r="E5610"/>
      <c r="F5610" s="276"/>
      <c r="G5610"/>
      <c r="H5610"/>
      <c r="I5610"/>
      <c r="J5610" s="267"/>
      <c r="K5610" s="267"/>
      <c r="L5610" s="372"/>
      <c r="O5610" s="373"/>
      <c r="P5610" s="373"/>
      <c r="Q5610" s="374"/>
      <c r="R5610" s="274"/>
      <c r="S5610"/>
      <c r="T5610"/>
      <c r="U5610"/>
      <c r="V5610"/>
      <c r="W5610"/>
      <c r="X5610"/>
      <c r="Y5610"/>
      <c r="Z5610"/>
      <c r="AA5610"/>
      <c r="AB5610"/>
      <c r="AC5610"/>
      <c r="AD5610"/>
      <c r="AE5610"/>
      <c r="AF5610"/>
      <c r="AG5610"/>
      <c r="AH5610"/>
    </row>
    <row r="5611" spans="1:34" s="282" customFormat="1" ht="12.75" customHeight="1" x14ac:dyDescent="0.25">
      <c r="A5611"/>
      <c r="B5611"/>
      <c r="C5611" s="8"/>
      <c r="D5611" s="8"/>
      <c r="E5611"/>
      <c r="F5611" s="276"/>
      <c r="G5611"/>
      <c r="H5611"/>
      <c r="I5611"/>
      <c r="J5611" s="267"/>
      <c r="K5611" s="267"/>
      <c r="L5611" s="372"/>
      <c r="O5611" s="373"/>
      <c r="P5611" s="373"/>
      <c r="Q5611" s="374"/>
      <c r="R5611" s="274"/>
      <c r="S5611"/>
      <c r="T5611"/>
      <c r="U5611"/>
      <c r="V5611"/>
      <c r="W5611"/>
      <c r="X5611"/>
      <c r="Y5611"/>
      <c r="Z5611"/>
      <c r="AA5611"/>
      <c r="AB5611"/>
      <c r="AC5611"/>
      <c r="AD5611"/>
      <c r="AE5611"/>
      <c r="AF5611"/>
      <c r="AG5611"/>
      <c r="AH5611"/>
    </row>
    <row r="5612" spans="1:34" s="282" customFormat="1" ht="12.75" customHeight="1" x14ac:dyDescent="0.25">
      <c r="A5612"/>
      <c r="B5612"/>
      <c r="C5612" s="8"/>
      <c r="D5612" s="8"/>
      <c r="E5612"/>
      <c r="F5612" s="276"/>
      <c r="G5612"/>
      <c r="H5612"/>
      <c r="I5612"/>
      <c r="J5612" s="267"/>
      <c r="K5612" s="267"/>
      <c r="L5612" s="372"/>
      <c r="O5612" s="373"/>
      <c r="P5612" s="373"/>
      <c r="Q5612" s="374"/>
      <c r="R5612" s="274"/>
      <c r="S5612"/>
      <c r="T5612"/>
      <c r="U5612"/>
      <c r="V5612"/>
      <c r="W5612"/>
      <c r="X5612"/>
      <c r="Y5612"/>
      <c r="Z5612"/>
      <c r="AA5612"/>
      <c r="AB5612"/>
      <c r="AC5612"/>
      <c r="AD5612"/>
      <c r="AE5612"/>
      <c r="AF5612"/>
      <c r="AG5612"/>
      <c r="AH5612"/>
    </row>
    <row r="5613" spans="1:34" s="282" customFormat="1" ht="12.75" customHeight="1" x14ac:dyDescent="0.25">
      <c r="A5613"/>
      <c r="B5613"/>
      <c r="C5613" s="8"/>
      <c r="D5613" s="8"/>
      <c r="E5613"/>
      <c r="F5613" s="276"/>
      <c r="G5613"/>
      <c r="H5613"/>
      <c r="I5613"/>
      <c r="J5613" s="267"/>
      <c r="K5613" s="267"/>
      <c r="L5613" s="372"/>
      <c r="O5613" s="373"/>
      <c r="P5613" s="373"/>
      <c r="Q5613" s="374"/>
      <c r="R5613" s="274"/>
      <c r="S5613"/>
      <c r="T5613"/>
      <c r="U5613"/>
      <c r="V5613"/>
      <c r="W5613"/>
      <c r="X5613"/>
      <c r="Y5613"/>
      <c r="Z5613"/>
      <c r="AA5613"/>
      <c r="AB5613"/>
      <c r="AC5613"/>
      <c r="AD5613"/>
      <c r="AE5613"/>
      <c r="AF5613"/>
      <c r="AG5613"/>
      <c r="AH5613"/>
    </row>
    <row r="5614" spans="1:34" s="282" customFormat="1" ht="12.75" customHeight="1" x14ac:dyDescent="0.25">
      <c r="A5614"/>
      <c r="B5614"/>
      <c r="C5614" s="8"/>
      <c r="D5614" s="8"/>
      <c r="E5614"/>
      <c r="F5614" s="276"/>
      <c r="G5614"/>
      <c r="H5614"/>
      <c r="I5614"/>
      <c r="J5614" s="267"/>
      <c r="K5614" s="267"/>
      <c r="L5614" s="372"/>
      <c r="O5614" s="373"/>
      <c r="P5614" s="373"/>
      <c r="Q5614" s="374"/>
      <c r="R5614" s="274"/>
      <c r="S5614"/>
      <c r="T5614"/>
      <c r="U5614"/>
      <c r="V5614"/>
      <c r="W5614"/>
      <c r="X5614"/>
      <c r="Y5614"/>
      <c r="Z5614"/>
      <c r="AA5614"/>
      <c r="AB5614"/>
      <c r="AC5614"/>
      <c r="AD5614"/>
      <c r="AE5614"/>
      <c r="AF5614"/>
      <c r="AG5614"/>
      <c r="AH5614"/>
    </row>
    <row r="5615" spans="1:34" s="282" customFormat="1" ht="12.75" customHeight="1" x14ac:dyDescent="0.25">
      <c r="A5615"/>
      <c r="B5615"/>
      <c r="C5615" s="8"/>
      <c r="D5615" s="8"/>
      <c r="E5615"/>
      <c r="F5615" s="276"/>
      <c r="G5615"/>
      <c r="H5615"/>
      <c r="I5615"/>
      <c r="J5615" s="267"/>
      <c r="K5615" s="267"/>
      <c r="L5615" s="372"/>
      <c r="O5615" s="373"/>
      <c r="P5615" s="373"/>
      <c r="Q5615" s="374"/>
      <c r="R5615" s="274"/>
      <c r="S5615"/>
      <c r="T5615"/>
      <c r="U5615"/>
      <c r="V5615"/>
      <c r="W5615"/>
      <c r="X5615"/>
      <c r="Y5615"/>
      <c r="Z5615"/>
      <c r="AA5615"/>
      <c r="AB5615"/>
      <c r="AC5615"/>
      <c r="AD5615"/>
      <c r="AE5615"/>
      <c r="AF5615"/>
      <c r="AG5615"/>
      <c r="AH5615"/>
    </row>
    <row r="5616" spans="1:34" s="282" customFormat="1" ht="12.75" customHeight="1" x14ac:dyDescent="0.25">
      <c r="A5616"/>
      <c r="B5616"/>
      <c r="C5616" s="8"/>
      <c r="D5616" s="8"/>
      <c r="E5616"/>
      <c r="F5616" s="276"/>
      <c r="G5616"/>
      <c r="H5616"/>
      <c r="I5616"/>
      <c r="J5616" s="267"/>
      <c r="K5616" s="267"/>
      <c r="L5616" s="372"/>
      <c r="O5616" s="373"/>
      <c r="P5616" s="373"/>
      <c r="Q5616" s="374"/>
      <c r="R5616" s="274"/>
      <c r="S5616"/>
      <c r="T5616"/>
      <c r="U5616"/>
      <c r="V5616"/>
      <c r="W5616"/>
      <c r="X5616"/>
      <c r="Y5616"/>
      <c r="Z5616"/>
      <c r="AA5616"/>
      <c r="AB5616"/>
      <c r="AC5616"/>
      <c r="AD5616"/>
      <c r="AE5616"/>
      <c r="AF5616"/>
      <c r="AG5616"/>
      <c r="AH5616"/>
    </row>
    <row r="5617" spans="1:34" s="282" customFormat="1" ht="12.75" customHeight="1" x14ac:dyDescent="0.25">
      <c r="A5617"/>
      <c r="B5617"/>
      <c r="C5617" s="8"/>
      <c r="D5617" s="8"/>
      <c r="E5617"/>
      <c r="F5617" s="276"/>
      <c r="G5617"/>
      <c r="H5617"/>
      <c r="I5617"/>
      <c r="J5617" s="267"/>
      <c r="K5617" s="267"/>
      <c r="L5617" s="372"/>
      <c r="O5617" s="373"/>
      <c r="P5617" s="373"/>
      <c r="Q5617" s="374"/>
      <c r="R5617" s="274"/>
      <c r="S5617"/>
      <c r="T5617"/>
      <c r="U5617"/>
      <c r="V5617"/>
      <c r="W5617"/>
      <c r="X5617"/>
      <c r="Y5617"/>
      <c r="Z5617"/>
      <c r="AA5617"/>
      <c r="AB5617"/>
      <c r="AC5617"/>
      <c r="AD5617"/>
      <c r="AE5617"/>
      <c r="AF5617"/>
      <c r="AG5617"/>
      <c r="AH5617"/>
    </row>
    <row r="5618" spans="1:34" s="282" customFormat="1" ht="12.75" customHeight="1" x14ac:dyDescent="0.25">
      <c r="A5618"/>
      <c r="B5618"/>
      <c r="C5618" s="8"/>
      <c r="D5618" s="8"/>
      <c r="E5618"/>
      <c r="F5618" s="276"/>
      <c r="G5618"/>
      <c r="H5618"/>
      <c r="I5618"/>
      <c r="J5618" s="267"/>
      <c r="K5618" s="267"/>
      <c r="L5618" s="372"/>
      <c r="O5618" s="373"/>
      <c r="P5618" s="373"/>
      <c r="Q5618" s="374"/>
      <c r="R5618" s="274"/>
      <c r="S5618"/>
      <c r="T5618"/>
      <c r="U5618"/>
      <c r="V5618"/>
      <c r="W5618"/>
      <c r="X5618"/>
      <c r="Y5618"/>
      <c r="Z5618"/>
      <c r="AA5618"/>
      <c r="AB5618"/>
      <c r="AC5618"/>
      <c r="AD5618"/>
      <c r="AE5618"/>
      <c r="AF5618"/>
      <c r="AG5618"/>
      <c r="AH5618"/>
    </row>
    <row r="5619" spans="1:34" s="282" customFormat="1" ht="12.75" customHeight="1" x14ac:dyDescent="0.25">
      <c r="A5619"/>
      <c r="B5619"/>
      <c r="C5619" s="8"/>
      <c r="D5619" s="8"/>
      <c r="E5619"/>
      <c r="F5619" s="276"/>
      <c r="G5619"/>
      <c r="H5619"/>
      <c r="I5619"/>
      <c r="J5619" s="267"/>
      <c r="K5619" s="267"/>
      <c r="L5619" s="372"/>
      <c r="O5619" s="373"/>
      <c r="P5619" s="373"/>
      <c r="Q5619" s="374"/>
      <c r="R5619" s="274"/>
      <c r="S5619"/>
      <c r="T5619"/>
      <c r="U5619"/>
      <c r="V5619"/>
      <c r="W5619"/>
      <c r="X5619"/>
      <c r="Y5619"/>
      <c r="Z5619"/>
      <c r="AA5619"/>
      <c r="AB5619"/>
      <c r="AC5619"/>
      <c r="AD5619"/>
      <c r="AE5619"/>
      <c r="AF5619"/>
      <c r="AG5619"/>
      <c r="AH5619"/>
    </row>
    <row r="5620" spans="1:34" s="282" customFormat="1" ht="12.75" customHeight="1" x14ac:dyDescent="0.25">
      <c r="A5620"/>
      <c r="B5620"/>
      <c r="C5620" s="8"/>
      <c r="D5620" s="8"/>
      <c r="E5620"/>
      <c r="F5620" s="276"/>
      <c r="G5620"/>
      <c r="H5620"/>
      <c r="I5620"/>
      <c r="J5620" s="267"/>
      <c r="K5620" s="267"/>
      <c r="L5620" s="372"/>
      <c r="O5620" s="373"/>
      <c r="P5620" s="373"/>
      <c r="Q5620" s="374"/>
      <c r="R5620" s="274"/>
      <c r="S5620"/>
      <c r="T5620"/>
      <c r="U5620"/>
      <c r="V5620"/>
      <c r="W5620"/>
      <c r="X5620"/>
      <c r="Y5620"/>
      <c r="Z5620"/>
      <c r="AA5620"/>
      <c r="AB5620"/>
      <c r="AC5620"/>
      <c r="AD5620"/>
      <c r="AE5620"/>
      <c r="AF5620"/>
      <c r="AG5620"/>
      <c r="AH5620"/>
    </row>
    <row r="5621" spans="1:34" s="282" customFormat="1" ht="12.75" customHeight="1" x14ac:dyDescent="0.25">
      <c r="A5621"/>
      <c r="B5621"/>
      <c r="C5621" s="8"/>
      <c r="D5621" s="8"/>
      <c r="E5621"/>
      <c r="F5621" s="276"/>
      <c r="G5621"/>
      <c r="H5621"/>
      <c r="I5621"/>
      <c r="J5621" s="267"/>
      <c r="K5621" s="267"/>
      <c r="L5621" s="372"/>
      <c r="O5621" s="373"/>
      <c r="P5621" s="373"/>
      <c r="Q5621" s="374"/>
      <c r="R5621" s="274"/>
      <c r="S5621"/>
      <c r="T5621"/>
      <c r="U5621"/>
      <c r="V5621"/>
      <c r="W5621"/>
      <c r="X5621"/>
      <c r="Y5621"/>
      <c r="Z5621"/>
      <c r="AA5621"/>
      <c r="AB5621"/>
      <c r="AC5621"/>
      <c r="AD5621"/>
      <c r="AE5621"/>
      <c r="AF5621"/>
      <c r="AG5621"/>
      <c r="AH5621"/>
    </row>
    <row r="5622" spans="1:34" s="282" customFormat="1" ht="12.75" customHeight="1" x14ac:dyDescent="0.25">
      <c r="A5622"/>
      <c r="B5622"/>
      <c r="C5622" s="8"/>
      <c r="D5622" s="8"/>
      <c r="E5622"/>
      <c r="F5622" s="276"/>
      <c r="G5622"/>
      <c r="H5622"/>
      <c r="I5622"/>
      <c r="J5622" s="267"/>
      <c r="K5622" s="267"/>
      <c r="L5622" s="372"/>
      <c r="O5622" s="373"/>
      <c r="P5622" s="373"/>
      <c r="Q5622" s="374"/>
      <c r="R5622" s="274"/>
      <c r="S5622"/>
      <c r="T5622"/>
      <c r="U5622"/>
      <c r="V5622"/>
      <c r="W5622"/>
      <c r="X5622"/>
      <c r="Y5622"/>
      <c r="Z5622"/>
      <c r="AA5622"/>
      <c r="AB5622"/>
      <c r="AC5622"/>
      <c r="AD5622"/>
      <c r="AE5622"/>
      <c r="AF5622"/>
      <c r="AG5622"/>
      <c r="AH5622"/>
    </row>
    <row r="5623" spans="1:34" s="282" customFormat="1" ht="12.75" customHeight="1" x14ac:dyDescent="0.25">
      <c r="A5623"/>
      <c r="B5623"/>
      <c r="C5623" s="8"/>
      <c r="D5623" s="8"/>
      <c r="E5623"/>
      <c r="F5623" s="276"/>
      <c r="G5623"/>
      <c r="H5623"/>
      <c r="I5623"/>
      <c r="J5623" s="267"/>
      <c r="K5623" s="267"/>
      <c r="L5623" s="372"/>
      <c r="O5623" s="373"/>
      <c r="P5623" s="373"/>
      <c r="Q5623" s="374"/>
      <c r="R5623" s="274"/>
      <c r="S5623"/>
      <c r="T5623"/>
      <c r="U5623"/>
      <c r="V5623"/>
      <c r="W5623"/>
      <c r="X5623"/>
      <c r="Y5623"/>
      <c r="Z5623"/>
      <c r="AA5623"/>
      <c r="AB5623"/>
      <c r="AC5623"/>
      <c r="AD5623"/>
      <c r="AE5623"/>
      <c r="AF5623"/>
      <c r="AG5623"/>
      <c r="AH5623"/>
    </row>
    <row r="5624" spans="1:34" s="282" customFormat="1" ht="12.75" customHeight="1" x14ac:dyDescent="0.25">
      <c r="A5624"/>
      <c r="B5624"/>
      <c r="C5624" s="8"/>
      <c r="D5624" s="8"/>
      <c r="E5624"/>
      <c r="F5624" s="276"/>
      <c r="G5624"/>
      <c r="H5624"/>
      <c r="I5624"/>
      <c r="J5624" s="267"/>
      <c r="K5624" s="267"/>
      <c r="L5624" s="372"/>
      <c r="O5624" s="373"/>
      <c r="P5624" s="373"/>
      <c r="Q5624" s="374"/>
      <c r="R5624" s="274"/>
      <c r="S5624"/>
      <c r="T5624"/>
      <c r="U5624"/>
      <c r="V5624"/>
      <c r="W5624"/>
      <c r="X5624"/>
      <c r="Y5624"/>
      <c r="Z5624"/>
      <c r="AA5624"/>
      <c r="AB5624"/>
      <c r="AC5624"/>
      <c r="AD5624"/>
      <c r="AE5624"/>
      <c r="AF5624"/>
      <c r="AG5624"/>
      <c r="AH5624"/>
    </row>
    <row r="5625" spans="1:34" s="282" customFormat="1" ht="12.75" customHeight="1" x14ac:dyDescent="0.25">
      <c r="A5625"/>
      <c r="B5625"/>
      <c r="C5625" s="8"/>
      <c r="D5625" s="8"/>
      <c r="E5625"/>
      <c r="F5625" s="276"/>
      <c r="G5625"/>
      <c r="H5625"/>
      <c r="I5625"/>
      <c r="J5625" s="267"/>
      <c r="K5625" s="267"/>
      <c r="L5625" s="372"/>
      <c r="O5625" s="373"/>
      <c r="P5625" s="373"/>
      <c r="Q5625" s="374"/>
      <c r="R5625" s="274"/>
      <c r="S5625"/>
      <c r="T5625"/>
      <c r="U5625"/>
      <c r="V5625"/>
      <c r="W5625"/>
      <c r="X5625"/>
      <c r="Y5625"/>
      <c r="Z5625"/>
      <c r="AA5625"/>
      <c r="AB5625"/>
      <c r="AC5625"/>
      <c r="AD5625"/>
      <c r="AE5625"/>
      <c r="AF5625"/>
      <c r="AG5625"/>
      <c r="AH5625"/>
    </row>
    <row r="5626" spans="1:34" s="282" customFormat="1" ht="12.75" customHeight="1" x14ac:dyDescent="0.25">
      <c r="A5626"/>
      <c r="B5626"/>
      <c r="C5626" s="8"/>
      <c r="D5626" s="8"/>
      <c r="E5626"/>
      <c r="F5626" s="276"/>
      <c r="G5626"/>
      <c r="H5626"/>
      <c r="I5626"/>
      <c r="J5626" s="267"/>
      <c r="K5626" s="267"/>
      <c r="L5626" s="372"/>
      <c r="O5626" s="373"/>
      <c r="P5626" s="373"/>
      <c r="Q5626" s="374"/>
      <c r="R5626" s="274"/>
      <c r="S5626"/>
      <c r="T5626"/>
      <c r="U5626"/>
      <c r="V5626"/>
      <c r="W5626"/>
      <c r="X5626"/>
      <c r="Y5626"/>
      <c r="Z5626"/>
      <c r="AA5626"/>
      <c r="AB5626"/>
      <c r="AC5626"/>
      <c r="AD5626"/>
      <c r="AE5626"/>
      <c r="AF5626"/>
      <c r="AG5626"/>
      <c r="AH5626"/>
    </row>
    <row r="5627" spans="1:34" s="282" customFormat="1" ht="12.75" customHeight="1" x14ac:dyDescent="0.25">
      <c r="A5627"/>
      <c r="B5627"/>
      <c r="C5627" s="8"/>
      <c r="D5627" s="8"/>
      <c r="E5627"/>
      <c r="F5627" s="276"/>
      <c r="G5627"/>
      <c r="H5627"/>
      <c r="I5627"/>
      <c r="J5627" s="267"/>
      <c r="K5627" s="267"/>
      <c r="L5627" s="372"/>
      <c r="O5627" s="373"/>
      <c r="P5627" s="373"/>
      <c r="Q5627" s="374"/>
      <c r="R5627" s="274"/>
      <c r="S5627"/>
      <c r="T5627"/>
      <c r="U5627"/>
      <c r="V5627"/>
      <c r="W5627"/>
      <c r="X5627"/>
      <c r="Y5627"/>
      <c r="Z5627"/>
      <c r="AA5627"/>
      <c r="AB5627"/>
      <c r="AC5627"/>
      <c r="AD5627"/>
      <c r="AE5627"/>
      <c r="AF5627"/>
      <c r="AG5627"/>
      <c r="AH5627"/>
    </row>
    <row r="5628" spans="1:34" s="282" customFormat="1" ht="12.75" customHeight="1" x14ac:dyDescent="0.25">
      <c r="A5628"/>
      <c r="B5628"/>
      <c r="C5628" s="8"/>
      <c r="D5628" s="8"/>
      <c r="E5628"/>
      <c r="F5628" s="276"/>
      <c r="G5628"/>
      <c r="H5628"/>
      <c r="I5628"/>
      <c r="J5628" s="267"/>
      <c r="K5628" s="267"/>
      <c r="L5628" s="372"/>
      <c r="O5628" s="373"/>
      <c r="P5628" s="373"/>
      <c r="Q5628" s="374"/>
      <c r="R5628" s="274"/>
      <c r="S5628"/>
      <c r="T5628"/>
      <c r="U5628"/>
      <c r="V5628"/>
      <c r="W5628"/>
      <c r="X5628"/>
      <c r="Y5628"/>
      <c r="Z5628"/>
      <c r="AA5628"/>
      <c r="AB5628"/>
      <c r="AC5628"/>
      <c r="AD5628"/>
      <c r="AE5628"/>
      <c r="AF5628"/>
      <c r="AG5628"/>
      <c r="AH5628"/>
    </row>
    <row r="5629" spans="1:34" s="282" customFormat="1" ht="12.75" customHeight="1" x14ac:dyDescent="0.25">
      <c r="A5629"/>
      <c r="B5629"/>
      <c r="C5629" s="8"/>
      <c r="D5629" s="8"/>
      <c r="E5629"/>
      <c r="F5629" s="276"/>
      <c r="G5629"/>
      <c r="H5629"/>
      <c r="I5629"/>
      <c r="J5629" s="267"/>
      <c r="K5629" s="267"/>
      <c r="L5629" s="372"/>
      <c r="O5629" s="373"/>
      <c r="P5629" s="373"/>
      <c r="Q5629" s="374"/>
      <c r="R5629" s="274"/>
      <c r="S5629"/>
      <c r="T5629"/>
      <c r="U5629"/>
      <c r="V5629"/>
      <c r="W5629"/>
      <c r="X5629"/>
      <c r="Y5629"/>
      <c r="Z5629"/>
      <c r="AA5629"/>
      <c r="AB5629"/>
      <c r="AC5629"/>
      <c r="AD5629"/>
      <c r="AE5629"/>
      <c r="AF5629"/>
      <c r="AG5629"/>
      <c r="AH5629"/>
    </row>
    <row r="5630" spans="1:34" s="282" customFormat="1" ht="12.75" customHeight="1" x14ac:dyDescent="0.25">
      <c r="A5630"/>
      <c r="B5630"/>
      <c r="C5630" s="8"/>
      <c r="D5630" s="8"/>
      <c r="E5630"/>
      <c r="F5630" s="276"/>
      <c r="G5630"/>
      <c r="H5630"/>
      <c r="I5630"/>
      <c r="J5630" s="267"/>
      <c r="K5630" s="267"/>
      <c r="L5630" s="372"/>
      <c r="O5630" s="373"/>
      <c r="P5630" s="373"/>
      <c r="Q5630" s="374"/>
      <c r="R5630" s="274"/>
      <c r="S5630"/>
      <c r="T5630"/>
      <c r="U5630"/>
      <c r="V5630"/>
      <c r="W5630"/>
      <c r="X5630"/>
      <c r="Y5630"/>
      <c r="Z5630"/>
      <c r="AA5630"/>
      <c r="AB5630"/>
      <c r="AC5630"/>
      <c r="AD5630"/>
      <c r="AE5630"/>
      <c r="AF5630"/>
      <c r="AG5630"/>
      <c r="AH5630"/>
    </row>
    <row r="5631" spans="1:34" s="282" customFormat="1" ht="12.75" customHeight="1" x14ac:dyDescent="0.25">
      <c r="A5631"/>
      <c r="B5631"/>
      <c r="C5631" s="8"/>
      <c r="D5631" s="8"/>
      <c r="E5631"/>
      <c r="F5631" s="276"/>
      <c r="G5631"/>
      <c r="H5631"/>
      <c r="I5631"/>
      <c r="J5631" s="267"/>
      <c r="K5631" s="267"/>
      <c r="L5631" s="372"/>
      <c r="O5631" s="373"/>
      <c r="P5631" s="373"/>
      <c r="Q5631" s="374"/>
      <c r="R5631" s="274"/>
      <c r="S5631"/>
      <c r="T5631"/>
      <c r="U5631"/>
      <c r="V5631"/>
      <c r="W5631"/>
      <c r="X5631"/>
      <c r="Y5631"/>
      <c r="Z5631"/>
      <c r="AA5631"/>
      <c r="AB5631"/>
      <c r="AC5631"/>
      <c r="AD5631"/>
      <c r="AE5631"/>
      <c r="AF5631"/>
      <c r="AG5631"/>
      <c r="AH5631"/>
    </row>
    <row r="5632" spans="1:34" s="282" customFormat="1" ht="12.75" customHeight="1" x14ac:dyDescent="0.25">
      <c r="A5632"/>
      <c r="B5632"/>
      <c r="C5632" s="8"/>
      <c r="D5632" s="8"/>
      <c r="E5632"/>
      <c r="F5632" s="276"/>
      <c r="G5632"/>
      <c r="H5632"/>
      <c r="I5632"/>
      <c r="J5632" s="267"/>
      <c r="K5632" s="267"/>
      <c r="L5632" s="372"/>
      <c r="O5632" s="373"/>
      <c r="P5632" s="373"/>
      <c r="Q5632" s="374"/>
      <c r="R5632" s="274"/>
      <c r="S5632"/>
      <c r="T5632"/>
      <c r="U5632"/>
      <c r="V5632"/>
      <c r="W5632"/>
      <c r="X5632"/>
      <c r="Y5632"/>
      <c r="Z5632"/>
      <c r="AA5632"/>
      <c r="AB5632"/>
      <c r="AC5632"/>
      <c r="AD5632"/>
      <c r="AE5632"/>
      <c r="AF5632"/>
      <c r="AG5632"/>
      <c r="AH5632"/>
    </row>
    <row r="5633" spans="1:34" s="282" customFormat="1" ht="12.75" customHeight="1" x14ac:dyDescent="0.25">
      <c r="A5633"/>
      <c r="B5633"/>
      <c r="C5633" s="8"/>
      <c r="D5633" s="8"/>
      <c r="E5633"/>
      <c r="F5633" s="276"/>
      <c r="G5633"/>
      <c r="H5633"/>
      <c r="I5633"/>
      <c r="J5633" s="267"/>
      <c r="K5633" s="267"/>
      <c r="L5633" s="372"/>
      <c r="O5633" s="373"/>
      <c r="P5633" s="373"/>
      <c r="Q5633" s="374"/>
      <c r="R5633" s="274"/>
      <c r="S5633"/>
      <c r="T5633"/>
      <c r="U5633"/>
      <c r="V5633"/>
      <c r="W5633"/>
      <c r="X5633"/>
      <c r="Y5633"/>
      <c r="Z5633"/>
      <c r="AA5633"/>
      <c r="AB5633"/>
      <c r="AC5633"/>
      <c r="AD5633"/>
      <c r="AE5633"/>
      <c r="AF5633"/>
      <c r="AG5633"/>
      <c r="AH5633"/>
    </row>
    <row r="5634" spans="1:34" s="282" customFormat="1" ht="12.75" customHeight="1" x14ac:dyDescent="0.25">
      <c r="A5634"/>
      <c r="B5634"/>
      <c r="C5634" s="8"/>
      <c r="D5634" s="8"/>
      <c r="E5634"/>
      <c r="F5634" s="276"/>
      <c r="G5634"/>
      <c r="H5634"/>
      <c r="I5634"/>
      <c r="J5634" s="267"/>
      <c r="K5634" s="267"/>
      <c r="L5634" s="372"/>
      <c r="O5634" s="373"/>
      <c r="P5634" s="373"/>
      <c r="Q5634" s="374"/>
      <c r="R5634" s="274"/>
      <c r="S5634"/>
      <c r="T5634"/>
      <c r="U5634"/>
      <c r="V5634"/>
      <c r="W5634"/>
      <c r="X5634"/>
      <c r="Y5634"/>
      <c r="Z5634"/>
      <c r="AA5634"/>
      <c r="AB5634"/>
      <c r="AC5634"/>
      <c r="AD5634"/>
      <c r="AE5634"/>
      <c r="AF5634"/>
      <c r="AG5634"/>
      <c r="AH5634"/>
    </row>
    <row r="5635" spans="1:34" s="282" customFormat="1" ht="12.75" customHeight="1" x14ac:dyDescent="0.25">
      <c r="A5635"/>
      <c r="B5635"/>
      <c r="C5635" s="8"/>
      <c r="D5635" s="8"/>
      <c r="E5635"/>
      <c r="F5635" s="276"/>
      <c r="G5635"/>
      <c r="H5635"/>
      <c r="I5635"/>
      <c r="J5635" s="267"/>
      <c r="K5635" s="267"/>
      <c r="L5635" s="372"/>
      <c r="O5635" s="373"/>
      <c r="P5635" s="373"/>
      <c r="Q5635" s="374"/>
      <c r="R5635" s="274"/>
      <c r="S5635"/>
      <c r="T5635"/>
      <c r="U5635"/>
      <c r="V5635"/>
      <c r="W5635"/>
      <c r="X5635"/>
      <c r="Y5635"/>
      <c r="Z5635"/>
      <c r="AA5635"/>
      <c r="AB5635"/>
      <c r="AC5635"/>
      <c r="AD5635"/>
      <c r="AE5635"/>
      <c r="AF5635"/>
      <c r="AG5635"/>
      <c r="AH5635"/>
    </row>
    <row r="5636" spans="1:34" s="282" customFormat="1" ht="12.75" customHeight="1" x14ac:dyDescent="0.25">
      <c r="A5636"/>
      <c r="B5636"/>
      <c r="C5636" s="8"/>
      <c r="D5636" s="8"/>
      <c r="E5636"/>
      <c r="F5636" s="276"/>
      <c r="G5636"/>
      <c r="H5636"/>
      <c r="I5636"/>
      <c r="J5636" s="267"/>
      <c r="K5636" s="267"/>
      <c r="L5636" s="372"/>
      <c r="O5636" s="373"/>
      <c r="P5636" s="373"/>
      <c r="Q5636" s="374"/>
      <c r="R5636" s="274"/>
      <c r="S5636"/>
      <c r="T5636"/>
      <c r="U5636"/>
      <c r="V5636"/>
      <c r="W5636"/>
      <c r="X5636"/>
      <c r="Y5636"/>
      <c r="Z5636"/>
      <c r="AA5636"/>
      <c r="AB5636"/>
      <c r="AC5636"/>
      <c r="AD5636"/>
      <c r="AE5636"/>
      <c r="AF5636"/>
      <c r="AG5636"/>
      <c r="AH5636"/>
    </row>
    <row r="5637" spans="1:34" s="282" customFormat="1" ht="12.75" customHeight="1" x14ac:dyDescent="0.25">
      <c r="A5637"/>
      <c r="B5637"/>
      <c r="C5637" s="8"/>
      <c r="D5637" s="8"/>
      <c r="E5637"/>
      <c r="F5637" s="276"/>
      <c r="G5637"/>
      <c r="H5637"/>
      <c r="I5637"/>
      <c r="J5637" s="267"/>
      <c r="K5637" s="267"/>
      <c r="L5637" s="372"/>
      <c r="O5637" s="373"/>
      <c r="P5637" s="373"/>
      <c r="Q5637" s="374"/>
      <c r="R5637" s="274"/>
      <c r="S5637"/>
      <c r="T5637"/>
      <c r="U5637"/>
      <c r="V5637"/>
      <c r="W5637"/>
      <c r="X5637"/>
      <c r="Y5637"/>
      <c r="Z5637"/>
      <c r="AA5637"/>
      <c r="AB5637"/>
      <c r="AC5637"/>
      <c r="AD5637"/>
      <c r="AE5637"/>
      <c r="AF5637"/>
      <c r="AG5637"/>
      <c r="AH5637"/>
    </row>
    <row r="5638" spans="1:34" s="282" customFormat="1" ht="12.75" customHeight="1" x14ac:dyDescent="0.25">
      <c r="A5638"/>
      <c r="B5638"/>
      <c r="C5638" s="8"/>
      <c r="D5638" s="8"/>
      <c r="E5638"/>
      <c r="F5638" s="276"/>
      <c r="G5638"/>
      <c r="H5638"/>
      <c r="I5638"/>
      <c r="J5638" s="267"/>
      <c r="K5638" s="267"/>
      <c r="L5638" s="372"/>
      <c r="O5638" s="373"/>
      <c r="P5638" s="373"/>
      <c r="Q5638" s="374"/>
      <c r="R5638" s="274"/>
      <c r="S5638"/>
      <c r="T5638"/>
      <c r="U5638"/>
      <c r="V5638"/>
      <c r="W5638"/>
      <c r="X5638"/>
      <c r="Y5638"/>
      <c r="Z5638"/>
      <c r="AA5638"/>
      <c r="AB5638"/>
      <c r="AC5638"/>
      <c r="AD5638"/>
      <c r="AE5638"/>
      <c r="AF5638"/>
      <c r="AG5638"/>
      <c r="AH5638"/>
    </row>
    <row r="5639" spans="1:34" s="282" customFormat="1" ht="12.75" customHeight="1" x14ac:dyDescent="0.25">
      <c r="A5639"/>
      <c r="B5639"/>
      <c r="C5639" s="8"/>
      <c r="D5639" s="8"/>
      <c r="E5639"/>
      <c r="F5639" s="276"/>
      <c r="G5639"/>
      <c r="H5639"/>
      <c r="I5639"/>
      <c r="J5639" s="267"/>
      <c r="K5639" s="267"/>
      <c r="L5639" s="372"/>
      <c r="O5639" s="373"/>
      <c r="P5639" s="373"/>
      <c r="Q5639" s="374"/>
      <c r="R5639" s="274"/>
      <c r="S5639"/>
      <c r="T5639"/>
      <c r="U5639"/>
      <c r="V5639"/>
      <c r="W5639"/>
      <c r="X5639"/>
      <c r="Y5639"/>
      <c r="Z5639"/>
      <c r="AA5639"/>
      <c r="AB5639"/>
      <c r="AC5639"/>
      <c r="AD5639"/>
      <c r="AE5639"/>
      <c r="AF5639"/>
      <c r="AG5639"/>
      <c r="AH5639"/>
    </row>
    <row r="5640" spans="1:34" s="282" customFormat="1" ht="12.75" customHeight="1" x14ac:dyDescent="0.25">
      <c r="A5640"/>
      <c r="B5640"/>
      <c r="C5640" s="8"/>
      <c r="D5640" s="8"/>
      <c r="E5640"/>
      <c r="F5640" s="276"/>
      <c r="G5640"/>
      <c r="H5640"/>
      <c r="I5640"/>
      <c r="J5640" s="267"/>
      <c r="K5640" s="267"/>
      <c r="L5640" s="372"/>
      <c r="O5640" s="373"/>
      <c r="P5640" s="373"/>
      <c r="Q5640" s="374"/>
      <c r="R5640" s="274"/>
      <c r="S5640"/>
      <c r="T5640"/>
      <c r="U5640"/>
      <c r="V5640"/>
      <c r="W5640"/>
      <c r="X5640"/>
      <c r="Y5640"/>
      <c r="Z5640"/>
      <c r="AA5640"/>
      <c r="AB5640"/>
      <c r="AC5640"/>
      <c r="AD5640"/>
      <c r="AE5640"/>
      <c r="AF5640"/>
      <c r="AG5640"/>
      <c r="AH5640"/>
    </row>
    <row r="5641" spans="1:34" s="282" customFormat="1" ht="12.75" customHeight="1" x14ac:dyDescent="0.25">
      <c r="A5641"/>
      <c r="B5641"/>
      <c r="C5641" s="8"/>
      <c r="D5641" s="8"/>
      <c r="E5641"/>
      <c r="F5641" s="276"/>
      <c r="G5641"/>
      <c r="H5641"/>
      <c r="I5641"/>
      <c r="J5641" s="267"/>
      <c r="K5641" s="267"/>
      <c r="L5641" s="372"/>
      <c r="O5641" s="373"/>
      <c r="P5641" s="373"/>
      <c r="Q5641" s="374"/>
      <c r="R5641" s="274"/>
      <c r="S5641"/>
      <c r="T5641"/>
      <c r="U5641"/>
      <c r="V5641"/>
      <c r="W5641"/>
      <c r="X5641"/>
      <c r="Y5641"/>
      <c r="Z5641"/>
      <c r="AA5641"/>
      <c r="AB5641"/>
      <c r="AC5641"/>
      <c r="AD5641"/>
      <c r="AE5641"/>
      <c r="AF5641"/>
      <c r="AG5641"/>
      <c r="AH5641"/>
    </row>
    <row r="5642" spans="1:34" s="282" customFormat="1" ht="12.75" customHeight="1" x14ac:dyDescent="0.25">
      <c r="A5642"/>
      <c r="B5642"/>
      <c r="C5642" s="8"/>
      <c r="D5642" s="8"/>
      <c r="E5642"/>
      <c r="F5642" s="276"/>
      <c r="G5642"/>
      <c r="H5642"/>
      <c r="I5642"/>
      <c r="J5642" s="267"/>
      <c r="K5642" s="267"/>
      <c r="L5642" s="372"/>
      <c r="O5642" s="373"/>
      <c r="P5642" s="373"/>
      <c r="Q5642" s="374"/>
      <c r="R5642" s="274"/>
      <c r="S5642"/>
      <c r="T5642"/>
      <c r="U5642"/>
      <c r="V5642"/>
      <c r="W5642"/>
      <c r="X5642"/>
      <c r="Y5642"/>
      <c r="Z5642"/>
      <c r="AA5642"/>
      <c r="AB5642"/>
      <c r="AC5642"/>
      <c r="AD5642"/>
      <c r="AE5642"/>
      <c r="AF5642"/>
      <c r="AG5642"/>
      <c r="AH5642"/>
    </row>
    <row r="5643" spans="1:34" s="282" customFormat="1" ht="12.75" customHeight="1" x14ac:dyDescent="0.25">
      <c r="A5643"/>
      <c r="B5643"/>
      <c r="C5643" s="8"/>
      <c r="D5643" s="8"/>
      <c r="E5643"/>
      <c r="F5643" s="276"/>
      <c r="G5643"/>
      <c r="H5643"/>
      <c r="I5643"/>
      <c r="J5643" s="267"/>
      <c r="K5643" s="267"/>
      <c r="L5643" s="372"/>
      <c r="O5643" s="373"/>
      <c r="P5643" s="373"/>
      <c r="Q5643" s="374"/>
      <c r="R5643" s="274"/>
      <c r="S5643"/>
      <c r="T5643"/>
      <c r="U5643"/>
      <c r="V5643"/>
      <c r="W5643"/>
      <c r="X5643"/>
      <c r="Y5643"/>
      <c r="Z5643"/>
      <c r="AA5643"/>
      <c r="AB5643"/>
      <c r="AC5643"/>
      <c r="AD5643"/>
      <c r="AE5643"/>
      <c r="AF5643"/>
      <c r="AG5643"/>
      <c r="AH5643"/>
    </row>
    <row r="5644" spans="1:34" s="282" customFormat="1" ht="12.75" customHeight="1" x14ac:dyDescent="0.25">
      <c r="A5644"/>
      <c r="B5644"/>
      <c r="C5644" s="8"/>
      <c r="D5644" s="8"/>
      <c r="E5644"/>
      <c r="F5644" s="276"/>
      <c r="G5644"/>
      <c r="H5644"/>
      <c r="I5644"/>
      <c r="J5644" s="267"/>
      <c r="K5644" s="267"/>
      <c r="L5644" s="372"/>
      <c r="O5644" s="373"/>
      <c r="P5644" s="373"/>
      <c r="Q5644" s="374"/>
      <c r="R5644" s="274"/>
      <c r="S5644"/>
      <c r="T5644"/>
      <c r="U5644"/>
      <c r="V5644"/>
      <c r="W5644"/>
      <c r="X5644"/>
      <c r="Y5644"/>
      <c r="Z5644"/>
      <c r="AA5644"/>
      <c r="AB5644"/>
      <c r="AC5644"/>
      <c r="AD5644"/>
      <c r="AE5644"/>
      <c r="AF5644"/>
      <c r="AG5644"/>
      <c r="AH5644"/>
    </row>
    <row r="5645" spans="1:34" s="282" customFormat="1" ht="12.75" customHeight="1" x14ac:dyDescent="0.25">
      <c r="A5645"/>
      <c r="B5645"/>
      <c r="C5645" s="8"/>
      <c r="D5645" s="8"/>
      <c r="E5645"/>
      <c r="F5645" s="276"/>
      <c r="G5645"/>
      <c r="H5645"/>
      <c r="I5645"/>
      <c r="J5645" s="267"/>
      <c r="K5645" s="267"/>
      <c r="L5645" s="372"/>
      <c r="O5645" s="373"/>
      <c r="P5645" s="373"/>
      <c r="Q5645" s="374"/>
      <c r="R5645" s="274"/>
      <c r="S5645"/>
      <c r="T5645"/>
      <c r="U5645"/>
      <c r="V5645"/>
      <c r="W5645"/>
      <c r="X5645"/>
      <c r="Y5645"/>
      <c r="Z5645"/>
      <c r="AA5645"/>
      <c r="AB5645"/>
      <c r="AC5645"/>
      <c r="AD5645"/>
      <c r="AE5645"/>
      <c r="AF5645"/>
      <c r="AG5645"/>
      <c r="AH5645"/>
    </row>
    <row r="5646" spans="1:34" s="282" customFormat="1" ht="12.75" customHeight="1" x14ac:dyDescent="0.25">
      <c r="A5646"/>
      <c r="B5646"/>
      <c r="C5646" s="8"/>
      <c r="D5646" s="8"/>
      <c r="E5646"/>
      <c r="F5646" s="276"/>
      <c r="G5646"/>
      <c r="H5646"/>
      <c r="I5646"/>
      <c r="J5646" s="267"/>
      <c r="K5646" s="267"/>
      <c r="L5646" s="372"/>
      <c r="O5646" s="373"/>
      <c r="P5646" s="373"/>
      <c r="Q5646" s="374"/>
      <c r="R5646" s="274"/>
      <c r="S5646"/>
      <c r="T5646"/>
      <c r="U5646"/>
      <c r="V5646"/>
      <c r="W5646"/>
      <c r="X5646"/>
      <c r="Y5646"/>
      <c r="Z5646"/>
      <c r="AA5646"/>
      <c r="AB5646"/>
      <c r="AC5646"/>
      <c r="AD5646"/>
      <c r="AE5646"/>
      <c r="AF5646"/>
      <c r="AG5646"/>
      <c r="AH5646"/>
    </row>
    <row r="5647" spans="1:34" s="282" customFormat="1" ht="12.75" customHeight="1" x14ac:dyDescent="0.25">
      <c r="A5647"/>
      <c r="B5647"/>
      <c r="C5647" s="8"/>
      <c r="D5647" s="8"/>
      <c r="E5647"/>
      <c r="F5647" s="276"/>
      <c r="G5647"/>
      <c r="H5647"/>
      <c r="I5647"/>
      <c r="J5647" s="267"/>
      <c r="K5647" s="267"/>
      <c r="L5647" s="372"/>
      <c r="O5647" s="373"/>
      <c r="P5647" s="373"/>
      <c r="Q5647" s="374"/>
      <c r="R5647" s="274"/>
      <c r="S5647"/>
      <c r="T5647"/>
      <c r="U5647"/>
      <c r="V5647"/>
      <c r="W5647"/>
      <c r="X5647"/>
      <c r="Y5647"/>
      <c r="Z5647"/>
      <c r="AA5647"/>
      <c r="AB5647"/>
      <c r="AC5647"/>
      <c r="AD5647"/>
      <c r="AE5647"/>
      <c r="AF5647"/>
      <c r="AG5647"/>
      <c r="AH5647"/>
    </row>
    <row r="5648" spans="1:34" s="282" customFormat="1" ht="12.75" customHeight="1" x14ac:dyDescent="0.25">
      <c r="A5648"/>
      <c r="B5648"/>
      <c r="C5648" s="8"/>
      <c r="D5648" s="8"/>
      <c r="E5648"/>
      <c r="F5648" s="276"/>
      <c r="G5648"/>
      <c r="H5648"/>
      <c r="I5648"/>
      <c r="J5648" s="267"/>
      <c r="K5648" s="267"/>
      <c r="L5648" s="372"/>
      <c r="O5648" s="373"/>
      <c r="P5648" s="373"/>
      <c r="Q5648" s="374"/>
      <c r="R5648" s="274"/>
      <c r="S5648"/>
      <c r="T5648"/>
      <c r="U5648"/>
      <c r="V5648"/>
      <c r="W5648"/>
      <c r="X5648"/>
      <c r="Y5648"/>
      <c r="Z5648"/>
      <c r="AA5648"/>
      <c r="AB5648"/>
      <c r="AC5648"/>
      <c r="AD5648"/>
      <c r="AE5648"/>
      <c r="AF5648"/>
      <c r="AG5648"/>
      <c r="AH5648"/>
    </row>
    <row r="5649" spans="1:34" s="282" customFormat="1" ht="12.75" customHeight="1" x14ac:dyDescent="0.25">
      <c r="A5649"/>
      <c r="B5649"/>
      <c r="C5649" s="8"/>
      <c r="D5649" s="8"/>
      <c r="E5649"/>
      <c r="F5649" s="276"/>
      <c r="G5649"/>
      <c r="H5649"/>
      <c r="I5649"/>
      <c r="J5649" s="267"/>
      <c r="K5649" s="267"/>
      <c r="L5649" s="372"/>
      <c r="O5649" s="373"/>
      <c r="P5649" s="373"/>
      <c r="Q5649" s="374"/>
      <c r="R5649" s="274"/>
      <c r="S5649"/>
      <c r="T5649"/>
      <c r="U5649"/>
      <c r="V5649"/>
      <c r="W5649"/>
      <c r="X5649"/>
      <c r="Y5649"/>
      <c r="Z5649"/>
      <c r="AA5649"/>
      <c r="AB5649"/>
      <c r="AC5649"/>
      <c r="AD5649"/>
      <c r="AE5649"/>
      <c r="AF5649"/>
      <c r="AG5649"/>
      <c r="AH5649"/>
    </row>
    <row r="5650" spans="1:34" s="282" customFormat="1" ht="12.75" customHeight="1" x14ac:dyDescent="0.25">
      <c r="A5650"/>
      <c r="B5650"/>
      <c r="C5650" s="8"/>
      <c r="D5650" s="8"/>
      <c r="E5650"/>
      <c r="F5650" s="276"/>
      <c r="G5650"/>
      <c r="H5650"/>
      <c r="I5650"/>
      <c r="J5650" s="267"/>
      <c r="K5650" s="267"/>
      <c r="L5650" s="372"/>
      <c r="O5650" s="373"/>
      <c r="P5650" s="373"/>
      <c r="Q5650" s="374"/>
      <c r="R5650" s="274"/>
      <c r="S5650"/>
      <c r="T5650"/>
      <c r="U5650"/>
      <c r="V5650"/>
      <c r="W5650"/>
      <c r="X5650"/>
      <c r="Y5650"/>
      <c r="Z5650"/>
      <c r="AA5650"/>
      <c r="AB5650"/>
      <c r="AC5650"/>
      <c r="AD5650"/>
      <c r="AE5650"/>
      <c r="AF5650"/>
      <c r="AG5650"/>
      <c r="AH5650"/>
    </row>
    <row r="5651" spans="1:34" s="282" customFormat="1" ht="12.75" customHeight="1" x14ac:dyDescent="0.25">
      <c r="A5651"/>
      <c r="B5651"/>
      <c r="C5651" s="8"/>
      <c r="D5651" s="8"/>
      <c r="E5651"/>
      <c r="F5651" s="276"/>
      <c r="G5651"/>
      <c r="H5651"/>
      <c r="I5651"/>
      <c r="J5651" s="267"/>
      <c r="K5651" s="267"/>
      <c r="L5651" s="372"/>
      <c r="O5651" s="373"/>
      <c r="P5651" s="373"/>
      <c r="Q5651" s="374"/>
      <c r="R5651" s="274"/>
      <c r="S5651"/>
      <c r="T5651"/>
      <c r="U5651"/>
      <c r="V5651"/>
      <c r="W5651"/>
      <c r="X5651"/>
      <c r="Y5651"/>
      <c r="Z5651"/>
      <c r="AA5651"/>
      <c r="AB5651"/>
      <c r="AC5651"/>
      <c r="AD5651"/>
      <c r="AE5651"/>
      <c r="AF5651"/>
      <c r="AG5651"/>
      <c r="AH5651"/>
    </row>
    <row r="5652" spans="1:34" s="282" customFormat="1" ht="12.75" customHeight="1" x14ac:dyDescent="0.25">
      <c r="A5652"/>
      <c r="B5652"/>
      <c r="C5652" s="8"/>
      <c r="D5652" s="8"/>
      <c r="E5652"/>
      <c r="F5652" s="276"/>
      <c r="G5652"/>
      <c r="H5652"/>
      <c r="I5652"/>
      <c r="J5652" s="267"/>
      <c r="K5652" s="267"/>
      <c r="L5652" s="372"/>
      <c r="O5652" s="373"/>
      <c r="P5652" s="373"/>
      <c r="Q5652" s="374"/>
      <c r="R5652" s="274"/>
      <c r="S5652"/>
      <c r="T5652"/>
      <c r="U5652"/>
      <c r="V5652"/>
      <c r="W5652"/>
      <c r="X5652"/>
      <c r="Y5652"/>
      <c r="Z5652"/>
      <c r="AA5652"/>
      <c r="AB5652"/>
      <c r="AC5652"/>
      <c r="AD5652"/>
      <c r="AE5652"/>
      <c r="AF5652"/>
      <c r="AG5652"/>
      <c r="AH5652"/>
    </row>
    <row r="5653" spans="1:34" s="282" customFormat="1" ht="12.75" customHeight="1" x14ac:dyDescent="0.25">
      <c r="A5653"/>
      <c r="B5653"/>
      <c r="C5653" s="8"/>
      <c r="D5653" s="8"/>
      <c r="E5653"/>
      <c r="F5653" s="276"/>
      <c r="G5653"/>
      <c r="H5653"/>
      <c r="I5653"/>
      <c r="J5653" s="267"/>
      <c r="K5653" s="267"/>
      <c r="L5653" s="372"/>
      <c r="O5653" s="373"/>
      <c r="P5653" s="373"/>
      <c r="Q5653" s="374"/>
      <c r="R5653" s="274"/>
      <c r="S5653"/>
      <c r="T5653"/>
      <c r="U5653"/>
      <c r="V5653"/>
      <c r="W5653"/>
      <c r="X5653"/>
      <c r="Y5653"/>
      <c r="Z5653"/>
      <c r="AA5653"/>
      <c r="AB5653"/>
      <c r="AC5653"/>
      <c r="AD5653"/>
      <c r="AE5653"/>
      <c r="AF5653"/>
      <c r="AG5653"/>
      <c r="AH5653"/>
    </row>
    <row r="5654" spans="1:34" s="282" customFormat="1" ht="12.75" customHeight="1" x14ac:dyDescent="0.25">
      <c r="A5654"/>
      <c r="B5654"/>
      <c r="C5654" s="8"/>
      <c r="D5654" s="8"/>
      <c r="E5654"/>
      <c r="F5654" s="276"/>
      <c r="G5654"/>
      <c r="H5654"/>
      <c r="I5654"/>
      <c r="J5654" s="267"/>
      <c r="K5654" s="267"/>
      <c r="L5654" s="372"/>
      <c r="O5654" s="373"/>
      <c r="P5654" s="373"/>
      <c r="Q5654" s="374"/>
      <c r="R5654" s="274"/>
      <c r="S5654"/>
      <c r="T5654"/>
      <c r="U5654"/>
      <c r="V5654"/>
      <c r="W5654"/>
      <c r="X5654"/>
      <c r="Y5654"/>
      <c r="Z5654"/>
      <c r="AA5654"/>
      <c r="AB5654"/>
      <c r="AC5654"/>
      <c r="AD5654"/>
      <c r="AE5654"/>
      <c r="AF5654"/>
      <c r="AG5654"/>
      <c r="AH5654"/>
    </row>
    <row r="5655" spans="1:34" s="282" customFormat="1" ht="12.75" customHeight="1" x14ac:dyDescent="0.25">
      <c r="A5655"/>
      <c r="B5655"/>
      <c r="C5655" s="8"/>
      <c r="D5655" s="8"/>
      <c r="E5655"/>
      <c r="F5655" s="276"/>
      <c r="G5655"/>
      <c r="H5655"/>
      <c r="I5655"/>
      <c r="J5655" s="267"/>
      <c r="K5655" s="267"/>
      <c r="L5655" s="372"/>
      <c r="O5655" s="373"/>
      <c r="P5655" s="373"/>
      <c r="Q5655" s="374"/>
      <c r="R5655" s="274"/>
      <c r="S5655"/>
      <c r="T5655"/>
      <c r="U5655"/>
      <c r="V5655"/>
      <c r="W5655"/>
      <c r="X5655"/>
      <c r="Y5655"/>
      <c r="Z5655"/>
      <c r="AA5655"/>
      <c r="AB5655"/>
      <c r="AC5655"/>
      <c r="AD5655"/>
      <c r="AE5655"/>
      <c r="AF5655"/>
      <c r="AG5655"/>
      <c r="AH5655"/>
    </row>
    <row r="5656" spans="1:34" s="282" customFormat="1" ht="12.75" customHeight="1" x14ac:dyDescent="0.25">
      <c r="A5656"/>
      <c r="B5656"/>
      <c r="C5656" s="8"/>
      <c r="D5656" s="8"/>
      <c r="E5656"/>
      <c r="F5656" s="276"/>
      <c r="G5656"/>
      <c r="H5656"/>
      <c r="I5656"/>
      <c r="J5656" s="267"/>
      <c r="K5656" s="267"/>
      <c r="L5656" s="372"/>
      <c r="O5656" s="373"/>
      <c r="P5656" s="373"/>
      <c r="Q5656" s="374"/>
      <c r="R5656" s="274"/>
      <c r="S5656"/>
      <c r="T5656"/>
      <c r="U5656"/>
      <c r="V5656"/>
      <c r="W5656"/>
      <c r="X5656"/>
      <c r="Y5656"/>
      <c r="Z5656"/>
      <c r="AA5656"/>
      <c r="AB5656"/>
      <c r="AC5656"/>
      <c r="AD5656"/>
      <c r="AE5656"/>
      <c r="AF5656"/>
      <c r="AG5656"/>
      <c r="AH5656"/>
    </row>
    <row r="5657" spans="1:34" s="282" customFormat="1" ht="12.75" customHeight="1" x14ac:dyDescent="0.25">
      <c r="A5657"/>
      <c r="B5657"/>
      <c r="C5657" s="8"/>
      <c r="D5657" s="8"/>
      <c r="E5657"/>
      <c r="F5657" s="276"/>
      <c r="G5657"/>
      <c r="H5657"/>
      <c r="I5657"/>
      <c r="J5657" s="267"/>
      <c r="K5657" s="267"/>
      <c r="L5657" s="372"/>
      <c r="O5657" s="373"/>
      <c r="P5657" s="373"/>
      <c r="Q5657" s="374"/>
      <c r="R5657" s="274"/>
      <c r="S5657"/>
      <c r="T5657"/>
      <c r="U5657"/>
      <c r="V5657"/>
      <c r="W5657"/>
      <c r="X5657"/>
      <c r="Y5657"/>
      <c r="Z5657"/>
      <c r="AA5657"/>
      <c r="AB5657"/>
      <c r="AC5657"/>
      <c r="AD5657"/>
      <c r="AE5657"/>
      <c r="AF5657"/>
      <c r="AG5657"/>
      <c r="AH5657"/>
    </row>
    <row r="5658" spans="1:34" s="282" customFormat="1" ht="12.75" customHeight="1" x14ac:dyDescent="0.25">
      <c r="A5658"/>
      <c r="B5658"/>
      <c r="C5658" s="8"/>
      <c r="D5658" s="8"/>
      <c r="E5658"/>
      <c r="F5658" s="276"/>
      <c r="G5658"/>
      <c r="H5658"/>
      <c r="I5658"/>
      <c r="J5658" s="267"/>
      <c r="K5658" s="267"/>
      <c r="L5658" s="372"/>
      <c r="O5658" s="373"/>
      <c r="P5658" s="373"/>
      <c r="Q5658" s="374"/>
      <c r="R5658" s="274"/>
      <c r="S5658"/>
      <c r="T5658"/>
      <c r="U5658"/>
      <c r="V5658"/>
      <c r="W5658"/>
      <c r="X5658"/>
      <c r="Y5658"/>
      <c r="Z5658"/>
      <c r="AA5658"/>
      <c r="AB5658"/>
      <c r="AC5658"/>
      <c r="AD5658"/>
      <c r="AE5658"/>
      <c r="AF5658"/>
      <c r="AG5658"/>
      <c r="AH5658"/>
    </row>
    <row r="5659" spans="1:34" s="282" customFormat="1" ht="12.75" customHeight="1" x14ac:dyDescent="0.25">
      <c r="A5659"/>
      <c r="B5659"/>
      <c r="C5659" s="8"/>
      <c r="D5659" s="8"/>
      <c r="E5659"/>
      <c r="F5659" s="276"/>
      <c r="G5659"/>
      <c r="H5659"/>
      <c r="I5659"/>
      <c r="J5659" s="267"/>
      <c r="K5659" s="267"/>
      <c r="L5659" s="372"/>
      <c r="O5659" s="373"/>
      <c r="P5659" s="373"/>
      <c r="Q5659" s="374"/>
      <c r="R5659" s="274"/>
      <c r="S5659"/>
      <c r="T5659"/>
      <c r="U5659"/>
      <c r="V5659"/>
      <c r="W5659"/>
      <c r="X5659"/>
      <c r="Y5659"/>
      <c r="Z5659"/>
      <c r="AA5659"/>
      <c r="AB5659"/>
      <c r="AC5659"/>
      <c r="AD5659"/>
      <c r="AE5659"/>
      <c r="AF5659"/>
      <c r="AG5659"/>
      <c r="AH5659"/>
    </row>
    <row r="5660" spans="1:34" s="282" customFormat="1" ht="12.75" customHeight="1" x14ac:dyDescent="0.25">
      <c r="A5660"/>
      <c r="B5660"/>
      <c r="C5660" s="8"/>
      <c r="D5660" s="8"/>
      <c r="E5660"/>
      <c r="F5660" s="276"/>
      <c r="G5660"/>
      <c r="H5660"/>
      <c r="I5660"/>
      <c r="J5660" s="267"/>
      <c r="K5660" s="267"/>
      <c r="L5660" s="372"/>
      <c r="O5660" s="373"/>
      <c r="P5660" s="373"/>
      <c r="Q5660" s="374"/>
      <c r="R5660" s="274"/>
      <c r="S5660"/>
      <c r="T5660"/>
      <c r="U5660"/>
      <c r="V5660"/>
      <c r="W5660"/>
      <c r="X5660"/>
      <c r="Y5660"/>
      <c r="Z5660"/>
      <c r="AA5660"/>
      <c r="AB5660"/>
      <c r="AC5660"/>
      <c r="AD5660"/>
      <c r="AE5660"/>
      <c r="AF5660"/>
      <c r="AG5660"/>
      <c r="AH5660"/>
    </row>
    <row r="5661" spans="1:34" s="282" customFormat="1" ht="12.75" customHeight="1" x14ac:dyDescent="0.25">
      <c r="A5661"/>
      <c r="B5661"/>
      <c r="C5661" s="8"/>
      <c r="D5661" s="8"/>
      <c r="E5661"/>
      <c r="F5661" s="276"/>
      <c r="G5661"/>
      <c r="H5661"/>
      <c r="I5661"/>
      <c r="J5661" s="267"/>
      <c r="K5661" s="267"/>
      <c r="L5661" s="372"/>
      <c r="O5661" s="373"/>
      <c r="P5661" s="373"/>
      <c r="Q5661" s="374"/>
      <c r="R5661" s="274"/>
      <c r="S5661"/>
      <c r="T5661"/>
      <c r="U5661"/>
      <c r="V5661"/>
      <c r="W5661"/>
      <c r="X5661"/>
      <c r="Y5661"/>
      <c r="Z5661"/>
      <c r="AA5661"/>
      <c r="AB5661"/>
      <c r="AC5661"/>
      <c r="AD5661"/>
      <c r="AE5661"/>
      <c r="AF5661"/>
      <c r="AG5661"/>
      <c r="AH5661"/>
    </row>
    <row r="5662" spans="1:34" s="282" customFormat="1" ht="12.75" customHeight="1" x14ac:dyDescent="0.25">
      <c r="A5662"/>
      <c r="B5662"/>
      <c r="C5662" s="8"/>
      <c r="D5662" s="8"/>
      <c r="E5662"/>
      <c r="F5662" s="276"/>
      <c r="G5662"/>
      <c r="H5662"/>
      <c r="I5662"/>
      <c r="J5662" s="267"/>
      <c r="K5662" s="267"/>
      <c r="L5662" s="372"/>
      <c r="O5662" s="373"/>
      <c r="P5662" s="373"/>
      <c r="Q5662" s="374"/>
      <c r="R5662" s="274"/>
      <c r="S5662"/>
      <c r="T5662"/>
      <c r="U5662"/>
      <c r="V5662"/>
      <c r="W5662"/>
      <c r="X5662"/>
      <c r="Y5662"/>
      <c r="Z5662"/>
      <c r="AA5662"/>
      <c r="AB5662"/>
      <c r="AC5662"/>
      <c r="AD5662"/>
      <c r="AE5662"/>
      <c r="AF5662"/>
      <c r="AG5662"/>
      <c r="AH5662"/>
    </row>
    <row r="5663" spans="1:34" s="282" customFormat="1" ht="12.75" customHeight="1" x14ac:dyDescent="0.25">
      <c r="A5663"/>
      <c r="B5663"/>
      <c r="C5663" s="8"/>
      <c r="D5663" s="8"/>
      <c r="E5663"/>
      <c r="F5663" s="276"/>
      <c r="G5663"/>
      <c r="H5663"/>
      <c r="I5663"/>
      <c r="J5663" s="267"/>
      <c r="K5663" s="267"/>
      <c r="L5663" s="372"/>
      <c r="O5663" s="373"/>
      <c r="P5663" s="373"/>
      <c r="Q5663" s="374"/>
      <c r="R5663" s="274"/>
      <c r="S5663"/>
      <c r="T5663"/>
      <c r="U5663"/>
      <c r="V5663"/>
      <c r="W5663"/>
      <c r="X5663"/>
      <c r="Y5663"/>
      <c r="Z5663"/>
      <c r="AA5663"/>
      <c r="AB5663"/>
      <c r="AC5663"/>
      <c r="AD5663"/>
      <c r="AE5663"/>
      <c r="AF5663"/>
      <c r="AG5663"/>
      <c r="AH5663"/>
    </row>
    <row r="5664" spans="1:34" s="282" customFormat="1" ht="12.75" customHeight="1" x14ac:dyDescent="0.25">
      <c r="A5664"/>
      <c r="B5664"/>
      <c r="C5664" s="8"/>
      <c r="D5664" s="8"/>
      <c r="E5664"/>
      <c r="F5664" s="276"/>
      <c r="G5664"/>
      <c r="H5664"/>
      <c r="I5664"/>
      <c r="J5664" s="267"/>
      <c r="K5664" s="267"/>
      <c r="L5664" s="372"/>
      <c r="O5664" s="373"/>
      <c r="P5664" s="373"/>
      <c r="Q5664" s="374"/>
      <c r="R5664" s="274"/>
      <c r="S5664"/>
      <c r="T5664"/>
      <c r="U5664"/>
      <c r="V5664"/>
      <c r="W5664"/>
      <c r="X5664"/>
      <c r="Y5664"/>
      <c r="Z5664"/>
      <c r="AA5664"/>
      <c r="AB5664"/>
      <c r="AC5664"/>
      <c r="AD5664"/>
      <c r="AE5664"/>
      <c r="AF5664"/>
      <c r="AG5664"/>
      <c r="AH5664"/>
    </row>
    <row r="5665" spans="1:34" s="282" customFormat="1" ht="12.75" customHeight="1" x14ac:dyDescent="0.25">
      <c r="A5665"/>
      <c r="B5665"/>
      <c r="C5665" s="8"/>
      <c r="D5665" s="8"/>
      <c r="E5665"/>
      <c r="F5665" s="276"/>
      <c r="G5665"/>
      <c r="H5665"/>
      <c r="I5665"/>
      <c r="J5665" s="267"/>
      <c r="K5665" s="267"/>
      <c r="L5665" s="372"/>
      <c r="O5665" s="373"/>
      <c r="P5665" s="373"/>
      <c r="Q5665" s="374"/>
      <c r="R5665" s="274"/>
      <c r="S5665"/>
      <c r="T5665"/>
      <c r="U5665"/>
      <c r="V5665"/>
      <c r="W5665"/>
      <c r="X5665"/>
      <c r="Y5665"/>
      <c r="Z5665"/>
      <c r="AA5665"/>
      <c r="AB5665"/>
      <c r="AC5665"/>
      <c r="AD5665"/>
      <c r="AE5665"/>
      <c r="AF5665"/>
      <c r="AG5665"/>
      <c r="AH5665"/>
    </row>
    <row r="5666" spans="1:34" s="282" customFormat="1" ht="12.75" customHeight="1" x14ac:dyDescent="0.25">
      <c r="A5666"/>
      <c r="B5666"/>
      <c r="C5666" s="8"/>
      <c r="D5666" s="8"/>
      <c r="E5666"/>
      <c r="F5666" s="276"/>
      <c r="G5666"/>
      <c r="H5666"/>
      <c r="I5666"/>
      <c r="J5666" s="267"/>
      <c r="K5666" s="267"/>
      <c r="L5666" s="372"/>
      <c r="O5666" s="373"/>
      <c r="P5666" s="373"/>
      <c r="Q5666" s="374"/>
      <c r="R5666" s="274"/>
      <c r="S5666"/>
      <c r="T5666"/>
      <c r="U5666"/>
      <c r="V5666"/>
      <c r="W5666"/>
      <c r="X5666"/>
      <c r="Y5666"/>
      <c r="Z5666"/>
      <c r="AA5666"/>
      <c r="AB5666"/>
      <c r="AC5666"/>
      <c r="AD5666"/>
      <c r="AE5666"/>
      <c r="AF5666"/>
      <c r="AG5666"/>
      <c r="AH5666"/>
    </row>
    <row r="5667" spans="1:34" s="282" customFormat="1" ht="12.75" customHeight="1" x14ac:dyDescent="0.25">
      <c r="A5667"/>
      <c r="B5667"/>
      <c r="C5667" s="8"/>
      <c r="D5667" s="8"/>
      <c r="E5667"/>
      <c r="F5667" s="276"/>
      <c r="G5667"/>
      <c r="H5667"/>
      <c r="I5667"/>
      <c r="J5667" s="267"/>
      <c r="K5667" s="267"/>
      <c r="L5667" s="372"/>
      <c r="O5667" s="373"/>
      <c r="P5667" s="373"/>
      <c r="Q5667" s="374"/>
      <c r="R5667" s="274"/>
      <c r="S5667"/>
      <c r="T5667"/>
      <c r="U5667"/>
      <c r="V5667"/>
      <c r="W5667"/>
      <c r="X5667"/>
      <c r="Y5667"/>
      <c r="Z5667"/>
      <c r="AA5667"/>
      <c r="AB5667"/>
      <c r="AC5667"/>
      <c r="AD5667"/>
      <c r="AE5667"/>
      <c r="AF5667"/>
      <c r="AG5667"/>
      <c r="AH5667"/>
    </row>
    <row r="5668" spans="1:34" s="282" customFormat="1" ht="12.75" customHeight="1" x14ac:dyDescent="0.25">
      <c r="A5668"/>
      <c r="B5668"/>
      <c r="C5668" s="8"/>
      <c r="D5668" s="8"/>
      <c r="E5668"/>
      <c r="F5668" s="276"/>
      <c r="G5668"/>
      <c r="H5668"/>
      <c r="I5668"/>
      <c r="J5668" s="267"/>
      <c r="K5668" s="267"/>
      <c r="L5668" s="372"/>
      <c r="O5668" s="373"/>
      <c r="P5668" s="373"/>
      <c r="Q5668" s="374"/>
      <c r="R5668" s="274"/>
      <c r="S5668"/>
      <c r="T5668"/>
      <c r="U5668"/>
      <c r="V5668"/>
      <c r="W5668"/>
      <c r="X5668"/>
      <c r="Y5668"/>
      <c r="Z5668"/>
      <c r="AA5668"/>
      <c r="AB5668"/>
      <c r="AC5668"/>
      <c r="AD5668"/>
      <c r="AE5668"/>
      <c r="AF5668"/>
      <c r="AG5668"/>
      <c r="AH5668"/>
    </row>
    <row r="5669" spans="1:34" s="282" customFormat="1" ht="12.75" customHeight="1" x14ac:dyDescent="0.25">
      <c r="A5669"/>
      <c r="B5669"/>
      <c r="C5669" s="8"/>
      <c r="D5669" s="8"/>
      <c r="E5669"/>
      <c r="F5669" s="276"/>
      <c r="G5669"/>
      <c r="H5669"/>
      <c r="I5669"/>
      <c r="J5669" s="267"/>
      <c r="K5669" s="267"/>
      <c r="L5669" s="372"/>
      <c r="O5669" s="373"/>
      <c r="P5669" s="373"/>
      <c r="Q5669" s="374"/>
      <c r="R5669" s="274"/>
      <c r="S5669"/>
      <c r="T5669"/>
      <c r="U5669"/>
      <c r="V5669"/>
      <c r="W5669"/>
      <c r="X5669"/>
      <c r="Y5669"/>
      <c r="Z5669"/>
      <c r="AA5669"/>
      <c r="AB5669"/>
      <c r="AC5669"/>
      <c r="AD5669"/>
      <c r="AE5669"/>
      <c r="AF5669"/>
      <c r="AG5669"/>
      <c r="AH5669"/>
    </row>
    <row r="5670" spans="1:34" s="282" customFormat="1" ht="12.75" customHeight="1" x14ac:dyDescent="0.25">
      <c r="A5670"/>
      <c r="B5670"/>
      <c r="C5670" s="8"/>
      <c r="D5670" s="8"/>
      <c r="E5670"/>
      <c r="F5670" s="276"/>
      <c r="G5670"/>
      <c r="H5670"/>
      <c r="I5670"/>
      <c r="J5670" s="267"/>
      <c r="K5670" s="267"/>
      <c r="L5670" s="372"/>
      <c r="O5670" s="373"/>
      <c r="P5670" s="373"/>
      <c r="Q5670" s="374"/>
      <c r="R5670" s="274"/>
      <c r="S5670"/>
      <c r="T5670"/>
      <c r="U5670"/>
      <c r="V5670"/>
      <c r="W5670"/>
      <c r="X5670"/>
      <c r="Y5670"/>
      <c r="Z5670"/>
      <c r="AA5670"/>
      <c r="AB5670"/>
      <c r="AC5670"/>
      <c r="AD5670"/>
      <c r="AE5670"/>
      <c r="AF5670"/>
      <c r="AG5670"/>
      <c r="AH5670"/>
    </row>
    <row r="5671" spans="1:34" s="282" customFormat="1" ht="12.75" customHeight="1" x14ac:dyDescent="0.25">
      <c r="A5671"/>
      <c r="B5671"/>
      <c r="C5671" s="8"/>
      <c r="D5671" s="8"/>
      <c r="E5671"/>
      <c r="F5671" s="276"/>
      <c r="G5671"/>
      <c r="H5671"/>
      <c r="I5671"/>
      <c r="J5671" s="267"/>
      <c r="K5671" s="267"/>
      <c r="L5671" s="372"/>
      <c r="O5671" s="373"/>
      <c r="P5671" s="373"/>
      <c r="Q5671" s="374"/>
      <c r="R5671" s="274"/>
      <c r="S5671"/>
      <c r="T5671"/>
      <c r="U5671"/>
      <c r="V5671"/>
      <c r="W5671"/>
      <c r="X5671"/>
      <c r="Y5671"/>
      <c r="Z5671"/>
      <c r="AA5671"/>
      <c r="AB5671"/>
      <c r="AC5671"/>
      <c r="AD5671"/>
      <c r="AE5671"/>
      <c r="AF5671"/>
      <c r="AG5671"/>
      <c r="AH5671"/>
    </row>
    <row r="5672" spans="1:34" s="282" customFormat="1" ht="12.75" customHeight="1" x14ac:dyDescent="0.25">
      <c r="A5672"/>
      <c r="B5672"/>
      <c r="C5672" s="8"/>
      <c r="D5672" s="8"/>
      <c r="E5672"/>
      <c r="F5672" s="276"/>
      <c r="G5672"/>
      <c r="H5672"/>
      <c r="I5672"/>
      <c r="J5672" s="267"/>
      <c r="K5672" s="267"/>
      <c r="L5672" s="372"/>
      <c r="O5672" s="373"/>
      <c r="P5672" s="373"/>
      <c r="Q5672" s="374"/>
      <c r="R5672" s="274"/>
      <c r="S5672"/>
      <c r="T5672"/>
      <c r="U5672"/>
      <c r="V5672"/>
      <c r="W5672"/>
      <c r="X5672"/>
      <c r="Y5672"/>
      <c r="Z5672"/>
      <c r="AA5672"/>
      <c r="AB5672"/>
      <c r="AC5672"/>
      <c r="AD5672"/>
      <c r="AE5672"/>
      <c r="AF5672"/>
      <c r="AG5672"/>
      <c r="AH5672"/>
    </row>
    <row r="5673" spans="1:34" s="282" customFormat="1" ht="12.75" customHeight="1" x14ac:dyDescent="0.25">
      <c r="A5673"/>
      <c r="B5673"/>
      <c r="C5673" s="8"/>
      <c r="D5673" s="8"/>
      <c r="E5673"/>
      <c r="F5673" s="276"/>
      <c r="G5673"/>
      <c r="H5673"/>
      <c r="I5673"/>
      <c r="J5673" s="267"/>
      <c r="K5673" s="267"/>
      <c r="L5673" s="372"/>
      <c r="O5673" s="373"/>
      <c r="P5673" s="373"/>
      <c r="Q5673" s="374"/>
      <c r="R5673" s="274"/>
      <c r="S5673"/>
      <c r="T5673"/>
      <c r="U5673"/>
      <c r="V5673"/>
      <c r="W5673"/>
      <c r="X5673"/>
      <c r="Y5673"/>
      <c r="Z5673"/>
      <c r="AA5673"/>
      <c r="AB5673"/>
      <c r="AC5673"/>
      <c r="AD5673"/>
      <c r="AE5673"/>
      <c r="AF5673"/>
      <c r="AG5673"/>
      <c r="AH5673"/>
    </row>
    <row r="5674" spans="1:34" s="282" customFormat="1" ht="12.75" customHeight="1" x14ac:dyDescent="0.25">
      <c r="A5674"/>
      <c r="B5674"/>
      <c r="C5674" s="8"/>
      <c r="D5674" s="8"/>
      <c r="E5674"/>
      <c r="F5674" s="276"/>
      <c r="G5674"/>
      <c r="H5674"/>
      <c r="I5674"/>
      <c r="J5674" s="267"/>
      <c r="K5674" s="267"/>
      <c r="L5674" s="372"/>
      <c r="O5674" s="373"/>
      <c r="P5674" s="373"/>
      <c r="Q5674" s="374"/>
      <c r="R5674" s="274"/>
      <c r="S5674"/>
      <c r="T5674"/>
      <c r="U5674"/>
      <c r="V5674"/>
      <c r="W5674"/>
      <c r="X5674"/>
      <c r="Y5674"/>
      <c r="Z5674"/>
      <c r="AA5674"/>
      <c r="AB5674"/>
      <c r="AC5674"/>
      <c r="AD5674"/>
      <c r="AE5674"/>
      <c r="AF5674"/>
      <c r="AG5674"/>
      <c r="AH5674"/>
    </row>
    <row r="5675" spans="1:34" s="282" customFormat="1" ht="12.75" customHeight="1" x14ac:dyDescent="0.25">
      <c r="A5675"/>
      <c r="B5675"/>
      <c r="C5675" s="8"/>
      <c r="D5675" s="8"/>
      <c r="E5675"/>
      <c r="F5675" s="276"/>
      <c r="G5675"/>
      <c r="H5675"/>
      <c r="I5675"/>
      <c r="J5675" s="267"/>
      <c r="K5675" s="267"/>
      <c r="L5675" s="372"/>
      <c r="O5675" s="373"/>
      <c r="P5675" s="373"/>
      <c r="Q5675" s="374"/>
      <c r="R5675" s="274"/>
      <c r="S5675"/>
      <c r="T5675"/>
      <c r="U5675"/>
      <c r="V5675"/>
      <c r="W5675"/>
      <c r="X5675"/>
      <c r="Y5675"/>
      <c r="Z5675"/>
      <c r="AA5675"/>
      <c r="AB5675"/>
      <c r="AC5675"/>
      <c r="AD5675"/>
      <c r="AE5675"/>
      <c r="AF5675"/>
      <c r="AG5675"/>
      <c r="AH5675"/>
    </row>
    <row r="5676" spans="1:34" s="282" customFormat="1" ht="12.75" customHeight="1" x14ac:dyDescent="0.25">
      <c r="A5676"/>
      <c r="B5676"/>
      <c r="C5676" s="8"/>
      <c r="D5676" s="8"/>
      <c r="E5676"/>
      <c r="F5676" s="276"/>
      <c r="G5676"/>
      <c r="H5676"/>
      <c r="I5676"/>
      <c r="J5676" s="267"/>
      <c r="K5676" s="267"/>
      <c r="L5676" s="372"/>
      <c r="O5676" s="373"/>
      <c r="P5676" s="373"/>
      <c r="Q5676" s="374"/>
      <c r="R5676" s="274"/>
      <c r="S5676"/>
      <c r="T5676"/>
      <c r="U5676"/>
      <c r="V5676"/>
      <c r="W5676"/>
      <c r="X5676"/>
      <c r="Y5676"/>
      <c r="Z5676"/>
      <c r="AA5676"/>
      <c r="AB5676"/>
      <c r="AC5676"/>
      <c r="AD5676"/>
      <c r="AE5676"/>
      <c r="AF5676"/>
      <c r="AG5676"/>
      <c r="AH5676"/>
    </row>
    <row r="5677" spans="1:34" s="282" customFormat="1" ht="12.75" customHeight="1" x14ac:dyDescent="0.25">
      <c r="A5677"/>
      <c r="B5677"/>
      <c r="C5677" s="8"/>
      <c r="D5677" s="8"/>
      <c r="E5677"/>
      <c r="F5677" s="276"/>
      <c r="G5677"/>
      <c r="H5677"/>
      <c r="I5677"/>
      <c r="J5677" s="267"/>
      <c r="K5677" s="267"/>
      <c r="L5677" s="372"/>
      <c r="O5677" s="373"/>
      <c r="P5677" s="373"/>
      <c r="Q5677" s="374"/>
      <c r="R5677" s="274"/>
      <c r="S5677"/>
      <c r="T5677"/>
      <c r="U5677"/>
      <c r="V5677"/>
      <c r="W5677"/>
      <c r="X5677"/>
      <c r="Y5677"/>
      <c r="Z5677"/>
      <c r="AA5677"/>
      <c r="AB5677"/>
      <c r="AC5677"/>
      <c r="AD5677"/>
      <c r="AE5677"/>
      <c r="AF5677"/>
      <c r="AG5677"/>
      <c r="AH5677"/>
    </row>
    <row r="5678" spans="1:34" s="282" customFormat="1" ht="12.75" customHeight="1" x14ac:dyDescent="0.25">
      <c r="A5678"/>
      <c r="B5678"/>
      <c r="C5678" s="8"/>
      <c r="D5678" s="8"/>
      <c r="E5678"/>
      <c r="F5678" s="276"/>
      <c r="G5678"/>
      <c r="H5678"/>
      <c r="I5678"/>
      <c r="J5678" s="267"/>
      <c r="K5678" s="267"/>
      <c r="L5678" s="372"/>
      <c r="O5678" s="373"/>
      <c r="P5678" s="373"/>
      <c r="Q5678" s="374"/>
      <c r="R5678" s="274"/>
      <c r="S5678"/>
      <c r="T5678"/>
      <c r="U5678"/>
      <c r="V5678"/>
      <c r="W5678"/>
      <c r="X5678"/>
      <c r="Y5678"/>
      <c r="Z5678"/>
      <c r="AA5678"/>
      <c r="AB5678"/>
      <c r="AC5678"/>
      <c r="AD5678"/>
      <c r="AE5678"/>
      <c r="AF5678"/>
      <c r="AG5678"/>
      <c r="AH5678"/>
    </row>
    <row r="5679" spans="1:34" s="282" customFormat="1" ht="12.75" customHeight="1" x14ac:dyDescent="0.25">
      <c r="A5679"/>
      <c r="B5679"/>
      <c r="C5679" s="8"/>
      <c r="D5679" s="8"/>
      <c r="E5679"/>
      <c r="F5679" s="276"/>
      <c r="G5679"/>
      <c r="H5679"/>
      <c r="I5679"/>
      <c r="J5679" s="267"/>
      <c r="K5679" s="267"/>
      <c r="L5679" s="372"/>
      <c r="O5679" s="373"/>
      <c r="P5679" s="373"/>
      <c r="Q5679" s="374"/>
      <c r="R5679" s="274"/>
      <c r="S5679"/>
      <c r="T5679"/>
      <c r="U5679"/>
      <c r="V5679"/>
      <c r="W5679"/>
      <c r="X5679"/>
      <c r="Y5679"/>
      <c r="Z5679"/>
      <c r="AA5679"/>
      <c r="AB5679"/>
      <c r="AC5679"/>
      <c r="AD5679"/>
      <c r="AE5679"/>
      <c r="AF5679"/>
      <c r="AG5679"/>
      <c r="AH5679"/>
    </row>
    <row r="5680" spans="1:34" s="282" customFormat="1" ht="12.75" customHeight="1" x14ac:dyDescent="0.25">
      <c r="A5680"/>
      <c r="B5680"/>
      <c r="C5680" s="8"/>
      <c r="D5680" s="8"/>
      <c r="E5680"/>
      <c r="F5680" s="276"/>
      <c r="G5680"/>
      <c r="H5680"/>
      <c r="I5680"/>
      <c r="J5680" s="267"/>
      <c r="K5680" s="267"/>
      <c r="L5680" s="372"/>
      <c r="O5680" s="373"/>
      <c r="P5680" s="373"/>
      <c r="Q5680" s="374"/>
      <c r="R5680" s="274"/>
      <c r="S5680"/>
      <c r="T5680"/>
      <c r="U5680"/>
      <c r="V5680"/>
      <c r="W5680"/>
      <c r="X5680"/>
      <c r="Y5680"/>
      <c r="Z5680"/>
      <c r="AA5680"/>
      <c r="AB5680"/>
      <c r="AC5680"/>
      <c r="AD5680"/>
      <c r="AE5680"/>
      <c r="AF5680"/>
      <c r="AG5680"/>
      <c r="AH5680"/>
    </row>
    <row r="5681" spans="1:34" s="282" customFormat="1" ht="12.75" customHeight="1" x14ac:dyDescent="0.25">
      <c r="A5681"/>
      <c r="B5681"/>
      <c r="C5681" s="8"/>
      <c r="D5681" s="8"/>
      <c r="E5681"/>
      <c r="F5681" s="276"/>
      <c r="G5681"/>
      <c r="H5681"/>
      <c r="I5681"/>
      <c r="J5681" s="267"/>
      <c r="K5681" s="267"/>
      <c r="L5681" s="372"/>
      <c r="O5681" s="373"/>
      <c r="P5681" s="373"/>
      <c r="Q5681" s="374"/>
      <c r="R5681" s="274"/>
      <c r="S5681"/>
      <c r="T5681"/>
      <c r="U5681"/>
      <c r="V5681"/>
      <c r="W5681"/>
      <c r="X5681"/>
      <c r="Y5681"/>
      <c r="Z5681"/>
      <c r="AA5681"/>
      <c r="AB5681"/>
      <c r="AC5681"/>
      <c r="AD5681"/>
      <c r="AE5681"/>
      <c r="AF5681"/>
      <c r="AG5681"/>
      <c r="AH5681"/>
    </row>
    <row r="5682" spans="1:34" s="282" customFormat="1" ht="12.75" customHeight="1" x14ac:dyDescent="0.25">
      <c r="A5682"/>
      <c r="B5682"/>
      <c r="C5682" s="8"/>
      <c r="D5682" s="8"/>
      <c r="E5682"/>
      <c r="F5682" s="276"/>
      <c r="G5682"/>
      <c r="H5682"/>
      <c r="I5682"/>
      <c r="J5682" s="267"/>
      <c r="K5682" s="267"/>
      <c r="L5682" s="372"/>
      <c r="O5682" s="373"/>
      <c r="P5682" s="373"/>
      <c r="Q5682" s="374"/>
      <c r="R5682" s="274"/>
      <c r="S5682"/>
      <c r="T5682"/>
      <c r="U5682"/>
      <c r="V5682"/>
      <c r="W5682"/>
      <c r="X5682"/>
      <c r="Y5682"/>
      <c r="Z5682"/>
      <c r="AA5682"/>
      <c r="AB5682"/>
      <c r="AC5682"/>
      <c r="AD5682"/>
      <c r="AE5682"/>
      <c r="AF5682"/>
      <c r="AG5682"/>
      <c r="AH5682"/>
    </row>
    <row r="5683" spans="1:34" s="282" customFormat="1" ht="12.75" customHeight="1" x14ac:dyDescent="0.25">
      <c r="A5683"/>
      <c r="B5683"/>
      <c r="C5683" s="8"/>
      <c r="D5683" s="8"/>
      <c r="E5683"/>
      <c r="F5683" s="276"/>
      <c r="G5683"/>
      <c r="H5683"/>
      <c r="I5683"/>
      <c r="J5683" s="267"/>
      <c r="K5683" s="267"/>
      <c r="L5683" s="372"/>
      <c r="O5683" s="373"/>
      <c r="P5683" s="373"/>
      <c r="Q5683" s="374"/>
      <c r="R5683" s="274"/>
      <c r="S5683"/>
      <c r="T5683"/>
      <c r="U5683"/>
      <c r="V5683"/>
      <c r="W5683"/>
      <c r="X5683"/>
      <c r="Y5683"/>
      <c r="Z5683"/>
      <c r="AA5683"/>
      <c r="AB5683"/>
      <c r="AC5683"/>
      <c r="AD5683"/>
      <c r="AE5683"/>
      <c r="AF5683"/>
      <c r="AG5683"/>
      <c r="AH5683"/>
    </row>
    <row r="5684" spans="1:34" s="282" customFormat="1" ht="12.75" customHeight="1" x14ac:dyDescent="0.25">
      <c r="A5684"/>
      <c r="B5684"/>
      <c r="C5684" s="8"/>
      <c r="D5684" s="8"/>
      <c r="E5684"/>
      <c r="F5684" s="276"/>
      <c r="G5684"/>
      <c r="H5684"/>
      <c r="I5684"/>
      <c r="J5684" s="267"/>
      <c r="K5684" s="267"/>
      <c r="L5684" s="372"/>
      <c r="O5684" s="373"/>
      <c r="P5684" s="373"/>
      <c r="Q5684" s="374"/>
      <c r="R5684" s="274"/>
      <c r="S5684"/>
      <c r="T5684"/>
      <c r="U5684"/>
      <c r="V5684"/>
      <c r="W5684"/>
      <c r="X5684"/>
      <c r="Y5684"/>
      <c r="Z5684"/>
      <c r="AA5684"/>
      <c r="AB5684"/>
      <c r="AC5684"/>
      <c r="AD5684"/>
      <c r="AE5684"/>
      <c r="AF5684"/>
      <c r="AG5684"/>
      <c r="AH5684"/>
    </row>
    <row r="5685" spans="1:34" s="282" customFormat="1" ht="12.75" customHeight="1" x14ac:dyDescent="0.25">
      <c r="A5685"/>
      <c r="B5685"/>
      <c r="C5685" s="8"/>
      <c r="D5685" s="8"/>
      <c r="E5685"/>
      <c r="F5685" s="276"/>
      <c r="G5685"/>
      <c r="H5685"/>
      <c r="I5685"/>
      <c r="J5685" s="267"/>
      <c r="K5685" s="267"/>
      <c r="L5685" s="372"/>
      <c r="O5685" s="373"/>
      <c r="P5685" s="373"/>
      <c r="Q5685" s="374"/>
      <c r="R5685" s="274"/>
      <c r="S5685"/>
      <c r="T5685"/>
      <c r="U5685"/>
      <c r="V5685"/>
      <c r="W5685"/>
      <c r="X5685"/>
      <c r="Y5685"/>
      <c r="Z5685"/>
      <c r="AA5685"/>
      <c r="AB5685"/>
      <c r="AC5685"/>
      <c r="AD5685"/>
      <c r="AE5685"/>
      <c r="AF5685"/>
      <c r="AG5685"/>
      <c r="AH5685"/>
    </row>
    <row r="5686" spans="1:34" s="282" customFormat="1" ht="12.75" customHeight="1" x14ac:dyDescent="0.25">
      <c r="A5686"/>
      <c r="B5686"/>
      <c r="C5686" s="8"/>
      <c r="D5686" s="8"/>
      <c r="E5686"/>
      <c r="F5686" s="276"/>
      <c r="G5686"/>
      <c r="H5686"/>
      <c r="I5686"/>
      <c r="J5686" s="267"/>
      <c r="K5686" s="267"/>
      <c r="L5686" s="372"/>
      <c r="O5686" s="373"/>
      <c r="P5686" s="373"/>
      <c r="Q5686" s="374"/>
      <c r="R5686" s="274"/>
      <c r="S5686"/>
      <c r="T5686"/>
      <c r="U5686"/>
      <c r="V5686"/>
      <c r="W5686"/>
      <c r="X5686"/>
      <c r="Y5686"/>
      <c r="Z5686"/>
      <c r="AA5686"/>
      <c r="AB5686"/>
      <c r="AC5686"/>
      <c r="AD5686"/>
      <c r="AE5686"/>
      <c r="AF5686"/>
      <c r="AG5686"/>
      <c r="AH5686"/>
    </row>
    <row r="5687" spans="1:34" s="282" customFormat="1" ht="12.75" customHeight="1" x14ac:dyDescent="0.25">
      <c r="A5687"/>
      <c r="B5687"/>
      <c r="C5687" s="8"/>
      <c r="D5687" s="8"/>
      <c r="E5687"/>
      <c r="F5687" s="276"/>
      <c r="G5687"/>
      <c r="H5687"/>
      <c r="I5687"/>
      <c r="J5687" s="267"/>
      <c r="K5687" s="267"/>
      <c r="L5687" s="372"/>
      <c r="O5687" s="373"/>
      <c r="P5687" s="373"/>
      <c r="Q5687" s="374"/>
      <c r="R5687" s="274"/>
      <c r="S5687"/>
      <c r="T5687"/>
      <c r="U5687"/>
      <c r="V5687"/>
      <c r="W5687"/>
      <c r="X5687"/>
      <c r="Y5687"/>
      <c r="Z5687"/>
      <c r="AA5687"/>
      <c r="AB5687"/>
      <c r="AC5687"/>
      <c r="AD5687"/>
      <c r="AE5687"/>
      <c r="AF5687"/>
      <c r="AG5687"/>
      <c r="AH5687"/>
    </row>
    <row r="5688" spans="1:34" s="282" customFormat="1" ht="12.75" customHeight="1" x14ac:dyDescent="0.25">
      <c r="A5688"/>
      <c r="B5688"/>
      <c r="C5688" s="8"/>
      <c r="D5688" s="8"/>
      <c r="E5688"/>
      <c r="F5688" s="276"/>
      <c r="G5688"/>
      <c r="H5688"/>
      <c r="I5688"/>
      <c r="J5688" s="267"/>
      <c r="K5688" s="267"/>
      <c r="L5688" s="372"/>
      <c r="O5688" s="373"/>
      <c r="P5688" s="373"/>
      <c r="Q5688" s="374"/>
      <c r="R5688" s="274"/>
      <c r="S5688"/>
      <c r="T5688"/>
      <c r="U5688"/>
      <c r="V5688"/>
      <c r="W5688"/>
      <c r="X5688"/>
      <c r="Y5688"/>
      <c r="Z5688"/>
      <c r="AA5688"/>
      <c r="AB5688"/>
      <c r="AC5688"/>
      <c r="AD5688"/>
      <c r="AE5688"/>
      <c r="AF5688"/>
      <c r="AG5688"/>
      <c r="AH5688"/>
    </row>
    <row r="5689" spans="1:34" s="282" customFormat="1" ht="12.75" customHeight="1" x14ac:dyDescent="0.25">
      <c r="A5689"/>
      <c r="B5689"/>
      <c r="C5689" s="8"/>
      <c r="D5689" s="8"/>
      <c r="E5689"/>
      <c r="F5689" s="276"/>
      <c r="G5689"/>
      <c r="H5689"/>
      <c r="I5689"/>
      <c r="J5689" s="267"/>
      <c r="K5689" s="267"/>
      <c r="L5689" s="372"/>
      <c r="O5689" s="373"/>
      <c r="P5689" s="373"/>
      <c r="Q5689" s="374"/>
      <c r="R5689" s="274"/>
      <c r="S5689"/>
      <c r="T5689"/>
      <c r="U5689"/>
      <c r="V5689"/>
      <c r="W5689"/>
      <c r="X5689"/>
      <c r="Y5689"/>
      <c r="Z5689"/>
      <c r="AA5689"/>
      <c r="AB5689"/>
      <c r="AC5689"/>
      <c r="AD5689"/>
      <c r="AE5689"/>
      <c r="AF5689"/>
      <c r="AG5689"/>
      <c r="AH5689"/>
    </row>
    <row r="5690" spans="1:34" s="282" customFormat="1" ht="12.75" customHeight="1" x14ac:dyDescent="0.25">
      <c r="A5690"/>
      <c r="B5690"/>
      <c r="C5690" s="8"/>
      <c r="D5690" s="8"/>
      <c r="E5690"/>
      <c r="F5690" s="276"/>
      <c r="G5690"/>
      <c r="H5690"/>
      <c r="I5690"/>
      <c r="J5690" s="267"/>
      <c r="K5690" s="267"/>
      <c r="L5690" s="372"/>
      <c r="O5690" s="373"/>
      <c r="P5690" s="373"/>
      <c r="Q5690" s="374"/>
      <c r="R5690" s="274"/>
      <c r="S5690"/>
      <c r="T5690"/>
      <c r="U5690"/>
      <c r="V5690"/>
      <c r="W5690"/>
      <c r="X5690"/>
      <c r="Y5690"/>
      <c r="Z5690"/>
      <c r="AA5690"/>
      <c r="AB5690"/>
      <c r="AC5690"/>
      <c r="AD5690"/>
      <c r="AE5690"/>
      <c r="AF5690"/>
      <c r="AG5690"/>
      <c r="AH5690"/>
    </row>
    <row r="5691" spans="1:34" s="282" customFormat="1" ht="12.75" customHeight="1" x14ac:dyDescent="0.25">
      <c r="A5691"/>
      <c r="B5691"/>
      <c r="C5691" s="8"/>
      <c r="D5691" s="8"/>
      <c r="E5691"/>
      <c r="F5691" s="276"/>
      <c r="G5691"/>
      <c r="H5691"/>
      <c r="I5691"/>
      <c r="J5691" s="267"/>
      <c r="K5691" s="267"/>
      <c r="L5691" s="372"/>
      <c r="O5691" s="373"/>
      <c r="P5691" s="373"/>
      <c r="Q5691" s="374"/>
      <c r="R5691" s="274"/>
      <c r="S5691"/>
      <c r="T5691"/>
      <c r="U5691"/>
      <c r="V5691"/>
      <c r="W5691"/>
      <c r="X5691"/>
      <c r="Y5691"/>
      <c r="Z5691"/>
      <c r="AA5691"/>
      <c r="AB5691"/>
      <c r="AC5691"/>
      <c r="AD5691"/>
      <c r="AE5691"/>
      <c r="AF5691"/>
      <c r="AG5691"/>
      <c r="AH5691"/>
    </row>
    <row r="5692" spans="1:34" s="282" customFormat="1" ht="12.75" customHeight="1" x14ac:dyDescent="0.25">
      <c r="A5692"/>
      <c r="B5692"/>
      <c r="C5692" s="8"/>
      <c r="D5692" s="8"/>
      <c r="E5692"/>
      <c r="F5692" s="276"/>
      <c r="G5692"/>
      <c r="H5692"/>
      <c r="I5692"/>
      <c r="J5692" s="267"/>
      <c r="K5692" s="267"/>
      <c r="L5692" s="372"/>
      <c r="O5692" s="373"/>
      <c r="P5692" s="373"/>
      <c r="Q5692" s="374"/>
      <c r="R5692" s="274"/>
      <c r="S5692"/>
      <c r="T5692"/>
      <c r="U5692"/>
      <c r="V5692"/>
      <c r="W5692"/>
      <c r="X5692"/>
      <c r="Y5692"/>
      <c r="Z5692"/>
      <c r="AA5692"/>
      <c r="AB5692"/>
      <c r="AC5692"/>
      <c r="AD5692"/>
      <c r="AE5692"/>
      <c r="AF5692"/>
      <c r="AG5692"/>
      <c r="AH5692"/>
    </row>
    <row r="5693" spans="1:34" s="282" customFormat="1" ht="12.75" customHeight="1" x14ac:dyDescent="0.25">
      <c r="A5693"/>
      <c r="B5693"/>
      <c r="C5693" s="8"/>
      <c r="D5693" s="8"/>
      <c r="E5693"/>
      <c r="F5693" s="276"/>
      <c r="G5693"/>
      <c r="H5693"/>
      <c r="I5693"/>
      <c r="J5693" s="267"/>
      <c r="K5693" s="267"/>
      <c r="L5693" s="372"/>
      <c r="O5693" s="373"/>
      <c r="P5693" s="373"/>
      <c r="Q5693" s="374"/>
      <c r="R5693" s="274"/>
      <c r="S5693"/>
      <c r="T5693"/>
      <c r="U5693"/>
      <c r="V5693"/>
      <c r="W5693"/>
      <c r="X5693"/>
      <c r="Y5693"/>
      <c r="Z5693"/>
      <c r="AA5693"/>
      <c r="AB5693"/>
      <c r="AC5693"/>
      <c r="AD5693"/>
      <c r="AE5693"/>
      <c r="AF5693"/>
      <c r="AG5693"/>
      <c r="AH5693"/>
    </row>
    <row r="5694" spans="1:34" s="282" customFormat="1" ht="12.75" customHeight="1" x14ac:dyDescent="0.25">
      <c r="A5694"/>
      <c r="B5694"/>
      <c r="C5694" s="8"/>
      <c r="D5694" s="8"/>
      <c r="E5694"/>
      <c r="F5694" s="276"/>
      <c r="G5694"/>
      <c r="H5694"/>
      <c r="I5694"/>
      <c r="J5694" s="267"/>
      <c r="K5694" s="267"/>
      <c r="L5694" s="372"/>
      <c r="O5694" s="373"/>
      <c r="P5694" s="373"/>
      <c r="Q5694" s="374"/>
      <c r="R5694" s="274"/>
      <c r="S5694"/>
      <c r="T5694"/>
      <c r="U5694"/>
      <c r="V5694"/>
      <c r="W5694"/>
      <c r="X5694"/>
      <c r="Y5694"/>
      <c r="Z5694"/>
      <c r="AA5694"/>
      <c r="AB5694"/>
      <c r="AC5694"/>
      <c r="AD5694"/>
      <c r="AE5694"/>
      <c r="AF5694"/>
      <c r="AG5694"/>
      <c r="AH5694"/>
    </row>
    <row r="5695" spans="1:34" s="282" customFormat="1" ht="12.75" customHeight="1" x14ac:dyDescent="0.25">
      <c r="A5695"/>
      <c r="B5695"/>
      <c r="C5695" s="8"/>
      <c r="D5695" s="8"/>
      <c r="E5695"/>
      <c r="F5695" s="276"/>
      <c r="G5695"/>
      <c r="H5695"/>
      <c r="I5695"/>
      <c r="J5695" s="267"/>
      <c r="K5695" s="267"/>
      <c r="L5695" s="372"/>
      <c r="O5695" s="373"/>
      <c r="P5695" s="373"/>
      <c r="Q5695" s="374"/>
      <c r="R5695" s="274"/>
      <c r="S5695"/>
      <c r="T5695"/>
      <c r="U5695"/>
      <c r="V5695"/>
      <c r="W5695"/>
      <c r="X5695"/>
      <c r="Y5695"/>
      <c r="Z5695"/>
      <c r="AA5695"/>
      <c r="AB5695"/>
      <c r="AC5695"/>
      <c r="AD5695"/>
      <c r="AE5695"/>
      <c r="AF5695"/>
      <c r="AG5695"/>
      <c r="AH5695"/>
    </row>
    <row r="5696" spans="1:34" s="282" customFormat="1" ht="12.75" customHeight="1" x14ac:dyDescent="0.25">
      <c r="A5696"/>
      <c r="B5696"/>
      <c r="C5696" s="8"/>
      <c r="D5696" s="8"/>
      <c r="E5696"/>
      <c r="F5696" s="276"/>
      <c r="G5696"/>
      <c r="H5696"/>
      <c r="I5696"/>
      <c r="J5696" s="267"/>
      <c r="K5696" s="267"/>
      <c r="L5696" s="372"/>
      <c r="O5696" s="373"/>
      <c r="P5696" s="373"/>
      <c r="Q5696" s="374"/>
      <c r="R5696" s="274"/>
      <c r="S5696"/>
      <c r="T5696"/>
      <c r="U5696"/>
      <c r="V5696"/>
      <c r="W5696"/>
      <c r="X5696"/>
      <c r="Y5696"/>
      <c r="Z5696"/>
      <c r="AA5696"/>
      <c r="AB5696"/>
      <c r="AC5696"/>
      <c r="AD5696"/>
      <c r="AE5696"/>
      <c r="AF5696"/>
      <c r="AG5696"/>
      <c r="AH5696"/>
    </row>
    <row r="5697" spans="1:34" s="282" customFormat="1" ht="12.75" customHeight="1" x14ac:dyDescent="0.25">
      <c r="A5697"/>
      <c r="B5697"/>
      <c r="C5697" s="8"/>
      <c r="D5697" s="8"/>
      <c r="E5697"/>
      <c r="F5697" s="276"/>
      <c r="G5697"/>
      <c r="H5697"/>
      <c r="I5697"/>
      <c r="J5697" s="267"/>
      <c r="K5697" s="267"/>
      <c r="L5697" s="372"/>
      <c r="O5697" s="373"/>
      <c r="P5697" s="373"/>
      <c r="Q5697" s="374"/>
      <c r="R5697" s="274"/>
      <c r="S5697"/>
      <c r="T5697"/>
      <c r="U5697"/>
      <c r="V5697"/>
      <c r="W5697"/>
      <c r="X5697"/>
      <c r="Y5697"/>
      <c r="Z5697"/>
      <c r="AA5697"/>
      <c r="AB5697"/>
      <c r="AC5697"/>
      <c r="AD5697"/>
      <c r="AE5697"/>
      <c r="AF5697"/>
      <c r="AG5697"/>
      <c r="AH5697"/>
    </row>
    <row r="5698" spans="1:34" s="282" customFormat="1" ht="12.75" customHeight="1" x14ac:dyDescent="0.25">
      <c r="A5698"/>
      <c r="B5698"/>
      <c r="C5698" s="8"/>
      <c r="D5698" s="8"/>
      <c r="E5698"/>
      <c r="F5698" s="276"/>
      <c r="G5698"/>
      <c r="H5698"/>
      <c r="I5698"/>
      <c r="J5698" s="267"/>
      <c r="K5698" s="267"/>
      <c r="L5698" s="372"/>
      <c r="O5698" s="373"/>
      <c r="P5698" s="373"/>
      <c r="Q5698" s="374"/>
      <c r="R5698" s="274"/>
      <c r="S5698"/>
      <c r="T5698"/>
      <c r="U5698"/>
      <c r="V5698"/>
      <c r="W5698"/>
      <c r="X5698"/>
      <c r="Y5698"/>
      <c r="Z5698"/>
      <c r="AA5698"/>
      <c r="AB5698"/>
      <c r="AC5698"/>
      <c r="AD5698"/>
      <c r="AE5698"/>
      <c r="AF5698"/>
      <c r="AG5698"/>
      <c r="AH5698"/>
    </row>
    <row r="5699" spans="1:34" s="282" customFormat="1" ht="12.75" customHeight="1" x14ac:dyDescent="0.25">
      <c r="A5699"/>
      <c r="B5699"/>
      <c r="C5699" s="8"/>
      <c r="D5699" s="8"/>
      <c r="E5699"/>
      <c r="F5699" s="276"/>
      <c r="G5699"/>
      <c r="H5699"/>
      <c r="I5699"/>
      <c r="J5699" s="267"/>
      <c r="K5699" s="267"/>
      <c r="L5699" s="372"/>
      <c r="O5699" s="373"/>
      <c r="P5699" s="373"/>
      <c r="Q5699" s="374"/>
      <c r="R5699" s="274"/>
      <c r="S5699"/>
      <c r="T5699"/>
      <c r="U5699"/>
      <c r="V5699"/>
      <c r="W5699"/>
      <c r="X5699"/>
      <c r="Y5699"/>
      <c r="Z5699"/>
      <c r="AA5699"/>
      <c r="AB5699"/>
      <c r="AC5699"/>
      <c r="AD5699"/>
      <c r="AE5699"/>
      <c r="AF5699"/>
      <c r="AG5699"/>
      <c r="AH5699"/>
    </row>
    <row r="5700" spans="1:34" s="282" customFormat="1" ht="12.75" customHeight="1" x14ac:dyDescent="0.25">
      <c r="A5700"/>
      <c r="B5700"/>
      <c r="C5700" s="8"/>
      <c r="D5700" s="8"/>
      <c r="E5700"/>
      <c r="F5700" s="276"/>
      <c r="G5700"/>
      <c r="H5700"/>
      <c r="I5700"/>
      <c r="J5700" s="267"/>
      <c r="K5700" s="267"/>
      <c r="L5700" s="372"/>
      <c r="O5700" s="373"/>
      <c r="P5700" s="373"/>
      <c r="Q5700" s="374"/>
      <c r="R5700" s="274"/>
      <c r="S5700"/>
      <c r="T5700"/>
      <c r="U5700"/>
      <c r="V5700"/>
      <c r="W5700"/>
      <c r="X5700"/>
      <c r="Y5700"/>
      <c r="Z5700"/>
      <c r="AA5700"/>
      <c r="AB5700"/>
      <c r="AC5700"/>
      <c r="AD5700"/>
      <c r="AE5700"/>
      <c r="AF5700"/>
      <c r="AG5700"/>
      <c r="AH5700"/>
    </row>
    <row r="5701" spans="1:34" s="282" customFormat="1" ht="12.75" customHeight="1" x14ac:dyDescent="0.25">
      <c r="A5701"/>
      <c r="B5701"/>
      <c r="C5701" s="8"/>
      <c r="D5701" s="8"/>
      <c r="E5701"/>
      <c r="F5701" s="276"/>
      <c r="G5701"/>
      <c r="H5701"/>
      <c r="I5701"/>
      <c r="J5701" s="267"/>
      <c r="K5701" s="267"/>
      <c r="L5701" s="372"/>
      <c r="O5701" s="373"/>
      <c r="P5701" s="373"/>
      <c r="Q5701" s="374"/>
      <c r="R5701" s="274"/>
      <c r="S5701"/>
      <c r="T5701"/>
      <c r="U5701"/>
      <c r="V5701"/>
      <c r="W5701"/>
      <c r="X5701"/>
      <c r="Y5701"/>
      <c r="Z5701"/>
      <c r="AA5701"/>
      <c r="AB5701"/>
      <c r="AC5701"/>
      <c r="AD5701"/>
      <c r="AE5701"/>
      <c r="AF5701"/>
      <c r="AG5701"/>
      <c r="AH5701"/>
    </row>
    <row r="5702" spans="1:34" s="282" customFormat="1" ht="12.75" customHeight="1" x14ac:dyDescent="0.25">
      <c r="A5702"/>
      <c r="B5702"/>
      <c r="C5702" s="8"/>
      <c r="D5702" s="8"/>
      <c r="E5702"/>
      <c r="F5702" s="276"/>
      <c r="G5702"/>
      <c r="H5702"/>
      <c r="I5702"/>
      <c r="J5702" s="267"/>
      <c r="K5702" s="267"/>
      <c r="L5702" s="372"/>
      <c r="O5702" s="373"/>
      <c r="P5702" s="373"/>
      <c r="Q5702" s="374"/>
      <c r="R5702" s="274"/>
      <c r="S5702"/>
      <c r="T5702"/>
      <c r="U5702"/>
      <c r="V5702"/>
      <c r="W5702"/>
      <c r="X5702"/>
      <c r="Y5702"/>
      <c r="Z5702"/>
      <c r="AA5702"/>
      <c r="AB5702"/>
      <c r="AC5702"/>
      <c r="AD5702"/>
      <c r="AE5702"/>
      <c r="AF5702"/>
      <c r="AG5702"/>
      <c r="AH5702"/>
    </row>
    <row r="5703" spans="1:34" s="282" customFormat="1" ht="12.75" customHeight="1" x14ac:dyDescent="0.25">
      <c r="A5703"/>
      <c r="B5703"/>
      <c r="C5703" s="8"/>
      <c r="D5703" s="8"/>
      <c r="E5703"/>
      <c r="F5703" s="276"/>
      <c r="G5703"/>
      <c r="H5703"/>
      <c r="I5703"/>
      <c r="J5703" s="267"/>
      <c r="K5703" s="267"/>
      <c r="L5703" s="372"/>
      <c r="O5703" s="373"/>
      <c r="P5703" s="373"/>
      <c r="Q5703" s="374"/>
      <c r="R5703" s="274"/>
      <c r="S5703"/>
      <c r="T5703"/>
      <c r="U5703"/>
      <c r="V5703"/>
      <c r="W5703"/>
      <c r="X5703"/>
      <c r="Y5703"/>
      <c r="Z5703"/>
      <c r="AA5703"/>
      <c r="AB5703"/>
      <c r="AC5703"/>
      <c r="AD5703"/>
      <c r="AE5703"/>
      <c r="AF5703"/>
      <c r="AG5703"/>
      <c r="AH5703"/>
    </row>
    <row r="5704" spans="1:34" s="282" customFormat="1" ht="12.75" customHeight="1" x14ac:dyDescent="0.25">
      <c r="A5704"/>
      <c r="B5704"/>
      <c r="C5704" s="8"/>
      <c r="D5704" s="8"/>
      <c r="E5704"/>
      <c r="F5704" s="276"/>
      <c r="G5704"/>
      <c r="H5704"/>
      <c r="I5704"/>
      <c r="J5704" s="267"/>
      <c r="K5704" s="267"/>
      <c r="L5704" s="372"/>
      <c r="O5704" s="373"/>
      <c r="P5704" s="373"/>
      <c r="Q5704" s="374"/>
      <c r="R5704" s="274"/>
      <c r="S5704"/>
      <c r="T5704"/>
      <c r="U5704"/>
      <c r="V5704"/>
      <c r="W5704"/>
      <c r="X5704"/>
      <c r="Y5704"/>
      <c r="Z5704"/>
      <c r="AA5704"/>
      <c r="AB5704"/>
      <c r="AC5704"/>
      <c r="AD5704"/>
      <c r="AE5704"/>
      <c r="AF5704"/>
      <c r="AG5704"/>
      <c r="AH5704"/>
    </row>
    <row r="5705" spans="1:34" s="282" customFormat="1" ht="12.75" customHeight="1" x14ac:dyDescent="0.25">
      <c r="A5705"/>
      <c r="B5705"/>
      <c r="C5705" s="8"/>
      <c r="D5705" s="8"/>
      <c r="E5705"/>
      <c r="F5705" s="276"/>
      <c r="G5705"/>
      <c r="H5705"/>
      <c r="I5705"/>
      <c r="J5705" s="267"/>
      <c r="K5705" s="267"/>
      <c r="L5705" s="372"/>
      <c r="O5705" s="373"/>
      <c r="P5705" s="373"/>
      <c r="Q5705" s="374"/>
      <c r="R5705" s="274"/>
      <c r="S5705"/>
      <c r="T5705"/>
      <c r="U5705"/>
      <c r="V5705"/>
      <c r="W5705"/>
      <c r="X5705"/>
      <c r="Y5705"/>
      <c r="Z5705"/>
      <c r="AA5705"/>
      <c r="AB5705"/>
      <c r="AC5705"/>
      <c r="AD5705"/>
      <c r="AE5705"/>
      <c r="AF5705"/>
      <c r="AG5705"/>
      <c r="AH5705"/>
    </row>
    <row r="5706" spans="1:34" s="282" customFormat="1" ht="12.75" customHeight="1" x14ac:dyDescent="0.25">
      <c r="A5706"/>
      <c r="B5706"/>
      <c r="C5706" s="8"/>
      <c r="D5706" s="8"/>
      <c r="E5706"/>
      <c r="F5706" s="276"/>
      <c r="G5706"/>
      <c r="H5706"/>
      <c r="I5706"/>
      <c r="J5706" s="267"/>
      <c r="K5706" s="267"/>
      <c r="L5706" s="372"/>
      <c r="O5706" s="373"/>
      <c r="P5706" s="373"/>
      <c r="Q5706" s="374"/>
      <c r="R5706" s="274"/>
      <c r="S5706"/>
      <c r="T5706"/>
      <c r="U5706"/>
      <c r="V5706"/>
      <c r="W5706"/>
      <c r="X5706"/>
      <c r="Y5706"/>
      <c r="Z5706"/>
      <c r="AA5706"/>
      <c r="AB5706"/>
      <c r="AC5706"/>
      <c r="AD5706"/>
      <c r="AE5706"/>
      <c r="AF5706"/>
      <c r="AG5706"/>
      <c r="AH5706"/>
    </row>
    <row r="5707" spans="1:34" s="282" customFormat="1" ht="12.75" customHeight="1" x14ac:dyDescent="0.25">
      <c r="A5707"/>
      <c r="B5707"/>
      <c r="C5707" s="8"/>
      <c r="D5707" s="8"/>
      <c r="E5707"/>
      <c r="F5707" s="276"/>
      <c r="G5707"/>
      <c r="H5707"/>
      <c r="I5707"/>
      <c r="J5707" s="267"/>
      <c r="K5707" s="267"/>
      <c r="L5707" s="372"/>
      <c r="O5707" s="373"/>
      <c r="P5707" s="373"/>
      <c r="Q5707" s="374"/>
      <c r="R5707" s="274"/>
      <c r="S5707"/>
      <c r="T5707"/>
      <c r="U5707"/>
      <c r="V5707"/>
      <c r="W5707"/>
      <c r="X5707"/>
      <c r="Y5707"/>
      <c r="Z5707"/>
      <c r="AA5707"/>
      <c r="AB5707"/>
      <c r="AC5707"/>
      <c r="AD5707"/>
      <c r="AE5707"/>
      <c r="AF5707"/>
      <c r="AG5707"/>
      <c r="AH5707"/>
    </row>
    <row r="5708" spans="1:34" s="282" customFormat="1" ht="12.75" customHeight="1" x14ac:dyDescent="0.25">
      <c r="A5708"/>
      <c r="B5708"/>
      <c r="C5708" s="8"/>
      <c r="D5708" s="8"/>
      <c r="E5708"/>
      <c r="F5708" s="276"/>
      <c r="G5708"/>
      <c r="H5708"/>
      <c r="I5708"/>
      <c r="J5708" s="267"/>
      <c r="K5708" s="267"/>
      <c r="L5708" s="372"/>
      <c r="O5708" s="373"/>
      <c r="P5708" s="373"/>
      <c r="Q5708" s="374"/>
      <c r="R5708" s="274"/>
      <c r="S5708"/>
      <c r="T5708"/>
      <c r="U5708"/>
      <c r="V5708"/>
      <c r="W5708"/>
      <c r="X5708"/>
      <c r="Y5708"/>
      <c r="Z5708"/>
      <c r="AA5708"/>
      <c r="AB5708"/>
      <c r="AC5708"/>
      <c r="AD5708"/>
      <c r="AE5708"/>
      <c r="AF5708"/>
      <c r="AG5708"/>
      <c r="AH5708"/>
    </row>
    <row r="5709" spans="1:34" s="282" customFormat="1" ht="12.75" customHeight="1" x14ac:dyDescent="0.25">
      <c r="A5709"/>
      <c r="B5709"/>
      <c r="C5709" s="8"/>
      <c r="D5709" s="8"/>
      <c r="E5709"/>
      <c r="F5709" s="276"/>
      <c r="G5709"/>
      <c r="H5709"/>
      <c r="I5709"/>
      <c r="J5709" s="267"/>
      <c r="K5709" s="267"/>
      <c r="L5709" s="372"/>
      <c r="O5709" s="373"/>
      <c r="P5709" s="373"/>
      <c r="Q5709" s="374"/>
      <c r="R5709" s="274"/>
      <c r="S5709"/>
      <c r="T5709"/>
      <c r="U5709"/>
      <c r="V5709"/>
      <c r="W5709"/>
      <c r="X5709"/>
      <c r="Y5709"/>
      <c r="Z5709"/>
      <c r="AA5709"/>
      <c r="AB5709"/>
      <c r="AC5709"/>
      <c r="AD5709"/>
      <c r="AE5709"/>
      <c r="AF5709"/>
      <c r="AG5709"/>
      <c r="AH5709"/>
    </row>
    <row r="5710" spans="1:34" s="282" customFormat="1" ht="12.75" customHeight="1" x14ac:dyDescent="0.25">
      <c r="A5710"/>
      <c r="B5710"/>
      <c r="C5710" s="8"/>
      <c r="D5710" s="8"/>
      <c r="E5710"/>
      <c r="F5710" s="276"/>
      <c r="G5710"/>
      <c r="H5710"/>
      <c r="I5710"/>
      <c r="J5710" s="267"/>
      <c r="K5710" s="267"/>
      <c r="L5710" s="372"/>
      <c r="O5710" s="373"/>
      <c r="P5710" s="373"/>
      <c r="Q5710" s="374"/>
      <c r="R5710" s="274"/>
      <c r="S5710"/>
      <c r="T5710"/>
      <c r="U5710"/>
      <c r="V5710"/>
      <c r="W5710"/>
      <c r="X5710"/>
      <c r="Y5710"/>
      <c r="Z5710"/>
      <c r="AA5710"/>
      <c r="AB5710"/>
      <c r="AC5710"/>
      <c r="AD5710"/>
      <c r="AE5710"/>
      <c r="AF5710"/>
      <c r="AG5710"/>
      <c r="AH5710"/>
    </row>
    <row r="5711" spans="1:34" s="282" customFormat="1" ht="12.75" customHeight="1" x14ac:dyDescent="0.25">
      <c r="A5711"/>
      <c r="B5711"/>
      <c r="C5711" s="8"/>
      <c r="D5711" s="8"/>
      <c r="E5711"/>
      <c r="F5711" s="276"/>
      <c r="G5711"/>
      <c r="H5711"/>
      <c r="I5711"/>
      <c r="J5711" s="267"/>
      <c r="K5711" s="267"/>
      <c r="L5711" s="372"/>
      <c r="O5711" s="373"/>
      <c r="P5711" s="373"/>
      <c r="Q5711" s="374"/>
      <c r="R5711" s="274"/>
      <c r="S5711"/>
      <c r="T5711"/>
      <c r="U5711"/>
      <c r="V5711"/>
      <c r="W5711"/>
      <c r="X5711"/>
      <c r="Y5711"/>
      <c r="Z5711"/>
      <c r="AA5711"/>
      <c r="AB5711"/>
      <c r="AC5711"/>
      <c r="AD5711"/>
      <c r="AE5711"/>
      <c r="AF5711"/>
      <c r="AG5711"/>
      <c r="AH5711"/>
    </row>
    <row r="5712" spans="1:34" s="282" customFormat="1" ht="12.75" customHeight="1" x14ac:dyDescent="0.25">
      <c r="A5712"/>
      <c r="B5712"/>
      <c r="C5712" s="8"/>
      <c r="D5712" s="8"/>
      <c r="E5712"/>
      <c r="F5712" s="276"/>
      <c r="G5712"/>
      <c r="H5712"/>
      <c r="I5712"/>
      <c r="J5712" s="267"/>
      <c r="K5712" s="267"/>
      <c r="L5712" s="372"/>
      <c r="O5712" s="373"/>
      <c r="P5712" s="373"/>
      <c r="Q5712" s="374"/>
      <c r="R5712" s="274"/>
      <c r="S5712"/>
      <c r="T5712"/>
      <c r="U5712"/>
      <c r="V5712"/>
      <c r="W5712"/>
      <c r="X5712"/>
      <c r="Y5712"/>
      <c r="Z5712"/>
      <c r="AA5712"/>
      <c r="AB5712"/>
      <c r="AC5712"/>
      <c r="AD5712"/>
      <c r="AE5712"/>
      <c r="AF5712"/>
      <c r="AG5712"/>
      <c r="AH5712"/>
    </row>
    <row r="5713" spans="1:34" s="282" customFormat="1" ht="12.75" customHeight="1" x14ac:dyDescent="0.25">
      <c r="A5713"/>
      <c r="B5713"/>
      <c r="C5713" s="8"/>
      <c r="D5713" s="8"/>
      <c r="E5713"/>
      <c r="F5713" s="276"/>
      <c r="G5713"/>
      <c r="H5713"/>
      <c r="I5713"/>
      <c r="J5713" s="267"/>
      <c r="K5713" s="267"/>
      <c r="L5713" s="372"/>
      <c r="O5713" s="373"/>
      <c r="P5713" s="373"/>
      <c r="Q5713" s="374"/>
      <c r="R5713" s="274"/>
      <c r="S5713"/>
      <c r="T5713"/>
      <c r="U5713"/>
      <c r="V5713"/>
      <c r="W5713"/>
      <c r="X5713"/>
      <c r="Y5713"/>
      <c r="Z5713"/>
      <c r="AA5713"/>
      <c r="AB5713"/>
      <c r="AC5713"/>
      <c r="AD5713"/>
      <c r="AE5713"/>
      <c r="AF5713"/>
      <c r="AG5713"/>
      <c r="AH5713"/>
    </row>
    <row r="5714" spans="1:34" s="282" customFormat="1" ht="12.75" customHeight="1" x14ac:dyDescent="0.25">
      <c r="A5714"/>
      <c r="B5714"/>
      <c r="C5714" s="8"/>
      <c r="D5714" s="8"/>
      <c r="E5714"/>
      <c r="F5714" s="276"/>
      <c r="G5714"/>
      <c r="H5714"/>
      <c r="I5714"/>
      <c r="J5714" s="267"/>
      <c r="K5714" s="267"/>
      <c r="L5714" s="372"/>
      <c r="O5714" s="373"/>
      <c r="P5714" s="373"/>
      <c r="Q5714" s="374"/>
      <c r="R5714" s="274"/>
      <c r="S5714"/>
      <c r="T5714"/>
      <c r="U5714"/>
      <c r="V5714"/>
      <c r="W5714"/>
      <c r="X5714"/>
      <c r="Y5714"/>
      <c r="Z5714"/>
      <c r="AA5714"/>
      <c r="AB5714"/>
      <c r="AC5714"/>
      <c r="AD5714"/>
      <c r="AE5714"/>
      <c r="AF5714"/>
      <c r="AG5714"/>
      <c r="AH5714"/>
    </row>
    <row r="5715" spans="1:34" s="282" customFormat="1" ht="12.75" customHeight="1" x14ac:dyDescent="0.25">
      <c r="A5715"/>
      <c r="B5715"/>
      <c r="C5715" s="8"/>
      <c r="D5715" s="8"/>
      <c r="E5715"/>
      <c r="F5715" s="276"/>
      <c r="G5715"/>
      <c r="H5715"/>
      <c r="I5715"/>
      <c r="J5715" s="267"/>
      <c r="K5715" s="267"/>
      <c r="L5715" s="372"/>
      <c r="O5715" s="373"/>
      <c r="P5715" s="373"/>
      <c r="Q5715" s="374"/>
      <c r="R5715" s="274"/>
      <c r="S5715"/>
      <c r="T5715"/>
      <c r="U5715"/>
      <c r="V5715"/>
      <c r="W5715"/>
      <c r="X5715"/>
      <c r="Y5715"/>
      <c r="Z5715"/>
      <c r="AA5715"/>
      <c r="AB5715"/>
      <c r="AC5715"/>
      <c r="AD5715"/>
      <c r="AE5715"/>
      <c r="AF5715"/>
      <c r="AG5715"/>
      <c r="AH5715"/>
    </row>
    <row r="5716" spans="1:34" s="282" customFormat="1" ht="12.75" customHeight="1" x14ac:dyDescent="0.25">
      <c r="A5716"/>
      <c r="B5716"/>
      <c r="C5716" s="8"/>
      <c r="D5716" s="8"/>
      <c r="E5716"/>
      <c r="F5716" s="276"/>
      <c r="G5716"/>
      <c r="H5716"/>
      <c r="I5716"/>
      <c r="J5716" s="267"/>
      <c r="K5716" s="267"/>
      <c r="L5716" s="372"/>
      <c r="O5716" s="373"/>
      <c r="P5716" s="373"/>
      <c r="Q5716" s="374"/>
      <c r="R5716" s="274"/>
      <c r="S5716"/>
      <c r="T5716"/>
      <c r="U5716"/>
      <c r="V5716"/>
      <c r="W5716"/>
      <c r="X5716"/>
      <c r="Y5716"/>
      <c r="Z5716"/>
      <c r="AA5716"/>
      <c r="AB5716"/>
      <c r="AC5716"/>
      <c r="AD5716"/>
      <c r="AE5716"/>
      <c r="AF5716"/>
      <c r="AG5716"/>
      <c r="AH5716"/>
    </row>
    <row r="5717" spans="1:34" s="282" customFormat="1" ht="12.75" customHeight="1" x14ac:dyDescent="0.25">
      <c r="A5717"/>
      <c r="B5717"/>
      <c r="C5717" s="8"/>
      <c r="D5717" s="8"/>
      <c r="E5717"/>
      <c r="F5717" s="276"/>
      <c r="G5717"/>
      <c r="H5717"/>
      <c r="I5717"/>
      <c r="J5717" s="267"/>
      <c r="K5717" s="267"/>
      <c r="L5717" s="372"/>
      <c r="O5717" s="373"/>
      <c r="P5717" s="373"/>
      <c r="Q5717" s="374"/>
      <c r="R5717" s="274"/>
      <c r="S5717"/>
      <c r="T5717"/>
      <c r="U5717"/>
      <c r="V5717"/>
      <c r="W5717"/>
      <c r="X5717"/>
      <c r="Y5717"/>
      <c r="Z5717"/>
      <c r="AA5717"/>
      <c r="AB5717"/>
      <c r="AC5717"/>
      <c r="AD5717"/>
      <c r="AE5717"/>
      <c r="AF5717"/>
      <c r="AG5717"/>
      <c r="AH5717"/>
    </row>
    <row r="5718" spans="1:34" s="282" customFormat="1" ht="12.75" customHeight="1" x14ac:dyDescent="0.25">
      <c r="A5718"/>
      <c r="B5718"/>
      <c r="C5718" s="8"/>
      <c r="D5718" s="8"/>
      <c r="E5718"/>
      <c r="F5718" s="276"/>
      <c r="G5718"/>
      <c r="H5718"/>
      <c r="I5718"/>
      <c r="J5718" s="267"/>
      <c r="K5718" s="267"/>
      <c r="L5718" s="372"/>
      <c r="O5718" s="373"/>
      <c r="P5718" s="373"/>
      <c r="Q5718" s="374"/>
      <c r="R5718" s="274"/>
      <c r="S5718"/>
      <c r="T5718"/>
      <c r="U5718"/>
      <c r="V5718"/>
      <c r="W5718"/>
      <c r="X5718"/>
      <c r="Y5718"/>
      <c r="Z5718"/>
      <c r="AA5718"/>
      <c r="AB5718"/>
      <c r="AC5718"/>
      <c r="AD5718"/>
      <c r="AE5718"/>
      <c r="AF5718"/>
      <c r="AG5718"/>
      <c r="AH5718"/>
    </row>
    <row r="5719" spans="1:34" s="282" customFormat="1" ht="12.75" customHeight="1" x14ac:dyDescent="0.25">
      <c r="A5719"/>
      <c r="B5719"/>
      <c r="C5719" s="8"/>
      <c r="D5719" s="8"/>
      <c r="E5719"/>
      <c r="F5719" s="276"/>
      <c r="G5719"/>
      <c r="H5719"/>
      <c r="I5719"/>
      <c r="J5719" s="267"/>
      <c r="K5719" s="267"/>
      <c r="L5719" s="372"/>
      <c r="O5719" s="373"/>
      <c r="P5719" s="373"/>
      <c r="Q5719" s="374"/>
      <c r="R5719" s="274"/>
      <c r="S5719"/>
      <c r="T5719"/>
      <c r="U5719"/>
      <c r="V5719"/>
      <c r="W5719"/>
      <c r="X5719"/>
      <c r="Y5719"/>
      <c r="Z5719"/>
      <c r="AA5719"/>
      <c r="AB5719"/>
      <c r="AC5719"/>
      <c r="AD5719"/>
      <c r="AE5719"/>
      <c r="AF5719"/>
      <c r="AG5719"/>
      <c r="AH5719"/>
    </row>
    <row r="5720" spans="1:34" s="282" customFormat="1" ht="12.75" customHeight="1" x14ac:dyDescent="0.25">
      <c r="A5720"/>
      <c r="B5720"/>
      <c r="C5720" s="8"/>
      <c r="D5720" s="8"/>
      <c r="E5720"/>
      <c r="F5720" s="276"/>
      <c r="G5720"/>
      <c r="H5720"/>
      <c r="I5720"/>
      <c r="J5720" s="267"/>
      <c r="K5720" s="267"/>
      <c r="L5720" s="372"/>
      <c r="O5720" s="373"/>
      <c r="P5720" s="373"/>
      <c r="Q5720" s="374"/>
      <c r="R5720" s="274"/>
      <c r="S5720"/>
      <c r="T5720"/>
      <c r="U5720"/>
      <c r="V5720"/>
      <c r="W5720"/>
      <c r="X5720"/>
      <c r="Y5720"/>
      <c r="Z5720"/>
      <c r="AA5720"/>
      <c r="AB5720"/>
      <c r="AC5720"/>
      <c r="AD5720"/>
      <c r="AE5720"/>
      <c r="AF5720"/>
      <c r="AG5720"/>
      <c r="AH5720"/>
    </row>
    <row r="5721" spans="1:34" s="282" customFormat="1" ht="12.75" customHeight="1" x14ac:dyDescent="0.25">
      <c r="A5721"/>
      <c r="B5721"/>
      <c r="C5721" s="8"/>
      <c r="D5721" s="8"/>
      <c r="E5721"/>
      <c r="F5721" s="276"/>
      <c r="G5721"/>
      <c r="H5721"/>
      <c r="I5721"/>
      <c r="J5721" s="267"/>
      <c r="K5721" s="267"/>
      <c r="L5721" s="372"/>
      <c r="O5721" s="373"/>
      <c r="P5721" s="373"/>
      <c r="Q5721" s="374"/>
      <c r="R5721" s="274"/>
      <c r="S5721"/>
      <c r="T5721"/>
      <c r="U5721"/>
      <c r="V5721"/>
      <c r="W5721"/>
      <c r="X5721"/>
      <c r="Y5721"/>
      <c r="Z5721"/>
      <c r="AA5721"/>
      <c r="AB5721"/>
      <c r="AC5721"/>
      <c r="AD5721"/>
      <c r="AE5721"/>
      <c r="AF5721"/>
      <c r="AG5721"/>
      <c r="AH5721"/>
    </row>
    <row r="5722" spans="1:34" s="282" customFormat="1" ht="12.75" customHeight="1" x14ac:dyDescent="0.25">
      <c r="A5722"/>
      <c r="B5722"/>
      <c r="C5722" s="8"/>
      <c r="D5722" s="8"/>
      <c r="E5722"/>
      <c r="F5722" s="276"/>
      <c r="G5722"/>
      <c r="H5722"/>
      <c r="I5722"/>
      <c r="J5722" s="267"/>
      <c r="K5722" s="267"/>
      <c r="L5722" s="372"/>
      <c r="O5722" s="373"/>
      <c r="P5722" s="373"/>
      <c r="Q5722" s="374"/>
      <c r="R5722" s="274"/>
      <c r="S5722"/>
      <c r="T5722"/>
      <c r="U5722"/>
      <c r="V5722"/>
      <c r="W5722"/>
      <c r="X5722"/>
      <c r="Y5722"/>
      <c r="Z5722"/>
      <c r="AA5722"/>
      <c r="AB5722"/>
      <c r="AC5722"/>
      <c r="AD5722"/>
      <c r="AE5722"/>
      <c r="AF5722"/>
      <c r="AG5722"/>
      <c r="AH5722"/>
    </row>
    <row r="5723" spans="1:34" s="282" customFormat="1" ht="12.75" customHeight="1" x14ac:dyDescent="0.25">
      <c r="A5723"/>
      <c r="B5723"/>
      <c r="C5723" s="8"/>
      <c r="D5723" s="8"/>
      <c r="E5723"/>
      <c r="F5723" s="276"/>
      <c r="G5723"/>
      <c r="H5723"/>
      <c r="I5723"/>
      <c r="J5723" s="267"/>
      <c r="K5723" s="267"/>
      <c r="L5723" s="372"/>
      <c r="O5723" s="373"/>
      <c r="P5723" s="373"/>
      <c r="Q5723" s="374"/>
      <c r="R5723" s="274"/>
      <c r="S5723"/>
      <c r="T5723"/>
      <c r="U5723"/>
      <c r="V5723"/>
      <c r="W5723"/>
      <c r="X5723"/>
      <c r="Y5723"/>
      <c r="Z5723"/>
      <c r="AA5723"/>
      <c r="AB5723"/>
      <c r="AC5723"/>
      <c r="AD5723"/>
      <c r="AE5723"/>
      <c r="AF5723"/>
      <c r="AG5723"/>
      <c r="AH5723"/>
    </row>
    <row r="5724" spans="1:34" s="282" customFormat="1" ht="12.75" customHeight="1" x14ac:dyDescent="0.25">
      <c r="A5724"/>
      <c r="B5724"/>
      <c r="C5724" s="8"/>
      <c r="D5724" s="8"/>
      <c r="E5724"/>
      <c r="F5724" s="276"/>
      <c r="G5724"/>
      <c r="H5724"/>
      <c r="I5724"/>
      <c r="J5724" s="267"/>
      <c r="K5724" s="267"/>
      <c r="L5724" s="372"/>
      <c r="O5724" s="373"/>
      <c r="P5724" s="373"/>
      <c r="Q5724" s="374"/>
      <c r="R5724" s="274"/>
      <c r="S5724"/>
      <c r="T5724"/>
      <c r="U5724"/>
      <c r="V5724"/>
      <c r="W5724"/>
      <c r="X5724"/>
      <c r="Y5724"/>
      <c r="Z5724"/>
      <c r="AA5724"/>
      <c r="AB5724"/>
      <c r="AC5724"/>
      <c r="AD5724"/>
      <c r="AE5724"/>
      <c r="AF5724"/>
      <c r="AG5724"/>
      <c r="AH5724"/>
    </row>
    <row r="5725" spans="1:34" s="282" customFormat="1" ht="12.75" customHeight="1" x14ac:dyDescent="0.25">
      <c r="A5725"/>
      <c r="B5725"/>
      <c r="C5725" s="8"/>
      <c r="D5725" s="8"/>
      <c r="E5725"/>
      <c r="F5725" s="276"/>
      <c r="G5725"/>
      <c r="H5725"/>
      <c r="I5725"/>
      <c r="J5725" s="267"/>
      <c r="K5725" s="267"/>
      <c r="L5725" s="372"/>
      <c r="O5725" s="373"/>
      <c r="P5725" s="373"/>
      <c r="Q5725" s="374"/>
      <c r="R5725" s="274"/>
      <c r="S5725"/>
      <c r="T5725"/>
      <c r="U5725"/>
      <c r="V5725"/>
      <c r="W5725"/>
      <c r="X5725"/>
      <c r="Y5725"/>
      <c r="Z5725"/>
      <c r="AA5725"/>
      <c r="AB5725"/>
      <c r="AC5725"/>
      <c r="AD5725"/>
      <c r="AE5725"/>
      <c r="AF5725"/>
      <c r="AG5725"/>
      <c r="AH5725"/>
    </row>
    <row r="5726" spans="1:34" s="282" customFormat="1" ht="12.75" customHeight="1" x14ac:dyDescent="0.25">
      <c r="A5726"/>
      <c r="B5726"/>
      <c r="C5726" s="8"/>
      <c r="D5726" s="8"/>
      <c r="E5726"/>
      <c r="F5726" s="276"/>
      <c r="G5726"/>
      <c r="H5726"/>
      <c r="I5726"/>
      <c r="J5726" s="267"/>
      <c r="K5726" s="267"/>
      <c r="L5726" s="372"/>
      <c r="O5726" s="373"/>
      <c r="P5726" s="373"/>
      <c r="Q5726" s="374"/>
      <c r="R5726" s="274"/>
      <c r="S5726"/>
      <c r="T5726"/>
      <c r="U5726"/>
      <c r="V5726"/>
      <c r="W5726"/>
      <c r="X5726"/>
      <c r="Y5726"/>
      <c r="Z5726"/>
      <c r="AA5726"/>
      <c r="AB5726"/>
      <c r="AC5726"/>
      <c r="AD5726"/>
      <c r="AE5726"/>
      <c r="AF5726"/>
      <c r="AG5726"/>
      <c r="AH5726"/>
    </row>
    <row r="5727" spans="1:34" s="282" customFormat="1" ht="12.75" customHeight="1" x14ac:dyDescent="0.25">
      <c r="A5727"/>
      <c r="B5727"/>
      <c r="C5727" s="8"/>
      <c r="D5727" s="8"/>
      <c r="E5727"/>
      <c r="F5727" s="276"/>
      <c r="G5727"/>
      <c r="H5727"/>
      <c r="I5727"/>
      <c r="J5727" s="267"/>
      <c r="K5727" s="267"/>
      <c r="L5727" s="372"/>
      <c r="O5727" s="373"/>
      <c r="P5727" s="373"/>
      <c r="Q5727" s="374"/>
      <c r="R5727" s="274"/>
      <c r="S5727"/>
      <c r="T5727"/>
      <c r="U5727"/>
      <c r="V5727"/>
      <c r="W5727"/>
      <c r="X5727"/>
      <c r="Y5727"/>
      <c r="Z5727"/>
      <c r="AA5727"/>
      <c r="AB5727"/>
      <c r="AC5727"/>
      <c r="AD5727"/>
      <c r="AE5727"/>
      <c r="AF5727"/>
      <c r="AG5727"/>
      <c r="AH5727"/>
    </row>
    <row r="5728" spans="1:34" s="282" customFormat="1" ht="12.75" customHeight="1" x14ac:dyDescent="0.25">
      <c r="A5728"/>
      <c r="B5728"/>
      <c r="C5728" s="8"/>
      <c r="D5728" s="8"/>
      <c r="E5728"/>
      <c r="F5728" s="276"/>
      <c r="G5728"/>
      <c r="H5728"/>
      <c r="I5728"/>
      <c r="J5728" s="267"/>
      <c r="K5728" s="267"/>
      <c r="L5728" s="372"/>
      <c r="O5728" s="373"/>
      <c r="P5728" s="373"/>
      <c r="Q5728" s="374"/>
      <c r="R5728" s="274"/>
      <c r="S5728"/>
      <c r="T5728"/>
      <c r="U5728"/>
      <c r="V5728"/>
      <c r="W5728"/>
      <c r="X5728"/>
      <c r="Y5728"/>
      <c r="Z5728"/>
      <c r="AA5728"/>
      <c r="AB5728"/>
      <c r="AC5728"/>
      <c r="AD5728"/>
      <c r="AE5728"/>
      <c r="AF5728"/>
      <c r="AG5728"/>
      <c r="AH5728"/>
    </row>
    <row r="5729" spans="1:34" s="282" customFormat="1" ht="12.75" customHeight="1" x14ac:dyDescent="0.25">
      <c r="A5729"/>
      <c r="B5729"/>
      <c r="C5729" s="8"/>
      <c r="D5729" s="8"/>
      <c r="E5729"/>
      <c r="F5729" s="276"/>
      <c r="G5729"/>
      <c r="H5729"/>
      <c r="I5729"/>
      <c r="J5729" s="267"/>
      <c r="K5729" s="267"/>
      <c r="L5729" s="372"/>
      <c r="O5729" s="373"/>
      <c r="P5729" s="373"/>
      <c r="Q5729" s="374"/>
      <c r="R5729" s="274"/>
      <c r="S5729"/>
      <c r="T5729"/>
      <c r="U5729"/>
      <c r="V5729"/>
      <c r="W5729"/>
      <c r="X5729"/>
      <c r="Y5729"/>
      <c r="Z5729"/>
      <c r="AA5729"/>
      <c r="AB5729"/>
      <c r="AC5729"/>
      <c r="AD5729"/>
      <c r="AE5729"/>
      <c r="AF5729"/>
      <c r="AG5729"/>
      <c r="AH5729"/>
    </row>
    <row r="5730" spans="1:34" s="282" customFormat="1" ht="12.75" customHeight="1" x14ac:dyDescent="0.25">
      <c r="A5730"/>
      <c r="B5730"/>
      <c r="C5730" s="8"/>
      <c r="D5730" s="8"/>
      <c r="E5730"/>
      <c r="F5730" s="276"/>
      <c r="G5730"/>
      <c r="H5730"/>
      <c r="I5730"/>
      <c r="J5730" s="267"/>
      <c r="K5730" s="267"/>
      <c r="L5730" s="372"/>
      <c r="O5730" s="373"/>
      <c r="P5730" s="373"/>
      <c r="Q5730" s="374"/>
      <c r="R5730" s="274"/>
      <c r="S5730"/>
      <c r="T5730"/>
      <c r="U5730"/>
      <c r="V5730"/>
      <c r="W5730"/>
      <c r="X5730"/>
      <c r="Y5730"/>
      <c r="Z5730"/>
      <c r="AA5730"/>
      <c r="AB5730"/>
      <c r="AC5730"/>
      <c r="AD5730"/>
      <c r="AE5730"/>
      <c r="AF5730"/>
      <c r="AG5730"/>
      <c r="AH5730"/>
    </row>
    <row r="5731" spans="1:34" s="282" customFormat="1" ht="12.75" customHeight="1" x14ac:dyDescent="0.25">
      <c r="A5731"/>
      <c r="B5731"/>
      <c r="C5731" s="8"/>
      <c r="D5731" s="8"/>
      <c r="E5731"/>
      <c r="F5731" s="276"/>
      <c r="G5731"/>
      <c r="H5731"/>
      <c r="I5731"/>
      <c r="J5731" s="267"/>
      <c r="K5731" s="267"/>
      <c r="L5731" s="372"/>
      <c r="O5731" s="373"/>
      <c r="P5731" s="373"/>
      <c r="Q5731" s="374"/>
      <c r="R5731" s="274"/>
      <c r="S5731"/>
      <c r="T5731"/>
      <c r="U5731"/>
      <c r="V5731"/>
      <c r="W5731"/>
      <c r="X5731"/>
      <c r="Y5731"/>
      <c r="Z5731"/>
      <c r="AA5731"/>
      <c r="AB5731"/>
      <c r="AC5731"/>
      <c r="AD5731"/>
      <c r="AE5731"/>
      <c r="AF5731"/>
      <c r="AG5731"/>
      <c r="AH5731"/>
    </row>
    <row r="5732" spans="1:34" s="282" customFormat="1" ht="12.75" customHeight="1" x14ac:dyDescent="0.25">
      <c r="A5732"/>
      <c r="B5732"/>
      <c r="C5732" s="8"/>
      <c r="D5732" s="8"/>
      <c r="E5732"/>
      <c r="F5732" s="276"/>
      <c r="G5732"/>
      <c r="H5732"/>
      <c r="I5732"/>
      <c r="J5732" s="267"/>
      <c r="K5732" s="267"/>
      <c r="L5732" s="372"/>
      <c r="O5732" s="373"/>
      <c r="P5732" s="373"/>
      <c r="Q5732" s="374"/>
      <c r="R5732" s="274"/>
      <c r="S5732"/>
      <c r="T5732"/>
      <c r="U5732"/>
      <c r="V5732"/>
      <c r="W5732"/>
      <c r="X5732"/>
      <c r="Y5732"/>
      <c r="Z5732"/>
      <c r="AA5732"/>
      <c r="AB5732"/>
      <c r="AC5732"/>
      <c r="AD5732"/>
      <c r="AE5732"/>
      <c r="AF5732"/>
      <c r="AG5732"/>
      <c r="AH5732"/>
    </row>
    <row r="5733" spans="1:34" s="282" customFormat="1" ht="12.75" customHeight="1" x14ac:dyDescent="0.25">
      <c r="A5733"/>
      <c r="B5733"/>
      <c r="C5733" s="8"/>
      <c r="D5733" s="8"/>
      <c r="E5733"/>
      <c r="F5733" s="276"/>
      <c r="G5733"/>
      <c r="H5733"/>
      <c r="I5733"/>
      <c r="J5733" s="267"/>
      <c r="K5733" s="267"/>
      <c r="L5733" s="372"/>
      <c r="O5733" s="373"/>
      <c r="P5733" s="373"/>
      <c r="Q5733" s="374"/>
      <c r="R5733" s="274"/>
      <c r="S5733"/>
      <c r="T5733"/>
      <c r="U5733"/>
      <c r="V5733"/>
      <c r="W5733"/>
      <c r="X5733"/>
      <c r="Y5733"/>
      <c r="Z5733"/>
      <c r="AA5733"/>
      <c r="AB5733"/>
      <c r="AC5733"/>
      <c r="AD5733"/>
      <c r="AE5733"/>
      <c r="AF5733"/>
      <c r="AG5733"/>
      <c r="AH5733"/>
    </row>
    <row r="5734" spans="1:34" s="282" customFormat="1" ht="12.75" customHeight="1" x14ac:dyDescent="0.25">
      <c r="A5734"/>
      <c r="B5734"/>
      <c r="C5734" s="8"/>
      <c r="D5734" s="8"/>
      <c r="E5734"/>
      <c r="F5734" s="276"/>
      <c r="G5734"/>
      <c r="H5734"/>
      <c r="I5734"/>
      <c r="J5734" s="267"/>
      <c r="K5734" s="267"/>
      <c r="L5734" s="372"/>
      <c r="O5734" s="373"/>
      <c r="P5734" s="373"/>
      <c r="Q5734" s="374"/>
      <c r="R5734" s="274"/>
      <c r="S5734"/>
      <c r="T5734"/>
      <c r="U5734"/>
      <c r="V5734"/>
      <c r="W5734"/>
      <c r="X5734"/>
      <c r="Y5734"/>
      <c r="Z5734"/>
      <c r="AA5734"/>
      <c r="AB5734"/>
      <c r="AC5734"/>
      <c r="AD5734"/>
      <c r="AE5734"/>
      <c r="AF5734"/>
      <c r="AG5734"/>
      <c r="AH5734"/>
    </row>
    <row r="5735" spans="1:34" s="282" customFormat="1" ht="12.75" customHeight="1" x14ac:dyDescent="0.25">
      <c r="A5735"/>
      <c r="B5735"/>
      <c r="C5735" s="8"/>
      <c r="D5735" s="8"/>
      <c r="E5735"/>
      <c r="F5735" s="276"/>
      <c r="G5735"/>
      <c r="H5735"/>
      <c r="I5735"/>
      <c r="J5735" s="267"/>
      <c r="K5735" s="267"/>
      <c r="L5735" s="372"/>
      <c r="O5735" s="373"/>
      <c r="P5735" s="373"/>
      <c r="Q5735" s="374"/>
      <c r="R5735" s="274"/>
      <c r="S5735"/>
      <c r="T5735"/>
      <c r="U5735"/>
      <c r="V5735"/>
      <c r="W5735"/>
      <c r="X5735"/>
      <c r="Y5735"/>
      <c r="Z5735"/>
      <c r="AA5735"/>
      <c r="AB5735"/>
      <c r="AC5735"/>
      <c r="AD5735"/>
      <c r="AE5735"/>
      <c r="AF5735"/>
      <c r="AG5735"/>
      <c r="AH5735"/>
    </row>
    <row r="5736" spans="1:34" s="282" customFormat="1" ht="12.75" customHeight="1" x14ac:dyDescent="0.25">
      <c r="A5736"/>
      <c r="B5736"/>
      <c r="C5736" s="8"/>
      <c r="D5736" s="8"/>
      <c r="E5736"/>
      <c r="F5736" s="276"/>
      <c r="G5736"/>
      <c r="H5736"/>
      <c r="I5736"/>
      <c r="J5736" s="267"/>
      <c r="K5736" s="267"/>
      <c r="L5736" s="372"/>
      <c r="O5736" s="373"/>
      <c r="P5736" s="373"/>
      <c r="Q5736" s="374"/>
      <c r="R5736" s="274"/>
      <c r="S5736"/>
      <c r="T5736"/>
      <c r="U5736"/>
      <c r="V5736"/>
      <c r="W5736"/>
      <c r="X5736"/>
      <c r="Y5736"/>
      <c r="Z5736"/>
      <c r="AA5736"/>
      <c r="AB5736"/>
      <c r="AC5736"/>
      <c r="AD5736"/>
      <c r="AE5736"/>
      <c r="AF5736"/>
      <c r="AG5736"/>
      <c r="AH5736"/>
    </row>
    <row r="5737" spans="1:34" s="282" customFormat="1" ht="12.75" customHeight="1" x14ac:dyDescent="0.25">
      <c r="A5737"/>
      <c r="B5737"/>
      <c r="C5737" s="8"/>
      <c r="D5737" s="8"/>
      <c r="E5737"/>
      <c r="F5737" s="276"/>
      <c r="G5737"/>
      <c r="H5737"/>
      <c r="I5737"/>
      <c r="J5737" s="267"/>
      <c r="K5737" s="267"/>
      <c r="L5737" s="372"/>
      <c r="O5737" s="373"/>
      <c r="P5737" s="373"/>
      <c r="Q5737" s="374"/>
      <c r="R5737" s="274"/>
      <c r="S5737"/>
      <c r="T5737"/>
      <c r="U5737"/>
      <c r="V5737"/>
      <c r="W5737"/>
      <c r="X5737"/>
      <c r="Y5737"/>
      <c r="Z5737"/>
      <c r="AA5737"/>
      <c r="AB5737"/>
      <c r="AC5737"/>
      <c r="AD5737"/>
      <c r="AE5737"/>
      <c r="AF5737"/>
      <c r="AG5737"/>
      <c r="AH5737"/>
    </row>
    <row r="5738" spans="1:34" s="282" customFormat="1" ht="12.75" customHeight="1" x14ac:dyDescent="0.25">
      <c r="A5738"/>
      <c r="B5738"/>
      <c r="C5738" s="8"/>
      <c r="D5738" s="8"/>
      <c r="E5738"/>
      <c r="F5738" s="276"/>
      <c r="G5738"/>
      <c r="H5738"/>
      <c r="I5738"/>
      <c r="J5738" s="267"/>
      <c r="K5738" s="267"/>
      <c r="L5738" s="372"/>
      <c r="O5738" s="373"/>
      <c r="P5738" s="373"/>
      <c r="Q5738" s="374"/>
      <c r="R5738" s="274"/>
      <c r="S5738"/>
      <c r="T5738"/>
      <c r="U5738"/>
      <c r="V5738"/>
      <c r="W5738"/>
      <c r="X5738"/>
      <c r="Y5738"/>
      <c r="Z5738"/>
      <c r="AA5738"/>
      <c r="AB5738"/>
      <c r="AC5738"/>
      <c r="AD5738"/>
      <c r="AE5738"/>
      <c r="AF5738"/>
      <c r="AG5738"/>
      <c r="AH5738"/>
    </row>
    <row r="5739" spans="1:34" s="282" customFormat="1" ht="12.75" customHeight="1" x14ac:dyDescent="0.25">
      <c r="A5739"/>
      <c r="B5739"/>
      <c r="C5739" s="8"/>
      <c r="D5739" s="8"/>
      <c r="E5739"/>
      <c r="F5739" s="276"/>
      <c r="G5739"/>
      <c r="H5739"/>
      <c r="I5739"/>
      <c r="J5739" s="267"/>
      <c r="K5739" s="267"/>
      <c r="L5739" s="372"/>
      <c r="O5739" s="373"/>
      <c r="P5739" s="373"/>
      <c r="Q5739" s="374"/>
      <c r="R5739" s="274"/>
      <c r="S5739"/>
      <c r="T5739"/>
      <c r="U5739"/>
      <c r="V5739"/>
      <c r="W5739"/>
      <c r="X5739"/>
      <c r="Y5739"/>
      <c r="Z5739"/>
      <c r="AA5739"/>
      <c r="AB5739"/>
      <c r="AC5739"/>
      <c r="AD5739"/>
      <c r="AE5739"/>
      <c r="AF5739"/>
      <c r="AG5739"/>
      <c r="AH5739"/>
    </row>
    <row r="5740" spans="1:34" s="282" customFormat="1" ht="12.75" customHeight="1" x14ac:dyDescent="0.25">
      <c r="A5740"/>
      <c r="B5740"/>
      <c r="C5740" s="8"/>
      <c r="D5740" s="8"/>
      <c r="E5740"/>
      <c r="F5740" s="276"/>
      <c r="G5740"/>
      <c r="H5740"/>
      <c r="I5740"/>
      <c r="J5740" s="267"/>
      <c r="K5740" s="267"/>
      <c r="L5740" s="372"/>
      <c r="O5740" s="373"/>
      <c r="P5740" s="373"/>
      <c r="Q5740" s="374"/>
      <c r="R5740" s="274"/>
      <c r="S5740"/>
      <c r="T5740"/>
      <c r="U5740"/>
      <c r="V5740"/>
      <c r="W5740"/>
      <c r="X5740"/>
      <c r="Y5740"/>
      <c r="Z5740"/>
      <c r="AA5740"/>
      <c r="AB5740"/>
      <c r="AC5740"/>
      <c r="AD5740"/>
      <c r="AE5740"/>
      <c r="AF5740"/>
      <c r="AG5740"/>
      <c r="AH5740"/>
    </row>
    <row r="5741" spans="1:34" s="282" customFormat="1" ht="12.75" customHeight="1" x14ac:dyDescent="0.25">
      <c r="A5741"/>
      <c r="B5741"/>
      <c r="C5741" s="8"/>
      <c r="D5741" s="8"/>
      <c r="E5741"/>
      <c r="F5741" s="276"/>
      <c r="G5741"/>
      <c r="H5741"/>
      <c r="I5741"/>
      <c r="J5741" s="267"/>
      <c r="K5741" s="267"/>
      <c r="L5741" s="372"/>
      <c r="O5741" s="373"/>
      <c r="P5741" s="373"/>
      <c r="Q5741" s="374"/>
      <c r="R5741" s="274"/>
      <c r="S5741"/>
      <c r="T5741"/>
      <c r="U5741"/>
      <c r="V5741"/>
      <c r="W5741"/>
      <c r="X5741"/>
      <c r="Y5741"/>
      <c r="Z5741"/>
      <c r="AA5741"/>
      <c r="AB5741"/>
      <c r="AC5741"/>
      <c r="AD5741"/>
      <c r="AE5741"/>
      <c r="AF5741"/>
      <c r="AG5741"/>
      <c r="AH5741"/>
    </row>
    <row r="5742" spans="1:34" s="282" customFormat="1" ht="12.75" customHeight="1" x14ac:dyDescent="0.25">
      <c r="A5742"/>
      <c r="B5742"/>
      <c r="C5742" s="8"/>
      <c r="D5742" s="8"/>
      <c r="E5742"/>
      <c r="F5742" s="276"/>
      <c r="G5742"/>
      <c r="H5742"/>
      <c r="I5742"/>
      <c r="J5742" s="267"/>
      <c r="K5742" s="267"/>
      <c r="L5742" s="372"/>
      <c r="O5742" s="373"/>
      <c r="P5742" s="373"/>
      <c r="Q5742" s="374"/>
      <c r="R5742" s="274"/>
      <c r="S5742"/>
      <c r="T5742"/>
      <c r="U5742"/>
      <c r="V5742"/>
      <c r="W5742"/>
      <c r="X5742"/>
      <c r="Y5742"/>
      <c r="Z5742"/>
      <c r="AA5742"/>
      <c r="AB5742"/>
      <c r="AC5742"/>
      <c r="AD5742"/>
      <c r="AE5742"/>
      <c r="AF5742"/>
      <c r="AG5742"/>
      <c r="AH5742"/>
    </row>
    <row r="5743" spans="1:34" s="282" customFormat="1" ht="12.75" customHeight="1" x14ac:dyDescent="0.25">
      <c r="A5743"/>
      <c r="B5743"/>
      <c r="C5743" s="8"/>
      <c r="D5743" s="8"/>
      <c r="E5743"/>
      <c r="F5743" s="276"/>
      <c r="G5743"/>
      <c r="H5743"/>
      <c r="I5743"/>
      <c r="J5743" s="267"/>
      <c r="K5743" s="267"/>
      <c r="L5743" s="372"/>
      <c r="O5743" s="373"/>
      <c r="P5743" s="373"/>
      <c r="Q5743" s="374"/>
      <c r="R5743" s="274"/>
      <c r="S5743"/>
      <c r="T5743"/>
      <c r="U5743"/>
      <c r="V5743"/>
      <c r="W5743"/>
      <c r="X5743"/>
      <c r="Y5743"/>
      <c r="Z5743"/>
      <c r="AA5743"/>
      <c r="AB5743"/>
      <c r="AC5743"/>
      <c r="AD5743"/>
      <c r="AE5743"/>
      <c r="AF5743"/>
      <c r="AG5743"/>
      <c r="AH5743"/>
    </row>
    <row r="5744" spans="1:34" s="282" customFormat="1" ht="12.75" customHeight="1" x14ac:dyDescent="0.25">
      <c r="A5744"/>
      <c r="B5744"/>
      <c r="C5744" s="8"/>
      <c r="D5744" s="8"/>
      <c r="E5744"/>
      <c r="F5744" s="276"/>
      <c r="G5744"/>
      <c r="H5744"/>
      <c r="I5744"/>
      <c r="J5744" s="267"/>
      <c r="K5744" s="267"/>
      <c r="L5744" s="372"/>
      <c r="O5744" s="373"/>
      <c r="P5744" s="373"/>
      <c r="Q5744" s="374"/>
      <c r="R5744" s="274"/>
      <c r="S5744"/>
      <c r="T5744"/>
      <c r="U5744"/>
      <c r="V5744"/>
      <c r="W5744"/>
      <c r="X5744"/>
      <c r="Y5744"/>
      <c r="Z5744"/>
      <c r="AA5744"/>
      <c r="AB5744"/>
      <c r="AC5744"/>
      <c r="AD5744"/>
      <c r="AE5744"/>
      <c r="AF5744"/>
      <c r="AG5744"/>
      <c r="AH5744"/>
    </row>
    <row r="5745" spans="1:34" s="282" customFormat="1" ht="12.75" customHeight="1" x14ac:dyDescent="0.25">
      <c r="A5745"/>
      <c r="B5745"/>
      <c r="C5745" s="8"/>
      <c r="D5745" s="8"/>
      <c r="E5745"/>
      <c r="F5745" s="276"/>
      <c r="G5745"/>
      <c r="H5745"/>
      <c r="I5745"/>
      <c r="J5745" s="267"/>
      <c r="K5745" s="267"/>
      <c r="L5745" s="372"/>
      <c r="O5745" s="373"/>
      <c r="P5745" s="373"/>
      <c r="Q5745" s="374"/>
      <c r="R5745" s="274"/>
      <c r="S5745"/>
      <c r="T5745"/>
      <c r="U5745"/>
      <c r="V5745"/>
      <c r="W5745"/>
      <c r="X5745"/>
      <c r="Y5745"/>
      <c r="Z5745"/>
      <c r="AA5745"/>
      <c r="AB5745"/>
      <c r="AC5745"/>
      <c r="AD5745"/>
      <c r="AE5745"/>
      <c r="AF5745"/>
      <c r="AG5745"/>
      <c r="AH5745"/>
    </row>
    <row r="5746" spans="1:34" s="282" customFormat="1" ht="12.75" customHeight="1" x14ac:dyDescent="0.25">
      <c r="A5746"/>
      <c r="B5746"/>
      <c r="C5746" s="8"/>
      <c r="D5746" s="8"/>
      <c r="E5746"/>
      <c r="F5746" s="276"/>
      <c r="G5746"/>
      <c r="H5746"/>
      <c r="I5746"/>
      <c r="J5746" s="267"/>
      <c r="K5746" s="267"/>
      <c r="L5746" s="372"/>
      <c r="O5746" s="373"/>
      <c r="P5746" s="373"/>
      <c r="Q5746" s="374"/>
      <c r="R5746" s="274"/>
      <c r="S5746"/>
      <c r="T5746"/>
      <c r="U5746"/>
      <c r="V5746"/>
      <c r="W5746"/>
      <c r="X5746"/>
      <c r="Y5746"/>
      <c r="Z5746"/>
      <c r="AA5746"/>
      <c r="AB5746"/>
      <c r="AC5746"/>
      <c r="AD5746"/>
      <c r="AE5746"/>
      <c r="AF5746"/>
      <c r="AG5746"/>
      <c r="AH5746"/>
    </row>
    <row r="5747" spans="1:34" s="282" customFormat="1" ht="12.75" customHeight="1" x14ac:dyDescent="0.25">
      <c r="A5747"/>
      <c r="B5747"/>
      <c r="C5747" s="8"/>
      <c r="D5747" s="8"/>
      <c r="E5747"/>
      <c r="F5747" s="276"/>
      <c r="G5747"/>
      <c r="H5747"/>
      <c r="I5747"/>
      <c r="J5747" s="267"/>
      <c r="K5747" s="267"/>
      <c r="L5747" s="372"/>
      <c r="O5747" s="373"/>
      <c r="P5747" s="373"/>
      <c r="Q5747" s="374"/>
      <c r="R5747" s="274"/>
      <c r="S5747"/>
      <c r="T5747"/>
      <c r="U5747"/>
      <c r="V5747"/>
      <c r="W5747"/>
      <c r="X5747"/>
      <c r="Y5747"/>
      <c r="Z5747"/>
      <c r="AA5747"/>
      <c r="AB5747"/>
      <c r="AC5747"/>
      <c r="AD5747"/>
      <c r="AE5747"/>
      <c r="AF5747"/>
      <c r="AG5747"/>
      <c r="AH5747"/>
    </row>
    <row r="5748" spans="1:34" s="282" customFormat="1" ht="12.75" customHeight="1" x14ac:dyDescent="0.25">
      <c r="A5748"/>
      <c r="B5748"/>
      <c r="C5748" s="8"/>
      <c r="D5748" s="8"/>
      <c r="E5748"/>
      <c r="F5748" s="276"/>
      <c r="G5748"/>
      <c r="H5748"/>
      <c r="I5748"/>
      <c r="J5748" s="267"/>
      <c r="K5748" s="267"/>
      <c r="L5748" s="372"/>
      <c r="O5748" s="373"/>
      <c r="P5748" s="373"/>
      <c r="Q5748" s="374"/>
      <c r="R5748" s="274"/>
      <c r="S5748"/>
      <c r="T5748"/>
      <c r="U5748"/>
      <c r="V5748"/>
      <c r="W5748"/>
      <c r="X5748"/>
      <c r="Y5748"/>
      <c r="Z5748"/>
      <c r="AA5748"/>
      <c r="AB5748"/>
      <c r="AC5748"/>
      <c r="AD5748"/>
      <c r="AE5748"/>
      <c r="AF5748"/>
      <c r="AG5748"/>
      <c r="AH5748"/>
    </row>
    <row r="5749" spans="1:34" s="282" customFormat="1" ht="12.75" customHeight="1" x14ac:dyDescent="0.25">
      <c r="A5749"/>
      <c r="B5749"/>
      <c r="C5749" s="8"/>
      <c r="D5749" s="8"/>
      <c r="E5749"/>
      <c r="F5749" s="276"/>
      <c r="G5749"/>
      <c r="H5749"/>
      <c r="I5749"/>
      <c r="J5749" s="267"/>
      <c r="K5749" s="267"/>
      <c r="L5749" s="372"/>
      <c r="O5749" s="373"/>
      <c r="P5749" s="373"/>
      <c r="Q5749" s="374"/>
      <c r="R5749" s="274"/>
      <c r="S5749"/>
      <c r="T5749"/>
      <c r="U5749"/>
      <c r="V5749"/>
      <c r="W5749"/>
      <c r="X5749"/>
      <c r="Y5749"/>
      <c r="Z5749"/>
      <c r="AA5749"/>
      <c r="AB5749"/>
      <c r="AC5749"/>
      <c r="AD5749"/>
      <c r="AE5749"/>
      <c r="AF5749"/>
      <c r="AG5749"/>
      <c r="AH5749"/>
    </row>
    <row r="5750" spans="1:34" s="282" customFormat="1" ht="12.75" customHeight="1" x14ac:dyDescent="0.25">
      <c r="A5750"/>
      <c r="B5750"/>
      <c r="C5750" s="8"/>
      <c r="D5750" s="8"/>
      <c r="E5750"/>
      <c r="F5750" s="276"/>
      <c r="G5750"/>
      <c r="H5750"/>
      <c r="I5750"/>
      <c r="J5750" s="267"/>
      <c r="K5750" s="267"/>
      <c r="L5750" s="372"/>
      <c r="O5750" s="373"/>
      <c r="P5750" s="373"/>
      <c r="Q5750" s="374"/>
      <c r="R5750" s="274"/>
      <c r="S5750"/>
      <c r="T5750"/>
      <c r="U5750"/>
      <c r="V5750"/>
      <c r="W5750"/>
      <c r="X5750"/>
      <c r="Y5750"/>
      <c r="Z5750"/>
      <c r="AA5750"/>
      <c r="AB5750"/>
      <c r="AC5750"/>
      <c r="AD5750"/>
      <c r="AE5750"/>
      <c r="AF5750"/>
      <c r="AG5750"/>
      <c r="AH5750"/>
    </row>
    <row r="5751" spans="1:34" s="282" customFormat="1" ht="12.75" customHeight="1" x14ac:dyDescent="0.25">
      <c r="A5751"/>
      <c r="B5751"/>
      <c r="C5751" s="8"/>
      <c r="D5751" s="8"/>
      <c r="E5751"/>
      <c r="F5751" s="276"/>
      <c r="G5751"/>
      <c r="H5751"/>
      <c r="I5751"/>
      <c r="J5751" s="267"/>
      <c r="K5751" s="267"/>
      <c r="L5751" s="372"/>
      <c r="O5751" s="373"/>
      <c r="P5751" s="373"/>
      <c r="Q5751" s="374"/>
      <c r="R5751" s="274"/>
      <c r="S5751"/>
      <c r="T5751"/>
      <c r="U5751"/>
      <c r="V5751"/>
      <c r="W5751"/>
      <c r="X5751"/>
      <c r="Y5751"/>
      <c r="Z5751"/>
      <c r="AA5751"/>
      <c r="AB5751"/>
      <c r="AC5751"/>
      <c r="AD5751"/>
      <c r="AE5751"/>
      <c r="AF5751"/>
      <c r="AG5751"/>
      <c r="AH5751"/>
    </row>
    <row r="5752" spans="1:34" s="282" customFormat="1" ht="12.75" customHeight="1" x14ac:dyDescent="0.25">
      <c r="A5752"/>
      <c r="B5752"/>
      <c r="C5752" s="8"/>
      <c r="D5752" s="8"/>
      <c r="E5752"/>
      <c r="F5752" s="276"/>
      <c r="G5752"/>
      <c r="H5752"/>
      <c r="I5752"/>
      <c r="J5752" s="267"/>
      <c r="K5752" s="267"/>
      <c r="L5752" s="372"/>
      <c r="O5752" s="373"/>
      <c r="P5752" s="373"/>
      <c r="Q5752" s="374"/>
      <c r="R5752" s="274"/>
      <c r="S5752"/>
      <c r="T5752"/>
      <c r="U5752"/>
      <c r="V5752"/>
      <c r="W5752"/>
      <c r="X5752"/>
      <c r="Y5752"/>
      <c r="Z5752"/>
      <c r="AA5752"/>
      <c r="AB5752"/>
      <c r="AC5752"/>
      <c r="AD5752"/>
      <c r="AE5752"/>
      <c r="AF5752"/>
      <c r="AG5752"/>
      <c r="AH5752"/>
    </row>
    <row r="5753" spans="1:34" s="282" customFormat="1" ht="12.75" customHeight="1" x14ac:dyDescent="0.25">
      <c r="A5753"/>
      <c r="B5753"/>
      <c r="C5753" s="8"/>
      <c r="D5753" s="8"/>
      <c r="E5753"/>
      <c r="F5753" s="276"/>
      <c r="G5753"/>
      <c r="H5753"/>
      <c r="I5753"/>
      <c r="J5753" s="267"/>
      <c r="K5753" s="267"/>
      <c r="L5753" s="372"/>
      <c r="O5753" s="373"/>
      <c r="P5753" s="373"/>
      <c r="Q5753" s="374"/>
      <c r="R5753" s="274"/>
      <c r="S5753"/>
      <c r="T5753"/>
      <c r="U5753"/>
      <c r="V5753"/>
      <c r="W5753"/>
      <c r="X5753"/>
      <c r="Y5753"/>
      <c r="Z5753"/>
      <c r="AA5753"/>
      <c r="AB5753"/>
      <c r="AC5753"/>
      <c r="AD5753"/>
      <c r="AE5753"/>
      <c r="AF5753"/>
      <c r="AG5753"/>
      <c r="AH5753"/>
    </row>
    <row r="5754" spans="1:34" s="282" customFormat="1" ht="12.75" customHeight="1" x14ac:dyDescent="0.25">
      <c r="A5754"/>
      <c r="B5754"/>
      <c r="C5754" s="8"/>
      <c r="D5754" s="8"/>
      <c r="E5754"/>
      <c r="F5754" s="276"/>
      <c r="G5754"/>
      <c r="H5754"/>
      <c r="I5754"/>
      <c r="J5754" s="267"/>
      <c r="K5754" s="267"/>
      <c r="L5754" s="372"/>
      <c r="O5754" s="373"/>
      <c r="P5754" s="373"/>
      <c r="Q5754" s="374"/>
      <c r="R5754" s="274"/>
      <c r="S5754"/>
      <c r="T5754"/>
      <c r="U5754"/>
      <c r="V5754"/>
      <c r="W5754"/>
      <c r="X5754"/>
      <c r="Y5754"/>
      <c r="Z5754"/>
      <c r="AA5754"/>
      <c r="AB5754"/>
      <c r="AC5754"/>
      <c r="AD5754"/>
      <c r="AE5754"/>
      <c r="AF5754"/>
      <c r="AG5754"/>
      <c r="AH5754"/>
    </row>
    <row r="5755" spans="1:34" s="282" customFormat="1" ht="12.75" customHeight="1" x14ac:dyDescent="0.25">
      <c r="A5755"/>
      <c r="B5755"/>
      <c r="C5755" s="8"/>
      <c r="D5755" s="8"/>
      <c r="E5755"/>
      <c r="F5755" s="276"/>
      <c r="G5755"/>
      <c r="H5755"/>
      <c r="I5755"/>
      <c r="J5755" s="267"/>
      <c r="K5755" s="267"/>
      <c r="L5755" s="372"/>
      <c r="O5755" s="373"/>
      <c r="P5755" s="373"/>
      <c r="Q5755" s="374"/>
      <c r="R5755" s="274"/>
      <c r="S5755"/>
      <c r="T5755"/>
      <c r="U5755"/>
      <c r="V5755"/>
      <c r="W5755"/>
      <c r="X5755"/>
      <c r="Y5755"/>
      <c r="Z5755"/>
      <c r="AA5755"/>
      <c r="AB5755"/>
      <c r="AC5755"/>
      <c r="AD5755"/>
      <c r="AE5755"/>
      <c r="AF5755"/>
      <c r="AG5755"/>
      <c r="AH5755"/>
    </row>
    <row r="5756" spans="1:34" s="282" customFormat="1" ht="12.75" customHeight="1" x14ac:dyDescent="0.25">
      <c r="A5756"/>
      <c r="B5756"/>
      <c r="C5756" s="8"/>
      <c r="D5756" s="8"/>
      <c r="E5756"/>
      <c r="F5756" s="276"/>
      <c r="G5756"/>
      <c r="H5756"/>
      <c r="I5756"/>
      <c r="J5756" s="267"/>
      <c r="K5756" s="267"/>
      <c r="L5756" s="372"/>
      <c r="O5756" s="373"/>
      <c r="P5756" s="373"/>
      <c r="Q5756" s="374"/>
      <c r="R5756" s="274"/>
      <c r="S5756"/>
      <c r="T5756"/>
      <c r="U5756"/>
      <c r="V5756"/>
      <c r="W5756"/>
      <c r="X5756"/>
      <c r="Y5756"/>
      <c r="Z5756"/>
      <c r="AA5756"/>
      <c r="AB5756"/>
      <c r="AC5756"/>
      <c r="AD5756"/>
      <c r="AE5756"/>
      <c r="AF5756"/>
      <c r="AG5756"/>
      <c r="AH5756"/>
    </row>
    <row r="5757" spans="1:34" s="282" customFormat="1" ht="12.75" customHeight="1" x14ac:dyDescent="0.25">
      <c r="A5757"/>
      <c r="B5757"/>
      <c r="C5757" s="8"/>
      <c r="D5757" s="8"/>
      <c r="E5757"/>
      <c r="F5757" s="276"/>
      <c r="G5757"/>
      <c r="H5757"/>
      <c r="I5757"/>
      <c r="J5757" s="267"/>
      <c r="K5757" s="267"/>
      <c r="L5757" s="372"/>
      <c r="O5757" s="373"/>
      <c r="P5757" s="373"/>
      <c r="Q5757" s="374"/>
      <c r="R5757" s="274"/>
      <c r="S5757"/>
      <c r="T5757"/>
      <c r="U5757"/>
      <c r="V5757"/>
      <c r="W5757"/>
      <c r="X5757"/>
      <c r="Y5757"/>
      <c r="Z5757"/>
      <c r="AA5757"/>
      <c r="AB5757"/>
      <c r="AC5757"/>
      <c r="AD5757"/>
      <c r="AE5757"/>
      <c r="AF5757"/>
      <c r="AG5757"/>
      <c r="AH5757"/>
    </row>
    <row r="5758" spans="1:34" s="282" customFormat="1" ht="12.75" customHeight="1" x14ac:dyDescent="0.25">
      <c r="A5758"/>
      <c r="B5758"/>
      <c r="C5758" s="8"/>
      <c r="D5758" s="8"/>
      <c r="E5758"/>
      <c r="F5758" s="276"/>
      <c r="G5758"/>
      <c r="H5758"/>
      <c r="I5758"/>
      <c r="J5758" s="267"/>
      <c r="K5758" s="267"/>
      <c r="L5758" s="372"/>
      <c r="O5758" s="373"/>
      <c r="P5758" s="373"/>
      <c r="Q5758" s="374"/>
      <c r="R5758" s="274"/>
      <c r="S5758"/>
      <c r="T5758"/>
      <c r="U5758"/>
      <c r="V5758"/>
      <c r="W5758"/>
      <c r="X5758"/>
      <c r="Y5758"/>
      <c r="Z5758"/>
      <c r="AA5758"/>
      <c r="AB5758"/>
      <c r="AC5758"/>
      <c r="AD5758"/>
      <c r="AE5758"/>
      <c r="AF5758"/>
      <c r="AG5758"/>
      <c r="AH5758"/>
    </row>
    <row r="5759" spans="1:34" s="282" customFormat="1" ht="12.75" customHeight="1" x14ac:dyDescent="0.25">
      <c r="A5759"/>
      <c r="B5759"/>
      <c r="C5759" s="8"/>
      <c r="D5759" s="8"/>
      <c r="E5759"/>
      <c r="F5759" s="276"/>
      <c r="G5759"/>
      <c r="H5759"/>
      <c r="I5759"/>
      <c r="J5759" s="267"/>
      <c r="K5759" s="267"/>
      <c r="L5759" s="372"/>
      <c r="O5759" s="373"/>
      <c r="P5759" s="373"/>
      <c r="Q5759" s="374"/>
      <c r="R5759" s="274"/>
      <c r="S5759"/>
      <c r="T5759"/>
      <c r="U5759"/>
      <c r="V5759"/>
      <c r="W5759"/>
      <c r="X5759"/>
      <c r="Y5759"/>
      <c r="Z5759"/>
      <c r="AA5759"/>
      <c r="AB5759"/>
      <c r="AC5759"/>
      <c r="AD5759"/>
      <c r="AE5759"/>
      <c r="AF5759"/>
      <c r="AG5759"/>
      <c r="AH5759"/>
    </row>
    <row r="5760" spans="1:34" s="282" customFormat="1" ht="12.75" customHeight="1" x14ac:dyDescent="0.25">
      <c r="A5760"/>
      <c r="B5760"/>
      <c r="C5760" s="8"/>
      <c r="D5760" s="8"/>
      <c r="E5760"/>
      <c r="F5760" s="276"/>
      <c r="G5760"/>
      <c r="H5760"/>
      <c r="I5760"/>
      <c r="J5760" s="267"/>
      <c r="K5760" s="267"/>
      <c r="L5760" s="372"/>
      <c r="O5760" s="373"/>
      <c r="P5760" s="373"/>
      <c r="Q5760" s="374"/>
      <c r="R5760" s="274"/>
      <c r="S5760"/>
      <c r="T5760"/>
      <c r="U5760"/>
      <c r="V5760"/>
      <c r="W5760"/>
      <c r="X5760"/>
      <c r="Y5760"/>
      <c r="Z5760"/>
      <c r="AA5760"/>
      <c r="AB5760"/>
      <c r="AC5760"/>
      <c r="AD5760"/>
      <c r="AE5760"/>
      <c r="AF5760"/>
      <c r="AG5760"/>
      <c r="AH5760"/>
    </row>
    <row r="5761" spans="1:34" s="282" customFormat="1" ht="12.75" customHeight="1" x14ac:dyDescent="0.25">
      <c r="A5761"/>
      <c r="B5761"/>
      <c r="C5761" s="8"/>
      <c r="D5761" s="8"/>
      <c r="E5761"/>
      <c r="F5761" s="276"/>
      <c r="G5761"/>
      <c r="H5761"/>
      <c r="I5761"/>
      <c r="J5761" s="267"/>
      <c r="K5761" s="267"/>
      <c r="L5761" s="372"/>
      <c r="O5761" s="373"/>
      <c r="P5761" s="373"/>
      <c r="Q5761" s="374"/>
      <c r="R5761" s="274"/>
      <c r="S5761"/>
      <c r="T5761"/>
      <c r="U5761"/>
      <c r="V5761"/>
      <c r="W5761"/>
      <c r="X5761"/>
      <c r="Y5761"/>
      <c r="Z5761"/>
      <c r="AA5761"/>
      <c r="AB5761"/>
      <c r="AC5761"/>
      <c r="AD5761"/>
      <c r="AE5761"/>
      <c r="AF5761"/>
      <c r="AG5761"/>
      <c r="AH5761"/>
    </row>
    <row r="5762" spans="1:34" s="282" customFormat="1" ht="12.75" customHeight="1" x14ac:dyDescent="0.25">
      <c r="A5762"/>
      <c r="B5762"/>
      <c r="C5762" s="8"/>
      <c r="D5762" s="8"/>
      <c r="E5762"/>
      <c r="F5762" s="276"/>
      <c r="G5762"/>
      <c r="H5762"/>
      <c r="I5762"/>
      <c r="J5762" s="267"/>
      <c r="K5762" s="267"/>
      <c r="L5762" s="372"/>
      <c r="O5762" s="373"/>
      <c r="P5762" s="373"/>
      <c r="Q5762" s="374"/>
      <c r="R5762" s="274"/>
      <c r="S5762"/>
      <c r="T5762"/>
      <c r="U5762"/>
      <c r="V5762"/>
      <c r="W5762"/>
      <c r="X5762"/>
      <c r="Y5762"/>
      <c r="Z5762"/>
      <c r="AA5762"/>
      <c r="AB5762"/>
      <c r="AC5762"/>
      <c r="AD5762"/>
      <c r="AE5762"/>
      <c r="AF5762"/>
      <c r="AG5762"/>
      <c r="AH5762"/>
    </row>
    <row r="5763" spans="1:34" s="282" customFormat="1" ht="12.75" customHeight="1" x14ac:dyDescent="0.25">
      <c r="A5763"/>
      <c r="B5763"/>
      <c r="C5763" s="8"/>
      <c r="D5763" s="8"/>
      <c r="E5763"/>
      <c r="F5763" s="276"/>
      <c r="G5763"/>
      <c r="H5763"/>
      <c r="I5763"/>
      <c r="J5763" s="267"/>
      <c r="K5763" s="267"/>
      <c r="L5763" s="372"/>
      <c r="O5763" s="373"/>
      <c r="P5763" s="373"/>
      <c r="Q5763" s="374"/>
      <c r="R5763" s="274"/>
      <c r="S5763"/>
      <c r="T5763"/>
      <c r="U5763"/>
      <c r="V5763"/>
      <c r="W5763"/>
      <c r="X5763"/>
      <c r="Y5763"/>
      <c r="Z5763"/>
      <c r="AA5763"/>
      <c r="AB5763"/>
      <c r="AC5763"/>
      <c r="AD5763"/>
      <c r="AE5763"/>
      <c r="AF5763"/>
      <c r="AG5763"/>
      <c r="AH5763"/>
    </row>
    <row r="5764" spans="1:34" s="282" customFormat="1" ht="12.75" customHeight="1" x14ac:dyDescent="0.25">
      <c r="A5764"/>
      <c r="B5764"/>
      <c r="C5764" s="8"/>
      <c r="D5764" s="8"/>
      <c r="E5764"/>
      <c r="F5764" s="276"/>
      <c r="G5764"/>
      <c r="H5764"/>
      <c r="I5764"/>
      <c r="J5764" s="267"/>
      <c r="K5764" s="267"/>
      <c r="L5764" s="372"/>
      <c r="O5764" s="373"/>
      <c r="P5764" s="373"/>
      <c r="Q5764" s="374"/>
      <c r="R5764" s="274"/>
      <c r="S5764"/>
      <c r="T5764"/>
      <c r="U5764"/>
      <c r="V5764"/>
      <c r="W5764"/>
      <c r="X5764"/>
      <c r="Y5764"/>
      <c r="Z5764"/>
      <c r="AA5764"/>
      <c r="AB5764"/>
      <c r="AC5764"/>
      <c r="AD5764"/>
      <c r="AE5764"/>
      <c r="AF5764"/>
      <c r="AG5764"/>
      <c r="AH5764"/>
    </row>
    <row r="5765" spans="1:34" s="282" customFormat="1" ht="12.75" customHeight="1" x14ac:dyDescent="0.25">
      <c r="A5765"/>
      <c r="B5765"/>
      <c r="C5765" s="8"/>
      <c r="D5765" s="8"/>
      <c r="E5765"/>
      <c r="F5765" s="276"/>
      <c r="G5765"/>
      <c r="H5765"/>
      <c r="I5765"/>
      <c r="J5765" s="267"/>
      <c r="K5765" s="267"/>
      <c r="L5765" s="372"/>
      <c r="O5765" s="373"/>
      <c r="P5765" s="373"/>
      <c r="Q5765" s="374"/>
      <c r="R5765" s="274"/>
      <c r="S5765"/>
      <c r="T5765"/>
      <c r="U5765"/>
      <c r="V5765"/>
      <c r="W5765"/>
      <c r="X5765"/>
      <c r="Y5765"/>
      <c r="Z5765"/>
      <c r="AA5765"/>
      <c r="AB5765"/>
      <c r="AC5765"/>
      <c r="AD5765"/>
      <c r="AE5765"/>
      <c r="AF5765"/>
      <c r="AG5765"/>
      <c r="AH5765"/>
    </row>
    <row r="5766" spans="1:34" s="282" customFormat="1" ht="12.75" customHeight="1" x14ac:dyDescent="0.25">
      <c r="A5766"/>
      <c r="B5766"/>
      <c r="C5766" s="8"/>
      <c r="D5766" s="8"/>
      <c r="E5766"/>
      <c r="F5766" s="276"/>
      <c r="G5766"/>
      <c r="H5766"/>
      <c r="I5766"/>
      <c r="J5766" s="267"/>
      <c r="K5766" s="267"/>
      <c r="L5766" s="372"/>
      <c r="O5766" s="373"/>
      <c r="P5766" s="373"/>
      <c r="Q5766" s="374"/>
      <c r="R5766" s="274"/>
      <c r="S5766"/>
      <c r="T5766"/>
      <c r="U5766"/>
      <c r="V5766"/>
      <c r="W5766"/>
      <c r="X5766"/>
      <c r="Y5766"/>
      <c r="Z5766"/>
      <c r="AA5766"/>
      <c r="AB5766"/>
      <c r="AC5766"/>
      <c r="AD5766"/>
      <c r="AE5766"/>
      <c r="AF5766"/>
      <c r="AG5766"/>
      <c r="AH5766"/>
    </row>
    <row r="5767" spans="1:34" s="282" customFormat="1" ht="12.75" customHeight="1" x14ac:dyDescent="0.25">
      <c r="A5767"/>
      <c r="B5767"/>
      <c r="C5767" s="8"/>
      <c r="D5767" s="8"/>
      <c r="E5767"/>
      <c r="F5767" s="276"/>
      <c r="G5767"/>
      <c r="H5767"/>
      <c r="I5767"/>
      <c r="J5767" s="267"/>
      <c r="K5767" s="267"/>
      <c r="L5767" s="372"/>
      <c r="O5767" s="373"/>
      <c r="P5767" s="373"/>
      <c r="Q5767" s="374"/>
      <c r="R5767" s="274"/>
      <c r="S5767"/>
      <c r="T5767"/>
      <c r="U5767"/>
      <c r="V5767"/>
      <c r="W5767"/>
      <c r="X5767"/>
      <c r="Y5767"/>
      <c r="Z5767"/>
      <c r="AA5767"/>
      <c r="AB5767"/>
      <c r="AC5767"/>
      <c r="AD5767"/>
      <c r="AE5767"/>
      <c r="AF5767"/>
      <c r="AG5767"/>
      <c r="AH5767"/>
    </row>
    <row r="5768" spans="1:34" s="282" customFormat="1" ht="12.75" customHeight="1" x14ac:dyDescent="0.25">
      <c r="A5768"/>
      <c r="B5768"/>
      <c r="C5768" s="8"/>
      <c r="D5768" s="8"/>
      <c r="E5768"/>
      <c r="F5768" s="276"/>
      <c r="G5768"/>
      <c r="H5768"/>
      <c r="I5768"/>
      <c r="J5768" s="267"/>
      <c r="K5768" s="267"/>
      <c r="L5768" s="372"/>
      <c r="O5768" s="373"/>
      <c r="P5768" s="373"/>
      <c r="Q5768" s="374"/>
      <c r="R5768" s="274"/>
      <c r="S5768"/>
      <c r="T5768"/>
      <c r="U5768"/>
      <c r="V5768"/>
      <c r="W5768"/>
      <c r="X5768"/>
      <c r="Y5768"/>
      <c r="Z5768"/>
      <c r="AA5768"/>
      <c r="AB5768"/>
      <c r="AC5768"/>
      <c r="AD5768"/>
      <c r="AE5768"/>
      <c r="AF5768"/>
      <c r="AG5768"/>
      <c r="AH5768"/>
    </row>
    <row r="5769" spans="1:34" s="282" customFormat="1" ht="12.75" customHeight="1" x14ac:dyDescent="0.25">
      <c r="A5769"/>
      <c r="B5769"/>
      <c r="C5769" s="8"/>
      <c r="D5769" s="8"/>
      <c r="E5769"/>
      <c r="F5769" s="276"/>
      <c r="G5769"/>
      <c r="H5769"/>
      <c r="I5769"/>
      <c r="J5769" s="267"/>
      <c r="K5769" s="267"/>
      <c r="L5769" s="372"/>
      <c r="O5769" s="373"/>
      <c r="P5769" s="373"/>
      <c r="Q5769" s="374"/>
      <c r="R5769" s="274"/>
      <c r="S5769"/>
      <c r="T5769"/>
      <c r="U5769"/>
      <c r="V5769"/>
      <c r="W5769"/>
      <c r="X5769"/>
      <c r="Y5769"/>
      <c r="Z5769"/>
      <c r="AA5769"/>
      <c r="AB5769"/>
      <c r="AC5769"/>
      <c r="AD5769"/>
      <c r="AE5769"/>
      <c r="AF5769"/>
      <c r="AG5769"/>
      <c r="AH5769"/>
    </row>
    <row r="5770" spans="1:34" s="282" customFormat="1" ht="12.75" customHeight="1" x14ac:dyDescent="0.25">
      <c r="A5770"/>
      <c r="B5770"/>
      <c r="C5770" s="8"/>
      <c r="D5770" s="8"/>
      <c r="E5770"/>
      <c r="F5770" s="276"/>
      <c r="G5770"/>
      <c r="H5770"/>
      <c r="I5770"/>
      <c r="J5770" s="267"/>
      <c r="K5770" s="267"/>
      <c r="L5770" s="372"/>
      <c r="O5770" s="373"/>
      <c r="P5770" s="373"/>
      <c r="Q5770" s="374"/>
      <c r="R5770" s="274"/>
      <c r="S5770"/>
      <c r="T5770"/>
      <c r="U5770"/>
      <c r="V5770"/>
      <c r="W5770"/>
      <c r="X5770"/>
      <c r="Y5770"/>
      <c r="Z5770"/>
      <c r="AA5770"/>
      <c r="AB5770"/>
      <c r="AC5770"/>
      <c r="AD5770"/>
      <c r="AE5770"/>
      <c r="AF5770"/>
      <c r="AG5770"/>
      <c r="AH5770"/>
    </row>
    <row r="5771" spans="1:34" s="282" customFormat="1" ht="12.75" customHeight="1" x14ac:dyDescent="0.25">
      <c r="A5771"/>
      <c r="B5771"/>
      <c r="C5771" s="8"/>
      <c r="D5771" s="8"/>
      <c r="E5771"/>
      <c r="F5771" s="276"/>
      <c r="G5771"/>
      <c r="H5771"/>
      <c r="I5771"/>
      <c r="J5771" s="267"/>
      <c r="K5771" s="267"/>
      <c r="L5771" s="372"/>
      <c r="O5771" s="373"/>
      <c r="P5771" s="373"/>
      <c r="Q5771" s="374"/>
      <c r="R5771" s="274"/>
      <c r="S5771"/>
      <c r="T5771"/>
      <c r="U5771"/>
      <c r="V5771"/>
      <c r="W5771"/>
      <c r="X5771"/>
      <c r="Y5771"/>
      <c r="Z5771"/>
      <c r="AA5771"/>
      <c r="AB5771"/>
      <c r="AC5771"/>
      <c r="AD5771"/>
      <c r="AE5771"/>
      <c r="AF5771"/>
      <c r="AG5771"/>
      <c r="AH5771"/>
    </row>
    <row r="5772" spans="1:34" s="282" customFormat="1" ht="12.75" customHeight="1" x14ac:dyDescent="0.25">
      <c r="A5772"/>
      <c r="B5772"/>
      <c r="C5772" s="8"/>
      <c r="D5772" s="8"/>
      <c r="E5772"/>
      <c r="F5772" s="276"/>
      <c r="G5772"/>
      <c r="H5772"/>
      <c r="I5772"/>
      <c r="J5772" s="267"/>
      <c r="K5772" s="267"/>
      <c r="L5772" s="372"/>
      <c r="O5772" s="373"/>
      <c r="P5772" s="373"/>
      <c r="Q5772" s="374"/>
      <c r="R5772" s="274"/>
      <c r="S5772"/>
      <c r="T5772"/>
      <c r="U5772"/>
      <c r="V5772"/>
      <c r="W5772"/>
      <c r="X5772"/>
      <c r="Y5772"/>
      <c r="Z5772"/>
      <c r="AA5772"/>
      <c r="AB5772"/>
      <c r="AC5772"/>
      <c r="AD5772"/>
      <c r="AE5772"/>
      <c r="AF5772"/>
      <c r="AG5772"/>
      <c r="AH5772"/>
    </row>
    <row r="5773" spans="1:34" s="282" customFormat="1" ht="12.75" customHeight="1" x14ac:dyDescent="0.25">
      <c r="A5773"/>
      <c r="B5773"/>
      <c r="C5773" s="8"/>
      <c r="D5773" s="8"/>
      <c r="E5773"/>
      <c r="F5773" s="276"/>
      <c r="G5773"/>
      <c r="H5773"/>
      <c r="I5773"/>
      <c r="J5773" s="267"/>
      <c r="K5773" s="267"/>
      <c r="L5773" s="372"/>
      <c r="O5773" s="373"/>
      <c r="P5773" s="373"/>
      <c r="Q5773" s="374"/>
      <c r="R5773" s="274"/>
      <c r="S5773"/>
      <c r="T5773"/>
      <c r="U5773"/>
      <c r="V5773"/>
      <c r="W5773"/>
      <c r="X5773"/>
      <c r="Y5773"/>
      <c r="Z5773"/>
      <c r="AA5773"/>
      <c r="AB5773"/>
      <c r="AC5773"/>
      <c r="AD5773"/>
      <c r="AE5773"/>
      <c r="AF5773"/>
      <c r="AG5773"/>
      <c r="AH5773"/>
    </row>
    <row r="5774" spans="1:34" s="282" customFormat="1" ht="12.75" customHeight="1" x14ac:dyDescent="0.25">
      <c r="A5774"/>
      <c r="B5774"/>
      <c r="C5774" s="8"/>
      <c r="D5774" s="8"/>
      <c r="E5774"/>
      <c r="F5774" s="276"/>
      <c r="G5774"/>
      <c r="H5774"/>
      <c r="I5774"/>
      <c r="J5774" s="267"/>
      <c r="K5774" s="267"/>
      <c r="L5774" s="372"/>
      <c r="O5774" s="373"/>
      <c r="P5774" s="373"/>
      <c r="Q5774" s="374"/>
      <c r="R5774" s="274"/>
      <c r="S5774"/>
      <c r="T5774"/>
      <c r="U5774"/>
      <c r="V5774"/>
      <c r="W5774"/>
      <c r="X5774"/>
      <c r="Y5774"/>
      <c r="Z5774"/>
      <c r="AA5774"/>
      <c r="AB5774"/>
      <c r="AC5774"/>
      <c r="AD5774"/>
      <c r="AE5774"/>
      <c r="AF5774"/>
      <c r="AG5774"/>
      <c r="AH5774"/>
    </row>
    <row r="5775" spans="1:34" s="282" customFormat="1" ht="12.75" customHeight="1" x14ac:dyDescent="0.25">
      <c r="A5775"/>
      <c r="B5775"/>
      <c r="C5775" s="8"/>
      <c r="D5775" s="8"/>
      <c r="E5775"/>
      <c r="F5775" s="276"/>
      <c r="G5775"/>
      <c r="H5775"/>
      <c r="I5775"/>
      <c r="J5775" s="267"/>
      <c r="K5775" s="267"/>
      <c r="L5775" s="372"/>
      <c r="O5775" s="373"/>
      <c r="P5775" s="373"/>
      <c r="Q5775" s="374"/>
      <c r="R5775" s="274"/>
      <c r="S5775"/>
      <c r="T5775"/>
      <c r="U5775"/>
      <c r="V5775"/>
      <c r="W5775"/>
      <c r="X5775"/>
      <c r="Y5775"/>
      <c r="Z5775"/>
      <c r="AA5775"/>
      <c r="AB5775"/>
      <c r="AC5775"/>
      <c r="AD5775"/>
      <c r="AE5775"/>
      <c r="AF5775"/>
      <c r="AG5775"/>
      <c r="AH5775"/>
    </row>
    <row r="5776" spans="1:34" s="282" customFormat="1" ht="12.75" customHeight="1" x14ac:dyDescent="0.25">
      <c r="A5776"/>
      <c r="B5776"/>
      <c r="C5776" s="8"/>
      <c r="D5776" s="8"/>
      <c r="E5776"/>
      <c r="F5776" s="276"/>
      <c r="G5776"/>
      <c r="H5776"/>
      <c r="I5776"/>
      <c r="J5776" s="267"/>
      <c r="K5776" s="267"/>
      <c r="L5776" s="372"/>
      <c r="O5776" s="373"/>
      <c r="P5776" s="373"/>
      <c r="Q5776" s="374"/>
      <c r="R5776" s="274"/>
      <c r="S5776"/>
      <c r="T5776"/>
      <c r="U5776"/>
      <c r="V5776"/>
      <c r="W5776"/>
      <c r="X5776"/>
      <c r="Y5776"/>
      <c r="Z5776"/>
      <c r="AA5776"/>
      <c r="AB5776"/>
      <c r="AC5776"/>
      <c r="AD5776"/>
      <c r="AE5776"/>
      <c r="AF5776"/>
      <c r="AG5776"/>
      <c r="AH5776"/>
    </row>
    <row r="5777" spans="1:34" s="282" customFormat="1" ht="12.75" customHeight="1" x14ac:dyDescent="0.25">
      <c r="A5777"/>
      <c r="B5777"/>
      <c r="C5777" s="8"/>
      <c r="D5777" s="8"/>
      <c r="E5777"/>
      <c r="F5777" s="276"/>
      <c r="G5777"/>
      <c r="H5777"/>
      <c r="I5777"/>
      <c r="J5777" s="267"/>
      <c r="K5777" s="267"/>
      <c r="L5777" s="372"/>
      <c r="O5777" s="373"/>
      <c r="P5777" s="373"/>
      <c r="Q5777" s="374"/>
      <c r="R5777" s="274"/>
      <c r="S5777"/>
      <c r="T5777"/>
      <c r="U5777"/>
      <c r="V5777"/>
      <c r="W5777"/>
      <c r="X5777"/>
      <c r="Y5777"/>
      <c r="Z5777"/>
      <c r="AA5777"/>
      <c r="AB5777"/>
      <c r="AC5777"/>
      <c r="AD5777"/>
      <c r="AE5777"/>
      <c r="AF5777"/>
      <c r="AG5777"/>
      <c r="AH5777"/>
    </row>
    <row r="5778" spans="1:34" s="282" customFormat="1" ht="12.75" customHeight="1" x14ac:dyDescent="0.25">
      <c r="A5778"/>
      <c r="B5778"/>
      <c r="C5778" s="8"/>
      <c r="D5778" s="8"/>
      <c r="E5778"/>
      <c r="F5778" s="276"/>
      <c r="G5778"/>
      <c r="H5778"/>
      <c r="I5778"/>
      <c r="J5778" s="267"/>
      <c r="K5778" s="267"/>
      <c r="L5778" s="372"/>
      <c r="O5778" s="373"/>
      <c r="P5778" s="373"/>
      <c r="Q5778" s="374"/>
      <c r="R5778" s="274"/>
      <c r="S5778"/>
      <c r="T5778"/>
      <c r="U5778"/>
      <c r="V5778"/>
      <c r="W5778"/>
      <c r="X5778"/>
      <c r="Y5778"/>
      <c r="Z5778"/>
      <c r="AA5778"/>
      <c r="AB5778"/>
      <c r="AC5778"/>
      <c r="AD5778"/>
      <c r="AE5778"/>
      <c r="AF5778"/>
      <c r="AG5778"/>
      <c r="AH5778"/>
    </row>
    <row r="5779" spans="1:34" s="282" customFormat="1" ht="12.75" customHeight="1" x14ac:dyDescent="0.25">
      <c r="A5779"/>
      <c r="B5779"/>
      <c r="C5779" s="8"/>
      <c r="D5779" s="8"/>
      <c r="E5779"/>
      <c r="F5779" s="276"/>
      <c r="G5779"/>
      <c r="H5779"/>
      <c r="I5779"/>
      <c r="J5779" s="267"/>
      <c r="K5779" s="267"/>
      <c r="L5779" s="372"/>
      <c r="O5779" s="373"/>
      <c r="P5779" s="373"/>
      <c r="Q5779" s="374"/>
      <c r="R5779" s="274"/>
      <c r="S5779"/>
      <c r="T5779"/>
      <c r="U5779"/>
      <c r="V5779"/>
      <c r="W5779"/>
      <c r="X5779"/>
      <c r="Y5779"/>
      <c r="Z5779"/>
      <c r="AA5779"/>
      <c r="AB5779"/>
      <c r="AC5779"/>
      <c r="AD5779"/>
      <c r="AE5779"/>
      <c r="AF5779"/>
      <c r="AG5779"/>
      <c r="AH5779"/>
    </row>
    <row r="5780" spans="1:34" s="282" customFormat="1" ht="12.75" customHeight="1" x14ac:dyDescent="0.25">
      <c r="A5780"/>
      <c r="B5780"/>
      <c r="C5780" s="8"/>
      <c r="D5780" s="8"/>
      <c r="E5780"/>
      <c r="F5780" s="276"/>
      <c r="G5780"/>
      <c r="H5780"/>
      <c r="I5780"/>
      <c r="J5780" s="267"/>
      <c r="K5780" s="267"/>
      <c r="L5780" s="372"/>
      <c r="O5780" s="373"/>
      <c r="P5780" s="373"/>
      <c r="Q5780" s="374"/>
      <c r="R5780" s="274"/>
      <c r="S5780"/>
      <c r="T5780"/>
      <c r="U5780"/>
      <c r="V5780"/>
      <c r="W5780"/>
      <c r="X5780"/>
      <c r="Y5780"/>
      <c r="Z5780"/>
      <c r="AA5780"/>
      <c r="AB5780"/>
      <c r="AC5780"/>
      <c r="AD5780"/>
      <c r="AE5780"/>
      <c r="AF5780"/>
      <c r="AG5780"/>
      <c r="AH5780"/>
    </row>
    <row r="5781" spans="1:34" s="282" customFormat="1" ht="12.75" customHeight="1" x14ac:dyDescent="0.25">
      <c r="A5781"/>
      <c r="B5781"/>
      <c r="C5781" s="8"/>
      <c r="D5781" s="8"/>
      <c r="E5781"/>
      <c r="F5781" s="276"/>
      <c r="G5781"/>
      <c r="H5781"/>
      <c r="I5781"/>
      <c r="J5781" s="267"/>
      <c r="K5781" s="267"/>
      <c r="L5781" s="372"/>
      <c r="O5781" s="373"/>
      <c r="P5781" s="373"/>
      <c r="Q5781" s="374"/>
      <c r="R5781" s="274"/>
      <c r="S5781"/>
      <c r="T5781"/>
      <c r="U5781"/>
      <c r="V5781"/>
      <c r="W5781"/>
      <c r="X5781"/>
      <c r="Y5781"/>
      <c r="Z5781"/>
      <c r="AA5781"/>
      <c r="AB5781"/>
      <c r="AC5781"/>
      <c r="AD5781"/>
      <c r="AE5781"/>
      <c r="AF5781"/>
      <c r="AG5781"/>
      <c r="AH5781"/>
    </row>
    <row r="5782" spans="1:34" s="282" customFormat="1" ht="12.75" customHeight="1" x14ac:dyDescent="0.25">
      <c r="A5782"/>
      <c r="B5782"/>
      <c r="C5782" s="8"/>
      <c r="D5782" s="8"/>
      <c r="E5782"/>
      <c r="F5782" s="276"/>
      <c r="G5782"/>
      <c r="H5782"/>
      <c r="I5782"/>
      <c r="J5782" s="267"/>
      <c r="K5782" s="267"/>
      <c r="L5782" s="372"/>
      <c r="O5782" s="373"/>
      <c r="P5782" s="373"/>
      <c r="Q5782" s="374"/>
      <c r="R5782" s="274"/>
      <c r="S5782"/>
      <c r="T5782"/>
      <c r="U5782"/>
      <c r="V5782"/>
      <c r="W5782"/>
      <c r="X5782"/>
      <c r="Y5782"/>
      <c r="Z5782"/>
      <c r="AA5782"/>
      <c r="AB5782"/>
      <c r="AC5782"/>
      <c r="AD5782"/>
      <c r="AE5782"/>
      <c r="AF5782"/>
      <c r="AG5782"/>
      <c r="AH5782"/>
    </row>
    <row r="5783" spans="1:34" s="282" customFormat="1" ht="12.75" customHeight="1" x14ac:dyDescent="0.25">
      <c r="A5783"/>
      <c r="B5783"/>
      <c r="C5783" s="8"/>
      <c r="D5783" s="8"/>
      <c r="E5783"/>
      <c r="F5783" s="276"/>
      <c r="G5783"/>
      <c r="H5783"/>
      <c r="I5783"/>
      <c r="J5783" s="267"/>
      <c r="K5783" s="267"/>
      <c r="L5783" s="372"/>
      <c r="O5783" s="373"/>
      <c r="P5783" s="373"/>
      <c r="Q5783" s="374"/>
      <c r="R5783" s="274"/>
      <c r="S5783"/>
      <c r="T5783"/>
      <c r="U5783"/>
      <c r="V5783"/>
      <c r="W5783"/>
      <c r="X5783"/>
      <c r="Y5783"/>
      <c r="Z5783"/>
      <c r="AA5783"/>
      <c r="AB5783"/>
      <c r="AC5783"/>
      <c r="AD5783"/>
      <c r="AE5783"/>
      <c r="AF5783"/>
      <c r="AG5783"/>
      <c r="AH5783"/>
    </row>
    <row r="5784" spans="1:34" s="282" customFormat="1" ht="12.75" customHeight="1" x14ac:dyDescent="0.25">
      <c r="A5784"/>
      <c r="B5784"/>
      <c r="C5784" s="8"/>
      <c r="D5784" s="8"/>
      <c r="E5784"/>
      <c r="F5784" s="276"/>
      <c r="G5784"/>
      <c r="H5784"/>
      <c r="I5784"/>
      <c r="J5784" s="267"/>
      <c r="K5784" s="267"/>
      <c r="L5784" s="372"/>
      <c r="O5784" s="373"/>
      <c r="P5784" s="373"/>
      <c r="Q5784" s="374"/>
      <c r="R5784" s="274"/>
      <c r="S5784"/>
      <c r="T5784"/>
      <c r="U5784"/>
      <c r="V5784"/>
      <c r="W5784"/>
      <c r="X5784"/>
      <c r="Y5784"/>
      <c r="Z5784"/>
      <c r="AA5784"/>
      <c r="AB5784"/>
      <c r="AC5784"/>
      <c r="AD5784"/>
      <c r="AE5784"/>
      <c r="AF5784"/>
      <c r="AG5784"/>
      <c r="AH5784"/>
    </row>
    <row r="5785" spans="1:34" s="282" customFormat="1" ht="12.75" customHeight="1" x14ac:dyDescent="0.25">
      <c r="A5785"/>
      <c r="B5785"/>
      <c r="C5785" s="8"/>
      <c r="D5785" s="8"/>
      <c r="E5785"/>
      <c r="F5785" s="276"/>
      <c r="G5785"/>
      <c r="H5785"/>
      <c r="I5785"/>
      <c r="J5785" s="267"/>
      <c r="K5785" s="267"/>
      <c r="L5785" s="372"/>
      <c r="O5785" s="373"/>
      <c r="P5785" s="373"/>
      <c r="Q5785" s="374"/>
      <c r="R5785" s="274"/>
      <c r="S5785"/>
      <c r="T5785"/>
      <c r="U5785"/>
      <c r="V5785"/>
      <c r="W5785"/>
      <c r="X5785"/>
      <c r="Y5785"/>
      <c r="Z5785"/>
      <c r="AA5785"/>
      <c r="AB5785"/>
      <c r="AC5785"/>
      <c r="AD5785"/>
      <c r="AE5785"/>
      <c r="AF5785"/>
      <c r="AG5785"/>
      <c r="AH5785"/>
    </row>
    <row r="5786" spans="1:34" s="282" customFormat="1" ht="12.75" customHeight="1" x14ac:dyDescent="0.25">
      <c r="A5786"/>
      <c r="B5786"/>
      <c r="C5786" s="8"/>
      <c r="D5786" s="8"/>
      <c r="E5786"/>
      <c r="F5786" s="276"/>
      <c r="G5786"/>
      <c r="H5786"/>
      <c r="I5786"/>
      <c r="J5786" s="267"/>
      <c r="K5786" s="267"/>
      <c r="L5786" s="372"/>
      <c r="O5786" s="373"/>
      <c r="P5786" s="373"/>
      <c r="Q5786" s="374"/>
      <c r="R5786" s="274"/>
      <c r="S5786"/>
      <c r="T5786"/>
      <c r="U5786"/>
      <c r="V5786"/>
      <c r="W5786"/>
      <c r="X5786"/>
      <c r="Y5786"/>
      <c r="Z5786"/>
      <c r="AA5786"/>
      <c r="AB5786"/>
      <c r="AC5786"/>
      <c r="AD5786"/>
      <c r="AE5786"/>
      <c r="AF5786"/>
      <c r="AG5786"/>
      <c r="AH5786"/>
    </row>
    <row r="5787" spans="1:34" s="282" customFormat="1" ht="12.75" customHeight="1" x14ac:dyDescent="0.25">
      <c r="A5787"/>
      <c r="B5787"/>
      <c r="C5787" s="8"/>
      <c r="D5787" s="8"/>
      <c r="E5787"/>
      <c r="F5787" s="276"/>
      <c r="G5787"/>
      <c r="H5787"/>
      <c r="I5787"/>
      <c r="J5787" s="267"/>
      <c r="K5787" s="267"/>
      <c r="L5787" s="372"/>
      <c r="O5787" s="373"/>
      <c r="P5787" s="373"/>
      <c r="Q5787" s="374"/>
      <c r="R5787" s="274"/>
      <c r="S5787"/>
      <c r="T5787"/>
      <c r="U5787"/>
      <c r="V5787"/>
      <c r="W5787"/>
      <c r="X5787"/>
      <c r="Y5787"/>
      <c r="Z5787"/>
      <c r="AA5787"/>
      <c r="AB5787"/>
      <c r="AC5787"/>
      <c r="AD5787"/>
      <c r="AE5787"/>
      <c r="AF5787"/>
      <c r="AG5787"/>
      <c r="AH5787"/>
    </row>
    <row r="5788" spans="1:34" s="282" customFormat="1" ht="12.75" customHeight="1" x14ac:dyDescent="0.25">
      <c r="A5788"/>
      <c r="B5788"/>
      <c r="C5788" s="8"/>
      <c r="D5788" s="8"/>
      <c r="E5788"/>
      <c r="F5788" s="276"/>
      <c r="G5788"/>
      <c r="H5788"/>
      <c r="I5788"/>
      <c r="J5788" s="267"/>
      <c r="K5788" s="267"/>
      <c r="L5788" s="372"/>
      <c r="O5788" s="373"/>
      <c r="P5788" s="373"/>
      <c r="Q5788" s="374"/>
      <c r="R5788" s="274"/>
      <c r="S5788"/>
      <c r="T5788"/>
      <c r="U5788"/>
      <c r="V5788"/>
      <c r="W5788"/>
      <c r="X5788"/>
      <c r="Y5788"/>
      <c r="Z5788"/>
      <c r="AA5788"/>
      <c r="AB5788"/>
      <c r="AC5788"/>
      <c r="AD5788"/>
      <c r="AE5788"/>
      <c r="AF5788"/>
      <c r="AG5788"/>
      <c r="AH5788"/>
    </row>
    <row r="5789" spans="1:34" s="282" customFormat="1" ht="12.75" customHeight="1" x14ac:dyDescent="0.25">
      <c r="A5789"/>
      <c r="B5789"/>
      <c r="C5789" s="8"/>
      <c r="D5789" s="8"/>
      <c r="E5789"/>
      <c r="F5789" s="276"/>
      <c r="G5789"/>
      <c r="H5789"/>
      <c r="I5789"/>
      <c r="J5789" s="267"/>
      <c r="K5789" s="267"/>
      <c r="L5789" s="372"/>
      <c r="O5789" s="373"/>
      <c r="P5789" s="373"/>
      <c r="Q5789" s="374"/>
      <c r="R5789" s="274"/>
      <c r="S5789"/>
      <c r="T5789"/>
      <c r="U5789"/>
      <c r="V5789"/>
      <c r="W5789"/>
      <c r="X5789"/>
      <c r="Y5789"/>
      <c r="Z5789"/>
      <c r="AA5789"/>
      <c r="AB5789"/>
      <c r="AC5789"/>
      <c r="AD5789"/>
      <c r="AE5789"/>
      <c r="AF5789"/>
      <c r="AG5789"/>
      <c r="AH5789"/>
    </row>
    <row r="5790" spans="1:34" s="282" customFormat="1" ht="12.75" customHeight="1" x14ac:dyDescent="0.25">
      <c r="A5790"/>
      <c r="B5790"/>
      <c r="C5790" s="8"/>
      <c r="D5790" s="8"/>
      <c r="E5790"/>
      <c r="F5790" s="276"/>
      <c r="G5790"/>
      <c r="H5790"/>
      <c r="I5790"/>
      <c r="J5790" s="267"/>
      <c r="K5790" s="267"/>
      <c r="L5790" s="372"/>
      <c r="O5790" s="373"/>
      <c r="P5790" s="373"/>
      <c r="Q5790" s="374"/>
      <c r="R5790" s="274"/>
      <c r="S5790"/>
      <c r="T5790"/>
      <c r="U5790"/>
      <c r="V5790"/>
      <c r="W5790"/>
      <c r="X5790"/>
      <c r="Y5790"/>
      <c r="Z5790"/>
      <c r="AA5790"/>
      <c r="AB5790"/>
      <c r="AC5790"/>
      <c r="AD5790"/>
      <c r="AE5790"/>
      <c r="AF5790"/>
      <c r="AG5790"/>
      <c r="AH5790"/>
    </row>
    <row r="5791" spans="1:34" s="282" customFormat="1" ht="12.75" customHeight="1" x14ac:dyDescent="0.25">
      <c r="A5791"/>
      <c r="B5791"/>
      <c r="C5791" s="8"/>
      <c r="D5791" s="8"/>
      <c r="E5791"/>
      <c r="F5791" s="276"/>
      <c r="G5791"/>
      <c r="H5791"/>
      <c r="I5791"/>
      <c r="J5791" s="267"/>
      <c r="K5791" s="267"/>
      <c r="L5791" s="372"/>
      <c r="O5791" s="373"/>
      <c r="P5791" s="373"/>
      <c r="Q5791" s="374"/>
      <c r="R5791" s="274"/>
      <c r="S5791"/>
      <c r="T5791"/>
      <c r="U5791"/>
      <c r="V5791"/>
      <c r="W5791"/>
      <c r="X5791"/>
      <c r="Y5791"/>
      <c r="Z5791"/>
      <c r="AA5791"/>
      <c r="AB5791"/>
      <c r="AC5791"/>
      <c r="AD5791"/>
      <c r="AE5791"/>
      <c r="AF5791"/>
      <c r="AG5791"/>
      <c r="AH5791"/>
    </row>
    <row r="5792" spans="1:34" s="282" customFormat="1" ht="12.75" customHeight="1" x14ac:dyDescent="0.25">
      <c r="A5792"/>
      <c r="B5792"/>
      <c r="C5792" s="8"/>
      <c r="D5792" s="8"/>
      <c r="E5792"/>
      <c r="F5792" s="276"/>
      <c r="G5792"/>
      <c r="H5792"/>
      <c r="I5792"/>
      <c r="J5792" s="267"/>
      <c r="K5792" s="267"/>
      <c r="L5792" s="372"/>
      <c r="O5792" s="373"/>
      <c r="P5792" s="373"/>
      <c r="Q5792" s="374"/>
      <c r="R5792" s="274"/>
      <c r="S5792"/>
      <c r="T5792"/>
      <c r="U5792"/>
      <c r="V5792"/>
      <c r="W5792"/>
      <c r="X5792"/>
      <c r="Y5792"/>
      <c r="Z5792"/>
      <c r="AA5792"/>
      <c r="AB5792"/>
      <c r="AC5792"/>
      <c r="AD5792"/>
      <c r="AE5792"/>
      <c r="AF5792"/>
      <c r="AG5792"/>
      <c r="AH5792"/>
    </row>
    <row r="5793" spans="1:34" s="282" customFormat="1" ht="12.75" customHeight="1" x14ac:dyDescent="0.25">
      <c r="A5793"/>
      <c r="B5793"/>
      <c r="C5793" s="8"/>
      <c r="D5793" s="8"/>
      <c r="E5793"/>
      <c r="F5793" s="276"/>
      <c r="G5793"/>
      <c r="H5793"/>
      <c r="I5793"/>
      <c r="J5793" s="267"/>
      <c r="K5793" s="267"/>
      <c r="L5793" s="372"/>
      <c r="O5793" s="373"/>
      <c r="P5793" s="373"/>
      <c r="Q5793" s="374"/>
      <c r="R5793" s="274"/>
      <c r="S5793"/>
      <c r="T5793"/>
      <c r="U5793"/>
      <c r="V5793"/>
      <c r="W5793"/>
      <c r="X5793"/>
      <c r="Y5793"/>
      <c r="Z5793"/>
      <c r="AA5793"/>
      <c r="AB5793"/>
      <c r="AC5793"/>
      <c r="AD5793"/>
      <c r="AE5793"/>
      <c r="AF5793"/>
      <c r="AG5793"/>
      <c r="AH5793"/>
    </row>
    <row r="5794" spans="1:34" s="282" customFormat="1" ht="12.75" customHeight="1" x14ac:dyDescent="0.25">
      <c r="A5794"/>
      <c r="B5794"/>
      <c r="C5794" s="8"/>
      <c r="D5794" s="8"/>
      <c r="E5794"/>
      <c r="F5794" s="276"/>
      <c r="G5794"/>
      <c r="H5794"/>
      <c r="I5794"/>
      <c r="J5794" s="267"/>
      <c r="K5794" s="267"/>
      <c r="L5794" s="372"/>
      <c r="O5794" s="373"/>
      <c r="P5794" s="373"/>
      <c r="Q5794" s="374"/>
      <c r="R5794" s="274"/>
      <c r="S5794"/>
      <c r="T5794"/>
      <c r="U5794"/>
      <c r="V5794"/>
      <c r="W5794"/>
      <c r="X5794"/>
      <c r="Y5794"/>
      <c r="Z5794"/>
      <c r="AA5794"/>
      <c r="AB5794"/>
      <c r="AC5794"/>
      <c r="AD5794"/>
      <c r="AE5794"/>
      <c r="AF5794"/>
      <c r="AG5794"/>
      <c r="AH5794"/>
    </row>
    <row r="5795" spans="1:34" s="282" customFormat="1" ht="12.75" customHeight="1" x14ac:dyDescent="0.25">
      <c r="A5795"/>
      <c r="B5795"/>
      <c r="C5795" s="8"/>
      <c r="D5795" s="8"/>
      <c r="E5795"/>
      <c r="F5795" s="276"/>
      <c r="G5795"/>
      <c r="H5795"/>
      <c r="I5795"/>
      <c r="J5795" s="267"/>
      <c r="K5795" s="267"/>
      <c r="L5795" s="372"/>
      <c r="O5795" s="373"/>
      <c r="P5795" s="373"/>
      <c r="Q5795" s="374"/>
      <c r="R5795" s="274"/>
      <c r="S5795"/>
      <c r="T5795"/>
      <c r="U5795"/>
      <c r="V5795"/>
      <c r="W5795"/>
      <c r="X5795"/>
      <c r="Y5795"/>
      <c r="Z5795"/>
      <c r="AA5795"/>
      <c r="AB5795"/>
      <c r="AC5795"/>
      <c r="AD5795"/>
      <c r="AE5795"/>
      <c r="AF5795"/>
      <c r="AG5795"/>
      <c r="AH5795"/>
    </row>
    <row r="5796" spans="1:34" s="282" customFormat="1" ht="12.75" customHeight="1" x14ac:dyDescent="0.25">
      <c r="A5796"/>
      <c r="B5796"/>
      <c r="C5796" s="8"/>
      <c r="D5796" s="8"/>
      <c r="E5796"/>
      <c r="F5796" s="276"/>
      <c r="G5796"/>
      <c r="H5796"/>
      <c r="I5796"/>
      <c r="J5796" s="267"/>
      <c r="K5796" s="267"/>
      <c r="L5796" s="372"/>
      <c r="O5796" s="373"/>
      <c r="P5796" s="373"/>
      <c r="Q5796" s="374"/>
      <c r="R5796" s="274"/>
      <c r="S5796"/>
      <c r="T5796"/>
      <c r="U5796"/>
      <c r="V5796"/>
      <c r="W5796"/>
      <c r="X5796"/>
      <c r="Y5796"/>
      <c r="Z5796"/>
      <c r="AA5796"/>
      <c r="AB5796"/>
      <c r="AC5796"/>
      <c r="AD5796"/>
      <c r="AE5796"/>
      <c r="AF5796"/>
      <c r="AG5796"/>
      <c r="AH5796"/>
    </row>
    <row r="5797" spans="1:34" s="282" customFormat="1" ht="12.75" customHeight="1" x14ac:dyDescent="0.25">
      <c r="A5797"/>
      <c r="B5797"/>
      <c r="C5797" s="8"/>
      <c r="D5797" s="8"/>
      <c r="E5797"/>
      <c r="F5797" s="276"/>
      <c r="G5797"/>
      <c r="H5797"/>
      <c r="I5797"/>
      <c r="J5797" s="267"/>
      <c r="K5797" s="267"/>
      <c r="L5797" s="372"/>
      <c r="O5797" s="373"/>
      <c r="P5797" s="373"/>
      <c r="Q5797" s="374"/>
      <c r="R5797" s="274"/>
      <c r="S5797"/>
      <c r="T5797"/>
      <c r="U5797"/>
      <c r="V5797"/>
      <c r="W5797"/>
      <c r="X5797"/>
      <c r="Y5797"/>
      <c r="Z5797"/>
      <c r="AA5797"/>
      <c r="AB5797"/>
      <c r="AC5797"/>
      <c r="AD5797"/>
      <c r="AE5797"/>
      <c r="AF5797"/>
      <c r="AG5797"/>
      <c r="AH5797"/>
    </row>
    <row r="5798" spans="1:34" s="282" customFormat="1" ht="12.75" customHeight="1" x14ac:dyDescent="0.25">
      <c r="A5798"/>
      <c r="B5798"/>
      <c r="C5798" s="8"/>
      <c r="D5798" s="8"/>
      <c r="E5798"/>
      <c r="F5798" s="276"/>
      <c r="G5798"/>
      <c r="H5798"/>
      <c r="I5798"/>
      <c r="J5798" s="267"/>
      <c r="K5798" s="267"/>
      <c r="L5798" s="372"/>
      <c r="O5798" s="373"/>
      <c r="P5798" s="373"/>
      <c r="Q5798" s="374"/>
      <c r="R5798" s="274"/>
      <c r="S5798"/>
      <c r="T5798"/>
      <c r="U5798"/>
      <c r="V5798"/>
      <c r="W5798"/>
      <c r="X5798"/>
      <c r="Y5798"/>
      <c r="Z5798"/>
      <c r="AA5798"/>
      <c r="AB5798"/>
      <c r="AC5798"/>
      <c r="AD5798"/>
      <c r="AE5798"/>
      <c r="AF5798"/>
      <c r="AG5798"/>
      <c r="AH5798"/>
    </row>
    <row r="5799" spans="1:34" s="282" customFormat="1" ht="12.75" customHeight="1" x14ac:dyDescent="0.25">
      <c r="A5799"/>
      <c r="B5799"/>
      <c r="C5799" s="8"/>
      <c r="D5799" s="8"/>
      <c r="E5799"/>
      <c r="F5799" s="276"/>
      <c r="G5799"/>
      <c r="H5799"/>
      <c r="I5799"/>
      <c r="J5799" s="267"/>
      <c r="K5799" s="267"/>
      <c r="L5799" s="372"/>
      <c r="O5799" s="373"/>
      <c r="P5799" s="373"/>
      <c r="Q5799" s="374"/>
      <c r="R5799" s="274"/>
      <c r="S5799"/>
      <c r="T5799"/>
      <c r="U5799"/>
      <c r="V5799"/>
      <c r="W5799"/>
      <c r="X5799"/>
      <c r="Y5799"/>
      <c r="Z5799"/>
      <c r="AA5799"/>
      <c r="AB5799"/>
      <c r="AC5799"/>
      <c r="AD5799"/>
      <c r="AE5799"/>
      <c r="AF5799"/>
      <c r="AG5799"/>
      <c r="AH5799"/>
    </row>
    <row r="5800" spans="1:34" s="282" customFormat="1" ht="12.75" customHeight="1" x14ac:dyDescent="0.25">
      <c r="A5800"/>
      <c r="B5800"/>
      <c r="C5800" s="8"/>
      <c r="D5800" s="8"/>
      <c r="E5800"/>
      <c r="F5800" s="276"/>
      <c r="G5800"/>
      <c r="H5800"/>
      <c r="I5800"/>
      <c r="J5800" s="267"/>
      <c r="K5800" s="267"/>
      <c r="L5800" s="372"/>
      <c r="O5800" s="373"/>
      <c r="P5800" s="373"/>
      <c r="Q5800" s="374"/>
      <c r="R5800" s="274"/>
      <c r="S5800"/>
      <c r="T5800"/>
      <c r="U5800"/>
      <c r="V5800"/>
      <c r="W5800"/>
      <c r="X5800"/>
      <c r="Y5800"/>
      <c r="Z5800"/>
      <c r="AA5800"/>
      <c r="AB5800"/>
      <c r="AC5800"/>
      <c r="AD5800"/>
      <c r="AE5800"/>
      <c r="AF5800"/>
      <c r="AG5800"/>
      <c r="AH5800"/>
    </row>
    <row r="5801" spans="1:34" s="282" customFormat="1" ht="12.75" customHeight="1" x14ac:dyDescent="0.25">
      <c r="A5801"/>
      <c r="B5801"/>
      <c r="C5801" s="8"/>
      <c r="D5801" s="8"/>
      <c r="E5801"/>
      <c r="F5801" s="276"/>
      <c r="G5801"/>
      <c r="H5801"/>
      <c r="I5801"/>
      <c r="J5801" s="267"/>
      <c r="K5801" s="267"/>
      <c r="L5801" s="372"/>
      <c r="O5801" s="373"/>
      <c r="P5801" s="373"/>
      <c r="Q5801" s="374"/>
      <c r="R5801" s="274"/>
      <c r="S5801"/>
      <c r="T5801"/>
      <c r="U5801"/>
      <c r="V5801"/>
      <c r="W5801"/>
      <c r="X5801"/>
      <c r="Y5801"/>
      <c r="Z5801"/>
      <c r="AA5801"/>
      <c r="AB5801"/>
      <c r="AC5801"/>
      <c r="AD5801"/>
      <c r="AE5801"/>
      <c r="AF5801"/>
      <c r="AG5801"/>
      <c r="AH5801"/>
    </row>
    <row r="5802" spans="1:34" s="282" customFormat="1" ht="12.75" customHeight="1" x14ac:dyDescent="0.25">
      <c r="A5802"/>
      <c r="B5802"/>
      <c r="C5802" s="8"/>
      <c r="D5802" s="8"/>
      <c r="E5802"/>
      <c r="F5802" s="276"/>
      <c r="G5802"/>
      <c r="H5802"/>
      <c r="I5802"/>
      <c r="J5802" s="267"/>
      <c r="K5802" s="267"/>
      <c r="L5802" s="372"/>
      <c r="O5802" s="373"/>
      <c r="P5802" s="373"/>
      <c r="Q5802" s="374"/>
      <c r="R5802" s="274"/>
      <c r="S5802"/>
      <c r="T5802"/>
      <c r="U5802"/>
      <c r="V5802"/>
      <c r="W5802"/>
      <c r="X5802"/>
      <c r="Y5802"/>
      <c r="Z5802"/>
      <c r="AA5802"/>
      <c r="AB5802"/>
      <c r="AC5802"/>
      <c r="AD5802"/>
      <c r="AE5802"/>
      <c r="AF5802"/>
      <c r="AG5802"/>
      <c r="AH5802"/>
    </row>
    <row r="5803" spans="1:34" s="282" customFormat="1" ht="12.75" customHeight="1" x14ac:dyDescent="0.25">
      <c r="A5803"/>
      <c r="B5803"/>
      <c r="C5803" s="8"/>
      <c r="D5803" s="8"/>
      <c r="E5803"/>
      <c r="F5803" s="276"/>
      <c r="G5803"/>
      <c r="H5803"/>
      <c r="I5803"/>
      <c r="J5803" s="267"/>
      <c r="K5803" s="267"/>
      <c r="L5803" s="372"/>
      <c r="O5803" s="373"/>
      <c r="P5803" s="373"/>
      <c r="Q5803" s="374"/>
      <c r="R5803" s="274"/>
      <c r="S5803"/>
      <c r="T5803"/>
      <c r="U5803"/>
      <c r="V5803"/>
      <c r="W5803"/>
      <c r="X5803"/>
      <c r="Y5803"/>
      <c r="Z5803"/>
      <c r="AA5803"/>
      <c r="AB5803"/>
      <c r="AC5803"/>
      <c r="AD5803"/>
      <c r="AE5803"/>
      <c r="AF5803"/>
      <c r="AG5803"/>
      <c r="AH5803"/>
    </row>
    <row r="5804" spans="1:34" s="282" customFormat="1" ht="12.75" customHeight="1" x14ac:dyDescent="0.25">
      <c r="A5804"/>
      <c r="B5804"/>
      <c r="C5804" s="8"/>
      <c r="D5804" s="8"/>
      <c r="E5804"/>
      <c r="F5804" s="276"/>
      <c r="G5804"/>
      <c r="H5804"/>
      <c r="I5804"/>
      <c r="J5804" s="267"/>
      <c r="K5804" s="267"/>
      <c r="L5804" s="372"/>
      <c r="O5804" s="373"/>
      <c r="P5804" s="373"/>
      <c r="Q5804" s="374"/>
      <c r="R5804" s="274"/>
      <c r="S5804"/>
      <c r="T5804"/>
      <c r="U5804"/>
      <c r="V5804"/>
      <c r="W5804"/>
      <c r="X5804"/>
      <c r="Y5804"/>
      <c r="Z5804"/>
      <c r="AA5804"/>
      <c r="AB5804"/>
      <c r="AC5804"/>
      <c r="AD5804"/>
      <c r="AE5804"/>
      <c r="AF5804"/>
      <c r="AG5804"/>
      <c r="AH5804"/>
    </row>
    <row r="5805" spans="1:34" s="282" customFormat="1" ht="12.75" customHeight="1" x14ac:dyDescent="0.25">
      <c r="A5805"/>
      <c r="B5805"/>
      <c r="C5805" s="8"/>
      <c r="D5805" s="8"/>
      <c r="E5805"/>
      <c r="F5805" s="276"/>
      <c r="G5805"/>
      <c r="H5805"/>
      <c r="I5805"/>
      <c r="J5805" s="267"/>
      <c r="K5805" s="267"/>
      <c r="L5805" s="372"/>
      <c r="O5805" s="373"/>
      <c r="P5805" s="373"/>
      <c r="Q5805" s="374"/>
      <c r="R5805" s="274"/>
      <c r="S5805"/>
      <c r="T5805"/>
      <c r="U5805"/>
      <c r="V5805"/>
      <c r="W5805"/>
      <c r="X5805"/>
      <c r="Y5805"/>
      <c r="Z5805"/>
      <c r="AA5805"/>
      <c r="AB5805"/>
      <c r="AC5805"/>
      <c r="AD5805"/>
      <c r="AE5805"/>
      <c r="AF5805"/>
      <c r="AG5805"/>
      <c r="AH5805"/>
    </row>
    <row r="5806" spans="1:34" s="282" customFormat="1" ht="12.75" customHeight="1" x14ac:dyDescent="0.25">
      <c r="A5806"/>
      <c r="B5806"/>
      <c r="C5806" s="8"/>
      <c r="D5806" s="8"/>
      <c r="E5806"/>
      <c r="F5806" s="276"/>
      <c r="G5806"/>
      <c r="H5806"/>
      <c r="I5806"/>
      <c r="J5806" s="267"/>
      <c r="K5806" s="267"/>
      <c r="L5806" s="372"/>
      <c r="O5806" s="373"/>
      <c r="P5806" s="373"/>
      <c r="Q5806" s="374"/>
      <c r="R5806" s="274"/>
      <c r="S5806"/>
      <c r="T5806"/>
      <c r="U5806"/>
      <c r="V5806"/>
      <c r="W5806"/>
      <c r="X5806"/>
      <c r="Y5806"/>
      <c r="Z5806"/>
      <c r="AA5806"/>
      <c r="AB5806"/>
      <c r="AC5806"/>
      <c r="AD5806"/>
      <c r="AE5806"/>
      <c r="AF5806"/>
      <c r="AG5806"/>
      <c r="AH5806"/>
    </row>
    <row r="5807" spans="1:34" s="282" customFormat="1" ht="12.75" customHeight="1" x14ac:dyDescent="0.25">
      <c r="A5807"/>
      <c r="B5807"/>
      <c r="C5807" s="8"/>
      <c r="D5807" s="8"/>
      <c r="E5807"/>
      <c r="F5807" s="276"/>
      <c r="G5807"/>
      <c r="H5807"/>
      <c r="I5807"/>
      <c r="J5807" s="267"/>
      <c r="K5807" s="267"/>
      <c r="L5807" s="372"/>
      <c r="O5807" s="373"/>
      <c r="P5807" s="373"/>
      <c r="Q5807" s="374"/>
      <c r="R5807" s="274"/>
      <c r="S5807"/>
      <c r="T5807"/>
      <c r="U5807"/>
      <c r="V5807"/>
      <c r="W5807"/>
      <c r="X5807"/>
      <c r="Y5807"/>
      <c r="Z5807"/>
      <c r="AA5807"/>
      <c r="AB5807"/>
      <c r="AC5807"/>
      <c r="AD5807"/>
      <c r="AE5807"/>
      <c r="AF5807"/>
      <c r="AG5807"/>
      <c r="AH5807"/>
    </row>
    <row r="5808" spans="1:34" s="282" customFormat="1" ht="12.75" customHeight="1" x14ac:dyDescent="0.25">
      <c r="A5808"/>
      <c r="B5808"/>
      <c r="C5808" s="8"/>
      <c r="D5808" s="8"/>
      <c r="E5808"/>
      <c r="F5808" s="276"/>
      <c r="G5808"/>
      <c r="H5808"/>
      <c r="I5808"/>
      <c r="J5808" s="267"/>
      <c r="K5808" s="267"/>
      <c r="L5808" s="372"/>
      <c r="O5808" s="373"/>
      <c r="P5808" s="373"/>
      <c r="Q5808" s="374"/>
      <c r="R5808" s="274"/>
      <c r="S5808"/>
      <c r="T5808"/>
      <c r="U5808"/>
      <c r="V5808"/>
      <c r="W5808"/>
      <c r="X5808"/>
      <c r="Y5808"/>
      <c r="Z5808"/>
      <c r="AA5808"/>
      <c r="AB5808"/>
      <c r="AC5808"/>
      <c r="AD5808"/>
      <c r="AE5808"/>
      <c r="AF5808"/>
      <c r="AG5808"/>
      <c r="AH5808"/>
    </row>
    <row r="5809" spans="1:34" s="282" customFormat="1" ht="12.75" customHeight="1" x14ac:dyDescent="0.25">
      <c r="A5809"/>
      <c r="B5809"/>
      <c r="C5809" s="8"/>
      <c r="D5809" s="8"/>
      <c r="E5809"/>
      <c r="F5809" s="276"/>
      <c r="G5809"/>
      <c r="H5809"/>
      <c r="I5809"/>
      <c r="J5809" s="267"/>
      <c r="K5809" s="267"/>
      <c r="L5809" s="372"/>
      <c r="O5809" s="373"/>
      <c r="P5809" s="373"/>
      <c r="Q5809" s="374"/>
      <c r="R5809" s="274"/>
      <c r="S5809"/>
      <c r="T5809"/>
      <c r="U5809"/>
      <c r="V5809"/>
      <c r="W5809"/>
      <c r="X5809"/>
      <c r="Y5809"/>
      <c r="Z5809"/>
      <c r="AA5809"/>
      <c r="AB5809"/>
      <c r="AC5809"/>
      <c r="AD5809"/>
      <c r="AE5809"/>
      <c r="AF5809"/>
      <c r="AG5809"/>
      <c r="AH5809"/>
    </row>
    <row r="5810" spans="1:34" s="282" customFormat="1" ht="12.75" customHeight="1" x14ac:dyDescent="0.25">
      <c r="A5810"/>
      <c r="B5810"/>
      <c r="C5810" s="8"/>
      <c r="D5810" s="8"/>
      <c r="E5810"/>
      <c r="F5810" s="276"/>
      <c r="G5810"/>
      <c r="H5810"/>
      <c r="I5810"/>
      <c r="J5810" s="267"/>
      <c r="K5810" s="267"/>
      <c r="L5810" s="372"/>
      <c r="O5810" s="373"/>
      <c r="P5810" s="373"/>
      <c r="Q5810" s="374"/>
      <c r="R5810" s="274"/>
      <c r="S5810"/>
      <c r="T5810"/>
      <c r="U5810"/>
      <c r="V5810"/>
      <c r="W5810"/>
      <c r="X5810"/>
      <c r="Y5810"/>
      <c r="Z5810"/>
      <c r="AA5810"/>
      <c r="AB5810"/>
      <c r="AC5810"/>
      <c r="AD5810"/>
      <c r="AE5810"/>
      <c r="AF5810"/>
      <c r="AG5810"/>
      <c r="AH5810"/>
    </row>
    <row r="5811" spans="1:34" s="282" customFormat="1" ht="12.75" customHeight="1" x14ac:dyDescent="0.25">
      <c r="A5811"/>
      <c r="B5811"/>
      <c r="C5811" s="8"/>
      <c r="D5811" s="8"/>
      <c r="E5811"/>
      <c r="F5811" s="276"/>
      <c r="G5811"/>
      <c r="H5811"/>
      <c r="I5811"/>
      <c r="J5811" s="267"/>
      <c r="K5811" s="267"/>
      <c r="L5811" s="372"/>
      <c r="O5811" s="373"/>
      <c r="P5811" s="373"/>
      <c r="Q5811" s="374"/>
      <c r="R5811" s="274"/>
      <c r="S5811"/>
      <c r="T5811"/>
      <c r="U5811"/>
      <c r="V5811"/>
      <c r="W5811"/>
      <c r="X5811"/>
      <c r="Y5811"/>
      <c r="Z5811"/>
      <c r="AA5811"/>
      <c r="AB5811"/>
      <c r="AC5811"/>
      <c r="AD5811"/>
      <c r="AE5811"/>
      <c r="AF5811"/>
      <c r="AG5811"/>
      <c r="AH5811"/>
    </row>
    <row r="5812" spans="1:34" s="282" customFormat="1" ht="12.75" customHeight="1" x14ac:dyDescent="0.25">
      <c r="A5812"/>
      <c r="B5812"/>
      <c r="C5812" s="8"/>
      <c r="D5812" s="8"/>
      <c r="E5812"/>
      <c r="F5812" s="276"/>
      <c r="G5812"/>
      <c r="H5812"/>
      <c r="I5812"/>
      <c r="J5812" s="267"/>
      <c r="K5812" s="267"/>
      <c r="L5812" s="372"/>
      <c r="O5812" s="373"/>
      <c r="P5812" s="373"/>
      <c r="Q5812" s="374"/>
      <c r="R5812" s="274"/>
      <c r="S5812"/>
      <c r="T5812"/>
      <c r="U5812"/>
      <c r="V5812"/>
      <c r="W5812"/>
      <c r="X5812"/>
      <c r="Y5812"/>
      <c r="Z5812"/>
      <c r="AA5812"/>
      <c r="AB5812"/>
      <c r="AC5812"/>
      <c r="AD5812"/>
      <c r="AE5812"/>
      <c r="AF5812"/>
      <c r="AG5812"/>
      <c r="AH5812"/>
    </row>
    <row r="5813" spans="1:34" s="282" customFormat="1" ht="12.75" customHeight="1" x14ac:dyDescent="0.25">
      <c r="A5813"/>
      <c r="B5813"/>
      <c r="C5813" s="8"/>
      <c r="D5813" s="8"/>
      <c r="E5813"/>
      <c r="F5813" s="276"/>
      <c r="G5813"/>
      <c r="H5813"/>
      <c r="I5813"/>
      <c r="J5813" s="267"/>
      <c r="K5813" s="267"/>
      <c r="L5813" s="372"/>
      <c r="O5813" s="373"/>
      <c r="P5813" s="373"/>
      <c r="Q5813" s="374"/>
      <c r="R5813" s="274"/>
      <c r="S5813"/>
      <c r="T5813"/>
      <c r="U5813"/>
      <c r="V5813"/>
      <c r="W5813"/>
      <c r="X5813"/>
      <c r="Y5813"/>
      <c r="Z5813"/>
      <c r="AA5813"/>
      <c r="AB5813"/>
      <c r="AC5813"/>
      <c r="AD5813"/>
      <c r="AE5813"/>
      <c r="AF5813"/>
      <c r="AG5813"/>
      <c r="AH5813"/>
    </row>
    <row r="5814" spans="1:34" s="282" customFormat="1" ht="12.75" customHeight="1" x14ac:dyDescent="0.25">
      <c r="A5814"/>
      <c r="B5814"/>
      <c r="C5814" s="8"/>
      <c r="D5814" s="8"/>
      <c r="E5814"/>
      <c r="F5814" s="276"/>
      <c r="G5814"/>
      <c r="H5814"/>
      <c r="I5814"/>
      <c r="J5814" s="267"/>
      <c r="K5814" s="267"/>
      <c r="L5814" s="372"/>
      <c r="O5814" s="373"/>
      <c r="P5814" s="373"/>
      <c r="Q5814" s="374"/>
      <c r="R5814" s="274"/>
      <c r="S5814"/>
      <c r="T5814"/>
      <c r="U5814"/>
      <c r="V5814"/>
      <c r="W5814"/>
      <c r="X5814"/>
      <c r="Y5814"/>
      <c r="Z5814"/>
      <c r="AA5814"/>
      <c r="AB5814"/>
      <c r="AC5814"/>
      <c r="AD5814"/>
      <c r="AE5814"/>
      <c r="AF5814"/>
      <c r="AG5814"/>
      <c r="AH5814"/>
    </row>
    <row r="5815" spans="1:34" s="282" customFormat="1" ht="12.75" customHeight="1" x14ac:dyDescent="0.25">
      <c r="A5815"/>
      <c r="B5815"/>
      <c r="C5815" s="8"/>
      <c r="D5815" s="8"/>
      <c r="E5815"/>
      <c r="F5815" s="276"/>
      <c r="G5815"/>
      <c r="H5815"/>
      <c r="I5815"/>
      <c r="J5815" s="267"/>
      <c r="K5815" s="267"/>
      <c r="L5815" s="372"/>
      <c r="O5815" s="373"/>
      <c r="P5815" s="373"/>
      <c r="Q5815" s="374"/>
      <c r="R5815" s="274"/>
      <c r="S5815"/>
      <c r="T5815"/>
      <c r="U5815"/>
      <c r="V5815"/>
      <c r="W5815"/>
      <c r="X5815"/>
      <c r="Y5815"/>
      <c r="Z5815"/>
      <c r="AA5815"/>
      <c r="AB5815"/>
      <c r="AC5815"/>
      <c r="AD5815"/>
      <c r="AE5815"/>
      <c r="AF5815"/>
      <c r="AG5815"/>
      <c r="AH5815"/>
    </row>
    <row r="5816" spans="1:34" s="282" customFormat="1" ht="12.75" customHeight="1" x14ac:dyDescent="0.25">
      <c r="A5816"/>
      <c r="B5816"/>
      <c r="C5816" s="8"/>
      <c r="D5816" s="8"/>
      <c r="E5816"/>
      <c r="F5816" s="276"/>
      <c r="G5816"/>
      <c r="H5816"/>
      <c r="I5816"/>
      <c r="J5816" s="267"/>
      <c r="K5816" s="267"/>
      <c r="L5816" s="372"/>
      <c r="O5816" s="373"/>
      <c r="P5816" s="373"/>
      <c r="Q5816" s="374"/>
      <c r="R5816" s="274"/>
      <c r="S5816"/>
      <c r="T5816"/>
      <c r="U5816"/>
      <c r="V5816"/>
      <c r="W5816"/>
      <c r="X5816"/>
      <c r="Y5816"/>
      <c r="Z5816"/>
      <c r="AA5816"/>
      <c r="AB5816"/>
      <c r="AC5816"/>
      <c r="AD5816"/>
      <c r="AE5816"/>
      <c r="AF5816"/>
      <c r="AG5816"/>
      <c r="AH5816"/>
    </row>
    <row r="5817" spans="1:34" s="282" customFormat="1" ht="12.75" customHeight="1" x14ac:dyDescent="0.25">
      <c r="A5817"/>
      <c r="B5817"/>
      <c r="C5817" s="8"/>
      <c r="D5817" s="8"/>
      <c r="E5817"/>
      <c r="F5817" s="276"/>
      <c r="G5817"/>
      <c r="H5817"/>
      <c r="I5817"/>
      <c r="J5817" s="267"/>
      <c r="K5817" s="267"/>
      <c r="L5817" s="372"/>
      <c r="O5817" s="373"/>
      <c r="P5817" s="373"/>
      <c r="Q5817" s="374"/>
      <c r="R5817" s="274"/>
      <c r="S5817"/>
      <c r="T5817"/>
      <c r="U5817"/>
      <c r="V5817"/>
      <c r="W5817"/>
      <c r="X5817"/>
      <c r="Y5817"/>
      <c r="Z5817"/>
      <c r="AA5817"/>
      <c r="AB5817"/>
      <c r="AC5817"/>
      <c r="AD5817"/>
      <c r="AE5817"/>
      <c r="AF5817"/>
      <c r="AG5817"/>
      <c r="AH5817"/>
    </row>
    <row r="5818" spans="1:34" s="282" customFormat="1" ht="12.75" customHeight="1" x14ac:dyDescent="0.25">
      <c r="A5818"/>
      <c r="B5818"/>
      <c r="C5818" s="8"/>
      <c r="D5818" s="8"/>
      <c r="E5818"/>
      <c r="F5818" s="276"/>
      <c r="G5818"/>
      <c r="H5818"/>
      <c r="I5818"/>
      <c r="J5818" s="267"/>
      <c r="K5818" s="267"/>
      <c r="L5818" s="372"/>
      <c r="O5818" s="373"/>
      <c r="P5818" s="373"/>
      <c r="Q5818" s="374"/>
      <c r="R5818" s="274"/>
      <c r="S5818"/>
      <c r="T5818"/>
      <c r="U5818"/>
      <c r="V5818"/>
      <c r="W5818"/>
      <c r="X5818"/>
      <c r="Y5818"/>
      <c r="Z5818"/>
      <c r="AA5818"/>
      <c r="AB5818"/>
      <c r="AC5818"/>
      <c r="AD5818"/>
      <c r="AE5818"/>
      <c r="AF5818"/>
      <c r="AG5818"/>
      <c r="AH5818"/>
    </row>
    <row r="5819" spans="1:34" s="282" customFormat="1" ht="12.75" customHeight="1" x14ac:dyDescent="0.25">
      <c r="A5819"/>
      <c r="B5819"/>
      <c r="C5819" s="8"/>
      <c r="D5819" s="8"/>
      <c r="E5819"/>
      <c r="F5819" s="276"/>
      <c r="G5819"/>
      <c r="H5819"/>
      <c r="I5819"/>
      <c r="J5819" s="267"/>
      <c r="K5819" s="267"/>
      <c r="L5819" s="372"/>
      <c r="O5819" s="373"/>
      <c r="P5819" s="373"/>
      <c r="Q5819" s="374"/>
      <c r="R5819" s="274"/>
      <c r="S5819"/>
      <c r="T5819"/>
      <c r="U5819"/>
      <c r="V5819"/>
      <c r="W5819"/>
      <c r="X5819"/>
      <c r="Y5819"/>
      <c r="Z5819"/>
      <c r="AA5819"/>
      <c r="AB5819"/>
      <c r="AC5819"/>
      <c r="AD5819"/>
      <c r="AE5819"/>
      <c r="AF5819"/>
      <c r="AG5819"/>
      <c r="AH5819"/>
    </row>
    <row r="5820" spans="1:34" s="282" customFormat="1" ht="12.75" customHeight="1" x14ac:dyDescent="0.25">
      <c r="A5820"/>
      <c r="B5820"/>
      <c r="C5820" s="8"/>
      <c r="D5820" s="8"/>
      <c r="E5820"/>
      <c r="F5820" s="276"/>
      <c r="G5820"/>
      <c r="H5820"/>
      <c r="I5820"/>
      <c r="J5820" s="267"/>
      <c r="K5820" s="267"/>
      <c r="L5820" s="372"/>
      <c r="O5820" s="373"/>
      <c r="P5820" s="373"/>
      <c r="Q5820" s="374"/>
      <c r="R5820" s="274"/>
      <c r="S5820"/>
      <c r="T5820"/>
      <c r="U5820"/>
      <c r="V5820"/>
      <c r="W5820"/>
      <c r="X5820"/>
      <c r="Y5820"/>
      <c r="Z5820"/>
      <c r="AA5820"/>
      <c r="AB5820"/>
      <c r="AC5820"/>
      <c r="AD5820"/>
      <c r="AE5820"/>
      <c r="AF5820"/>
      <c r="AG5820"/>
      <c r="AH5820"/>
    </row>
    <row r="5821" spans="1:34" s="282" customFormat="1" ht="12.75" customHeight="1" x14ac:dyDescent="0.25">
      <c r="A5821"/>
      <c r="B5821"/>
      <c r="C5821" s="8"/>
      <c r="D5821" s="8"/>
      <c r="E5821"/>
      <c r="F5821" s="276"/>
      <c r="G5821"/>
      <c r="H5821"/>
      <c r="I5821"/>
      <c r="J5821" s="267"/>
      <c r="K5821" s="267"/>
      <c r="L5821" s="372"/>
      <c r="O5821" s="373"/>
      <c r="P5821" s="373"/>
      <c r="Q5821" s="374"/>
      <c r="R5821" s="274"/>
      <c r="S5821"/>
      <c r="T5821"/>
      <c r="U5821"/>
      <c r="V5821"/>
      <c r="W5821"/>
      <c r="X5821"/>
      <c r="Y5821"/>
      <c r="Z5821"/>
      <c r="AA5821"/>
      <c r="AB5821"/>
      <c r="AC5821"/>
      <c r="AD5821"/>
      <c r="AE5821"/>
      <c r="AF5821"/>
      <c r="AG5821"/>
      <c r="AH5821"/>
    </row>
    <row r="5822" spans="1:34" s="282" customFormat="1" ht="12.75" customHeight="1" x14ac:dyDescent="0.25">
      <c r="A5822"/>
      <c r="B5822"/>
      <c r="C5822" s="8"/>
      <c r="D5822" s="8"/>
      <c r="E5822"/>
      <c r="F5822" s="276"/>
      <c r="G5822"/>
      <c r="H5822"/>
      <c r="I5822"/>
      <c r="J5822" s="267"/>
      <c r="K5822" s="267"/>
      <c r="L5822" s="372"/>
      <c r="O5822" s="373"/>
      <c r="P5822" s="373"/>
      <c r="Q5822" s="374"/>
      <c r="R5822" s="274"/>
      <c r="S5822"/>
      <c r="T5822"/>
      <c r="U5822"/>
      <c r="V5822"/>
      <c r="W5822"/>
      <c r="X5822"/>
      <c r="Y5822"/>
      <c r="Z5822"/>
      <c r="AA5822"/>
      <c r="AB5822"/>
      <c r="AC5822"/>
      <c r="AD5822"/>
      <c r="AE5822"/>
      <c r="AF5822"/>
      <c r="AG5822"/>
      <c r="AH5822"/>
    </row>
    <row r="5823" spans="1:34" s="282" customFormat="1" ht="12.75" customHeight="1" x14ac:dyDescent="0.25">
      <c r="A5823"/>
      <c r="B5823"/>
      <c r="C5823" s="8"/>
      <c r="D5823" s="8"/>
      <c r="E5823"/>
      <c r="F5823" s="276"/>
      <c r="G5823"/>
      <c r="H5823"/>
      <c r="I5823"/>
      <c r="J5823" s="267"/>
      <c r="K5823" s="267"/>
      <c r="L5823" s="372"/>
      <c r="O5823" s="373"/>
      <c r="P5823" s="373"/>
      <c r="Q5823" s="374"/>
      <c r="R5823" s="274"/>
      <c r="S5823"/>
      <c r="T5823"/>
      <c r="U5823"/>
      <c r="V5823"/>
      <c r="W5823"/>
      <c r="X5823"/>
      <c r="Y5823"/>
      <c r="Z5823"/>
      <c r="AA5823"/>
      <c r="AB5823"/>
      <c r="AC5823"/>
      <c r="AD5823"/>
      <c r="AE5823"/>
      <c r="AF5823"/>
      <c r="AG5823"/>
      <c r="AH5823"/>
    </row>
    <row r="5824" spans="1:34" s="282" customFormat="1" ht="12.75" customHeight="1" x14ac:dyDescent="0.25">
      <c r="A5824"/>
      <c r="B5824"/>
      <c r="C5824" s="8"/>
      <c r="D5824" s="8"/>
      <c r="E5824"/>
      <c r="F5824" s="276"/>
      <c r="G5824"/>
      <c r="H5824"/>
      <c r="I5824"/>
      <c r="J5824" s="267"/>
      <c r="K5824" s="267"/>
      <c r="L5824" s="372"/>
      <c r="O5824" s="373"/>
      <c r="P5824" s="373"/>
      <c r="Q5824" s="374"/>
      <c r="R5824" s="274"/>
      <c r="S5824"/>
      <c r="T5824"/>
      <c r="U5824"/>
      <c r="V5824"/>
      <c r="W5824"/>
      <c r="X5824"/>
      <c r="Y5824"/>
      <c r="Z5824"/>
      <c r="AA5824"/>
      <c r="AB5824"/>
      <c r="AC5824"/>
      <c r="AD5824"/>
      <c r="AE5824"/>
      <c r="AF5824"/>
      <c r="AG5824"/>
      <c r="AH5824"/>
    </row>
    <row r="5825" spans="1:34" s="282" customFormat="1" ht="12.75" customHeight="1" x14ac:dyDescent="0.25">
      <c r="A5825"/>
      <c r="B5825"/>
      <c r="C5825" s="8"/>
      <c r="D5825" s="8"/>
      <c r="E5825"/>
      <c r="F5825" s="276"/>
      <c r="G5825"/>
      <c r="H5825"/>
      <c r="I5825"/>
      <c r="J5825" s="267"/>
      <c r="K5825" s="267"/>
      <c r="L5825" s="372"/>
      <c r="O5825" s="373"/>
      <c r="P5825" s="373"/>
      <c r="Q5825" s="374"/>
      <c r="R5825" s="274"/>
      <c r="S5825"/>
      <c r="T5825"/>
      <c r="U5825"/>
      <c r="V5825"/>
      <c r="W5825"/>
      <c r="X5825"/>
      <c r="Y5825"/>
      <c r="Z5825"/>
      <c r="AA5825"/>
      <c r="AB5825"/>
      <c r="AC5825"/>
      <c r="AD5825"/>
      <c r="AE5825"/>
      <c r="AF5825"/>
      <c r="AG5825"/>
      <c r="AH5825"/>
    </row>
    <row r="5826" spans="1:34" s="282" customFormat="1" ht="12.75" customHeight="1" x14ac:dyDescent="0.25">
      <c r="A5826"/>
      <c r="B5826"/>
      <c r="C5826" s="8"/>
      <c r="D5826" s="8"/>
      <c r="E5826"/>
      <c r="F5826" s="276"/>
      <c r="G5826"/>
      <c r="H5826"/>
      <c r="I5826"/>
      <c r="J5826" s="267"/>
      <c r="K5826" s="267"/>
      <c r="L5826" s="372"/>
      <c r="O5826" s="373"/>
      <c r="P5826" s="373"/>
      <c r="Q5826" s="374"/>
      <c r="R5826" s="274"/>
      <c r="S5826"/>
      <c r="T5826"/>
      <c r="U5826"/>
      <c r="V5826"/>
      <c r="W5826"/>
      <c r="X5826"/>
      <c r="Y5826"/>
      <c r="Z5826"/>
      <c r="AA5826"/>
      <c r="AB5826"/>
      <c r="AC5826"/>
      <c r="AD5826"/>
      <c r="AE5826"/>
      <c r="AF5826"/>
      <c r="AG5826"/>
      <c r="AH5826"/>
    </row>
    <row r="5827" spans="1:34" s="282" customFormat="1" ht="12.75" customHeight="1" x14ac:dyDescent="0.25">
      <c r="A5827"/>
      <c r="B5827"/>
      <c r="C5827" s="8"/>
      <c r="D5827" s="8"/>
      <c r="E5827"/>
      <c r="F5827" s="276"/>
      <c r="G5827"/>
      <c r="H5827"/>
      <c r="I5827"/>
      <c r="J5827" s="267"/>
      <c r="K5827" s="267"/>
      <c r="L5827" s="372"/>
      <c r="O5827" s="373"/>
      <c r="P5827" s="373"/>
      <c r="Q5827" s="374"/>
      <c r="R5827" s="274"/>
      <c r="S5827"/>
      <c r="T5827"/>
      <c r="U5827"/>
      <c r="V5827"/>
      <c r="W5827"/>
      <c r="X5827"/>
      <c r="Y5827"/>
      <c r="Z5827"/>
      <c r="AA5827"/>
      <c r="AB5827"/>
      <c r="AC5827"/>
      <c r="AD5827"/>
      <c r="AE5827"/>
      <c r="AF5827"/>
      <c r="AG5827"/>
      <c r="AH5827"/>
    </row>
    <row r="5828" spans="1:34" s="282" customFormat="1" ht="12.75" customHeight="1" x14ac:dyDescent="0.25">
      <c r="A5828"/>
      <c r="B5828"/>
      <c r="C5828" s="8"/>
      <c r="D5828" s="8"/>
      <c r="E5828"/>
      <c r="F5828" s="276"/>
      <c r="G5828"/>
      <c r="H5828"/>
      <c r="I5828"/>
      <c r="J5828" s="267"/>
      <c r="K5828" s="267"/>
      <c r="L5828" s="372"/>
      <c r="O5828" s="373"/>
      <c r="P5828" s="373"/>
      <c r="Q5828" s="374"/>
      <c r="R5828" s="274"/>
      <c r="S5828"/>
      <c r="T5828"/>
      <c r="U5828"/>
      <c r="V5828"/>
      <c r="W5828"/>
      <c r="X5828"/>
      <c r="Y5828"/>
      <c r="Z5828"/>
      <c r="AA5828"/>
      <c r="AB5828"/>
      <c r="AC5828"/>
      <c r="AD5828"/>
      <c r="AE5828"/>
      <c r="AF5828"/>
      <c r="AG5828"/>
      <c r="AH5828"/>
    </row>
    <row r="5829" spans="1:34" s="282" customFormat="1" ht="12.75" customHeight="1" x14ac:dyDescent="0.25">
      <c r="A5829"/>
      <c r="B5829"/>
      <c r="C5829" s="8"/>
      <c r="D5829" s="8"/>
      <c r="E5829"/>
      <c r="F5829" s="276"/>
      <c r="G5829"/>
      <c r="H5829"/>
      <c r="I5829"/>
      <c r="J5829" s="267"/>
      <c r="K5829" s="267"/>
      <c r="L5829" s="372"/>
      <c r="O5829" s="373"/>
      <c r="P5829" s="373"/>
      <c r="Q5829" s="374"/>
      <c r="R5829" s="274"/>
      <c r="S5829"/>
      <c r="T5829"/>
      <c r="U5829"/>
      <c r="V5829"/>
      <c r="W5829"/>
      <c r="X5829"/>
      <c r="Y5829"/>
      <c r="Z5829"/>
      <c r="AA5829"/>
      <c r="AB5829"/>
      <c r="AC5829"/>
      <c r="AD5829"/>
      <c r="AE5829"/>
      <c r="AF5829"/>
      <c r="AG5829"/>
      <c r="AH5829"/>
    </row>
    <row r="5830" spans="1:34" s="282" customFormat="1" ht="12.75" customHeight="1" x14ac:dyDescent="0.25">
      <c r="A5830"/>
      <c r="B5830"/>
      <c r="C5830" s="8"/>
      <c r="D5830" s="8"/>
      <c r="E5830"/>
      <c r="F5830" s="276"/>
      <c r="G5830"/>
      <c r="H5830"/>
      <c r="I5830"/>
      <c r="J5830" s="267"/>
      <c r="K5830" s="267"/>
      <c r="L5830" s="372"/>
      <c r="O5830" s="373"/>
      <c r="P5830" s="373"/>
      <c r="Q5830" s="374"/>
      <c r="R5830" s="274"/>
      <c r="S5830"/>
      <c r="T5830"/>
      <c r="U5830"/>
      <c r="V5830"/>
      <c r="W5830"/>
      <c r="X5830"/>
      <c r="Y5830"/>
      <c r="Z5830"/>
      <c r="AA5830"/>
      <c r="AB5830"/>
      <c r="AC5830"/>
      <c r="AD5830"/>
      <c r="AE5830"/>
      <c r="AF5830"/>
      <c r="AG5830"/>
      <c r="AH5830"/>
    </row>
    <row r="5831" spans="1:34" s="282" customFormat="1" ht="12.75" customHeight="1" x14ac:dyDescent="0.25">
      <c r="A5831"/>
      <c r="B5831"/>
      <c r="C5831" s="8"/>
      <c r="D5831" s="8"/>
      <c r="E5831"/>
      <c r="F5831" s="276"/>
      <c r="G5831"/>
      <c r="H5831"/>
      <c r="I5831"/>
      <c r="J5831" s="267"/>
      <c r="K5831" s="267"/>
      <c r="L5831" s="372"/>
      <c r="O5831" s="373"/>
      <c r="P5831" s="373"/>
      <c r="Q5831" s="374"/>
      <c r="R5831" s="274"/>
      <c r="S5831"/>
      <c r="T5831"/>
      <c r="U5831"/>
      <c r="V5831"/>
      <c r="W5831"/>
      <c r="X5831"/>
      <c r="Y5831"/>
      <c r="Z5831"/>
      <c r="AA5831"/>
      <c r="AB5831"/>
      <c r="AC5831"/>
      <c r="AD5831"/>
      <c r="AE5831"/>
      <c r="AF5831"/>
      <c r="AG5831"/>
      <c r="AH5831"/>
    </row>
    <row r="5832" spans="1:34" s="282" customFormat="1" ht="12.75" customHeight="1" x14ac:dyDescent="0.25">
      <c r="A5832"/>
      <c r="B5832"/>
      <c r="C5832" s="8"/>
      <c r="D5832" s="8"/>
      <c r="E5832"/>
      <c r="F5832" s="276"/>
      <c r="G5832"/>
      <c r="H5832"/>
      <c r="I5832"/>
      <c r="J5832" s="267"/>
      <c r="K5832" s="267"/>
      <c r="L5832" s="372"/>
      <c r="O5832" s="373"/>
      <c r="P5832" s="373"/>
      <c r="Q5832" s="374"/>
      <c r="R5832" s="274"/>
      <c r="S5832"/>
      <c r="T5832"/>
      <c r="U5832"/>
      <c r="V5832"/>
      <c r="W5832"/>
      <c r="X5832"/>
      <c r="Y5832"/>
      <c r="Z5832"/>
      <c r="AA5832"/>
      <c r="AB5832"/>
      <c r="AC5832"/>
      <c r="AD5832"/>
      <c r="AE5832"/>
      <c r="AF5832"/>
      <c r="AG5832"/>
      <c r="AH5832"/>
    </row>
    <row r="5833" spans="1:34" s="282" customFormat="1" ht="12.75" customHeight="1" x14ac:dyDescent="0.25">
      <c r="A5833"/>
      <c r="B5833"/>
      <c r="C5833" s="8"/>
      <c r="D5833" s="8"/>
      <c r="E5833"/>
      <c r="F5833" s="276"/>
      <c r="G5833"/>
      <c r="H5833"/>
      <c r="I5833"/>
      <c r="J5833" s="267"/>
      <c r="K5833" s="267"/>
      <c r="L5833" s="372"/>
      <c r="O5833" s="373"/>
      <c r="P5833" s="373"/>
      <c r="Q5833" s="374"/>
      <c r="R5833" s="274"/>
      <c r="S5833"/>
      <c r="T5833"/>
      <c r="U5833"/>
      <c r="V5833"/>
      <c r="W5833"/>
      <c r="X5833"/>
      <c r="Y5833"/>
      <c r="Z5833"/>
      <c r="AA5833"/>
      <c r="AB5833"/>
      <c r="AC5833"/>
      <c r="AD5833"/>
      <c r="AE5833"/>
      <c r="AF5833"/>
      <c r="AG5833"/>
      <c r="AH5833"/>
    </row>
    <row r="5834" spans="1:34" s="282" customFormat="1" ht="12.75" customHeight="1" x14ac:dyDescent="0.25">
      <c r="A5834"/>
      <c r="B5834"/>
      <c r="C5834" s="8"/>
      <c r="D5834" s="8"/>
      <c r="E5834"/>
      <c r="F5834" s="276"/>
      <c r="G5834"/>
      <c r="H5834"/>
      <c r="I5834"/>
      <c r="J5834" s="267"/>
      <c r="K5834" s="267"/>
      <c r="L5834" s="372"/>
      <c r="O5834" s="373"/>
      <c r="P5834" s="373"/>
      <c r="Q5834" s="374"/>
      <c r="R5834" s="274"/>
      <c r="S5834"/>
      <c r="T5834"/>
      <c r="U5834"/>
      <c r="V5834"/>
      <c r="W5834"/>
      <c r="X5834"/>
      <c r="Y5834"/>
      <c r="Z5834"/>
      <c r="AA5834"/>
      <c r="AB5834"/>
      <c r="AC5834"/>
      <c r="AD5834"/>
      <c r="AE5834"/>
      <c r="AF5834"/>
      <c r="AG5834"/>
      <c r="AH5834"/>
    </row>
    <row r="5835" spans="1:34" s="282" customFormat="1" ht="12.75" customHeight="1" x14ac:dyDescent="0.25">
      <c r="A5835"/>
      <c r="B5835"/>
      <c r="C5835" s="8"/>
      <c r="D5835" s="8"/>
      <c r="E5835"/>
      <c r="F5835" s="276"/>
      <c r="G5835"/>
      <c r="H5835"/>
      <c r="I5835"/>
      <c r="J5835" s="267"/>
      <c r="K5835" s="267"/>
      <c r="L5835" s="372"/>
      <c r="O5835" s="373"/>
      <c r="P5835" s="373"/>
      <c r="Q5835" s="374"/>
      <c r="R5835" s="274"/>
      <c r="S5835"/>
      <c r="T5835"/>
      <c r="U5835"/>
      <c r="V5835"/>
      <c r="W5835"/>
      <c r="X5835"/>
      <c r="Y5835"/>
      <c r="Z5835"/>
      <c r="AA5835"/>
      <c r="AB5835"/>
      <c r="AC5835"/>
      <c r="AD5835"/>
      <c r="AE5835"/>
      <c r="AF5835"/>
      <c r="AG5835"/>
      <c r="AH5835"/>
    </row>
    <row r="5836" spans="1:34" s="282" customFormat="1" ht="12.75" customHeight="1" x14ac:dyDescent="0.25">
      <c r="A5836"/>
      <c r="B5836"/>
      <c r="C5836" s="8"/>
      <c r="D5836" s="8"/>
      <c r="E5836"/>
      <c r="F5836" s="276"/>
      <c r="G5836"/>
      <c r="H5836"/>
      <c r="I5836"/>
      <c r="J5836" s="267"/>
      <c r="K5836" s="267"/>
      <c r="L5836" s="372"/>
      <c r="O5836" s="373"/>
      <c r="P5836" s="373"/>
      <c r="Q5836" s="374"/>
      <c r="R5836" s="274"/>
      <c r="S5836"/>
      <c r="T5836"/>
      <c r="U5836"/>
      <c r="V5836"/>
      <c r="W5836"/>
      <c r="X5836"/>
      <c r="Y5836"/>
      <c r="Z5836"/>
      <c r="AA5836"/>
      <c r="AB5836"/>
      <c r="AC5836"/>
      <c r="AD5836"/>
      <c r="AE5836"/>
      <c r="AF5836"/>
      <c r="AG5836"/>
      <c r="AH5836"/>
    </row>
    <row r="5837" spans="1:34" s="282" customFormat="1" ht="12.75" customHeight="1" x14ac:dyDescent="0.25">
      <c r="A5837"/>
      <c r="B5837"/>
      <c r="C5837" s="8"/>
      <c r="D5837" s="8"/>
      <c r="E5837"/>
      <c r="F5837" s="276"/>
      <c r="G5837"/>
      <c r="H5837"/>
      <c r="I5837"/>
      <c r="J5837" s="267"/>
      <c r="K5837" s="267"/>
      <c r="L5837" s="372"/>
      <c r="O5837" s="373"/>
      <c r="P5837" s="373"/>
      <c r="Q5837" s="374"/>
      <c r="R5837" s="274"/>
      <c r="S5837"/>
      <c r="T5837"/>
      <c r="U5837"/>
      <c r="V5837"/>
      <c r="W5837"/>
      <c r="X5837"/>
      <c r="Y5837"/>
      <c r="Z5837"/>
      <c r="AA5837"/>
      <c r="AB5837"/>
      <c r="AC5837"/>
      <c r="AD5837"/>
      <c r="AE5837"/>
      <c r="AF5837"/>
      <c r="AG5837"/>
      <c r="AH5837"/>
    </row>
    <row r="5838" spans="1:34" s="282" customFormat="1" ht="12.75" customHeight="1" x14ac:dyDescent="0.25">
      <c r="A5838"/>
      <c r="B5838"/>
      <c r="C5838" s="8"/>
      <c r="D5838" s="8"/>
      <c r="E5838"/>
      <c r="F5838" s="276"/>
      <c r="G5838"/>
      <c r="H5838"/>
      <c r="I5838"/>
      <c r="J5838" s="267"/>
      <c r="K5838" s="267"/>
      <c r="L5838" s="372"/>
      <c r="O5838" s="373"/>
      <c r="P5838" s="373"/>
      <c r="Q5838" s="374"/>
      <c r="R5838" s="274"/>
      <c r="S5838"/>
      <c r="T5838"/>
      <c r="U5838"/>
      <c r="V5838"/>
      <c r="W5838"/>
      <c r="X5838"/>
      <c r="Y5838"/>
      <c r="Z5838"/>
      <c r="AA5838"/>
      <c r="AB5838"/>
      <c r="AC5838"/>
      <c r="AD5838"/>
      <c r="AE5838"/>
      <c r="AF5838"/>
      <c r="AG5838"/>
      <c r="AH5838"/>
    </row>
    <row r="5839" spans="1:34" s="282" customFormat="1" ht="12.75" customHeight="1" x14ac:dyDescent="0.25">
      <c r="A5839"/>
      <c r="B5839"/>
      <c r="C5839" s="8"/>
      <c r="D5839" s="8"/>
      <c r="E5839"/>
      <c r="F5839" s="276"/>
      <c r="G5839"/>
      <c r="H5839"/>
      <c r="I5839"/>
      <c r="J5839" s="267"/>
      <c r="K5839" s="267"/>
      <c r="L5839" s="372"/>
      <c r="O5839" s="373"/>
      <c r="P5839" s="373"/>
      <c r="Q5839" s="374"/>
      <c r="R5839" s="274"/>
      <c r="S5839"/>
      <c r="T5839"/>
      <c r="U5839"/>
      <c r="V5839"/>
      <c r="W5839"/>
      <c r="X5839"/>
      <c r="Y5839"/>
      <c r="Z5839"/>
      <c r="AA5839"/>
      <c r="AB5839"/>
      <c r="AC5839"/>
      <c r="AD5839"/>
      <c r="AE5839"/>
      <c r="AF5839"/>
      <c r="AG5839"/>
      <c r="AH5839"/>
    </row>
    <row r="5840" spans="1:34" s="282" customFormat="1" ht="12.75" customHeight="1" x14ac:dyDescent="0.25">
      <c r="A5840"/>
      <c r="B5840"/>
      <c r="C5840" s="8"/>
      <c r="D5840" s="8"/>
      <c r="E5840"/>
      <c r="F5840" s="276"/>
      <c r="G5840"/>
      <c r="H5840"/>
      <c r="I5840"/>
      <c r="J5840" s="267"/>
      <c r="K5840" s="267"/>
      <c r="L5840" s="372"/>
      <c r="O5840" s="373"/>
      <c r="P5840" s="373"/>
      <c r="Q5840" s="374"/>
      <c r="R5840" s="274"/>
      <c r="S5840"/>
      <c r="T5840"/>
      <c r="U5840"/>
      <c r="V5840"/>
      <c r="W5840"/>
      <c r="X5840"/>
      <c r="Y5840"/>
      <c r="Z5840"/>
      <c r="AA5840"/>
      <c r="AB5840"/>
      <c r="AC5840"/>
      <c r="AD5840"/>
      <c r="AE5840"/>
      <c r="AF5840"/>
      <c r="AG5840"/>
      <c r="AH5840"/>
    </row>
    <row r="5841" spans="1:34" s="282" customFormat="1" ht="12.75" customHeight="1" x14ac:dyDescent="0.25">
      <c r="A5841"/>
      <c r="B5841"/>
      <c r="C5841" s="8"/>
      <c r="D5841" s="8"/>
      <c r="E5841"/>
      <c r="F5841" s="276"/>
      <c r="G5841"/>
      <c r="H5841"/>
      <c r="I5841"/>
      <c r="J5841" s="267"/>
      <c r="K5841" s="267"/>
      <c r="L5841" s="372"/>
      <c r="O5841" s="373"/>
      <c r="P5841" s="373"/>
      <c r="Q5841" s="374"/>
      <c r="R5841" s="274"/>
      <c r="S5841"/>
      <c r="T5841"/>
      <c r="U5841"/>
      <c r="V5841"/>
      <c r="W5841"/>
      <c r="X5841"/>
      <c r="Y5841"/>
      <c r="Z5841"/>
      <c r="AA5841"/>
      <c r="AB5841"/>
      <c r="AC5841"/>
      <c r="AD5841"/>
      <c r="AE5841"/>
      <c r="AF5841"/>
      <c r="AG5841"/>
      <c r="AH5841"/>
    </row>
    <row r="5842" spans="1:34" s="282" customFormat="1" ht="12.75" customHeight="1" x14ac:dyDescent="0.25">
      <c r="A5842"/>
      <c r="B5842"/>
      <c r="C5842" s="8"/>
      <c r="D5842" s="8"/>
      <c r="E5842"/>
      <c r="F5842" s="276"/>
      <c r="G5842"/>
      <c r="H5842"/>
      <c r="I5842"/>
      <c r="J5842" s="267"/>
      <c r="K5842" s="267"/>
      <c r="L5842" s="372"/>
      <c r="O5842" s="373"/>
      <c r="P5842" s="373"/>
      <c r="Q5842" s="374"/>
      <c r="R5842" s="274"/>
      <c r="S5842"/>
      <c r="T5842"/>
      <c r="U5842"/>
      <c r="V5842"/>
      <c r="W5842"/>
      <c r="X5842"/>
      <c r="Y5842"/>
      <c r="Z5842"/>
      <c r="AA5842"/>
      <c r="AB5842"/>
      <c r="AC5842"/>
      <c r="AD5842"/>
      <c r="AE5842"/>
      <c r="AF5842"/>
      <c r="AG5842"/>
      <c r="AH5842"/>
    </row>
    <row r="5843" spans="1:34" s="282" customFormat="1" ht="12.75" customHeight="1" x14ac:dyDescent="0.25">
      <c r="A5843"/>
      <c r="B5843"/>
      <c r="C5843" s="8"/>
      <c r="D5843" s="8"/>
      <c r="E5843"/>
      <c r="F5843" s="276"/>
      <c r="G5843"/>
      <c r="H5843"/>
      <c r="I5843"/>
      <c r="J5843" s="267"/>
      <c r="K5843" s="267"/>
      <c r="L5843" s="372"/>
      <c r="O5843" s="373"/>
      <c r="P5843" s="373"/>
      <c r="Q5843" s="374"/>
      <c r="R5843" s="274"/>
      <c r="S5843"/>
      <c r="T5843"/>
      <c r="U5843"/>
      <c r="V5843"/>
      <c r="W5843"/>
      <c r="X5843"/>
      <c r="Y5843"/>
      <c r="Z5843"/>
      <c r="AA5843"/>
      <c r="AB5843"/>
      <c r="AC5843"/>
      <c r="AD5843"/>
      <c r="AE5843"/>
      <c r="AF5843"/>
      <c r="AG5843"/>
      <c r="AH5843"/>
    </row>
    <row r="5844" spans="1:34" s="282" customFormat="1" ht="12.75" customHeight="1" x14ac:dyDescent="0.25">
      <c r="A5844"/>
      <c r="B5844"/>
      <c r="C5844" s="8"/>
      <c r="D5844" s="8"/>
      <c r="E5844"/>
      <c r="F5844" s="276"/>
      <c r="G5844"/>
      <c r="H5844"/>
      <c r="I5844"/>
      <c r="J5844" s="267"/>
      <c r="K5844" s="267"/>
      <c r="L5844" s="372"/>
      <c r="O5844" s="373"/>
      <c r="P5844" s="373"/>
      <c r="Q5844" s="374"/>
      <c r="R5844" s="274"/>
      <c r="S5844"/>
      <c r="T5844"/>
      <c r="U5844"/>
      <c r="V5844"/>
      <c r="W5844"/>
      <c r="X5844"/>
      <c r="Y5844"/>
      <c r="Z5844"/>
      <c r="AA5844"/>
      <c r="AB5844"/>
      <c r="AC5844"/>
      <c r="AD5844"/>
      <c r="AE5844"/>
      <c r="AF5844"/>
      <c r="AG5844"/>
      <c r="AH5844"/>
    </row>
    <row r="5845" spans="1:34" s="282" customFormat="1" ht="12.75" customHeight="1" x14ac:dyDescent="0.25">
      <c r="A5845"/>
      <c r="B5845"/>
      <c r="C5845" s="8"/>
      <c r="D5845" s="8"/>
      <c r="E5845"/>
      <c r="F5845" s="276"/>
      <c r="G5845"/>
      <c r="H5845"/>
      <c r="I5845"/>
      <c r="J5845" s="267"/>
      <c r="K5845" s="267"/>
      <c r="L5845" s="372"/>
      <c r="O5845" s="373"/>
      <c r="P5845" s="373"/>
      <c r="Q5845" s="374"/>
      <c r="R5845" s="274"/>
      <c r="S5845"/>
      <c r="T5845"/>
      <c r="U5845"/>
      <c r="V5845"/>
      <c r="W5845"/>
      <c r="X5845"/>
      <c r="Y5845"/>
      <c r="Z5845"/>
      <c r="AA5845"/>
      <c r="AB5845"/>
      <c r="AC5845"/>
      <c r="AD5845"/>
      <c r="AE5845"/>
      <c r="AF5845"/>
      <c r="AG5845"/>
      <c r="AH5845"/>
    </row>
    <row r="5846" spans="1:34" s="282" customFormat="1" ht="12.75" customHeight="1" x14ac:dyDescent="0.25">
      <c r="A5846"/>
      <c r="B5846"/>
      <c r="C5846" s="8"/>
      <c r="D5846" s="8"/>
      <c r="E5846"/>
      <c r="F5846" s="276"/>
      <c r="G5846"/>
      <c r="H5846"/>
      <c r="I5846"/>
      <c r="J5846" s="267"/>
      <c r="K5846" s="267"/>
      <c r="L5846" s="372"/>
      <c r="O5846" s="373"/>
      <c r="P5846" s="373"/>
      <c r="Q5846" s="374"/>
      <c r="R5846" s="274"/>
      <c r="S5846"/>
      <c r="T5846"/>
      <c r="U5846"/>
      <c r="V5846"/>
      <c r="W5846"/>
      <c r="X5846"/>
      <c r="Y5846"/>
      <c r="Z5846"/>
      <c r="AA5846"/>
      <c r="AB5846"/>
      <c r="AC5846"/>
      <c r="AD5846"/>
      <c r="AE5846"/>
      <c r="AF5846"/>
      <c r="AG5846"/>
      <c r="AH5846"/>
    </row>
    <row r="5847" spans="1:34" s="282" customFormat="1" ht="12.75" customHeight="1" x14ac:dyDescent="0.25">
      <c r="A5847"/>
      <c r="B5847"/>
      <c r="C5847" s="8"/>
      <c r="D5847" s="8"/>
      <c r="E5847"/>
      <c r="F5847" s="276"/>
      <c r="G5847"/>
      <c r="H5847"/>
      <c r="I5847"/>
      <c r="J5847" s="267"/>
      <c r="K5847" s="267"/>
      <c r="L5847" s="372"/>
      <c r="O5847" s="373"/>
      <c r="P5847" s="373"/>
      <c r="Q5847" s="374"/>
      <c r="R5847" s="274"/>
      <c r="S5847"/>
      <c r="T5847"/>
      <c r="U5847"/>
      <c r="V5847"/>
      <c r="W5847"/>
      <c r="X5847"/>
      <c r="Y5847"/>
      <c r="Z5847"/>
      <c r="AA5847"/>
      <c r="AB5847"/>
      <c r="AC5847"/>
      <c r="AD5847"/>
      <c r="AE5847"/>
      <c r="AF5847"/>
      <c r="AG5847"/>
      <c r="AH5847"/>
    </row>
    <row r="5848" spans="1:34" s="282" customFormat="1" ht="12.75" customHeight="1" x14ac:dyDescent="0.25">
      <c r="A5848"/>
      <c r="B5848"/>
      <c r="C5848" s="8"/>
      <c r="D5848" s="8"/>
      <c r="E5848"/>
      <c r="F5848" s="276"/>
      <c r="G5848"/>
      <c r="H5848"/>
      <c r="I5848"/>
      <c r="J5848" s="267"/>
      <c r="K5848" s="267"/>
      <c r="L5848" s="372"/>
      <c r="O5848" s="373"/>
      <c r="P5848" s="373"/>
      <c r="Q5848" s="374"/>
      <c r="R5848" s="274"/>
      <c r="S5848"/>
      <c r="T5848"/>
      <c r="U5848"/>
      <c r="V5848"/>
      <c r="W5848"/>
      <c r="X5848"/>
      <c r="Y5848"/>
      <c r="Z5848"/>
      <c r="AA5848"/>
      <c r="AB5848"/>
      <c r="AC5848"/>
      <c r="AD5848"/>
      <c r="AE5848"/>
      <c r="AF5848"/>
      <c r="AG5848"/>
      <c r="AH5848"/>
    </row>
    <row r="5849" spans="1:34" s="282" customFormat="1" ht="12.75" customHeight="1" x14ac:dyDescent="0.25">
      <c r="A5849"/>
      <c r="B5849"/>
      <c r="C5849" s="8"/>
      <c r="D5849" s="8"/>
      <c r="E5849"/>
      <c r="F5849" s="276"/>
      <c r="G5849"/>
      <c r="H5849"/>
      <c r="I5849"/>
      <c r="J5849" s="267"/>
      <c r="K5849" s="267"/>
      <c r="L5849" s="372"/>
      <c r="O5849" s="373"/>
      <c r="P5849" s="373"/>
      <c r="Q5849" s="374"/>
      <c r="R5849" s="274"/>
      <c r="S5849"/>
      <c r="T5849"/>
      <c r="U5849"/>
      <c r="V5849"/>
      <c r="W5849"/>
      <c r="X5849"/>
      <c r="Y5849"/>
      <c r="Z5849"/>
      <c r="AA5849"/>
      <c r="AB5849"/>
      <c r="AC5849"/>
      <c r="AD5849"/>
      <c r="AE5849"/>
      <c r="AF5849"/>
      <c r="AG5849"/>
      <c r="AH5849"/>
    </row>
    <row r="5850" spans="1:34" s="282" customFormat="1" ht="12.75" customHeight="1" x14ac:dyDescent="0.25">
      <c r="A5850"/>
      <c r="B5850"/>
      <c r="C5850" s="8"/>
      <c r="D5850" s="8"/>
      <c r="E5850"/>
      <c r="F5850" s="276"/>
      <c r="G5850"/>
      <c r="H5850"/>
      <c r="I5850"/>
      <c r="J5850" s="267"/>
      <c r="K5850" s="267"/>
      <c r="L5850" s="372"/>
      <c r="O5850" s="373"/>
      <c r="P5850" s="373"/>
      <c r="Q5850" s="374"/>
      <c r="R5850" s="274"/>
      <c r="S5850"/>
      <c r="T5850"/>
      <c r="U5850"/>
      <c r="V5850"/>
      <c r="W5850"/>
      <c r="X5850"/>
      <c r="Y5850"/>
      <c r="Z5850"/>
      <c r="AA5850"/>
      <c r="AB5850"/>
      <c r="AC5850"/>
      <c r="AD5850"/>
      <c r="AE5850"/>
      <c r="AF5850"/>
      <c r="AG5850"/>
      <c r="AH5850"/>
    </row>
    <row r="5851" spans="1:34" s="282" customFormat="1" ht="12.75" customHeight="1" x14ac:dyDescent="0.25">
      <c r="A5851"/>
      <c r="B5851"/>
      <c r="C5851" s="8"/>
      <c r="D5851" s="8"/>
      <c r="E5851"/>
      <c r="F5851" s="276"/>
      <c r="G5851"/>
      <c r="H5851"/>
      <c r="I5851"/>
      <c r="J5851" s="267"/>
      <c r="K5851" s="267"/>
      <c r="L5851" s="372"/>
      <c r="O5851" s="373"/>
      <c r="P5851" s="373"/>
      <c r="Q5851" s="374"/>
      <c r="R5851" s="274"/>
      <c r="S5851"/>
      <c r="T5851"/>
      <c r="U5851"/>
      <c r="V5851"/>
      <c r="W5851"/>
      <c r="X5851"/>
      <c r="Y5851"/>
      <c r="Z5851"/>
      <c r="AA5851"/>
      <c r="AB5851"/>
      <c r="AC5851"/>
      <c r="AD5851"/>
      <c r="AE5851"/>
      <c r="AF5851"/>
      <c r="AG5851"/>
      <c r="AH5851"/>
    </row>
    <row r="5852" spans="1:34" s="282" customFormat="1" ht="12.75" customHeight="1" x14ac:dyDescent="0.25">
      <c r="A5852"/>
      <c r="B5852"/>
      <c r="C5852" s="8"/>
      <c r="D5852" s="8"/>
      <c r="E5852"/>
      <c r="F5852" s="276"/>
      <c r="G5852"/>
      <c r="H5852"/>
      <c r="I5852"/>
      <c r="J5852" s="267"/>
      <c r="K5852" s="267"/>
      <c r="L5852" s="372"/>
      <c r="O5852" s="373"/>
      <c r="P5852" s="373"/>
      <c r="Q5852" s="374"/>
      <c r="R5852" s="274"/>
      <c r="S5852"/>
      <c r="T5852"/>
      <c r="U5852"/>
      <c r="V5852"/>
      <c r="W5852"/>
      <c r="X5852"/>
      <c r="Y5852"/>
      <c r="Z5852"/>
      <c r="AA5852"/>
      <c r="AB5852"/>
      <c r="AC5852"/>
      <c r="AD5852"/>
      <c r="AE5852"/>
      <c r="AF5852"/>
      <c r="AG5852"/>
      <c r="AH5852"/>
    </row>
    <row r="5853" spans="1:34" s="282" customFormat="1" ht="12.75" customHeight="1" x14ac:dyDescent="0.25">
      <c r="A5853"/>
      <c r="B5853"/>
      <c r="C5853" s="8"/>
      <c r="D5853" s="8"/>
      <c r="E5853"/>
      <c r="F5853" s="276"/>
      <c r="G5853"/>
      <c r="H5853"/>
      <c r="I5853"/>
      <c r="J5853" s="267"/>
      <c r="K5853" s="267"/>
      <c r="L5853" s="372"/>
      <c r="O5853" s="373"/>
      <c r="P5853" s="373"/>
      <c r="Q5853" s="374"/>
      <c r="R5853" s="274"/>
      <c r="S5853"/>
      <c r="T5853"/>
      <c r="U5853"/>
      <c r="V5853"/>
      <c r="W5853"/>
      <c r="X5853"/>
      <c r="Y5853"/>
      <c r="Z5853"/>
      <c r="AA5853"/>
      <c r="AB5853"/>
      <c r="AC5853"/>
      <c r="AD5853"/>
      <c r="AE5853"/>
      <c r="AF5853"/>
      <c r="AG5853"/>
      <c r="AH5853"/>
    </row>
    <row r="5854" spans="1:34" s="282" customFormat="1" ht="12.75" customHeight="1" x14ac:dyDescent="0.25">
      <c r="A5854"/>
      <c r="B5854"/>
      <c r="C5854" s="8"/>
      <c r="D5854" s="8"/>
      <c r="E5854"/>
      <c r="F5854" s="276"/>
      <c r="G5854"/>
      <c r="H5854"/>
      <c r="I5854"/>
      <c r="J5854" s="267"/>
      <c r="K5854" s="267"/>
      <c r="L5854" s="372"/>
      <c r="O5854" s="373"/>
      <c r="P5854" s="373"/>
      <c r="Q5854" s="374"/>
      <c r="R5854" s="274"/>
      <c r="S5854"/>
      <c r="T5854"/>
      <c r="U5854"/>
      <c r="V5854"/>
      <c r="W5854"/>
      <c r="X5854"/>
      <c r="Y5854"/>
      <c r="Z5854"/>
      <c r="AA5854"/>
      <c r="AB5854"/>
      <c r="AC5854"/>
      <c r="AD5854"/>
      <c r="AE5854"/>
      <c r="AF5854"/>
      <c r="AG5854"/>
      <c r="AH5854"/>
    </row>
    <row r="5855" spans="1:34" s="282" customFormat="1" ht="12.75" customHeight="1" x14ac:dyDescent="0.25">
      <c r="A5855"/>
      <c r="B5855"/>
      <c r="C5855" s="8"/>
      <c r="D5855" s="8"/>
      <c r="E5855"/>
      <c r="F5855" s="276"/>
      <c r="G5855"/>
      <c r="H5855"/>
      <c r="I5855"/>
      <c r="J5855" s="267"/>
      <c r="K5855" s="267"/>
      <c r="L5855" s="372"/>
      <c r="O5855" s="373"/>
      <c r="P5855" s="373"/>
      <c r="Q5855" s="374"/>
      <c r="R5855" s="274"/>
      <c r="S5855"/>
      <c r="T5855"/>
      <c r="U5855"/>
      <c r="V5855"/>
      <c r="W5855"/>
      <c r="X5855"/>
      <c r="Y5855"/>
      <c r="Z5855"/>
      <c r="AA5855"/>
      <c r="AB5855"/>
      <c r="AC5855"/>
      <c r="AD5855"/>
      <c r="AE5855"/>
      <c r="AF5855"/>
      <c r="AG5855"/>
      <c r="AH5855"/>
    </row>
    <row r="5856" spans="1:34" s="282" customFormat="1" ht="12.75" customHeight="1" x14ac:dyDescent="0.25">
      <c r="A5856"/>
      <c r="B5856"/>
      <c r="C5856" s="8"/>
      <c r="D5856" s="8"/>
      <c r="E5856"/>
      <c r="F5856" s="276"/>
      <c r="G5856"/>
      <c r="H5856"/>
      <c r="I5856"/>
      <c r="J5856" s="267"/>
      <c r="K5856" s="267"/>
      <c r="L5856" s="372"/>
      <c r="O5856" s="373"/>
      <c r="P5856" s="373"/>
      <c r="Q5856" s="374"/>
      <c r="R5856" s="274"/>
      <c r="S5856"/>
      <c r="T5856"/>
      <c r="U5856"/>
      <c r="V5856"/>
      <c r="W5856"/>
      <c r="X5856"/>
      <c r="Y5856"/>
      <c r="Z5856"/>
      <c r="AA5856"/>
      <c r="AB5856"/>
      <c r="AC5856"/>
      <c r="AD5856"/>
      <c r="AE5856"/>
      <c r="AF5856"/>
      <c r="AG5856"/>
      <c r="AH5856"/>
    </row>
    <row r="5857" spans="1:34" s="282" customFormat="1" ht="12.75" customHeight="1" x14ac:dyDescent="0.25">
      <c r="A5857"/>
      <c r="B5857"/>
      <c r="C5857" s="8"/>
      <c r="D5857" s="8"/>
      <c r="E5857"/>
      <c r="F5857" s="276"/>
      <c r="G5857"/>
      <c r="H5857"/>
      <c r="I5857"/>
      <c r="J5857" s="267"/>
      <c r="K5857" s="267"/>
      <c r="L5857" s="372"/>
      <c r="O5857" s="373"/>
      <c r="P5857" s="373"/>
      <c r="Q5857" s="374"/>
      <c r="R5857" s="274"/>
      <c r="S5857"/>
      <c r="T5857"/>
      <c r="U5857"/>
      <c r="V5857"/>
      <c r="W5857"/>
      <c r="X5857"/>
      <c r="Y5857"/>
      <c r="Z5857"/>
      <c r="AA5857"/>
      <c r="AB5857"/>
      <c r="AC5857"/>
      <c r="AD5857"/>
      <c r="AE5857"/>
      <c r="AF5857"/>
      <c r="AG5857"/>
      <c r="AH5857"/>
    </row>
    <row r="5858" spans="1:34" s="282" customFormat="1" ht="12.75" customHeight="1" x14ac:dyDescent="0.25">
      <c r="A5858"/>
      <c r="B5858"/>
      <c r="C5858" s="8"/>
      <c r="D5858" s="8"/>
      <c r="E5858"/>
      <c r="F5858" s="276"/>
      <c r="G5858"/>
      <c r="H5858"/>
      <c r="I5858"/>
      <c r="J5858" s="267"/>
      <c r="K5858" s="267"/>
      <c r="L5858" s="372"/>
      <c r="O5858" s="373"/>
      <c r="P5858" s="373"/>
      <c r="Q5858" s="374"/>
      <c r="R5858" s="274"/>
      <c r="S5858"/>
      <c r="T5858"/>
      <c r="U5858"/>
      <c r="V5858"/>
      <c r="W5858"/>
      <c r="X5858"/>
      <c r="Y5858"/>
      <c r="Z5858"/>
      <c r="AA5858"/>
      <c r="AB5858"/>
      <c r="AC5858"/>
      <c r="AD5858"/>
      <c r="AE5858"/>
      <c r="AF5858"/>
      <c r="AG5858"/>
      <c r="AH5858"/>
    </row>
    <row r="5859" spans="1:34" s="282" customFormat="1" ht="12.75" customHeight="1" x14ac:dyDescent="0.25">
      <c r="A5859"/>
      <c r="B5859"/>
      <c r="C5859" s="8"/>
      <c r="D5859" s="8"/>
      <c r="E5859"/>
      <c r="F5859" s="276"/>
      <c r="G5859"/>
      <c r="H5859"/>
      <c r="I5859"/>
      <c r="J5859" s="267"/>
      <c r="K5859" s="267"/>
      <c r="L5859" s="372"/>
      <c r="O5859" s="373"/>
      <c r="P5859" s="373"/>
      <c r="Q5859" s="374"/>
      <c r="R5859" s="274"/>
      <c r="S5859"/>
      <c r="T5859"/>
      <c r="U5859"/>
      <c r="V5859"/>
      <c r="W5859"/>
      <c r="X5859"/>
      <c r="Y5859"/>
      <c r="Z5859"/>
      <c r="AA5859"/>
      <c r="AB5859"/>
      <c r="AC5859"/>
      <c r="AD5859"/>
      <c r="AE5859"/>
      <c r="AF5859"/>
      <c r="AG5859"/>
      <c r="AH5859"/>
    </row>
    <row r="5860" spans="1:34" s="282" customFormat="1" ht="12.75" customHeight="1" x14ac:dyDescent="0.25">
      <c r="A5860"/>
      <c r="B5860"/>
      <c r="C5860" s="8"/>
      <c r="D5860" s="8"/>
      <c r="E5860"/>
      <c r="F5860" s="276"/>
      <c r="G5860"/>
      <c r="H5860"/>
      <c r="I5860"/>
      <c r="J5860" s="267"/>
      <c r="K5860" s="267"/>
      <c r="L5860" s="372"/>
      <c r="O5860" s="373"/>
      <c r="P5860" s="373"/>
      <c r="Q5860" s="374"/>
      <c r="R5860" s="274"/>
      <c r="S5860"/>
      <c r="T5860"/>
      <c r="U5860"/>
      <c r="V5860"/>
      <c r="W5860"/>
      <c r="X5860"/>
      <c r="Y5860"/>
      <c r="Z5860"/>
      <c r="AA5860"/>
      <c r="AB5860"/>
      <c r="AC5860"/>
      <c r="AD5860"/>
      <c r="AE5860"/>
      <c r="AF5860"/>
      <c r="AG5860"/>
      <c r="AH5860"/>
    </row>
    <row r="5861" spans="1:34" s="282" customFormat="1" ht="12.75" customHeight="1" x14ac:dyDescent="0.25">
      <c r="A5861"/>
      <c r="B5861"/>
      <c r="C5861" s="8"/>
      <c r="D5861" s="8"/>
      <c r="E5861"/>
      <c r="F5861" s="276"/>
      <c r="G5861"/>
      <c r="H5861"/>
      <c r="I5861"/>
      <c r="J5861" s="267"/>
      <c r="K5861" s="267"/>
      <c r="L5861" s="372"/>
      <c r="O5861" s="373"/>
      <c r="P5861" s="373"/>
      <c r="Q5861" s="374"/>
      <c r="R5861" s="274"/>
      <c r="S5861"/>
      <c r="T5861"/>
      <c r="U5861"/>
      <c r="V5861"/>
      <c r="W5861"/>
      <c r="X5861"/>
      <c r="Y5861"/>
      <c r="Z5861"/>
      <c r="AA5861"/>
      <c r="AB5861"/>
      <c r="AC5861"/>
      <c r="AD5861"/>
      <c r="AE5861"/>
      <c r="AF5861"/>
      <c r="AG5861"/>
      <c r="AH5861"/>
    </row>
    <row r="5862" spans="1:34" s="282" customFormat="1" ht="12.75" customHeight="1" x14ac:dyDescent="0.25">
      <c r="A5862"/>
      <c r="B5862"/>
      <c r="C5862" s="8"/>
      <c r="D5862" s="8"/>
      <c r="E5862"/>
      <c r="F5862" s="276"/>
      <c r="G5862"/>
      <c r="H5862"/>
      <c r="I5862"/>
      <c r="J5862" s="267"/>
      <c r="K5862" s="267"/>
      <c r="L5862" s="372"/>
      <c r="O5862" s="373"/>
      <c r="P5862" s="373"/>
      <c r="Q5862" s="374"/>
      <c r="R5862" s="274"/>
      <c r="S5862"/>
      <c r="T5862"/>
      <c r="U5862"/>
      <c r="V5862"/>
      <c r="W5862"/>
      <c r="X5862"/>
      <c r="Y5862"/>
      <c r="Z5862"/>
      <c r="AA5862"/>
      <c r="AB5862"/>
      <c r="AC5862"/>
      <c r="AD5862"/>
      <c r="AE5862"/>
      <c r="AF5862"/>
      <c r="AG5862"/>
      <c r="AH5862"/>
    </row>
    <row r="5863" spans="1:34" s="282" customFormat="1" ht="12.75" customHeight="1" x14ac:dyDescent="0.25">
      <c r="A5863"/>
      <c r="B5863"/>
      <c r="C5863" s="8"/>
      <c r="D5863" s="8"/>
      <c r="E5863"/>
      <c r="F5863" s="276"/>
      <c r="G5863"/>
      <c r="H5863"/>
      <c r="I5863"/>
      <c r="J5863" s="267"/>
      <c r="K5863" s="267"/>
      <c r="L5863" s="372"/>
      <c r="O5863" s="373"/>
      <c r="P5863" s="373"/>
      <c r="Q5863" s="374"/>
      <c r="R5863" s="274"/>
      <c r="S5863"/>
      <c r="T5863"/>
      <c r="U5863"/>
      <c r="V5863"/>
      <c r="W5863"/>
      <c r="X5863"/>
      <c r="Y5863"/>
      <c r="Z5863"/>
      <c r="AA5863"/>
      <c r="AB5863"/>
      <c r="AC5863"/>
      <c r="AD5863"/>
      <c r="AE5863"/>
      <c r="AF5863"/>
      <c r="AG5863"/>
      <c r="AH5863"/>
    </row>
    <row r="5864" spans="1:34" s="282" customFormat="1" ht="12.75" customHeight="1" x14ac:dyDescent="0.25">
      <c r="A5864"/>
      <c r="B5864"/>
      <c r="C5864" s="8"/>
      <c r="D5864" s="8"/>
      <c r="E5864"/>
      <c r="F5864" s="276"/>
      <c r="G5864"/>
      <c r="H5864"/>
      <c r="I5864"/>
      <c r="J5864" s="267"/>
      <c r="K5864" s="267"/>
      <c r="L5864" s="372"/>
      <c r="O5864" s="373"/>
      <c r="P5864" s="373"/>
      <c r="Q5864" s="374"/>
      <c r="R5864" s="274"/>
      <c r="S5864"/>
      <c r="T5864"/>
      <c r="U5864"/>
      <c r="V5864"/>
      <c r="W5864"/>
      <c r="X5864"/>
      <c r="Y5864"/>
      <c r="Z5864"/>
      <c r="AA5864"/>
      <c r="AB5864"/>
      <c r="AC5864"/>
      <c r="AD5864"/>
      <c r="AE5864"/>
      <c r="AF5864"/>
      <c r="AG5864"/>
      <c r="AH5864"/>
    </row>
    <row r="5865" spans="1:34" s="282" customFormat="1" ht="12.75" customHeight="1" x14ac:dyDescent="0.25">
      <c r="A5865"/>
      <c r="B5865"/>
      <c r="C5865" s="8"/>
      <c r="D5865" s="8"/>
      <c r="E5865"/>
      <c r="F5865" s="276"/>
      <c r="G5865"/>
      <c r="H5865"/>
      <c r="I5865"/>
      <c r="J5865" s="267"/>
      <c r="K5865" s="267"/>
      <c r="L5865" s="372"/>
      <c r="O5865" s="373"/>
      <c r="P5865" s="373"/>
      <c r="Q5865" s="374"/>
      <c r="R5865" s="274"/>
      <c r="S5865"/>
      <c r="T5865"/>
      <c r="U5865"/>
      <c r="V5865"/>
      <c r="W5865"/>
      <c r="X5865"/>
      <c r="Y5865"/>
      <c r="Z5865"/>
      <c r="AA5865"/>
      <c r="AB5865"/>
      <c r="AC5865"/>
      <c r="AD5865"/>
      <c r="AE5865"/>
      <c r="AF5865"/>
      <c r="AG5865"/>
      <c r="AH5865"/>
    </row>
    <row r="5866" spans="1:34" s="282" customFormat="1" ht="12.75" customHeight="1" x14ac:dyDescent="0.25">
      <c r="A5866"/>
      <c r="B5866"/>
      <c r="C5866" s="8"/>
      <c r="D5866" s="8"/>
      <c r="E5866"/>
      <c r="F5866" s="276"/>
      <c r="G5866"/>
      <c r="H5866"/>
      <c r="I5866"/>
      <c r="J5866" s="267"/>
      <c r="K5866" s="267"/>
      <c r="L5866" s="372"/>
      <c r="O5866" s="373"/>
      <c r="P5866" s="373"/>
      <c r="Q5866" s="374"/>
      <c r="R5866" s="274"/>
      <c r="S5866"/>
      <c r="T5866"/>
      <c r="U5866"/>
      <c r="V5866"/>
      <c r="W5866"/>
      <c r="X5866"/>
      <c r="Y5866"/>
      <c r="Z5866"/>
      <c r="AA5866"/>
      <c r="AB5866"/>
      <c r="AC5866"/>
      <c r="AD5866"/>
      <c r="AE5866"/>
      <c r="AF5866"/>
      <c r="AG5866"/>
      <c r="AH5866"/>
    </row>
    <row r="5867" spans="1:34" s="282" customFormat="1" ht="12.75" customHeight="1" x14ac:dyDescent="0.25">
      <c r="A5867"/>
      <c r="B5867"/>
      <c r="C5867" s="8"/>
      <c r="D5867" s="8"/>
      <c r="E5867"/>
      <c r="F5867" s="276"/>
      <c r="G5867"/>
      <c r="H5867"/>
      <c r="I5867"/>
      <c r="J5867" s="267"/>
      <c r="K5867" s="267"/>
      <c r="L5867" s="372"/>
      <c r="O5867" s="373"/>
      <c r="P5867" s="373"/>
      <c r="Q5867" s="374"/>
      <c r="R5867" s="274"/>
      <c r="S5867"/>
      <c r="T5867"/>
      <c r="U5867"/>
      <c r="V5867"/>
      <c r="W5867"/>
      <c r="X5867"/>
      <c r="Y5867"/>
      <c r="Z5867"/>
      <c r="AA5867"/>
      <c r="AB5867"/>
      <c r="AC5867"/>
      <c r="AD5867"/>
      <c r="AE5867"/>
      <c r="AF5867"/>
      <c r="AG5867"/>
      <c r="AH5867"/>
    </row>
    <row r="5868" spans="1:34" s="282" customFormat="1" ht="12.75" customHeight="1" x14ac:dyDescent="0.25">
      <c r="A5868"/>
      <c r="B5868"/>
      <c r="C5868" s="8"/>
      <c r="D5868" s="8"/>
      <c r="E5868"/>
      <c r="F5868" s="276"/>
      <c r="G5868"/>
      <c r="H5868"/>
      <c r="I5868"/>
      <c r="J5868" s="267"/>
      <c r="K5868" s="267"/>
      <c r="L5868" s="372"/>
      <c r="O5868" s="373"/>
      <c r="P5868" s="373"/>
      <c r="Q5868" s="374"/>
      <c r="R5868" s="274"/>
      <c r="S5868"/>
      <c r="T5868"/>
      <c r="U5868"/>
      <c r="V5868"/>
      <c r="W5868"/>
      <c r="X5868"/>
      <c r="Y5868"/>
      <c r="Z5868"/>
      <c r="AA5868"/>
      <c r="AB5868"/>
      <c r="AC5868"/>
      <c r="AD5868"/>
      <c r="AE5868"/>
      <c r="AF5868"/>
      <c r="AG5868"/>
      <c r="AH5868"/>
    </row>
    <row r="5869" spans="1:34" s="282" customFormat="1" ht="12.75" customHeight="1" x14ac:dyDescent="0.25">
      <c r="A5869"/>
      <c r="B5869"/>
      <c r="C5869" s="8"/>
      <c r="D5869" s="8"/>
      <c r="E5869"/>
      <c r="F5869" s="276"/>
      <c r="G5869"/>
      <c r="H5869"/>
      <c r="I5869"/>
      <c r="J5869" s="267"/>
      <c r="K5869" s="267"/>
      <c r="L5869" s="372"/>
      <c r="O5869" s="373"/>
      <c r="P5869" s="373"/>
      <c r="Q5869" s="374"/>
      <c r="R5869" s="274"/>
      <c r="S5869"/>
      <c r="T5869"/>
      <c r="U5869"/>
      <c r="V5869"/>
      <c r="W5869"/>
      <c r="X5869"/>
      <c r="Y5869"/>
      <c r="Z5869"/>
      <c r="AA5869"/>
      <c r="AB5869"/>
      <c r="AC5869"/>
      <c r="AD5869"/>
      <c r="AE5869"/>
      <c r="AF5869"/>
      <c r="AG5869"/>
      <c r="AH5869"/>
    </row>
    <row r="5870" spans="1:34" s="282" customFormat="1" ht="12.75" customHeight="1" x14ac:dyDescent="0.25">
      <c r="A5870"/>
      <c r="B5870"/>
      <c r="C5870" s="8"/>
      <c r="D5870" s="8"/>
      <c r="E5870"/>
      <c r="F5870" s="276"/>
      <c r="G5870"/>
      <c r="H5870"/>
      <c r="I5870"/>
      <c r="J5870" s="267"/>
      <c r="K5870" s="267"/>
      <c r="L5870" s="372"/>
      <c r="O5870" s="373"/>
      <c r="P5870" s="373"/>
      <c r="Q5870" s="374"/>
      <c r="R5870" s="274"/>
      <c r="S5870"/>
      <c r="T5870"/>
      <c r="U5870"/>
      <c r="V5870"/>
      <c r="W5870"/>
      <c r="X5870"/>
      <c r="Y5870"/>
      <c r="Z5870"/>
      <c r="AA5870"/>
      <c r="AB5870"/>
      <c r="AC5870"/>
      <c r="AD5870"/>
      <c r="AE5870"/>
      <c r="AF5870"/>
      <c r="AG5870"/>
      <c r="AH5870"/>
    </row>
    <row r="5871" spans="1:34" s="282" customFormat="1" ht="12.75" customHeight="1" x14ac:dyDescent="0.25">
      <c r="A5871"/>
      <c r="B5871"/>
      <c r="C5871" s="8"/>
      <c r="D5871" s="8"/>
      <c r="E5871"/>
      <c r="F5871" s="276"/>
      <c r="G5871"/>
      <c r="H5871"/>
      <c r="I5871"/>
      <c r="J5871" s="267"/>
      <c r="K5871" s="267"/>
      <c r="L5871" s="372"/>
      <c r="O5871" s="373"/>
      <c r="P5871" s="373"/>
      <c r="Q5871" s="374"/>
      <c r="R5871" s="274"/>
      <c r="S5871"/>
      <c r="T5871"/>
      <c r="U5871"/>
      <c r="V5871"/>
      <c r="W5871"/>
      <c r="X5871"/>
      <c r="Y5871"/>
      <c r="Z5871"/>
      <c r="AA5871"/>
      <c r="AB5871"/>
      <c r="AC5871"/>
      <c r="AD5871"/>
      <c r="AE5871"/>
      <c r="AF5871"/>
      <c r="AG5871"/>
      <c r="AH5871"/>
    </row>
    <row r="5872" spans="1:34" s="282" customFormat="1" ht="12.75" customHeight="1" x14ac:dyDescent="0.25">
      <c r="A5872"/>
      <c r="B5872"/>
      <c r="C5872" s="8"/>
      <c r="D5872" s="8"/>
      <c r="E5872"/>
      <c r="F5872" s="276"/>
      <c r="G5872"/>
      <c r="H5872"/>
      <c r="I5872"/>
      <c r="J5872" s="267"/>
      <c r="K5872" s="267"/>
      <c r="L5872" s="372"/>
      <c r="O5872" s="373"/>
      <c r="P5872" s="373"/>
      <c r="Q5872" s="374"/>
      <c r="R5872" s="274"/>
      <c r="S5872"/>
      <c r="T5872"/>
      <c r="U5872"/>
      <c r="V5872"/>
      <c r="W5872"/>
      <c r="X5872"/>
      <c r="Y5872"/>
      <c r="Z5872"/>
      <c r="AA5872"/>
      <c r="AB5872"/>
      <c r="AC5872"/>
      <c r="AD5872"/>
      <c r="AE5872"/>
      <c r="AF5872"/>
      <c r="AG5872"/>
      <c r="AH5872"/>
    </row>
    <row r="5873" spans="1:34" s="282" customFormat="1" ht="12.75" customHeight="1" x14ac:dyDescent="0.25">
      <c r="A5873"/>
      <c r="B5873"/>
      <c r="C5873" s="8"/>
      <c r="D5873" s="8"/>
      <c r="E5873"/>
      <c r="F5873" s="276"/>
      <c r="G5873"/>
      <c r="H5873"/>
      <c r="I5873"/>
      <c r="J5873" s="267"/>
      <c r="K5873" s="267"/>
      <c r="L5873" s="372"/>
      <c r="O5873" s="373"/>
      <c r="P5873" s="373"/>
      <c r="Q5873" s="374"/>
      <c r="R5873" s="274"/>
      <c r="S5873"/>
      <c r="T5873"/>
      <c r="U5873"/>
      <c r="V5873"/>
      <c r="W5873"/>
      <c r="X5873"/>
      <c r="Y5873"/>
      <c r="Z5873"/>
      <c r="AA5873"/>
      <c r="AB5873"/>
      <c r="AC5873"/>
      <c r="AD5873"/>
      <c r="AE5873"/>
      <c r="AF5873"/>
      <c r="AG5873"/>
      <c r="AH5873"/>
    </row>
    <row r="5874" spans="1:34" s="282" customFormat="1" ht="12.75" customHeight="1" x14ac:dyDescent="0.25">
      <c r="A5874"/>
      <c r="B5874"/>
      <c r="C5874" s="8"/>
      <c r="D5874" s="8"/>
      <c r="E5874"/>
      <c r="F5874" s="276"/>
      <c r="G5874"/>
      <c r="H5874"/>
      <c r="I5874"/>
      <c r="J5874" s="267"/>
      <c r="K5874" s="267"/>
      <c r="L5874" s="372"/>
      <c r="O5874" s="373"/>
      <c r="P5874" s="373"/>
      <c r="Q5874" s="374"/>
      <c r="R5874" s="274"/>
      <c r="S5874"/>
      <c r="T5874"/>
      <c r="U5874"/>
      <c r="V5874"/>
      <c r="W5874"/>
      <c r="X5874"/>
      <c r="Y5874"/>
      <c r="Z5874"/>
      <c r="AA5874"/>
      <c r="AB5874"/>
      <c r="AC5874"/>
      <c r="AD5874"/>
      <c r="AE5874"/>
      <c r="AF5874"/>
      <c r="AG5874"/>
      <c r="AH5874"/>
    </row>
    <row r="5875" spans="1:34" s="282" customFormat="1" ht="12.75" customHeight="1" x14ac:dyDescent="0.25">
      <c r="A5875"/>
      <c r="B5875"/>
      <c r="C5875" s="8"/>
      <c r="D5875" s="8"/>
      <c r="E5875"/>
      <c r="F5875" s="276"/>
      <c r="G5875"/>
      <c r="H5875"/>
      <c r="I5875"/>
      <c r="J5875" s="267"/>
      <c r="K5875" s="267"/>
      <c r="L5875" s="372"/>
      <c r="O5875" s="373"/>
      <c r="P5875" s="373"/>
      <c r="Q5875" s="374"/>
      <c r="R5875" s="274"/>
      <c r="S5875"/>
      <c r="T5875"/>
      <c r="U5875"/>
      <c r="V5875"/>
      <c r="W5875"/>
      <c r="X5875"/>
      <c r="Y5875"/>
      <c r="Z5875"/>
      <c r="AA5875"/>
      <c r="AB5875"/>
      <c r="AC5875"/>
      <c r="AD5875"/>
      <c r="AE5875"/>
      <c r="AF5875"/>
      <c r="AG5875"/>
      <c r="AH5875"/>
    </row>
    <row r="5876" spans="1:34" s="282" customFormat="1" ht="12.75" customHeight="1" x14ac:dyDescent="0.25">
      <c r="A5876"/>
      <c r="B5876"/>
      <c r="C5876" s="8"/>
      <c r="D5876" s="8"/>
      <c r="E5876"/>
      <c r="F5876" s="276"/>
      <c r="G5876"/>
      <c r="H5876"/>
      <c r="I5876"/>
      <c r="J5876" s="267"/>
      <c r="K5876" s="267"/>
      <c r="L5876" s="372"/>
      <c r="O5876" s="373"/>
      <c r="P5876" s="373"/>
      <c r="Q5876" s="374"/>
      <c r="R5876" s="274"/>
      <c r="S5876"/>
      <c r="T5876"/>
      <c r="U5876"/>
      <c r="V5876"/>
      <c r="W5876"/>
      <c r="X5876"/>
      <c r="Y5876"/>
      <c r="Z5876"/>
      <c r="AA5876"/>
      <c r="AB5876"/>
      <c r="AC5876"/>
      <c r="AD5876"/>
      <c r="AE5876"/>
      <c r="AF5876"/>
      <c r="AG5876"/>
      <c r="AH5876"/>
    </row>
    <row r="5877" spans="1:34" s="282" customFormat="1" ht="12.75" customHeight="1" x14ac:dyDescent="0.25">
      <c r="A5877"/>
      <c r="B5877"/>
      <c r="C5877" s="8"/>
      <c r="D5877" s="8"/>
      <c r="E5877"/>
      <c r="F5877" s="276"/>
      <c r="G5877"/>
      <c r="H5877"/>
      <c r="I5877"/>
      <c r="J5877" s="267"/>
      <c r="K5877" s="267"/>
      <c r="L5877" s="372"/>
      <c r="O5877" s="373"/>
      <c r="P5877" s="373"/>
      <c r="Q5877" s="374"/>
      <c r="R5877" s="274"/>
      <c r="S5877"/>
      <c r="T5877"/>
      <c r="U5877"/>
      <c r="V5877"/>
      <c r="W5877"/>
      <c r="X5877"/>
      <c r="Y5877"/>
      <c r="Z5877"/>
      <c r="AA5877"/>
      <c r="AB5877"/>
      <c r="AC5877"/>
      <c r="AD5877"/>
      <c r="AE5877"/>
      <c r="AF5877"/>
      <c r="AG5877"/>
      <c r="AH5877"/>
    </row>
    <row r="5878" spans="1:34" s="282" customFormat="1" ht="12.75" customHeight="1" x14ac:dyDescent="0.25">
      <c r="A5878"/>
      <c r="B5878"/>
      <c r="C5878" s="8"/>
      <c r="D5878" s="8"/>
      <c r="E5878"/>
      <c r="F5878" s="276"/>
      <c r="G5878"/>
      <c r="H5878"/>
      <c r="I5878"/>
      <c r="J5878" s="267"/>
      <c r="K5878" s="267"/>
      <c r="L5878" s="372"/>
      <c r="O5878" s="373"/>
      <c r="P5878" s="373"/>
      <c r="Q5878" s="374"/>
      <c r="R5878" s="274"/>
      <c r="S5878"/>
      <c r="T5878"/>
      <c r="U5878"/>
      <c r="V5878"/>
      <c r="W5878"/>
      <c r="X5878"/>
      <c r="Y5878"/>
      <c r="Z5878"/>
      <c r="AA5878"/>
      <c r="AB5878"/>
      <c r="AC5878"/>
      <c r="AD5878"/>
      <c r="AE5878"/>
      <c r="AF5878"/>
      <c r="AG5878"/>
      <c r="AH5878"/>
    </row>
    <row r="5879" spans="1:34" s="282" customFormat="1" ht="12.75" customHeight="1" x14ac:dyDescent="0.25">
      <c r="A5879"/>
      <c r="B5879"/>
      <c r="C5879" s="8"/>
      <c r="D5879" s="8"/>
      <c r="E5879"/>
      <c r="F5879" s="276"/>
      <c r="G5879"/>
      <c r="H5879"/>
      <c r="I5879"/>
      <c r="J5879" s="267"/>
      <c r="K5879" s="267"/>
      <c r="L5879" s="372"/>
      <c r="O5879" s="373"/>
      <c r="P5879" s="373"/>
      <c r="Q5879" s="374"/>
      <c r="R5879" s="274"/>
      <c r="S5879"/>
      <c r="T5879"/>
      <c r="U5879"/>
      <c r="V5879"/>
      <c r="W5879"/>
      <c r="X5879"/>
      <c r="Y5879"/>
      <c r="Z5879"/>
      <c r="AA5879"/>
      <c r="AB5879"/>
      <c r="AC5879"/>
      <c r="AD5879"/>
      <c r="AE5879"/>
      <c r="AF5879"/>
      <c r="AG5879"/>
      <c r="AH5879"/>
    </row>
    <row r="5880" spans="1:34" s="282" customFormat="1" ht="12.75" customHeight="1" x14ac:dyDescent="0.25">
      <c r="A5880"/>
      <c r="B5880"/>
      <c r="C5880" s="8"/>
      <c r="D5880" s="8"/>
      <c r="E5880"/>
      <c r="F5880" s="276"/>
      <c r="G5880"/>
      <c r="H5880"/>
      <c r="I5880"/>
      <c r="J5880" s="267"/>
      <c r="K5880" s="267"/>
      <c r="L5880" s="372"/>
      <c r="O5880" s="373"/>
      <c r="P5880" s="373"/>
      <c r="Q5880" s="374"/>
      <c r="R5880" s="274"/>
      <c r="S5880"/>
      <c r="T5880"/>
      <c r="U5880"/>
      <c r="V5880"/>
      <c r="W5880"/>
      <c r="X5880"/>
      <c r="Y5880"/>
      <c r="Z5880"/>
      <c r="AA5880"/>
      <c r="AB5880"/>
      <c r="AC5880"/>
      <c r="AD5880"/>
      <c r="AE5880"/>
      <c r="AF5880"/>
      <c r="AG5880"/>
      <c r="AH5880"/>
    </row>
    <row r="5881" spans="1:34" s="282" customFormat="1" ht="12.75" customHeight="1" x14ac:dyDescent="0.25">
      <c r="A5881"/>
      <c r="B5881"/>
      <c r="C5881" s="8"/>
      <c r="D5881" s="8"/>
      <c r="E5881"/>
      <c r="F5881" s="276"/>
      <c r="G5881"/>
      <c r="H5881"/>
      <c r="I5881"/>
      <c r="J5881" s="267"/>
      <c r="K5881" s="267"/>
      <c r="L5881" s="372"/>
      <c r="O5881" s="373"/>
      <c r="P5881" s="373"/>
      <c r="Q5881" s="374"/>
      <c r="R5881" s="274"/>
      <c r="S5881"/>
      <c r="T5881"/>
      <c r="U5881"/>
      <c r="V5881"/>
      <c r="W5881"/>
      <c r="X5881"/>
      <c r="Y5881"/>
      <c r="Z5881"/>
      <c r="AA5881"/>
      <c r="AB5881"/>
      <c r="AC5881"/>
      <c r="AD5881"/>
      <c r="AE5881"/>
      <c r="AF5881"/>
      <c r="AG5881"/>
      <c r="AH5881"/>
    </row>
    <row r="5882" spans="1:34" s="282" customFormat="1" ht="12.75" customHeight="1" x14ac:dyDescent="0.25">
      <c r="A5882"/>
      <c r="B5882"/>
      <c r="C5882" s="8"/>
      <c r="D5882" s="8"/>
      <c r="E5882"/>
      <c r="F5882" s="276"/>
      <c r="G5882"/>
      <c r="H5882"/>
      <c r="I5882"/>
      <c r="J5882" s="267"/>
      <c r="K5882" s="267"/>
      <c r="L5882" s="372"/>
      <c r="O5882" s="373"/>
      <c r="P5882" s="373"/>
      <c r="Q5882" s="374"/>
      <c r="R5882" s="274"/>
      <c r="S5882"/>
      <c r="T5882"/>
      <c r="U5882"/>
      <c r="V5882"/>
      <c r="W5882"/>
      <c r="X5882"/>
      <c r="Y5882"/>
      <c r="Z5882"/>
      <c r="AA5882"/>
      <c r="AB5882"/>
      <c r="AC5882"/>
      <c r="AD5882"/>
      <c r="AE5882"/>
      <c r="AF5882"/>
      <c r="AG5882"/>
      <c r="AH5882"/>
    </row>
    <row r="5883" spans="1:34" s="282" customFormat="1" ht="12.75" customHeight="1" x14ac:dyDescent="0.25">
      <c r="A5883"/>
      <c r="B5883"/>
      <c r="C5883" s="8"/>
      <c r="D5883" s="8"/>
      <c r="E5883"/>
      <c r="F5883" s="276"/>
      <c r="G5883"/>
      <c r="H5883"/>
      <c r="I5883"/>
      <c r="J5883" s="267"/>
      <c r="K5883" s="267"/>
      <c r="L5883" s="372"/>
      <c r="O5883" s="373"/>
      <c r="P5883" s="373"/>
      <c r="Q5883" s="374"/>
      <c r="R5883" s="274"/>
      <c r="S5883"/>
      <c r="T5883"/>
      <c r="U5883"/>
      <c r="V5883"/>
      <c r="W5883"/>
      <c r="X5883"/>
      <c r="Y5883"/>
      <c r="Z5883"/>
      <c r="AA5883"/>
      <c r="AB5883"/>
      <c r="AC5883"/>
      <c r="AD5883"/>
      <c r="AE5883"/>
      <c r="AF5883"/>
      <c r="AG5883"/>
      <c r="AH5883"/>
    </row>
    <row r="5884" spans="1:34" s="282" customFormat="1" ht="12.75" customHeight="1" x14ac:dyDescent="0.25">
      <c r="A5884"/>
      <c r="B5884"/>
      <c r="C5884" s="8"/>
      <c r="D5884" s="8"/>
      <c r="E5884"/>
      <c r="F5884" s="276"/>
      <c r="G5884"/>
      <c r="H5884"/>
      <c r="I5884"/>
      <c r="J5884" s="267"/>
      <c r="K5884" s="267"/>
      <c r="L5884" s="372"/>
      <c r="O5884" s="373"/>
      <c r="P5884" s="373"/>
      <c r="Q5884" s="374"/>
      <c r="R5884" s="274"/>
      <c r="S5884"/>
      <c r="T5884"/>
      <c r="U5884"/>
      <c r="V5884"/>
      <c r="W5884"/>
      <c r="X5884"/>
      <c r="Y5884"/>
      <c r="Z5884"/>
      <c r="AA5884"/>
      <c r="AB5884"/>
      <c r="AC5884"/>
      <c r="AD5884"/>
      <c r="AE5884"/>
      <c r="AF5884"/>
      <c r="AG5884"/>
      <c r="AH5884"/>
    </row>
    <row r="5885" spans="1:34" s="282" customFormat="1" ht="12.75" customHeight="1" x14ac:dyDescent="0.25">
      <c r="A5885"/>
      <c r="B5885"/>
      <c r="C5885" s="8"/>
      <c r="D5885" s="8"/>
      <c r="E5885"/>
      <c r="F5885" s="276"/>
      <c r="G5885"/>
      <c r="H5885"/>
      <c r="I5885"/>
      <c r="J5885" s="267"/>
      <c r="K5885" s="267"/>
      <c r="L5885" s="372"/>
      <c r="O5885" s="373"/>
      <c r="P5885" s="373"/>
      <c r="Q5885" s="374"/>
      <c r="R5885" s="274"/>
      <c r="S5885"/>
      <c r="T5885"/>
      <c r="U5885"/>
      <c r="V5885"/>
      <c r="W5885"/>
      <c r="X5885"/>
      <c r="Y5885"/>
      <c r="Z5885"/>
      <c r="AA5885"/>
      <c r="AB5885"/>
      <c r="AC5885"/>
      <c r="AD5885"/>
      <c r="AE5885"/>
      <c r="AF5885"/>
      <c r="AG5885"/>
      <c r="AH5885"/>
    </row>
    <row r="5886" spans="1:34" s="282" customFormat="1" ht="12.75" customHeight="1" x14ac:dyDescent="0.25">
      <c r="A5886"/>
      <c r="B5886"/>
      <c r="C5886" s="8"/>
      <c r="D5886" s="8"/>
      <c r="E5886"/>
      <c r="F5886" s="276"/>
      <c r="G5886"/>
      <c r="H5886"/>
      <c r="I5886"/>
      <c r="J5886" s="267"/>
      <c r="K5886" s="267"/>
      <c r="L5886" s="372"/>
      <c r="O5886" s="373"/>
      <c r="P5886" s="373"/>
      <c r="Q5886" s="374"/>
      <c r="R5886" s="274"/>
      <c r="S5886"/>
      <c r="T5886"/>
      <c r="U5886"/>
      <c r="V5886"/>
      <c r="W5886"/>
      <c r="X5886"/>
      <c r="Y5886"/>
      <c r="Z5886"/>
      <c r="AA5886"/>
      <c r="AB5886"/>
      <c r="AC5886"/>
      <c r="AD5886"/>
      <c r="AE5886"/>
      <c r="AF5886"/>
      <c r="AG5886"/>
      <c r="AH5886"/>
    </row>
    <row r="5887" spans="1:34" s="282" customFormat="1" ht="12.75" customHeight="1" x14ac:dyDescent="0.25">
      <c r="A5887"/>
      <c r="B5887"/>
      <c r="C5887" s="8"/>
      <c r="D5887" s="8"/>
      <c r="E5887"/>
      <c r="F5887" s="276"/>
      <c r="G5887"/>
      <c r="H5887"/>
      <c r="I5887"/>
      <c r="J5887" s="267"/>
      <c r="K5887" s="267"/>
      <c r="L5887" s="372"/>
      <c r="O5887" s="373"/>
      <c r="P5887" s="373"/>
      <c r="Q5887" s="374"/>
      <c r="R5887" s="274"/>
      <c r="S5887"/>
      <c r="T5887"/>
      <c r="U5887"/>
      <c r="V5887"/>
      <c r="W5887"/>
      <c r="X5887"/>
      <c r="Y5887"/>
      <c r="Z5887"/>
      <c r="AA5887"/>
      <c r="AB5887"/>
      <c r="AC5887"/>
      <c r="AD5887"/>
      <c r="AE5887"/>
      <c r="AF5887"/>
      <c r="AG5887"/>
      <c r="AH5887"/>
    </row>
    <row r="5888" spans="1:34" s="282" customFormat="1" ht="12.75" customHeight="1" x14ac:dyDescent="0.25">
      <c r="A5888"/>
      <c r="B5888"/>
      <c r="C5888" s="8"/>
      <c r="D5888" s="8"/>
      <c r="E5888"/>
      <c r="F5888" s="276"/>
      <c r="G5888"/>
      <c r="H5888"/>
      <c r="I5888"/>
      <c r="J5888" s="267"/>
      <c r="K5888" s="267"/>
      <c r="L5888" s="372"/>
      <c r="O5888" s="373"/>
      <c r="P5888" s="373"/>
      <c r="Q5888" s="374"/>
      <c r="R5888" s="274"/>
      <c r="S5888"/>
      <c r="T5888"/>
      <c r="U5888"/>
      <c r="V5888"/>
      <c r="W5888"/>
      <c r="X5888"/>
      <c r="Y5888"/>
      <c r="Z5888"/>
      <c r="AA5888"/>
      <c r="AB5888"/>
      <c r="AC5888"/>
      <c r="AD5888"/>
      <c r="AE5888"/>
      <c r="AF5888"/>
      <c r="AG5888"/>
      <c r="AH5888"/>
    </row>
    <row r="5889" spans="1:34" s="282" customFormat="1" ht="12.75" customHeight="1" x14ac:dyDescent="0.25">
      <c r="A5889"/>
      <c r="B5889"/>
      <c r="C5889" s="8"/>
      <c r="D5889" s="8"/>
      <c r="E5889"/>
      <c r="F5889" s="276"/>
      <c r="G5889"/>
      <c r="H5889"/>
      <c r="I5889"/>
      <c r="J5889" s="267"/>
      <c r="K5889" s="267"/>
      <c r="L5889" s="372"/>
      <c r="O5889" s="373"/>
      <c r="P5889" s="373"/>
      <c r="Q5889" s="374"/>
      <c r="R5889" s="274"/>
      <c r="S5889"/>
      <c r="T5889"/>
      <c r="U5889"/>
      <c r="V5889"/>
      <c r="W5889"/>
      <c r="X5889"/>
      <c r="Y5889"/>
      <c r="Z5889"/>
      <c r="AA5889"/>
      <c r="AB5889"/>
      <c r="AC5889"/>
      <c r="AD5889"/>
      <c r="AE5889"/>
      <c r="AF5889"/>
      <c r="AG5889"/>
      <c r="AH5889"/>
    </row>
    <row r="5890" spans="1:34" s="282" customFormat="1" ht="12.75" customHeight="1" x14ac:dyDescent="0.25">
      <c r="A5890"/>
      <c r="B5890"/>
      <c r="C5890" s="8"/>
      <c r="D5890" s="8"/>
      <c r="E5890"/>
      <c r="F5890" s="276"/>
      <c r="G5890"/>
      <c r="H5890"/>
      <c r="I5890"/>
      <c r="J5890" s="267"/>
      <c r="K5890" s="267"/>
      <c r="L5890" s="372"/>
      <c r="O5890" s="373"/>
      <c r="P5890" s="373"/>
      <c r="Q5890" s="374"/>
      <c r="R5890" s="274"/>
      <c r="S5890"/>
      <c r="T5890"/>
      <c r="U5890"/>
      <c r="V5890"/>
      <c r="W5890"/>
      <c r="X5890"/>
      <c r="Y5890"/>
      <c r="Z5890"/>
      <c r="AA5890"/>
      <c r="AB5890"/>
      <c r="AC5890"/>
      <c r="AD5890"/>
      <c r="AE5890"/>
      <c r="AF5890"/>
      <c r="AG5890"/>
      <c r="AH5890"/>
    </row>
    <row r="5891" spans="1:34" s="282" customFormat="1" ht="12.75" customHeight="1" x14ac:dyDescent="0.25">
      <c r="A5891"/>
      <c r="B5891"/>
      <c r="C5891" s="8"/>
      <c r="D5891" s="8"/>
      <c r="E5891"/>
      <c r="F5891" s="276"/>
      <c r="G5891"/>
      <c r="H5891"/>
      <c r="I5891"/>
      <c r="J5891" s="267"/>
      <c r="K5891" s="267"/>
      <c r="L5891" s="372"/>
      <c r="O5891" s="373"/>
      <c r="P5891" s="373"/>
      <c r="Q5891" s="374"/>
      <c r="R5891" s="274"/>
      <c r="S5891"/>
      <c r="T5891"/>
      <c r="U5891"/>
      <c r="V5891"/>
      <c r="W5891"/>
      <c r="X5891"/>
      <c r="Y5891"/>
      <c r="Z5891"/>
      <c r="AA5891"/>
      <c r="AB5891"/>
      <c r="AC5891"/>
      <c r="AD5891"/>
      <c r="AE5891"/>
      <c r="AF5891"/>
      <c r="AG5891"/>
      <c r="AH5891"/>
    </row>
    <row r="5892" spans="1:34" s="282" customFormat="1" ht="12.75" customHeight="1" x14ac:dyDescent="0.25">
      <c r="A5892"/>
      <c r="B5892"/>
      <c r="C5892" s="8"/>
      <c r="D5892" s="8"/>
      <c r="E5892"/>
      <c r="F5892" s="276"/>
      <c r="G5892"/>
      <c r="H5892"/>
      <c r="I5892"/>
      <c r="J5892" s="267"/>
      <c r="K5892" s="267"/>
      <c r="L5892" s="372"/>
      <c r="O5892" s="373"/>
      <c r="P5892" s="373"/>
      <c r="Q5892" s="374"/>
      <c r="R5892" s="274"/>
      <c r="S5892"/>
      <c r="T5892"/>
      <c r="U5892"/>
      <c r="V5892"/>
      <c r="W5892"/>
      <c r="X5892"/>
      <c r="Y5892"/>
      <c r="Z5892"/>
      <c r="AA5892"/>
      <c r="AB5892"/>
      <c r="AC5892"/>
      <c r="AD5892"/>
      <c r="AE5892"/>
      <c r="AF5892"/>
      <c r="AG5892"/>
      <c r="AH5892"/>
    </row>
    <row r="5893" spans="1:34" s="282" customFormat="1" ht="12.75" customHeight="1" x14ac:dyDescent="0.25">
      <c r="A5893"/>
      <c r="B5893"/>
      <c r="C5893" s="8"/>
      <c r="D5893" s="8"/>
      <c r="E5893"/>
      <c r="F5893" s="276"/>
      <c r="G5893"/>
      <c r="H5893"/>
      <c r="I5893"/>
      <c r="J5893" s="267"/>
      <c r="K5893" s="267"/>
      <c r="L5893" s="372"/>
      <c r="O5893" s="373"/>
      <c r="P5893" s="373"/>
      <c r="Q5893" s="374"/>
      <c r="R5893" s="274"/>
      <c r="S5893"/>
      <c r="T5893"/>
      <c r="U5893"/>
      <c r="V5893"/>
      <c r="W5893"/>
      <c r="X5893"/>
      <c r="Y5893"/>
      <c r="Z5893"/>
      <c r="AA5893"/>
      <c r="AB5893"/>
      <c r="AC5893"/>
      <c r="AD5893"/>
      <c r="AE5893"/>
      <c r="AF5893"/>
      <c r="AG5893"/>
      <c r="AH5893"/>
    </row>
    <row r="5894" spans="1:34" s="282" customFormat="1" ht="12.75" customHeight="1" x14ac:dyDescent="0.25">
      <c r="A5894"/>
      <c r="B5894"/>
      <c r="C5894" s="8"/>
      <c r="D5894" s="8"/>
      <c r="E5894"/>
      <c r="F5894" s="276"/>
      <c r="G5894"/>
      <c r="H5894"/>
      <c r="I5894"/>
      <c r="J5894" s="267"/>
      <c r="K5894" s="267"/>
      <c r="L5894" s="372"/>
      <c r="O5894" s="373"/>
      <c r="P5894" s="373"/>
      <c r="Q5894" s="374"/>
      <c r="R5894" s="274"/>
      <c r="S5894"/>
      <c r="T5894"/>
      <c r="U5894"/>
      <c r="V5894"/>
      <c r="W5894"/>
      <c r="X5894"/>
      <c r="Y5894"/>
      <c r="Z5894"/>
      <c r="AA5894"/>
      <c r="AB5894"/>
      <c r="AC5894"/>
      <c r="AD5894"/>
      <c r="AE5894"/>
      <c r="AF5894"/>
      <c r="AG5894"/>
      <c r="AH5894"/>
    </row>
    <row r="5895" spans="1:34" s="282" customFormat="1" ht="12.75" customHeight="1" x14ac:dyDescent="0.25">
      <c r="A5895"/>
      <c r="B5895"/>
      <c r="C5895" s="8"/>
      <c r="D5895" s="8"/>
      <c r="E5895"/>
      <c r="F5895" s="276"/>
      <c r="G5895"/>
      <c r="H5895"/>
      <c r="I5895"/>
      <c r="J5895" s="267"/>
      <c r="K5895" s="267"/>
      <c r="L5895" s="372"/>
      <c r="O5895" s="373"/>
      <c r="P5895" s="373"/>
      <c r="Q5895" s="374"/>
      <c r="R5895" s="274"/>
      <c r="S5895"/>
      <c r="T5895"/>
      <c r="U5895"/>
      <c r="V5895"/>
      <c r="W5895"/>
      <c r="X5895"/>
      <c r="Y5895"/>
      <c r="Z5895"/>
      <c r="AA5895"/>
      <c r="AB5895"/>
      <c r="AC5895"/>
      <c r="AD5895"/>
      <c r="AE5895"/>
      <c r="AF5895"/>
      <c r="AG5895"/>
      <c r="AH5895"/>
    </row>
    <row r="5896" spans="1:34" s="282" customFormat="1" ht="12.75" customHeight="1" x14ac:dyDescent="0.25">
      <c r="A5896"/>
      <c r="B5896"/>
      <c r="C5896" s="8"/>
      <c r="D5896" s="8"/>
      <c r="E5896"/>
      <c r="F5896" s="276"/>
      <c r="G5896"/>
      <c r="H5896"/>
      <c r="I5896"/>
      <c r="J5896" s="267"/>
      <c r="K5896" s="267"/>
      <c r="L5896" s="372"/>
      <c r="O5896" s="373"/>
      <c r="P5896" s="373"/>
      <c r="Q5896" s="374"/>
      <c r="R5896" s="274"/>
      <c r="S5896"/>
      <c r="T5896"/>
      <c r="U5896"/>
      <c r="V5896"/>
      <c r="W5896"/>
      <c r="X5896"/>
      <c r="Y5896"/>
      <c r="Z5896"/>
      <c r="AA5896"/>
      <c r="AB5896"/>
      <c r="AC5896"/>
      <c r="AD5896"/>
      <c r="AE5896"/>
      <c r="AF5896"/>
      <c r="AG5896"/>
      <c r="AH5896"/>
    </row>
    <row r="5897" spans="1:34" s="282" customFormat="1" ht="12.75" customHeight="1" x14ac:dyDescent="0.25">
      <c r="A5897"/>
      <c r="B5897"/>
      <c r="C5897" s="8"/>
      <c r="D5897" s="8"/>
      <c r="E5897"/>
      <c r="F5897" s="276"/>
      <c r="G5897"/>
      <c r="H5897"/>
      <c r="I5897"/>
      <c r="J5897" s="267"/>
      <c r="K5897" s="267"/>
      <c r="L5897" s="372"/>
      <c r="O5897" s="373"/>
      <c r="P5897" s="373"/>
      <c r="Q5897" s="374"/>
      <c r="R5897" s="274"/>
      <c r="S5897"/>
      <c r="T5897"/>
      <c r="U5897"/>
      <c r="V5897"/>
      <c r="W5897"/>
      <c r="X5897"/>
      <c r="Y5897"/>
      <c r="Z5897"/>
      <c r="AA5897"/>
      <c r="AB5897"/>
      <c r="AC5897"/>
      <c r="AD5897"/>
      <c r="AE5897"/>
      <c r="AF5897"/>
      <c r="AG5897"/>
      <c r="AH5897"/>
    </row>
    <row r="5898" spans="1:34" s="282" customFormat="1" ht="12.75" customHeight="1" x14ac:dyDescent="0.25">
      <c r="A5898"/>
      <c r="B5898"/>
      <c r="C5898" s="8"/>
      <c r="D5898" s="8"/>
      <c r="E5898"/>
      <c r="F5898" s="276"/>
      <c r="G5898"/>
      <c r="H5898"/>
      <c r="I5898"/>
      <c r="J5898" s="267"/>
      <c r="K5898" s="267"/>
      <c r="L5898" s="372"/>
      <c r="O5898" s="373"/>
      <c r="P5898" s="373"/>
      <c r="Q5898" s="374"/>
      <c r="R5898" s="274"/>
      <c r="S5898"/>
      <c r="T5898"/>
      <c r="U5898"/>
      <c r="V5898"/>
      <c r="W5898"/>
      <c r="X5898"/>
      <c r="Y5898"/>
      <c r="Z5898"/>
      <c r="AA5898"/>
      <c r="AB5898"/>
      <c r="AC5898"/>
      <c r="AD5898"/>
      <c r="AE5898"/>
      <c r="AF5898"/>
      <c r="AG5898"/>
      <c r="AH5898"/>
    </row>
    <row r="5899" spans="1:34" s="282" customFormat="1" ht="12.75" customHeight="1" x14ac:dyDescent="0.25">
      <c r="A5899"/>
      <c r="B5899"/>
      <c r="C5899" s="8"/>
      <c r="D5899" s="8"/>
      <c r="E5899"/>
      <c r="F5899" s="276"/>
      <c r="G5899"/>
      <c r="H5899"/>
      <c r="I5899"/>
      <c r="J5899" s="267"/>
      <c r="K5899" s="267"/>
      <c r="L5899" s="372"/>
      <c r="O5899" s="373"/>
      <c r="P5899" s="373"/>
      <c r="Q5899" s="374"/>
      <c r="R5899" s="274"/>
      <c r="S5899"/>
      <c r="T5899"/>
      <c r="U5899"/>
      <c r="V5899"/>
      <c r="W5899"/>
      <c r="X5899"/>
      <c r="Y5899"/>
      <c r="Z5899"/>
      <c r="AA5899"/>
      <c r="AB5899"/>
      <c r="AC5899"/>
      <c r="AD5899"/>
      <c r="AE5899"/>
      <c r="AF5899"/>
      <c r="AG5899"/>
      <c r="AH5899"/>
    </row>
    <row r="5900" spans="1:34" s="282" customFormat="1" ht="12.75" customHeight="1" x14ac:dyDescent="0.25">
      <c r="A5900"/>
      <c r="B5900"/>
      <c r="C5900" s="8"/>
      <c r="D5900" s="8"/>
      <c r="E5900"/>
      <c r="F5900" s="276"/>
      <c r="G5900"/>
      <c r="H5900"/>
      <c r="I5900"/>
      <c r="J5900" s="267"/>
      <c r="K5900" s="267"/>
      <c r="L5900" s="372"/>
      <c r="O5900" s="373"/>
      <c r="P5900" s="373"/>
      <c r="Q5900" s="374"/>
      <c r="R5900" s="274"/>
      <c r="S5900"/>
      <c r="T5900"/>
      <c r="U5900"/>
      <c r="V5900"/>
      <c r="W5900"/>
      <c r="X5900"/>
      <c r="Y5900"/>
      <c r="Z5900"/>
      <c r="AA5900"/>
      <c r="AB5900"/>
      <c r="AC5900"/>
      <c r="AD5900"/>
      <c r="AE5900"/>
      <c r="AF5900"/>
      <c r="AG5900"/>
      <c r="AH5900"/>
    </row>
    <row r="5901" spans="1:34" s="282" customFormat="1" ht="12.75" customHeight="1" x14ac:dyDescent="0.25">
      <c r="A5901"/>
      <c r="B5901"/>
      <c r="C5901" s="8"/>
      <c r="D5901" s="8"/>
      <c r="E5901"/>
      <c r="F5901" s="276"/>
      <c r="G5901"/>
      <c r="H5901"/>
      <c r="I5901"/>
      <c r="J5901" s="267"/>
      <c r="K5901" s="267"/>
      <c r="L5901" s="372"/>
      <c r="O5901" s="373"/>
      <c r="P5901" s="373"/>
      <c r="Q5901" s="374"/>
      <c r="R5901" s="274"/>
      <c r="S5901"/>
      <c r="T5901"/>
      <c r="U5901"/>
      <c r="V5901"/>
      <c r="W5901"/>
      <c r="X5901"/>
      <c r="Y5901"/>
      <c r="Z5901"/>
      <c r="AA5901"/>
      <c r="AB5901"/>
      <c r="AC5901"/>
      <c r="AD5901"/>
      <c r="AE5901"/>
      <c r="AF5901"/>
      <c r="AG5901"/>
      <c r="AH5901"/>
    </row>
    <row r="5902" spans="1:34" s="282" customFormat="1" ht="12.75" customHeight="1" x14ac:dyDescent="0.25">
      <c r="A5902"/>
      <c r="B5902"/>
      <c r="C5902" s="8"/>
      <c r="D5902" s="8"/>
      <c r="E5902"/>
      <c r="F5902" s="276"/>
      <c r="G5902"/>
      <c r="H5902"/>
      <c r="I5902"/>
      <c r="J5902" s="267"/>
      <c r="K5902" s="267"/>
      <c r="L5902" s="372"/>
      <c r="O5902" s="373"/>
      <c r="P5902" s="373"/>
      <c r="Q5902" s="374"/>
      <c r="R5902" s="274"/>
      <c r="S5902"/>
      <c r="T5902"/>
      <c r="U5902"/>
      <c r="V5902"/>
      <c r="W5902"/>
      <c r="X5902"/>
      <c r="Y5902"/>
      <c r="Z5902"/>
      <c r="AA5902"/>
      <c r="AB5902"/>
      <c r="AC5902"/>
      <c r="AD5902"/>
      <c r="AE5902"/>
      <c r="AF5902"/>
      <c r="AG5902"/>
      <c r="AH5902"/>
    </row>
    <row r="5903" spans="1:34" s="282" customFormat="1" ht="12.75" customHeight="1" x14ac:dyDescent="0.25">
      <c r="A5903"/>
      <c r="B5903"/>
      <c r="C5903" s="8"/>
      <c r="D5903" s="8"/>
      <c r="E5903"/>
      <c r="F5903" s="276"/>
      <c r="G5903"/>
      <c r="H5903"/>
      <c r="I5903"/>
      <c r="J5903" s="267"/>
      <c r="K5903" s="267"/>
      <c r="L5903" s="372"/>
      <c r="O5903" s="373"/>
      <c r="P5903" s="373"/>
      <c r="Q5903" s="374"/>
      <c r="R5903" s="274"/>
      <c r="S5903"/>
      <c r="T5903"/>
      <c r="U5903"/>
      <c r="V5903"/>
      <c r="W5903"/>
      <c r="X5903"/>
      <c r="Y5903"/>
      <c r="Z5903"/>
      <c r="AA5903"/>
      <c r="AB5903"/>
      <c r="AC5903"/>
      <c r="AD5903"/>
      <c r="AE5903"/>
      <c r="AF5903"/>
      <c r="AG5903"/>
      <c r="AH5903"/>
    </row>
    <row r="5904" spans="1:34" s="282" customFormat="1" ht="12.75" customHeight="1" x14ac:dyDescent="0.25">
      <c r="A5904"/>
      <c r="B5904"/>
      <c r="C5904" s="8"/>
      <c r="D5904" s="8"/>
      <c r="E5904"/>
      <c r="F5904" s="276"/>
      <c r="G5904"/>
      <c r="H5904"/>
      <c r="I5904"/>
      <c r="J5904" s="267"/>
      <c r="K5904" s="267"/>
      <c r="L5904" s="372"/>
      <c r="O5904" s="373"/>
      <c r="P5904" s="373"/>
      <c r="Q5904" s="374"/>
      <c r="R5904" s="274"/>
      <c r="S5904"/>
      <c r="T5904"/>
      <c r="U5904"/>
      <c r="V5904"/>
      <c r="W5904"/>
      <c r="X5904"/>
      <c r="Y5904"/>
      <c r="Z5904"/>
      <c r="AA5904"/>
      <c r="AB5904"/>
      <c r="AC5904"/>
      <c r="AD5904"/>
      <c r="AE5904"/>
      <c r="AF5904"/>
      <c r="AG5904"/>
      <c r="AH5904"/>
    </row>
    <row r="5905" spans="1:34" s="282" customFormat="1" ht="12.75" customHeight="1" x14ac:dyDescent="0.25">
      <c r="A5905"/>
      <c r="B5905"/>
      <c r="C5905" s="8"/>
      <c r="D5905" s="8"/>
      <c r="E5905"/>
      <c r="F5905" s="276"/>
      <c r="G5905"/>
      <c r="H5905"/>
      <c r="I5905"/>
      <c r="J5905" s="267"/>
      <c r="K5905" s="267"/>
      <c r="L5905" s="372"/>
      <c r="O5905" s="373"/>
      <c r="P5905" s="373"/>
      <c r="Q5905" s="374"/>
      <c r="R5905" s="274"/>
      <c r="S5905"/>
      <c r="T5905"/>
      <c r="U5905"/>
      <c r="V5905"/>
      <c r="W5905"/>
      <c r="X5905"/>
      <c r="Y5905"/>
      <c r="Z5905"/>
      <c r="AA5905"/>
      <c r="AB5905"/>
      <c r="AC5905"/>
      <c r="AD5905"/>
      <c r="AE5905"/>
      <c r="AF5905"/>
      <c r="AG5905"/>
      <c r="AH5905"/>
    </row>
    <row r="5906" spans="1:34" s="282" customFormat="1" ht="12.75" customHeight="1" x14ac:dyDescent="0.25">
      <c r="A5906"/>
      <c r="B5906"/>
      <c r="C5906" s="8"/>
      <c r="D5906" s="8"/>
      <c r="E5906"/>
      <c r="F5906" s="276"/>
      <c r="G5906"/>
      <c r="H5906"/>
      <c r="I5906"/>
      <c r="J5906" s="267"/>
      <c r="K5906" s="267"/>
      <c r="L5906" s="372"/>
      <c r="O5906" s="373"/>
      <c r="P5906" s="373"/>
      <c r="Q5906" s="374"/>
      <c r="R5906" s="274"/>
      <c r="S5906"/>
      <c r="T5906"/>
      <c r="U5906"/>
      <c r="V5906"/>
      <c r="W5906"/>
      <c r="X5906"/>
      <c r="Y5906"/>
      <c r="Z5906"/>
      <c r="AA5906"/>
      <c r="AB5906"/>
      <c r="AC5906"/>
      <c r="AD5906"/>
      <c r="AE5906"/>
      <c r="AF5906"/>
      <c r="AG5906"/>
      <c r="AH5906"/>
    </row>
    <row r="5907" spans="1:34" s="282" customFormat="1" ht="12.75" customHeight="1" x14ac:dyDescent="0.25">
      <c r="A5907"/>
      <c r="B5907"/>
      <c r="C5907" s="8"/>
      <c r="D5907" s="8"/>
      <c r="E5907"/>
      <c r="F5907" s="276"/>
      <c r="G5907"/>
      <c r="H5907"/>
      <c r="I5907"/>
      <c r="J5907" s="267"/>
      <c r="K5907" s="267"/>
      <c r="L5907" s="372"/>
      <c r="O5907" s="373"/>
      <c r="P5907" s="373"/>
      <c r="Q5907" s="374"/>
      <c r="R5907" s="274"/>
      <c r="S5907"/>
      <c r="T5907"/>
      <c r="U5907"/>
      <c r="V5907"/>
      <c r="W5907"/>
      <c r="X5907"/>
      <c r="Y5907"/>
      <c r="Z5907"/>
      <c r="AA5907"/>
      <c r="AB5907"/>
      <c r="AC5907"/>
      <c r="AD5907"/>
      <c r="AE5907"/>
      <c r="AF5907"/>
      <c r="AG5907"/>
      <c r="AH5907"/>
    </row>
    <row r="5908" spans="1:34" s="282" customFormat="1" ht="12.75" customHeight="1" x14ac:dyDescent="0.25">
      <c r="A5908"/>
      <c r="B5908"/>
      <c r="C5908" s="8"/>
      <c r="D5908" s="8"/>
      <c r="E5908"/>
      <c r="F5908" s="276"/>
      <c r="G5908"/>
      <c r="H5908"/>
      <c r="I5908"/>
      <c r="J5908" s="267"/>
      <c r="K5908" s="267"/>
      <c r="L5908" s="372"/>
      <c r="O5908" s="373"/>
      <c r="P5908" s="373"/>
      <c r="Q5908" s="374"/>
      <c r="R5908" s="274"/>
      <c r="S5908"/>
      <c r="T5908"/>
      <c r="U5908"/>
      <c r="V5908"/>
      <c r="W5908"/>
      <c r="X5908"/>
      <c r="Y5908"/>
      <c r="Z5908"/>
      <c r="AA5908"/>
      <c r="AB5908"/>
      <c r="AC5908"/>
      <c r="AD5908"/>
      <c r="AE5908"/>
      <c r="AF5908"/>
      <c r="AG5908"/>
      <c r="AH5908"/>
    </row>
    <row r="5909" spans="1:34" s="282" customFormat="1" ht="12.75" customHeight="1" x14ac:dyDescent="0.25">
      <c r="A5909"/>
      <c r="B5909"/>
      <c r="C5909" s="8"/>
      <c r="D5909" s="8"/>
      <c r="E5909"/>
      <c r="F5909" s="276"/>
      <c r="G5909"/>
      <c r="H5909"/>
      <c r="I5909"/>
      <c r="J5909" s="267"/>
      <c r="K5909" s="267"/>
      <c r="L5909" s="372"/>
      <c r="O5909" s="373"/>
      <c r="P5909" s="373"/>
      <c r="Q5909" s="374"/>
      <c r="R5909" s="274"/>
      <c r="S5909"/>
      <c r="T5909"/>
      <c r="U5909"/>
      <c r="V5909"/>
      <c r="W5909"/>
      <c r="X5909"/>
      <c r="Y5909"/>
      <c r="Z5909"/>
      <c r="AA5909"/>
      <c r="AB5909"/>
      <c r="AC5909"/>
      <c r="AD5909"/>
      <c r="AE5909"/>
      <c r="AF5909"/>
      <c r="AG5909"/>
      <c r="AH5909"/>
    </row>
    <row r="5910" spans="1:34" s="282" customFormat="1" ht="12.75" customHeight="1" x14ac:dyDescent="0.25">
      <c r="A5910"/>
      <c r="B5910"/>
      <c r="C5910" s="8"/>
      <c r="D5910" s="8"/>
      <c r="E5910"/>
      <c r="F5910" s="276"/>
      <c r="G5910"/>
      <c r="H5910"/>
      <c r="I5910"/>
      <c r="J5910" s="267"/>
      <c r="K5910" s="267"/>
      <c r="L5910" s="372"/>
      <c r="O5910" s="373"/>
      <c r="P5910" s="373"/>
      <c r="Q5910" s="374"/>
      <c r="R5910" s="274"/>
      <c r="S5910"/>
      <c r="T5910"/>
      <c r="U5910"/>
      <c r="V5910"/>
      <c r="W5910"/>
      <c r="X5910"/>
      <c r="Y5910"/>
      <c r="Z5910"/>
      <c r="AA5910"/>
      <c r="AB5910"/>
      <c r="AC5910"/>
      <c r="AD5910"/>
      <c r="AE5910"/>
      <c r="AF5910"/>
      <c r="AG5910"/>
      <c r="AH5910"/>
    </row>
    <row r="5911" spans="1:34" s="282" customFormat="1" ht="12.75" customHeight="1" x14ac:dyDescent="0.25">
      <c r="A5911"/>
      <c r="B5911"/>
      <c r="C5911" s="8"/>
      <c r="D5911" s="8"/>
      <c r="E5911"/>
      <c r="F5911" s="276"/>
      <c r="G5911"/>
      <c r="H5911"/>
      <c r="I5911"/>
      <c r="J5911" s="267"/>
      <c r="K5911" s="267"/>
      <c r="L5911" s="372"/>
      <c r="O5911" s="373"/>
      <c r="P5911" s="373"/>
      <c r="Q5911" s="374"/>
      <c r="R5911" s="274"/>
      <c r="S5911"/>
      <c r="T5911"/>
      <c r="U5911"/>
      <c r="V5911"/>
      <c r="W5911"/>
      <c r="X5911"/>
      <c r="Y5911"/>
      <c r="Z5911"/>
      <c r="AA5911"/>
      <c r="AB5911"/>
      <c r="AC5911"/>
      <c r="AD5911"/>
      <c r="AE5911"/>
      <c r="AF5911"/>
      <c r="AG5911"/>
      <c r="AH5911"/>
    </row>
    <row r="5912" spans="1:34" s="282" customFormat="1" ht="12.75" customHeight="1" x14ac:dyDescent="0.25">
      <c r="A5912"/>
      <c r="B5912"/>
      <c r="C5912" s="8"/>
      <c r="D5912" s="8"/>
      <c r="E5912"/>
      <c r="F5912" s="276"/>
      <c r="G5912"/>
      <c r="H5912"/>
      <c r="I5912"/>
      <c r="J5912" s="267"/>
      <c r="K5912" s="267"/>
      <c r="L5912" s="372"/>
      <c r="O5912" s="373"/>
      <c r="P5912" s="373"/>
      <c r="Q5912" s="374"/>
      <c r="R5912" s="274"/>
      <c r="S5912"/>
      <c r="T5912"/>
      <c r="U5912"/>
      <c r="V5912"/>
      <c r="W5912"/>
      <c r="X5912"/>
      <c r="Y5912"/>
      <c r="Z5912"/>
      <c r="AA5912"/>
      <c r="AB5912"/>
      <c r="AC5912"/>
      <c r="AD5912"/>
      <c r="AE5912"/>
      <c r="AF5912"/>
      <c r="AG5912"/>
      <c r="AH5912"/>
    </row>
    <row r="5913" spans="1:34" s="282" customFormat="1" ht="12.75" customHeight="1" x14ac:dyDescent="0.25">
      <c r="A5913"/>
      <c r="B5913"/>
      <c r="C5913" s="8"/>
      <c r="D5913" s="8"/>
      <c r="E5913"/>
      <c r="F5913" s="276"/>
      <c r="G5913"/>
      <c r="H5913"/>
      <c r="I5913"/>
      <c r="J5913" s="267"/>
      <c r="K5913" s="267"/>
      <c r="L5913" s="372"/>
      <c r="O5913" s="373"/>
      <c r="P5913" s="373"/>
      <c r="Q5913" s="374"/>
      <c r="R5913" s="274"/>
      <c r="S5913"/>
      <c r="T5913"/>
      <c r="U5913"/>
      <c r="V5913"/>
      <c r="W5913"/>
      <c r="X5913"/>
      <c r="Y5913"/>
      <c r="Z5913"/>
      <c r="AA5913"/>
      <c r="AB5913"/>
      <c r="AC5913"/>
      <c r="AD5913"/>
      <c r="AE5913"/>
      <c r="AF5913"/>
      <c r="AG5913"/>
      <c r="AH5913"/>
    </row>
    <row r="5914" spans="1:34" s="282" customFormat="1" ht="12.75" customHeight="1" x14ac:dyDescent="0.25">
      <c r="A5914"/>
      <c r="B5914"/>
      <c r="C5914" s="8"/>
      <c r="D5914" s="8"/>
      <c r="E5914"/>
      <c r="F5914" s="276"/>
      <c r="G5914"/>
      <c r="H5914"/>
      <c r="I5914"/>
      <c r="J5914" s="267"/>
      <c r="K5914" s="267"/>
      <c r="L5914" s="372"/>
      <c r="O5914" s="373"/>
      <c r="P5914" s="373"/>
      <c r="Q5914" s="374"/>
      <c r="R5914" s="274"/>
      <c r="S5914"/>
      <c r="T5914"/>
      <c r="U5914"/>
      <c r="V5914"/>
      <c r="W5914"/>
      <c r="X5914"/>
      <c r="Y5914"/>
      <c r="Z5914"/>
      <c r="AA5914"/>
      <c r="AB5914"/>
      <c r="AC5914"/>
      <c r="AD5914"/>
      <c r="AE5914"/>
      <c r="AF5914"/>
      <c r="AG5914"/>
      <c r="AH5914"/>
    </row>
    <row r="5915" spans="1:34" s="282" customFormat="1" ht="12.75" customHeight="1" x14ac:dyDescent="0.25">
      <c r="A5915"/>
      <c r="B5915"/>
      <c r="C5915" s="8"/>
      <c r="D5915" s="8"/>
      <c r="E5915"/>
      <c r="F5915" s="276"/>
      <c r="G5915"/>
      <c r="H5915"/>
      <c r="I5915"/>
      <c r="J5915" s="267"/>
      <c r="K5915" s="267"/>
      <c r="L5915" s="372"/>
      <c r="O5915" s="373"/>
      <c r="P5915" s="373"/>
      <c r="Q5915" s="374"/>
      <c r="R5915" s="274"/>
      <c r="S5915"/>
      <c r="T5915"/>
      <c r="U5915"/>
      <c r="V5915"/>
      <c r="W5915"/>
      <c r="X5915"/>
      <c r="Y5915"/>
      <c r="Z5915"/>
      <c r="AA5915"/>
      <c r="AB5915"/>
      <c r="AC5915"/>
      <c r="AD5915"/>
      <c r="AE5915"/>
      <c r="AF5915"/>
      <c r="AG5915"/>
      <c r="AH5915"/>
    </row>
    <row r="5916" spans="1:34" s="282" customFormat="1" ht="12.75" customHeight="1" x14ac:dyDescent="0.25">
      <c r="A5916"/>
      <c r="B5916"/>
      <c r="C5916" s="8"/>
      <c r="D5916" s="8"/>
      <c r="E5916"/>
      <c r="F5916" s="276"/>
      <c r="G5916"/>
      <c r="H5916"/>
      <c r="I5916"/>
      <c r="J5916" s="267"/>
      <c r="K5916" s="267"/>
      <c r="L5916" s="372"/>
      <c r="O5916" s="373"/>
      <c r="P5916" s="373"/>
      <c r="Q5916" s="374"/>
      <c r="R5916" s="274"/>
      <c r="S5916"/>
      <c r="T5916"/>
      <c r="U5916"/>
      <c r="V5916"/>
      <c r="W5916"/>
      <c r="X5916"/>
      <c r="Y5916"/>
      <c r="Z5916"/>
      <c r="AA5916"/>
      <c r="AB5916"/>
      <c r="AC5916"/>
      <c r="AD5916"/>
      <c r="AE5916"/>
      <c r="AF5916"/>
      <c r="AG5916"/>
      <c r="AH5916"/>
    </row>
    <row r="5917" spans="1:34" s="282" customFormat="1" ht="12.75" customHeight="1" x14ac:dyDescent="0.25">
      <c r="A5917"/>
      <c r="B5917"/>
      <c r="C5917" s="8"/>
      <c r="D5917" s="8"/>
      <c r="E5917"/>
      <c r="F5917" s="276"/>
      <c r="G5917"/>
      <c r="H5917"/>
      <c r="I5917"/>
      <c r="J5917" s="267"/>
      <c r="K5917" s="267"/>
      <c r="L5917" s="372"/>
      <c r="O5917" s="373"/>
      <c r="P5917" s="373"/>
      <c r="Q5917" s="374"/>
      <c r="R5917" s="274"/>
      <c r="S5917"/>
      <c r="T5917"/>
      <c r="U5917"/>
      <c r="V5917"/>
      <c r="W5917"/>
      <c r="X5917"/>
      <c r="Y5917"/>
      <c r="Z5917"/>
      <c r="AA5917"/>
      <c r="AB5917"/>
      <c r="AC5917"/>
      <c r="AD5917"/>
      <c r="AE5917"/>
      <c r="AF5917"/>
      <c r="AG5917"/>
      <c r="AH5917"/>
    </row>
    <row r="5918" spans="1:34" s="282" customFormat="1" ht="12.75" customHeight="1" x14ac:dyDescent="0.25">
      <c r="A5918"/>
      <c r="B5918"/>
      <c r="C5918" s="8"/>
      <c r="D5918" s="8"/>
      <c r="E5918"/>
      <c r="F5918" s="276"/>
      <c r="G5918"/>
      <c r="H5918"/>
      <c r="I5918"/>
      <c r="J5918" s="267"/>
      <c r="K5918" s="267"/>
      <c r="L5918" s="372"/>
      <c r="O5918" s="373"/>
      <c r="P5918" s="373"/>
      <c r="Q5918" s="374"/>
      <c r="R5918" s="274"/>
      <c r="S5918"/>
      <c r="T5918"/>
      <c r="U5918"/>
      <c r="V5918"/>
      <c r="W5918"/>
      <c r="X5918"/>
      <c r="Y5918"/>
      <c r="Z5918"/>
      <c r="AA5918"/>
      <c r="AB5918"/>
      <c r="AC5918"/>
      <c r="AD5918"/>
      <c r="AE5918"/>
      <c r="AF5918"/>
      <c r="AG5918"/>
      <c r="AH5918"/>
    </row>
    <row r="5919" spans="1:34" s="282" customFormat="1" ht="12.75" customHeight="1" x14ac:dyDescent="0.25">
      <c r="A5919"/>
      <c r="B5919"/>
      <c r="C5919" s="8"/>
      <c r="D5919" s="8"/>
      <c r="E5919"/>
      <c r="F5919" s="276"/>
      <c r="G5919"/>
      <c r="H5919"/>
      <c r="I5919"/>
      <c r="J5919" s="267"/>
      <c r="K5919" s="267"/>
      <c r="L5919" s="372"/>
      <c r="O5919" s="373"/>
      <c r="P5919" s="373"/>
      <c r="Q5919" s="374"/>
      <c r="R5919" s="274"/>
      <c r="S5919"/>
      <c r="T5919"/>
      <c r="U5919"/>
      <c r="V5919"/>
      <c r="W5919"/>
      <c r="X5919"/>
      <c r="Y5919"/>
      <c r="Z5919"/>
      <c r="AA5919"/>
      <c r="AB5919"/>
      <c r="AC5919"/>
      <c r="AD5919"/>
      <c r="AE5919"/>
      <c r="AF5919"/>
      <c r="AG5919"/>
      <c r="AH5919"/>
    </row>
    <row r="5920" spans="1:34" s="282" customFormat="1" ht="12.75" customHeight="1" x14ac:dyDescent="0.25">
      <c r="A5920"/>
      <c r="B5920"/>
      <c r="C5920" s="8"/>
      <c r="D5920" s="8"/>
      <c r="E5920"/>
      <c r="F5920" s="276"/>
      <c r="G5920"/>
      <c r="H5920"/>
      <c r="I5920"/>
      <c r="J5920" s="267"/>
      <c r="K5920" s="267"/>
      <c r="L5920" s="372"/>
      <c r="O5920" s="373"/>
      <c r="P5920" s="373"/>
      <c r="Q5920" s="374"/>
      <c r="R5920" s="274"/>
      <c r="S5920"/>
      <c r="T5920"/>
      <c r="U5920"/>
      <c r="V5920"/>
      <c r="W5920"/>
      <c r="X5920"/>
      <c r="Y5920"/>
      <c r="Z5920"/>
      <c r="AA5920"/>
      <c r="AB5920"/>
      <c r="AC5920"/>
      <c r="AD5920"/>
      <c r="AE5920"/>
      <c r="AF5920"/>
      <c r="AG5920"/>
      <c r="AH5920"/>
    </row>
    <row r="5921" spans="1:34" s="282" customFormat="1" ht="12.75" customHeight="1" x14ac:dyDescent="0.25">
      <c r="A5921"/>
      <c r="B5921"/>
      <c r="C5921" s="8"/>
      <c r="D5921" s="8"/>
      <c r="E5921"/>
      <c r="F5921" s="276"/>
      <c r="G5921"/>
      <c r="H5921"/>
      <c r="I5921"/>
      <c r="J5921" s="267"/>
      <c r="K5921" s="267"/>
      <c r="L5921" s="372"/>
      <c r="O5921" s="373"/>
      <c r="P5921" s="373"/>
      <c r="Q5921" s="374"/>
      <c r="R5921" s="274"/>
      <c r="S5921"/>
      <c r="T5921"/>
      <c r="U5921"/>
      <c r="V5921"/>
      <c r="W5921"/>
      <c r="X5921"/>
      <c r="Y5921"/>
      <c r="Z5921"/>
      <c r="AA5921"/>
      <c r="AB5921"/>
      <c r="AC5921"/>
      <c r="AD5921"/>
      <c r="AE5921"/>
      <c r="AF5921"/>
      <c r="AG5921"/>
      <c r="AH5921"/>
    </row>
    <row r="5922" spans="1:34" s="282" customFormat="1" ht="12.75" customHeight="1" x14ac:dyDescent="0.25">
      <c r="A5922"/>
      <c r="B5922"/>
      <c r="C5922" s="8"/>
      <c r="D5922" s="8"/>
      <c r="E5922"/>
      <c r="F5922" s="276"/>
      <c r="G5922"/>
      <c r="H5922"/>
      <c r="I5922"/>
      <c r="J5922" s="267"/>
      <c r="K5922" s="267"/>
      <c r="L5922" s="372"/>
      <c r="O5922" s="373"/>
      <c r="P5922" s="373"/>
      <c r="Q5922" s="374"/>
      <c r="R5922" s="274"/>
      <c r="S5922"/>
      <c r="T5922"/>
      <c r="U5922"/>
      <c r="V5922"/>
      <c r="W5922"/>
      <c r="X5922"/>
      <c r="Y5922"/>
      <c r="Z5922"/>
      <c r="AA5922"/>
      <c r="AB5922"/>
      <c r="AC5922"/>
      <c r="AD5922"/>
      <c r="AE5922"/>
      <c r="AF5922"/>
      <c r="AG5922"/>
      <c r="AH5922"/>
    </row>
    <row r="5923" spans="1:34" s="282" customFormat="1" ht="12.75" customHeight="1" x14ac:dyDescent="0.25">
      <c r="A5923"/>
      <c r="B5923"/>
      <c r="C5923" s="8"/>
      <c r="D5923" s="8"/>
      <c r="E5923"/>
      <c r="F5923" s="276"/>
      <c r="G5923"/>
      <c r="H5923"/>
      <c r="I5923"/>
      <c r="J5923" s="267"/>
      <c r="K5923" s="267"/>
      <c r="L5923" s="372"/>
      <c r="O5923" s="373"/>
      <c r="P5923" s="373"/>
      <c r="Q5923" s="374"/>
      <c r="R5923" s="274"/>
      <c r="S5923"/>
      <c r="T5923"/>
      <c r="U5923"/>
      <c r="V5923"/>
      <c r="W5923"/>
      <c r="X5923"/>
      <c r="Y5923"/>
      <c r="Z5923"/>
      <c r="AA5923"/>
      <c r="AB5923"/>
      <c r="AC5923"/>
      <c r="AD5923"/>
      <c r="AE5923"/>
      <c r="AF5923"/>
      <c r="AG5923"/>
      <c r="AH5923"/>
    </row>
    <row r="5924" spans="1:34" s="282" customFormat="1" ht="12.75" customHeight="1" x14ac:dyDescent="0.25">
      <c r="A5924"/>
      <c r="B5924"/>
      <c r="C5924" s="8"/>
      <c r="D5924" s="8"/>
      <c r="E5924"/>
      <c r="F5924" s="276"/>
      <c r="G5924"/>
      <c r="H5924"/>
      <c r="I5924"/>
      <c r="J5924" s="267"/>
      <c r="K5924" s="267"/>
      <c r="L5924" s="372"/>
      <c r="O5924" s="373"/>
      <c r="P5924" s="373"/>
      <c r="Q5924" s="374"/>
      <c r="R5924" s="274"/>
      <c r="S5924"/>
      <c r="T5924"/>
      <c r="U5924"/>
      <c r="V5924"/>
      <c r="W5924"/>
      <c r="X5924"/>
      <c r="Y5924"/>
      <c r="Z5924"/>
      <c r="AA5924"/>
      <c r="AB5924"/>
      <c r="AC5924"/>
      <c r="AD5924"/>
      <c r="AE5924"/>
      <c r="AF5924"/>
      <c r="AG5924"/>
      <c r="AH5924"/>
    </row>
    <row r="5925" spans="1:34" s="282" customFormat="1" ht="12.75" customHeight="1" x14ac:dyDescent="0.25">
      <c r="A5925"/>
      <c r="B5925"/>
      <c r="C5925" s="8"/>
      <c r="D5925" s="8"/>
      <c r="E5925"/>
      <c r="F5925" s="276"/>
      <c r="G5925"/>
      <c r="H5925"/>
      <c r="I5925"/>
      <c r="J5925" s="267"/>
      <c r="K5925" s="267"/>
      <c r="L5925" s="372"/>
      <c r="O5925" s="373"/>
      <c r="P5925" s="373"/>
      <c r="Q5925" s="374"/>
      <c r="R5925" s="274"/>
      <c r="S5925"/>
      <c r="T5925"/>
      <c r="U5925"/>
      <c r="V5925"/>
      <c r="W5925"/>
      <c r="X5925"/>
      <c r="Y5925"/>
      <c r="Z5925"/>
      <c r="AA5925"/>
      <c r="AB5925"/>
      <c r="AC5925"/>
      <c r="AD5925"/>
      <c r="AE5925"/>
      <c r="AF5925"/>
      <c r="AG5925"/>
      <c r="AH5925"/>
    </row>
    <row r="5926" spans="1:34" s="282" customFormat="1" ht="12.75" customHeight="1" x14ac:dyDescent="0.25">
      <c r="A5926"/>
      <c r="B5926"/>
      <c r="C5926" s="8"/>
      <c r="D5926" s="8"/>
      <c r="E5926"/>
      <c r="F5926" s="276"/>
      <c r="G5926"/>
      <c r="H5926"/>
      <c r="I5926"/>
      <c r="J5926" s="267"/>
      <c r="K5926" s="267"/>
      <c r="L5926" s="372"/>
      <c r="O5926" s="373"/>
      <c r="P5926" s="373"/>
      <c r="Q5926" s="374"/>
      <c r="R5926" s="274"/>
      <c r="S5926"/>
      <c r="T5926"/>
      <c r="U5926"/>
      <c r="V5926"/>
      <c r="W5926"/>
      <c r="X5926"/>
      <c r="Y5926"/>
      <c r="Z5926"/>
      <c r="AA5926"/>
      <c r="AB5926"/>
      <c r="AC5926"/>
      <c r="AD5926"/>
      <c r="AE5926"/>
      <c r="AF5926"/>
      <c r="AG5926"/>
      <c r="AH5926"/>
    </row>
    <row r="5927" spans="1:34" s="282" customFormat="1" ht="12.75" customHeight="1" x14ac:dyDescent="0.25">
      <c r="A5927"/>
      <c r="B5927"/>
      <c r="C5927" s="8"/>
      <c r="D5927" s="8"/>
      <c r="E5927"/>
      <c r="F5927" s="276"/>
      <c r="G5927"/>
      <c r="H5927"/>
      <c r="I5927"/>
      <c r="J5927" s="267"/>
      <c r="K5927" s="267"/>
      <c r="L5927" s="372"/>
      <c r="O5927" s="373"/>
      <c r="P5927" s="373"/>
      <c r="Q5927" s="374"/>
      <c r="R5927" s="274"/>
      <c r="S5927"/>
      <c r="T5927"/>
      <c r="U5927"/>
      <c r="V5927"/>
      <c r="W5927"/>
      <c r="X5927"/>
      <c r="Y5927"/>
      <c r="Z5927"/>
      <c r="AA5927"/>
      <c r="AB5927"/>
      <c r="AC5927"/>
      <c r="AD5927"/>
      <c r="AE5927"/>
      <c r="AF5927"/>
      <c r="AG5927"/>
      <c r="AH5927"/>
    </row>
    <row r="5928" spans="1:34" s="282" customFormat="1" ht="12.75" customHeight="1" x14ac:dyDescent="0.25">
      <c r="A5928"/>
      <c r="B5928"/>
      <c r="C5928" s="8"/>
      <c r="D5928" s="8"/>
      <c r="E5928"/>
      <c r="F5928" s="276"/>
      <c r="G5928"/>
      <c r="H5928"/>
      <c r="I5928"/>
      <c r="J5928" s="267"/>
      <c r="K5928" s="267"/>
      <c r="L5928" s="372"/>
      <c r="O5928" s="373"/>
      <c r="P5928" s="373"/>
      <c r="Q5928" s="374"/>
      <c r="R5928" s="274"/>
      <c r="S5928"/>
      <c r="T5928"/>
      <c r="U5928"/>
      <c r="V5928"/>
      <c r="W5928"/>
      <c r="X5928"/>
      <c r="Y5928"/>
      <c r="Z5928"/>
      <c r="AA5928"/>
      <c r="AB5928"/>
      <c r="AC5928"/>
      <c r="AD5928"/>
      <c r="AE5928"/>
      <c r="AF5928"/>
      <c r="AG5928"/>
      <c r="AH5928"/>
    </row>
    <row r="5929" spans="1:34" s="282" customFormat="1" ht="12.75" customHeight="1" x14ac:dyDescent="0.25">
      <c r="A5929"/>
      <c r="B5929"/>
      <c r="C5929" s="8"/>
      <c r="D5929" s="8"/>
      <c r="E5929"/>
      <c r="F5929" s="276"/>
      <c r="G5929"/>
      <c r="H5929"/>
      <c r="I5929"/>
      <c r="J5929" s="267"/>
      <c r="K5929" s="267"/>
      <c r="L5929" s="372"/>
      <c r="O5929" s="373"/>
      <c r="P5929" s="373"/>
      <c r="Q5929" s="374"/>
      <c r="R5929" s="274"/>
      <c r="S5929"/>
      <c r="T5929"/>
      <c r="U5929"/>
      <c r="V5929"/>
      <c r="W5929"/>
      <c r="X5929"/>
      <c r="Y5929"/>
      <c r="Z5929"/>
      <c r="AA5929"/>
      <c r="AB5929"/>
      <c r="AC5929"/>
      <c r="AD5929"/>
      <c r="AE5929"/>
      <c r="AF5929"/>
      <c r="AG5929"/>
      <c r="AH5929"/>
    </row>
    <row r="5930" spans="1:34" s="282" customFormat="1" ht="12.75" customHeight="1" x14ac:dyDescent="0.25">
      <c r="A5930"/>
      <c r="B5930"/>
      <c r="C5930" s="8"/>
      <c r="D5930" s="8"/>
      <c r="E5930"/>
      <c r="F5930" s="276"/>
      <c r="G5930"/>
      <c r="H5930"/>
      <c r="I5930"/>
      <c r="J5930" s="267"/>
      <c r="K5930" s="267"/>
      <c r="L5930" s="372"/>
      <c r="O5930" s="373"/>
      <c r="P5930" s="373"/>
      <c r="Q5930" s="374"/>
      <c r="R5930" s="274"/>
      <c r="S5930"/>
      <c r="T5930"/>
      <c r="U5930"/>
      <c r="V5930"/>
      <c r="W5930"/>
      <c r="X5930"/>
      <c r="Y5930"/>
      <c r="Z5930"/>
      <c r="AA5930"/>
      <c r="AB5930"/>
      <c r="AC5930"/>
      <c r="AD5930"/>
      <c r="AE5930"/>
      <c r="AF5930"/>
      <c r="AG5930"/>
      <c r="AH5930"/>
    </row>
    <row r="5931" spans="1:34" s="282" customFormat="1" ht="12.75" customHeight="1" x14ac:dyDescent="0.25">
      <c r="A5931"/>
      <c r="B5931"/>
      <c r="C5931" s="8"/>
      <c r="D5931" s="8"/>
      <c r="E5931"/>
      <c r="F5931" s="276"/>
      <c r="G5931"/>
      <c r="H5931"/>
      <c r="I5931"/>
      <c r="J5931" s="267"/>
      <c r="K5931" s="267"/>
      <c r="L5931" s="372"/>
      <c r="O5931" s="373"/>
      <c r="P5931" s="373"/>
      <c r="Q5931" s="374"/>
      <c r="R5931" s="274"/>
      <c r="S5931"/>
      <c r="T5931"/>
      <c r="U5931"/>
      <c r="V5931"/>
      <c r="W5931"/>
      <c r="X5931"/>
      <c r="Y5931"/>
      <c r="Z5931"/>
      <c r="AA5931"/>
      <c r="AB5931"/>
      <c r="AC5931"/>
      <c r="AD5931"/>
      <c r="AE5931"/>
      <c r="AF5931"/>
      <c r="AG5931"/>
      <c r="AH5931"/>
    </row>
    <row r="5932" spans="1:34" s="282" customFormat="1" ht="12.75" customHeight="1" x14ac:dyDescent="0.25">
      <c r="A5932"/>
      <c r="B5932"/>
      <c r="C5932" s="8"/>
      <c r="D5932" s="8"/>
      <c r="E5932"/>
      <c r="F5932" s="276"/>
      <c r="G5932"/>
      <c r="H5932"/>
      <c r="I5932"/>
      <c r="J5932" s="267"/>
      <c r="K5932" s="267"/>
      <c r="L5932" s="372"/>
      <c r="O5932" s="373"/>
      <c r="P5932" s="373"/>
      <c r="Q5932" s="374"/>
      <c r="R5932" s="274"/>
      <c r="S5932"/>
      <c r="T5932"/>
      <c r="U5932"/>
      <c r="V5932"/>
      <c r="W5932"/>
      <c r="X5932"/>
      <c r="Y5932"/>
      <c r="Z5932"/>
      <c r="AA5932"/>
      <c r="AB5932"/>
      <c r="AC5932"/>
      <c r="AD5932"/>
      <c r="AE5932"/>
      <c r="AF5932"/>
      <c r="AG5932"/>
      <c r="AH5932"/>
    </row>
    <row r="5933" spans="1:34" s="282" customFormat="1" ht="12.75" customHeight="1" x14ac:dyDescent="0.25">
      <c r="A5933"/>
      <c r="B5933"/>
      <c r="C5933" s="8"/>
      <c r="D5933" s="8"/>
      <c r="E5933"/>
      <c r="F5933" s="276"/>
      <c r="G5933"/>
      <c r="H5933"/>
      <c r="I5933"/>
      <c r="J5933" s="267"/>
      <c r="K5933" s="267"/>
      <c r="L5933" s="372"/>
      <c r="O5933" s="373"/>
      <c r="P5933" s="373"/>
      <c r="Q5933" s="374"/>
      <c r="R5933" s="274"/>
      <c r="S5933"/>
      <c r="T5933"/>
      <c r="U5933"/>
      <c r="V5933"/>
      <c r="W5933"/>
      <c r="X5933"/>
      <c r="Y5933"/>
      <c r="Z5933"/>
      <c r="AA5933"/>
      <c r="AB5933"/>
      <c r="AC5933"/>
      <c r="AD5933"/>
      <c r="AE5933"/>
      <c r="AF5933"/>
      <c r="AG5933"/>
      <c r="AH5933"/>
    </row>
    <row r="5934" spans="1:34" s="282" customFormat="1" ht="12.75" customHeight="1" x14ac:dyDescent="0.25">
      <c r="A5934"/>
      <c r="B5934"/>
      <c r="C5934" s="8"/>
      <c r="D5934" s="8"/>
      <c r="E5934"/>
      <c r="F5934" s="276"/>
      <c r="G5934"/>
      <c r="H5934"/>
      <c r="I5934"/>
      <c r="J5934" s="267"/>
      <c r="K5934" s="267"/>
      <c r="L5934" s="372"/>
      <c r="O5934" s="373"/>
      <c r="P5934" s="373"/>
      <c r="Q5934" s="374"/>
      <c r="R5934" s="274"/>
      <c r="S5934"/>
      <c r="T5934"/>
      <c r="U5934"/>
      <c r="V5934"/>
      <c r="W5934"/>
      <c r="X5934"/>
      <c r="Y5934"/>
      <c r="Z5934"/>
      <c r="AA5934"/>
      <c r="AB5934"/>
      <c r="AC5934"/>
      <c r="AD5934"/>
      <c r="AE5934"/>
      <c r="AF5934"/>
      <c r="AG5934"/>
      <c r="AH5934"/>
    </row>
    <row r="5935" spans="1:34" s="282" customFormat="1" ht="12.75" customHeight="1" x14ac:dyDescent="0.25">
      <c r="A5935"/>
      <c r="B5935"/>
      <c r="C5935" s="8"/>
      <c r="D5935" s="8"/>
      <c r="E5935"/>
      <c r="F5935" s="276"/>
      <c r="G5935"/>
      <c r="H5935"/>
      <c r="I5935"/>
      <c r="J5935" s="267"/>
      <c r="K5935" s="267"/>
      <c r="L5935" s="372"/>
      <c r="O5935" s="373"/>
      <c r="P5935" s="373"/>
      <c r="Q5935" s="374"/>
      <c r="R5935" s="274"/>
      <c r="S5935"/>
      <c r="T5935"/>
      <c r="U5935"/>
      <c r="V5935"/>
      <c r="W5935"/>
      <c r="X5935"/>
      <c r="Y5935"/>
      <c r="Z5935"/>
      <c r="AA5935"/>
      <c r="AB5935"/>
      <c r="AC5935"/>
      <c r="AD5935"/>
      <c r="AE5935"/>
      <c r="AF5935"/>
      <c r="AG5935"/>
      <c r="AH5935"/>
    </row>
    <row r="5936" spans="1:34" s="282" customFormat="1" ht="12.75" customHeight="1" x14ac:dyDescent="0.25">
      <c r="A5936"/>
      <c r="B5936"/>
      <c r="C5936" s="8"/>
      <c r="D5936" s="8"/>
      <c r="E5936"/>
      <c r="F5936" s="276"/>
      <c r="G5936"/>
      <c r="H5936"/>
      <c r="I5936"/>
      <c r="J5936" s="267"/>
      <c r="K5936" s="267"/>
      <c r="L5936" s="372"/>
      <c r="O5936" s="373"/>
      <c r="P5936" s="373"/>
      <c r="Q5936" s="374"/>
      <c r="R5936" s="274"/>
      <c r="S5936"/>
      <c r="T5936"/>
      <c r="U5936"/>
      <c r="V5936"/>
      <c r="W5936"/>
      <c r="X5936"/>
      <c r="Y5936"/>
      <c r="Z5936"/>
      <c r="AA5936"/>
      <c r="AB5936"/>
      <c r="AC5936"/>
      <c r="AD5936"/>
      <c r="AE5936"/>
      <c r="AF5936"/>
      <c r="AG5936"/>
      <c r="AH5936"/>
    </row>
    <row r="5937" spans="1:34" s="282" customFormat="1" ht="12.75" customHeight="1" x14ac:dyDescent="0.25">
      <c r="A5937"/>
      <c r="B5937"/>
      <c r="C5937" s="8"/>
      <c r="D5937" s="8"/>
      <c r="E5937"/>
      <c r="F5937" s="276"/>
      <c r="G5937"/>
      <c r="H5937"/>
      <c r="I5937"/>
      <c r="J5937" s="267"/>
      <c r="K5937" s="267"/>
      <c r="L5937" s="372"/>
      <c r="O5937" s="373"/>
      <c r="P5937" s="373"/>
      <c r="Q5937" s="374"/>
      <c r="R5937" s="274"/>
      <c r="S5937"/>
      <c r="T5937"/>
      <c r="U5937"/>
      <c r="V5937"/>
      <c r="W5937"/>
      <c r="X5937"/>
      <c r="Y5937"/>
      <c r="Z5937"/>
      <c r="AA5937"/>
      <c r="AB5937"/>
      <c r="AC5937"/>
      <c r="AD5937"/>
      <c r="AE5937"/>
      <c r="AF5937"/>
      <c r="AG5937"/>
      <c r="AH5937"/>
    </row>
    <row r="5938" spans="1:34" s="282" customFormat="1" ht="12.75" customHeight="1" x14ac:dyDescent="0.25">
      <c r="A5938"/>
      <c r="B5938"/>
      <c r="C5938" s="8"/>
      <c r="D5938" s="8"/>
      <c r="E5938"/>
      <c r="F5938" s="276"/>
      <c r="G5938"/>
      <c r="H5938"/>
      <c r="I5938"/>
      <c r="J5938" s="267"/>
      <c r="K5938" s="267"/>
      <c r="L5938" s="372"/>
      <c r="O5938" s="373"/>
      <c r="P5938" s="373"/>
      <c r="Q5938" s="374"/>
      <c r="R5938" s="274"/>
      <c r="S5938"/>
      <c r="T5938"/>
      <c r="U5938"/>
      <c r="V5938"/>
      <c r="W5938"/>
      <c r="X5938"/>
      <c r="Y5938"/>
      <c r="Z5938"/>
      <c r="AA5938"/>
      <c r="AB5938"/>
      <c r="AC5938"/>
      <c r="AD5938"/>
      <c r="AE5938"/>
      <c r="AF5938"/>
      <c r="AG5938"/>
      <c r="AH5938"/>
    </row>
    <row r="5939" spans="1:34" s="282" customFormat="1" ht="12.75" customHeight="1" x14ac:dyDescent="0.25">
      <c r="A5939"/>
      <c r="B5939"/>
      <c r="C5939" s="8"/>
      <c r="D5939" s="8"/>
      <c r="E5939"/>
      <c r="F5939" s="276"/>
      <c r="G5939"/>
      <c r="H5939"/>
      <c r="I5939"/>
      <c r="J5939" s="267"/>
      <c r="K5939" s="267"/>
      <c r="L5939" s="372"/>
      <c r="O5939" s="373"/>
      <c r="P5939" s="373"/>
      <c r="Q5939" s="374"/>
      <c r="R5939" s="274"/>
      <c r="S5939"/>
      <c r="T5939"/>
      <c r="U5939"/>
      <c r="V5939"/>
      <c r="W5939"/>
      <c r="X5939"/>
      <c r="Y5939"/>
      <c r="Z5939"/>
      <c r="AA5939"/>
      <c r="AB5939"/>
      <c r="AC5939"/>
      <c r="AD5939"/>
      <c r="AE5939"/>
      <c r="AF5939"/>
      <c r="AG5939"/>
      <c r="AH5939"/>
    </row>
    <row r="5940" spans="1:34" s="282" customFormat="1" ht="12.75" customHeight="1" x14ac:dyDescent="0.25">
      <c r="A5940"/>
      <c r="B5940"/>
      <c r="C5940" s="8"/>
      <c r="D5940" s="8"/>
      <c r="E5940"/>
      <c r="F5940" s="276"/>
      <c r="G5940"/>
      <c r="H5940"/>
      <c r="I5940"/>
      <c r="J5940" s="267"/>
      <c r="K5940" s="267"/>
      <c r="L5940" s="372"/>
      <c r="O5940" s="373"/>
      <c r="P5940" s="373"/>
      <c r="Q5940" s="374"/>
      <c r="R5940" s="274"/>
      <c r="S5940"/>
      <c r="T5940"/>
      <c r="U5940"/>
      <c r="V5940"/>
      <c r="W5940"/>
      <c r="X5940"/>
      <c r="Y5940"/>
      <c r="Z5940"/>
      <c r="AA5940"/>
      <c r="AB5940"/>
      <c r="AC5940"/>
      <c r="AD5940"/>
      <c r="AE5940"/>
      <c r="AF5940"/>
      <c r="AG5940"/>
      <c r="AH5940"/>
    </row>
    <row r="5941" spans="1:34" s="282" customFormat="1" ht="12.75" customHeight="1" x14ac:dyDescent="0.25">
      <c r="A5941"/>
      <c r="B5941"/>
      <c r="C5941" s="8"/>
      <c r="D5941" s="8"/>
      <c r="E5941"/>
      <c r="F5941" s="276"/>
      <c r="G5941"/>
      <c r="H5941"/>
      <c r="I5941"/>
      <c r="J5941" s="267"/>
      <c r="K5941" s="267"/>
      <c r="L5941" s="372"/>
      <c r="O5941" s="373"/>
      <c r="P5941" s="373"/>
      <c r="Q5941" s="374"/>
      <c r="R5941" s="274"/>
      <c r="S5941"/>
      <c r="T5941"/>
      <c r="U5941"/>
      <c r="V5941"/>
      <c r="W5941"/>
      <c r="X5941"/>
      <c r="Y5941"/>
      <c r="Z5941"/>
      <c r="AA5941"/>
      <c r="AB5941"/>
      <c r="AC5941"/>
      <c r="AD5941"/>
      <c r="AE5941"/>
      <c r="AF5941"/>
      <c r="AG5941"/>
      <c r="AH5941"/>
    </row>
    <row r="5942" spans="1:34" s="282" customFormat="1" ht="12.75" customHeight="1" x14ac:dyDescent="0.25">
      <c r="A5942"/>
      <c r="B5942"/>
      <c r="C5942" s="8"/>
      <c r="D5942" s="8"/>
      <c r="E5942"/>
      <c r="F5942" s="276"/>
      <c r="G5942"/>
      <c r="H5942"/>
      <c r="I5942"/>
      <c r="J5942" s="267"/>
      <c r="K5942" s="267"/>
      <c r="L5942" s="372"/>
      <c r="O5942" s="373"/>
      <c r="P5942" s="373"/>
      <c r="Q5942" s="374"/>
      <c r="R5942" s="274"/>
      <c r="S5942"/>
      <c r="T5942"/>
      <c r="U5942"/>
      <c r="V5942"/>
      <c r="W5942"/>
      <c r="X5942"/>
      <c r="Y5942"/>
      <c r="Z5942"/>
      <c r="AA5942"/>
      <c r="AB5942"/>
      <c r="AC5942"/>
      <c r="AD5942"/>
      <c r="AE5942"/>
      <c r="AF5942"/>
      <c r="AG5942"/>
      <c r="AH5942"/>
    </row>
    <row r="5943" spans="1:34" s="282" customFormat="1" ht="12.75" customHeight="1" x14ac:dyDescent="0.25">
      <c r="A5943"/>
      <c r="B5943"/>
      <c r="C5943" s="8"/>
      <c r="D5943" s="8"/>
      <c r="E5943"/>
      <c r="F5943" s="276"/>
      <c r="G5943"/>
      <c r="H5943"/>
      <c r="I5943"/>
      <c r="J5943" s="267"/>
      <c r="K5943" s="267"/>
      <c r="L5943" s="372"/>
      <c r="O5943" s="373"/>
      <c r="P5943" s="373"/>
      <c r="Q5943" s="374"/>
      <c r="R5943" s="274"/>
      <c r="S5943"/>
      <c r="T5943"/>
      <c r="U5943"/>
      <c r="V5943"/>
      <c r="W5943"/>
      <c r="X5943"/>
      <c r="Y5943"/>
      <c r="Z5943"/>
      <c r="AA5943"/>
      <c r="AB5943"/>
      <c r="AC5943"/>
      <c r="AD5943"/>
      <c r="AE5943"/>
      <c r="AF5943"/>
      <c r="AG5943"/>
      <c r="AH5943"/>
    </row>
    <row r="5944" spans="1:34" s="282" customFormat="1" ht="12.75" customHeight="1" x14ac:dyDescent="0.25">
      <c r="A5944"/>
      <c r="B5944"/>
      <c r="C5944" s="8"/>
      <c r="D5944" s="8"/>
      <c r="E5944"/>
      <c r="F5944" s="276"/>
      <c r="G5944"/>
      <c r="H5944"/>
      <c r="I5944"/>
      <c r="J5944" s="267"/>
      <c r="K5944" s="267"/>
      <c r="L5944" s="372"/>
      <c r="O5944" s="373"/>
      <c r="P5944" s="373"/>
      <c r="Q5944" s="374"/>
      <c r="R5944" s="274"/>
      <c r="S5944"/>
      <c r="T5944"/>
      <c r="U5944"/>
      <c r="V5944"/>
      <c r="W5944"/>
      <c r="X5944"/>
      <c r="Y5944"/>
      <c r="Z5944"/>
      <c r="AA5944"/>
      <c r="AB5944"/>
      <c r="AC5944"/>
      <c r="AD5944"/>
      <c r="AE5944"/>
      <c r="AF5944"/>
      <c r="AG5944"/>
      <c r="AH5944"/>
    </row>
    <row r="5945" spans="1:34" s="282" customFormat="1" ht="12.75" customHeight="1" x14ac:dyDescent="0.25">
      <c r="A5945"/>
      <c r="B5945"/>
      <c r="C5945" s="8"/>
      <c r="D5945" s="8"/>
      <c r="E5945"/>
      <c r="F5945" s="276"/>
      <c r="G5945"/>
      <c r="H5945"/>
      <c r="I5945"/>
      <c r="J5945" s="267"/>
      <c r="K5945" s="267"/>
      <c r="L5945" s="372"/>
      <c r="O5945" s="373"/>
      <c r="P5945" s="373"/>
      <c r="Q5945" s="374"/>
      <c r="R5945" s="274"/>
      <c r="S5945"/>
      <c r="T5945"/>
      <c r="U5945"/>
      <c r="V5945"/>
      <c r="W5945"/>
      <c r="X5945"/>
      <c r="Y5945"/>
      <c r="Z5945"/>
      <c r="AA5945"/>
      <c r="AB5945"/>
      <c r="AC5945"/>
      <c r="AD5945"/>
      <c r="AE5945"/>
      <c r="AF5945"/>
      <c r="AG5945"/>
      <c r="AH5945"/>
    </row>
    <row r="5946" spans="1:34" s="282" customFormat="1" ht="12.75" customHeight="1" x14ac:dyDescent="0.25">
      <c r="A5946"/>
      <c r="B5946"/>
      <c r="C5946" s="8"/>
      <c r="D5946" s="8"/>
      <c r="E5946"/>
      <c r="F5946" s="276"/>
      <c r="G5946"/>
      <c r="H5946"/>
      <c r="I5946"/>
      <c r="J5946" s="267"/>
      <c r="K5946" s="267"/>
      <c r="L5946" s="372"/>
      <c r="O5946" s="373"/>
      <c r="P5946" s="373"/>
      <c r="Q5946" s="374"/>
      <c r="R5946" s="274"/>
      <c r="S5946"/>
      <c r="T5946"/>
      <c r="U5946"/>
      <c r="V5946"/>
      <c r="W5946"/>
      <c r="X5946"/>
      <c r="Y5946"/>
      <c r="Z5946"/>
      <c r="AA5946"/>
      <c r="AB5946"/>
      <c r="AC5946"/>
      <c r="AD5946"/>
      <c r="AE5946"/>
      <c r="AF5946"/>
      <c r="AG5946"/>
      <c r="AH5946"/>
    </row>
    <row r="5947" spans="1:34" s="282" customFormat="1" ht="12.75" customHeight="1" x14ac:dyDescent="0.25">
      <c r="A5947"/>
      <c r="B5947"/>
      <c r="C5947" s="8"/>
      <c r="D5947" s="8"/>
      <c r="E5947"/>
      <c r="F5947" s="276"/>
      <c r="G5947"/>
      <c r="H5947"/>
      <c r="I5947"/>
      <c r="J5947" s="267"/>
      <c r="K5947" s="267"/>
      <c r="L5947" s="372"/>
      <c r="O5947" s="373"/>
      <c r="P5947" s="373"/>
      <c r="Q5947" s="374"/>
      <c r="R5947" s="274"/>
      <c r="S5947"/>
      <c r="T5947"/>
      <c r="U5947"/>
      <c r="V5947"/>
      <c r="W5947"/>
      <c r="X5947"/>
      <c r="Y5947"/>
      <c r="Z5947"/>
      <c r="AA5947"/>
      <c r="AB5947"/>
      <c r="AC5947"/>
      <c r="AD5947"/>
      <c r="AE5947"/>
      <c r="AF5947"/>
      <c r="AG5947"/>
      <c r="AH5947"/>
    </row>
    <row r="5948" spans="1:34" s="282" customFormat="1" ht="12.75" customHeight="1" x14ac:dyDescent="0.25">
      <c r="A5948"/>
      <c r="B5948"/>
      <c r="C5948" s="8"/>
      <c r="D5948" s="8"/>
      <c r="E5948"/>
      <c r="F5948" s="276"/>
      <c r="G5948"/>
      <c r="H5948"/>
      <c r="I5948"/>
      <c r="J5948" s="267"/>
      <c r="K5948" s="267"/>
      <c r="L5948" s="372"/>
      <c r="O5948" s="373"/>
      <c r="P5948" s="373"/>
      <c r="Q5948" s="374"/>
      <c r="R5948" s="274"/>
      <c r="S5948"/>
      <c r="T5948"/>
      <c r="U5948"/>
      <c r="V5948"/>
      <c r="W5948"/>
      <c r="X5948"/>
      <c r="Y5948"/>
      <c r="Z5948"/>
      <c r="AA5948"/>
      <c r="AB5948"/>
      <c r="AC5948"/>
      <c r="AD5948"/>
      <c r="AE5948"/>
      <c r="AF5948"/>
      <c r="AG5948"/>
      <c r="AH5948"/>
    </row>
    <row r="5949" spans="1:34" s="282" customFormat="1" ht="12.75" customHeight="1" x14ac:dyDescent="0.25">
      <c r="A5949"/>
      <c r="B5949"/>
      <c r="C5949" s="8"/>
      <c r="D5949" s="8"/>
      <c r="E5949"/>
      <c r="F5949" s="276"/>
      <c r="G5949"/>
      <c r="H5949"/>
      <c r="I5949"/>
      <c r="J5949" s="267"/>
      <c r="K5949" s="267"/>
      <c r="L5949" s="372"/>
      <c r="O5949" s="373"/>
      <c r="P5949" s="373"/>
      <c r="Q5949" s="374"/>
      <c r="R5949" s="274"/>
      <c r="S5949"/>
      <c r="T5949"/>
      <c r="U5949"/>
      <c r="V5949"/>
      <c r="W5949"/>
      <c r="X5949"/>
      <c r="Y5949"/>
      <c r="Z5949"/>
      <c r="AA5949"/>
      <c r="AB5949"/>
      <c r="AC5949"/>
      <c r="AD5949"/>
      <c r="AE5949"/>
      <c r="AF5949"/>
      <c r="AG5949"/>
      <c r="AH5949"/>
    </row>
    <row r="5950" spans="1:34" s="282" customFormat="1" ht="12.75" customHeight="1" x14ac:dyDescent="0.25">
      <c r="A5950"/>
      <c r="B5950"/>
      <c r="C5950" s="8"/>
      <c r="D5950" s="8"/>
      <c r="E5950"/>
      <c r="F5950" s="276"/>
      <c r="G5950"/>
      <c r="H5950"/>
      <c r="I5950"/>
      <c r="J5950" s="267"/>
      <c r="K5950" s="267"/>
      <c r="L5950" s="372"/>
      <c r="O5950" s="373"/>
      <c r="P5950" s="373"/>
      <c r="Q5950" s="374"/>
      <c r="R5950" s="274"/>
      <c r="S5950"/>
      <c r="T5950"/>
      <c r="U5950"/>
      <c r="V5950"/>
      <c r="W5950"/>
      <c r="X5950"/>
      <c r="Y5950"/>
      <c r="Z5950"/>
      <c r="AA5950"/>
      <c r="AB5950"/>
      <c r="AC5950"/>
      <c r="AD5950"/>
      <c r="AE5950"/>
      <c r="AF5950"/>
      <c r="AG5950"/>
      <c r="AH5950"/>
    </row>
    <row r="5951" spans="1:34" s="282" customFormat="1" ht="12.75" customHeight="1" x14ac:dyDescent="0.25">
      <c r="A5951"/>
      <c r="B5951"/>
      <c r="C5951" s="8"/>
      <c r="D5951" s="8"/>
      <c r="E5951"/>
      <c r="F5951" s="276"/>
      <c r="G5951"/>
      <c r="H5951"/>
      <c r="I5951"/>
      <c r="J5951" s="267"/>
      <c r="K5951" s="267"/>
      <c r="L5951" s="372"/>
      <c r="O5951" s="373"/>
      <c r="P5951" s="373"/>
      <c r="Q5951" s="374"/>
      <c r="R5951" s="274"/>
      <c r="S5951"/>
      <c r="T5951"/>
      <c r="U5951"/>
      <c r="V5951"/>
      <c r="W5951"/>
      <c r="X5951"/>
      <c r="Y5951"/>
      <c r="Z5951"/>
      <c r="AA5951"/>
      <c r="AB5951"/>
      <c r="AC5951"/>
      <c r="AD5951"/>
      <c r="AE5951"/>
      <c r="AF5951"/>
      <c r="AG5951"/>
      <c r="AH5951"/>
    </row>
    <row r="5952" spans="1:34" s="282" customFormat="1" ht="12.75" customHeight="1" x14ac:dyDescent="0.25">
      <c r="A5952"/>
      <c r="B5952"/>
      <c r="C5952" s="8"/>
      <c r="D5952" s="8"/>
      <c r="E5952"/>
      <c r="F5952" s="276"/>
      <c r="G5952"/>
      <c r="H5952"/>
      <c r="I5952"/>
      <c r="J5952" s="267"/>
      <c r="K5952" s="267"/>
      <c r="L5952" s="372"/>
      <c r="O5952" s="373"/>
      <c r="P5952" s="373"/>
      <c r="Q5952" s="374"/>
      <c r="R5952" s="274"/>
      <c r="S5952"/>
      <c r="T5952"/>
      <c r="U5952"/>
      <c r="V5952"/>
      <c r="W5952"/>
      <c r="X5952"/>
      <c r="Y5952"/>
      <c r="Z5952"/>
      <c r="AA5952"/>
      <c r="AB5952"/>
      <c r="AC5952"/>
      <c r="AD5952"/>
      <c r="AE5952"/>
      <c r="AF5952"/>
      <c r="AG5952"/>
      <c r="AH5952"/>
    </row>
    <row r="5953" spans="1:34" s="282" customFormat="1" ht="12.75" customHeight="1" x14ac:dyDescent="0.25">
      <c r="A5953"/>
      <c r="B5953"/>
      <c r="C5953" s="8"/>
      <c r="D5953" s="8"/>
      <c r="E5953"/>
      <c r="F5953" s="276"/>
      <c r="G5953"/>
      <c r="H5953"/>
      <c r="I5953"/>
      <c r="J5953" s="267"/>
      <c r="K5953" s="267"/>
      <c r="L5953" s="372"/>
      <c r="O5953" s="373"/>
      <c r="P5953" s="373"/>
      <c r="Q5953" s="374"/>
      <c r="R5953" s="274"/>
      <c r="S5953"/>
      <c r="T5953"/>
      <c r="U5953"/>
      <c r="V5953"/>
      <c r="W5953"/>
      <c r="X5953"/>
      <c r="Y5953"/>
      <c r="Z5953"/>
      <c r="AA5953"/>
      <c r="AB5953"/>
      <c r="AC5953"/>
      <c r="AD5953"/>
      <c r="AE5953"/>
      <c r="AF5953"/>
      <c r="AG5953"/>
      <c r="AH5953"/>
    </row>
    <row r="5954" spans="1:34" s="282" customFormat="1" ht="12.75" customHeight="1" x14ac:dyDescent="0.25">
      <c r="A5954"/>
      <c r="B5954"/>
      <c r="C5954" s="8"/>
      <c r="D5954" s="8"/>
      <c r="E5954"/>
      <c r="F5954" s="276"/>
      <c r="G5954"/>
      <c r="H5954"/>
      <c r="I5954"/>
      <c r="J5954" s="267"/>
      <c r="K5954" s="267"/>
      <c r="L5954" s="372"/>
      <c r="O5954" s="373"/>
      <c r="P5954" s="373"/>
      <c r="Q5954" s="374"/>
      <c r="R5954" s="274"/>
      <c r="S5954"/>
      <c r="T5954"/>
      <c r="U5954"/>
      <c r="V5954"/>
      <c r="W5954"/>
      <c r="X5954"/>
      <c r="Y5954"/>
      <c r="Z5954"/>
      <c r="AA5954"/>
      <c r="AB5954"/>
      <c r="AC5954"/>
      <c r="AD5954"/>
      <c r="AE5954"/>
      <c r="AF5954"/>
      <c r="AG5954"/>
      <c r="AH5954"/>
    </row>
    <row r="5955" spans="1:34" s="282" customFormat="1" ht="12.75" customHeight="1" x14ac:dyDescent="0.25">
      <c r="A5955"/>
      <c r="B5955"/>
      <c r="C5955" s="8"/>
      <c r="D5955" s="8"/>
      <c r="E5955"/>
      <c r="F5955" s="276"/>
      <c r="G5955"/>
      <c r="H5955"/>
      <c r="I5955"/>
      <c r="J5955" s="267"/>
      <c r="K5955" s="267"/>
      <c r="L5955" s="372"/>
      <c r="O5955" s="373"/>
      <c r="P5955" s="373"/>
      <c r="Q5955" s="374"/>
      <c r="R5955" s="274"/>
      <c r="S5955"/>
      <c r="T5955"/>
      <c r="U5955"/>
      <c r="V5955"/>
      <c r="W5955"/>
      <c r="X5955"/>
      <c r="Y5955"/>
      <c r="Z5955"/>
      <c r="AA5955"/>
      <c r="AB5955"/>
      <c r="AC5955"/>
      <c r="AD5955"/>
      <c r="AE5955"/>
      <c r="AF5955"/>
      <c r="AG5955"/>
      <c r="AH5955"/>
    </row>
    <row r="5956" spans="1:34" s="282" customFormat="1" ht="12.75" customHeight="1" x14ac:dyDescent="0.25">
      <c r="A5956"/>
      <c r="B5956"/>
      <c r="C5956" s="8"/>
      <c r="D5956" s="8"/>
      <c r="E5956"/>
      <c r="F5956" s="276"/>
      <c r="G5956"/>
      <c r="H5956"/>
      <c r="I5956"/>
      <c r="J5956" s="267"/>
      <c r="K5956" s="267"/>
      <c r="L5956" s="372"/>
      <c r="O5956" s="373"/>
      <c r="P5956" s="373"/>
      <c r="Q5956" s="374"/>
      <c r="R5956" s="274"/>
      <c r="S5956"/>
      <c r="T5956"/>
      <c r="U5956"/>
      <c r="V5956"/>
      <c r="W5956"/>
      <c r="X5956"/>
      <c r="Y5956"/>
      <c r="Z5956"/>
      <c r="AA5956"/>
      <c r="AB5956"/>
      <c r="AC5956"/>
      <c r="AD5956"/>
      <c r="AE5956"/>
      <c r="AF5956"/>
      <c r="AG5956"/>
      <c r="AH5956"/>
    </row>
    <row r="5957" spans="1:34" s="282" customFormat="1" ht="12.75" customHeight="1" x14ac:dyDescent="0.25">
      <c r="A5957"/>
      <c r="B5957"/>
      <c r="C5957" s="8"/>
      <c r="D5957" s="8"/>
      <c r="E5957"/>
      <c r="F5957" s="276"/>
      <c r="G5957"/>
      <c r="H5957"/>
      <c r="I5957"/>
      <c r="J5957" s="267"/>
      <c r="K5957" s="267"/>
      <c r="L5957" s="372"/>
      <c r="O5957" s="373"/>
      <c r="P5957" s="373"/>
      <c r="Q5957" s="374"/>
      <c r="R5957" s="274"/>
      <c r="S5957"/>
      <c r="T5957"/>
      <c r="U5957"/>
      <c r="V5957"/>
      <c r="W5957"/>
      <c r="X5957"/>
      <c r="Y5957"/>
      <c r="Z5957"/>
      <c r="AA5957"/>
      <c r="AB5957"/>
      <c r="AC5957"/>
      <c r="AD5957"/>
      <c r="AE5957"/>
      <c r="AF5957"/>
      <c r="AG5957"/>
      <c r="AH5957"/>
    </row>
    <row r="5958" spans="1:34" s="282" customFormat="1" ht="12.75" customHeight="1" x14ac:dyDescent="0.25">
      <c r="A5958"/>
      <c r="B5958"/>
      <c r="C5958" s="8"/>
      <c r="D5958" s="8"/>
      <c r="E5958"/>
      <c r="F5958" s="276"/>
      <c r="G5958"/>
      <c r="H5958"/>
      <c r="I5958"/>
      <c r="J5958" s="267"/>
      <c r="K5958" s="267"/>
      <c r="L5958" s="372"/>
      <c r="O5958" s="373"/>
      <c r="P5958" s="373"/>
      <c r="Q5958" s="374"/>
      <c r="R5958" s="274"/>
      <c r="S5958"/>
      <c r="T5958"/>
      <c r="U5958"/>
      <c r="V5958"/>
      <c r="W5958"/>
      <c r="X5958"/>
      <c r="Y5958"/>
      <c r="Z5958"/>
      <c r="AA5958"/>
      <c r="AB5958"/>
      <c r="AC5958"/>
      <c r="AD5958"/>
      <c r="AE5958"/>
      <c r="AF5958"/>
      <c r="AG5958"/>
      <c r="AH5958"/>
    </row>
    <row r="5959" spans="1:34" s="282" customFormat="1" ht="12.75" customHeight="1" x14ac:dyDescent="0.25">
      <c r="A5959"/>
      <c r="B5959"/>
      <c r="C5959" s="8"/>
      <c r="D5959" s="8"/>
      <c r="E5959"/>
      <c r="F5959" s="276"/>
      <c r="G5959"/>
      <c r="H5959"/>
      <c r="I5959"/>
      <c r="J5959" s="267"/>
      <c r="K5959" s="267"/>
      <c r="L5959" s="372"/>
      <c r="O5959" s="373"/>
      <c r="P5959" s="373"/>
      <c r="Q5959" s="374"/>
      <c r="R5959" s="274"/>
      <c r="S5959"/>
      <c r="T5959"/>
      <c r="U5959"/>
      <c r="V5959"/>
      <c r="W5959"/>
      <c r="X5959"/>
      <c r="Y5959"/>
      <c r="Z5959"/>
      <c r="AA5959"/>
      <c r="AB5959"/>
      <c r="AC5959"/>
      <c r="AD5959"/>
      <c r="AE5959"/>
      <c r="AF5959"/>
      <c r="AG5959"/>
      <c r="AH5959"/>
    </row>
    <row r="5960" spans="1:34" s="282" customFormat="1" ht="12.75" customHeight="1" x14ac:dyDescent="0.25">
      <c r="A5960"/>
      <c r="B5960"/>
      <c r="C5960" s="8"/>
      <c r="D5960" s="8"/>
      <c r="E5960"/>
      <c r="F5960" s="276"/>
      <c r="G5960"/>
      <c r="H5960"/>
      <c r="I5960"/>
      <c r="J5960" s="267"/>
      <c r="K5960" s="267"/>
      <c r="L5960" s="372"/>
      <c r="O5960" s="373"/>
      <c r="P5960" s="373"/>
      <c r="Q5960" s="374"/>
      <c r="R5960" s="274"/>
      <c r="S5960"/>
      <c r="T5960"/>
      <c r="U5960"/>
      <c r="V5960"/>
      <c r="W5960"/>
      <c r="X5960"/>
      <c r="Y5960"/>
      <c r="Z5960"/>
      <c r="AA5960"/>
      <c r="AB5960"/>
      <c r="AC5960"/>
      <c r="AD5960"/>
      <c r="AE5960"/>
      <c r="AF5960"/>
      <c r="AG5960"/>
      <c r="AH5960"/>
    </row>
    <row r="5961" spans="1:34" s="282" customFormat="1" ht="12.75" customHeight="1" x14ac:dyDescent="0.25">
      <c r="A5961"/>
      <c r="B5961"/>
      <c r="C5961" s="8"/>
      <c r="D5961" s="8"/>
      <c r="E5961"/>
      <c r="F5961" s="276"/>
      <c r="G5961"/>
      <c r="H5961"/>
      <c r="I5961"/>
      <c r="J5961" s="267"/>
      <c r="K5961" s="267"/>
      <c r="L5961" s="372"/>
      <c r="O5961" s="373"/>
      <c r="P5961" s="373"/>
      <c r="Q5961" s="374"/>
      <c r="R5961" s="274"/>
      <c r="S5961"/>
      <c r="T5961"/>
      <c r="U5961"/>
      <c r="V5961"/>
      <c r="W5961"/>
      <c r="X5961"/>
      <c r="Y5961"/>
      <c r="Z5961"/>
      <c r="AA5961"/>
      <c r="AB5961"/>
      <c r="AC5961"/>
      <c r="AD5961"/>
      <c r="AE5961"/>
      <c r="AF5961"/>
      <c r="AG5961"/>
      <c r="AH5961"/>
    </row>
    <row r="5962" spans="1:34" s="282" customFormat="1" ht="12.75" customHeight="1" x14ac:dyDescent="0.25">
      <c r="A5962"/>
      <c r="B5962"/>
      <c r="C5962" s="8"/>
      <c r="D5962" s="8"/>
      <c r="E5962"/>
      <c r="F5962" s="276"/>
      <c r="G5962"/>
      <c r="H5962"/>
      <c r="I5962"/>
      <c r="J5962" s="267"/>
      <c r="K5962" s="267"/>
      <c r="L5962" s="372"/>
      <c r="O5962" s="373"/>
      <c r="P5962" s="373"/>
      <c r="Q5962" s="374"/>
      <c r="R5962" s="274"/>
      <c r="S5962"/>
      <c r="T5962"/>
      <c r="U5962"/>
      <c r="V5962"/>
      <c r="W5962"/>
      <c r="X5962"/>
      <c r="Y5962"/>
      <c r="Z5962"/>
      <c r="AA5962"/>
      <c r="AB5962"/>
      <c r="AC5962"/>
      <c r="AD5962"/>
      <c r="AE5962"/>
      <c r="AF5962"/>
      <c r="AG5962"/>
      <c r="AH5962"/>
    </row>
    <row r="5963" spans="1:34" s="282" customFormat="1" ht="12.75" customHeight="1" x14ac:dyDescent="0.25">
      <c r="A5963"/>
      <c r="B5963"/>
      <c r="C5963" s="8"/>
      <c r="D5963" s="8"/>
      <c r="E5963"/>
      <c r="F5963" s="276"/>
      <c r="G5963"/>
      <c r="H5963"/>
      <c r="I5963"/>
      <c r="J5963" s="267"/>
      <c r="K5963" s="267"/>
      <c r="L5963" s="372"/>
      <c r="O5963" s="373"/>
      <c r="P5963" s="373"/>
      <c r="Q5963" s="374"/>
      <c r="R5963" s="274"/>
      <c r="S5963"/>
      <c r="T5963"/>
      <c r="U5963"/>
      <c r="V5963"/>
      <c r="W5963"/>
      <c r="X5963"/>
      <c r="Y5963"/>
      <c r="Z5963"/>
      <c r="AA5963"/>
      <c r="AB5963"/>
      <c r="AC5963"/>
      <c r="AD5963"/>
      <c r="AE5963"/>
      <c r="AF5963"/>
      <c r="AG5963"/>
      <c r="AH5963"/>
    </row>
    <row r="5964" spans="1:34" s="282" customFormat="1" ht="12.75" customHeight="1" x14ac:dyDescent="0.25">
      <c r="A5964"/>
      <c r="B5964"/>
      <c r="C5964" s="8"/>
      <c r="D5964" s="8"/>
      <c r="E5964"/>
      <c r="F5964" s="276"/>
      <c r="G5964"/>
      <c r="H5964"/>
      <c r="I5964"/>
      <c r="J5964" s="267"/>
      <c r="K5964" s="267"/>
      <c r="L5964" s="372"/>
      <c r="O5964" s="373"/>
      <c r="P5964" s="373"/>
      <c r="Q5964" s="374"/>
      <c r="R5964" s="274"/>
      <c r="S5964"/>
      <c r="T5964"/>
      <c r="U5964"/>
      <c r="V5964"/>
      <c r="W5964"/>
      <c r="X5964"/>
      <c r="Y5964"/>
      <c r="Z5964"/>
      <c r="AA5964"/>
      <c r="AB5964"/>
      <c r="AC5964"/>
      <c r="AD5964"/>
      <c r="AE5964"/>
      <c r="AF5964"/>
      <c r="AG5964"/>
      <c r="AH5964"/>
    </row>
    <row r="5965" spans="1:34" s="282" customFormat="1" ht="12.75" customHeight="1" x14ac:dyDescent="0.25">
      <c r="A5965"/>
      <c r="B5965"/>
      <c r="C5965" s="8"/>
      <c r="D5965" s="8"/>
      <c r="E5965"/>
      <c r="F5965" s="276"/>
      <c r="G5965"/>
      <c r="H5965"/>
      <c r="I5965"/>
      <c r="J5965" s="267"/>
      <c r="K5965" s="267"/>
      <c r="L5965" s="372"/>
      <c r="O5965" s="373"/>
      <c r="P5965" s="373"/>
      <c r="Q5965" s="374"/>
      <c r="R5965" s="274"/>
      <c r="S5965"/>
      <c r="T5965"/>
      <c r="U5965"/>
      <c r="V5965"/>
      <c r="W5965"/>
      <c r="X5965"/>
      <c r="Y5965"/>
      <c r="Z5965"/>
      <c r="AA5965"/>
      <c r="AB5965"/>
      <c r="AC5965"/>
      <c r="AD5965"/>
      <c r="AE5965"/>
      <c r="AF5965"/>
      <c r="AG5965"/>
      <c r="AH5965"/>
    </row>
    <row r="5966" spans="1:34" s="282" customFormat="1" ht="12.75" customHeight="1" x14ac:dyDescent="0.25">
      <c r="A5966"/>
      <c r="B5966"/>
      <c r="C5966" s="8"/>
      <c r="D5966" s="8"/>
      <c r="E5966"/>
      <c r="F5966" s="276"/>
      <c r="G5966"/>
      <c r="H5966"/>
      <c r="I5966"/>
      <c r="J5966" s="267"/>
      <c r="K5966" s="267"/>
      <c r="L5966" s="372"/>
      <c r="O5966" s="373"/>
      <c r="P5966" s="373"/>
      <c r="Q5966" s="374"/>
      <c r="R5966" s="274"/>
      <c r="S5966"/>
      <c r="T5966"/>
      <c r="U5966"/>
      <c r="V5966"/>
      <c r="W5966"/>
      <c r="X5966"/>
      <c r="Y5966"/>
      <c r="Z5966"/>
      <c r="AA5966"/>
      <c r="AB5966"/>
      <c r="AC5966"/>
      <c r="AD5966"/>
      <c r="AE5966"/>
      <c r="AF5966"/>
      <c r="AG5966"/>
      <c r="AH5966"/>
    </row>
    <row r="5967" spans="1:34" s="282" customFormat="1" ht="12.75" customHeight="1" x14ac:dyDescent="0.25">
      <c r="A5967"/>
      <c r="B5967"/>
      <c r="C5967" s="8"/>
      <c r="D5967" s="8"/>
      <c r="E5967"/>
      <c r="F5967" s="276"/>
      <c r="G5967"/>
      <c r="H5967"/>
      <c r="I5967"/>
      <c r="J5967" s="267"/>
      <c r="K5967" s="267"/>
      <c r="L5967" s="372"/>
      <c r="O5967" s="373"/>
      <c r="P5967" s="373"/>
      <c r="Q5967" s="374"/>
      <c r="R5967" s="274"/>
      <c r="S5967"/>
      <c r="T5967"/>
      <c r="U5967"/>
      <c r="V5967"/>
      <c r="W5967"/>
      <c r="X5967"/>
      <c r="Y5967"/>
      <c r="Z5967"/>
      <c r="AA5967"/>
      <c r="AB5967"/>
      <c r="AC5967"/>
      <c r="AD5967"/>
      <c r="AE5967"/>
      <c r="AF5967"/>
      <c r="AG5967"/>
      <c r="AH5967"/>
    </row>
    <row r="5968" spans="1:34" s="282" customFormat="1" ht="12.75" customHeight="1" x14ac:dyDescent="0.25">
      <c r="A5968"/>
      <c r="B5968"/>
      <c r="C5968" s="8"/>
      <c r="D5968" s="8"/>
      <c r="E5968"/>
      <c r="F5968" s="276"/>
      <c r="G5968"/>
      <c r="H5968"/>
      <c r="I5968"/>
      <c r="J5968" s="267"/>
      <c r="K5968" s="267"/>
      <c r="L5968" s="372"/>
      <c r="O5968" s="373"/>
      <c r="P5968" s="373"/>
      <c r="Q5968" s="374"/>
      <c r="R5968" s="274"/>
      <c r="S5968"/>
      <c r="T5968"/>
      <c r="U5968"/>
      <c r="V5968"/>
      <c r="W5968"/>
      <c r="X5968"/>
      <c r="Y5968"/>
      <c r="Z5968"/>
      <c r="AA5968"/>
      <c r="AB5968"/>
      <c r="AC5968"/>
      <c r="AD5968"/>
      <c r="AE5968"/>
      <c r="AF5968"/>
      <c r="AG5968"/>
      <c r="AH5968"/>
    </row>
    <row r="5969" spans="1:34" s="282" customFormat="1" ht="12.75" customHeight="1" x14ac:dyDescent="0.25">
      <c r="A5969"/>
      <c r="B5969"/>
      <c r="C5969" s="8"/>
      <c r="D5969" s="8"/>
      <c r="E5969"/>
      <c r="F5969" s="276"/>
      <c r="G5969"/>
      <c r="H5969"/>
      <c r="I5969"/>
      <c r="J5969" s="267"/>
      <c r="K5969" s="267"/>
      <c r="L5969" s="372"/>
      <c r="O5969" s="373"/>
      <c r="P5969" s="373"/>
      <c r="Q5969" s="374"/>
      <c r="R5969" s="274"/>
      <c r="S5969"/>
      <c r="T5969"/>
      <c r="U5969"/>
      <c r="V5969"/>
      <c r="W5969"/>
      <c r="X5969"/>
      <c r="Y5969"/>
      <c r="Z5969"/>
      <c r="AA5969"/>
      <c r="AB5969"/>
      <c r="AC5969"/>
      <c r="AD5969"/>
      <c r="AE5969"/>
      <c r="AF5969"/>
      <c r="AG5969"/>
      <c r="AH5969"/>
    </row>
    <row r="5970" spans="1:34" s="282" customFormat="1" ht="12.75" customHeight="1" x14ac:dyDescent="0.25">
      <c r="A5970"/>
      <c r="B5970"/>
      <c r="C5970" s="8"/>
      <c r="D5970" s="8"/>
      <c r="E5970"/>
      <c r="F5970" s="276"/>
      <c r="G5970"/>
      <c r="H5970"/>
      <c r="I5970"/>
      <c r="J5970" s="267"/>
      <c r="K5970" s="267"/>
      <c r="L5970" s="372"/>
      <c r="O5970" s="373"/>
      <c r="P5970" s="373"/>
      <c r="Q5970" s="374"/>
      <c r="R5970" s="274"/>
      <c r="S5970"/>
      <c r="T5970"/>
      <c r="U5970"/>
      <c r="V5970"/>
      <c r="W5970"/>
      <c r="X5970"/>
      <c r="Y5970"/>
      <c r="Z5970"/>
      <c r="AA5970"/>
      <c r="AB5970"/>
      <c r="AC5970"/>
      <c r="AD5970"/>
      <c r="AE5970"/>
      <c r="AF5970"/>
      <c r="AG5970"/>
      <c r="AH5970"/>
    </row>
    <row r="5971" spans="1:34" s="282" customFormat="1" ht="12.75" customHeight="1" x14ac:dyDescent="0.25">
      <c r="A5971"/>
      <c r="B5971"/>
      <c r="C5971" s="8"/>
      <c r="D5971" s="8"/>
      <c r="E5971"/>
      <c r="F5971" s="276"/>
      <c r="G5971"/>
      <c r="H5971"/>
      <c r="I5971"/>
      <c r="J5971" s="267"/>
      <c r="K5971" s="267"/>
      <c r="L5971" s="372"/>
      <c r="O5971" s="373"/>
      <c r="P5971" s="373"/>
      <c r="Q5971" s="374"/>
      <c r="R5971" s="274"/>
      <c r="S5971"/>
      <c r="T5971"/>
      <c r="U5971"/>
      <c r="V5971"/>
      <c r="W5971"/>
      <c r="X5971"/>
      <c r="Y5971"/>
      <c r="Z5971"/>
      <c r="AA5971"/>
      <c r="AB5971"/>
      <c r="AC5971"/>
      <c r="AD5971"/>
      <c r="AE5971"/>
      <c r="AF5971"/>
      <c r="AG5971"/>
      <c r="AH5971"/>
    </row>
    <row r="5972" spans="1:34" s="282" customFormat="1" ht="12.75" customHeight="1" x14ac:dyDescent="0.25">
      <c r="A5972"/>
      <c r="B5972"/>
      <c r="C5972" s="8"/>
      <c r="D5972" s="8"/>
      <c r="E5972"/>
      <c r="F5972" s="276"/>
      <c r="G5972"/>
      <c r="H5972"/>
      <c r="I5972"/>
      <c r="J5972" s="267"/>
      <c r="K5972" s="267"/>
      <c r="L5972" s="372"/>
      <c r="O5972" s="373"/>
      <c r="P5972" s="373"/>
      <c r="Q5972" s="374"/>
      <c r="R5972" s="274"/>
      <c r="S5972"/>
      <c r="T5972"/>
      <c r="U5972"/>
      <c r="V5972"/>
      <c r="W5972"/>
      <c r="X5972"/>
      <c r="Y5972"/>
      <c r="Z5972"/>
      <c r="AA5972"/>
      <c r="AB5972"/>
      <c r="AC5972"/>
      <c r="AD5972"/>
      <c r="AE5972"/>
      <c r="AF5972"/>
      <c r="AG5972"/>
      <c r="AH5972"/>
    </row>
    <row r="5973" spans="1:34" s="282" customFormat="1" ht="12.75" customHeight="1" x14ac:dyDescent="0.25">
      <c r="A5973"/>
      <c r="B5973"/>
      <c r="C5973" s="8"/>
      <c r="D5973" s="8"/>
      <c r="E5973"/>
      <c r="F5973" s="276"/>
      <c r="G5973"/>
      <c r="H5973"/>
      <c r="I5973"/>
      <c r="J5973" s="267"/>
      <c r="K5973" s="267"/>
      <c r="L5973" s="372"/>
      <c r="O5973" s="373"/>
      <c r="P5973" s="373"/>
      <c r="Q5973" s="374"/>
      <c r="R5973" s="274"/>
      <c r="S5973"/>
      <c r="T5973"/>
      <c r="U5973"/>
      <c r="V5973"/>
      <c r="W5973"/>
      <c r="X5973"/>
      <c r="Y5973"/>
      <c r="Z5973"/>
      <c r="AA5973"/>
      <c r="AB5973"/>
      <c r="AC5973"/>
      <c r="AD5973"/>
      <c r="AE5973"/>
      <c r="AF5973"/>
      <c r="AG5973"/>
      <c r="AH5973"/>
    </row>
    <row r="5974" spans="1:34" s="282" customFormat="1" ht="12.75" customHeight="1" x14ac:dyDescent="0.25">
      <c r="A5974"/>
      <c r="B5974"/>
      <c r="C5974" s="8"/>
      <c r="D5974" s="8"/>
      <c r="E5974"/>
      <c r="F5974" s="276"/>
      <c r="G5974"/>
      <c r="H5974"/>
      <c r="I5974"/>
      <c r="J5974" s="267"/>
      <c r="K5974" s="267"/>
      <c r="L5974" s="372"/>
      <c r="O5974" s="373"/>
      <c r="P5974" s="373"/>
      <c r="Q5974" s="374"/>
      <c r="R5974" s="274"/>
      <c r="S5974"/>
      <c r="T5974"/>
      <c r="U5974"/>
      <c r="V5974"/>
      <c r="W5974"/>
      <c r="X5974"/>
      <c r="Y5974"/>
      <c r="Z5974"/>
      <c r="AA5974"/>
      <c r="AB5974"/>
      <c r="AC5974"/>
      <c r="AD5974"/>
      <c r="AE5974"/>
      <c r="AF5974"/>
      <c r="AG5974"/>
      <c r="AH5974"/>
    </row>
    <row r="5975" spans="1:34" s="282" customFormat="1" ht="12.75" customHeight="1" x14ac:dyDescent="0.25">
      <c r="A5975"/>
      <c r="B5975"/>
      <c r="C5975" s="8"/>
      <c r="D5975" s="8"/>
      <c r="E5975"/>
      <c r="F5975" s="276"/>
      <c r="G5975"/>
      <c r="H5975"/>
      <c r="I5975"/>
      <c r="J5975" s="267"/>
      <c r="K5975" s="267"/>
      <c r="L5975" s="372"/>
      <c r="O5975" s="373"/>
      <c r="P5975" s="373"/>
      <c r="Q5975" s="374"/>
      <c r="R5975" s="274"/>
      <c r="S5975"/>
      <c r="T5975"/>
      <c r="U5975"/>
      <c r="V5975"/>
      <c r="W5975"/>
      <c r="X5975"/>
      <c r="Y5975"/>
      <c r="Z5975"/>
      <c r="AA5975"/>
      <c r="AB5975"/>
      <c r="AC5975"/>
      <c r="AD5975"/>
      <c r="AE5975"/>
      <c r="AF5975"/>
      <c r="AG5975"/>
      <c r="AH5975"/>
    </row>
    <row r="5976" spans="1:34" s="282" customFormat="1" ht="12.75" customHeight="1" x14ac:dyDescent="0.25">
      <c r="A5976"/>
      <c r="B5976"/>
      <c r="C5976" s="8"/>
      <c r="D5976" s="8"/>
      <c r="E5976"/>
      <c r="F5976" s="276"/>
      <c r="G5976"/>
      <c r="H5976"/>
      <c r="I5976"/>
      <c r="J5976" s="267"/>
      <c r="K5976" s="267"/>
      <c r="L5976" s="372"/>
      <c r="O5976" s="373"/>
      <c r="P5976" s="373"/>
      <c r="Q5976" s="374"/>
      <c r="R5976" s="274"/>
      <c r="S5976"/>
      <c r="T5976"/>
      <c r="U5976"/>
      <c r="V5976"/>
      <c r="W5976"/>
      <c r="X5976"/>
      <c r="Y5976"/>
      <c r="Z5976"/>
      <c r="AA5976"/>
      <c r="AB5976"/>
      <c r="AC5976"/>
      <c r="AD5976"/>
      <c r="AE5976"/>
      <c r="AF5976"/>
      <c r="AG5976"/>
      <c r="AH5976"/>
    </row>
    <row r="5977" spans="1:34" s="282" customFormat="1" ht="12.75" customHeight="1" x14ac:dyDescent="0.25">
      <c r="A5977"/>
      <c r="B5977"/>
      <c r="C5977" s="8"/>
      <c r="D5977" s="8"/>
      <c r="E5977"/>
      <c r="F5977" s="276"/>
      <c r="G5977"/>
      <c r="H5977"/>
      <c r="I5977"/>
      <c r="J5977" s="267"/>
      <c r="K5977" s="267"/>
      <c r="L5977" s="372"/>
      <c r="O5977" s="373"/>
      <c r="P5977" s="373"/>
      <c r="Q5977" s="374"/>
      <c r="R5977" s="274"/>
      <c r="S5977"/>
      <c r="T5977"/>
      <c r="U5977"/>
      <c r="V5977"/>
      <c r="W5977"/>
      <c r="X5977"/>
      <c r="Y5977"/>
      <c r="Z5977"/>
      <c r="AA5977"/>
      <c r="AB5977"/>
      <c r="AC5977"/>
      <c r="AD5977"/>
      <c r="AE5977"/>
      <c r="AF5977"/>
      <c r="AG5977"/>
      <c r="AH5977"/>
    </row>
    <row r="5978" spans="1:34" s="282" customFormat="1" ht="12.75" customHeight="1" x14ac:dyDescent="0.25">
      <c r="A5978"/>
      <c r="B5978"/>
      <c r="C5978" s="8"/>
      <c r="D5978" s="8"/>
      <c r="E5978"/>
      <c r="F5978" s="276"/>
      <c r="G5978"/>
      <c r="H5978"/>
      <c r="I5978"/>
      <c r="J5978" s="267"/>
      <c r="K5978" s="267"/>
      <c r="L5978" s="372"/>
      <c r="O5978" s="373"/>
      <c r="P5978" s="373"/>
      <c r="Q5978" s="374"/>
      <c r="R5978" s="274"/>
      <c r="S5978"/>
      <c r="T5978"/>
      <c r="U5978"/>
      <c r="V5978"/>
      <c r="W5978"/>
      <c r="X5978"/>
      <c r="Y5978"/>
      <c r="Z5978"/>
      <c r="AA5978"/>
      <c r="AB5978"/>
      <c r="AC5978"/>
      <c r="AD5978"/>
      <c r="AE5978"/>
      <c r="AF5978"/>
      <c r="AG5978"/>
      <c r="AH5978"/>
    </row>
    <row r="5979" spans="1:34" s="282" customFormat="1" ht="12.75" customHeight="1" x14ac:dyDescent="0.25">
      <c r="A5979"/>
      <c r="B5979"/>
      <c r="C5979" s="8"/>
      <c r="D5979" s="8"/>
      <c r="E5979"/>
      <c r="F5979" s="276"/>
      <c r="G5979"/>
      <c r="H5979"/>
      <c r="I5979"/>
      <c r="J5979" s="267"/>
      <c r="K5979" s="267"/>
      <c r="L5979" s="372"/>
      <c r="O5979" s="373"/>
      <c r="P5979" s="373"/>
      <c r="Q5979" s="374"/>
      <c r="R5979" s="274"/>
      <c r="S5979"/>
      <c r="T5979"/>
      <c r="U5979"/>
      <c r="V5979"/>
      <c r="W5979"/>
      <c r="X5979"/>
      <c r="Y5979"/>
      <c r="Z5979"/>
      <c r="AA5979"/>
      <c r="AB5979"/>
      <c r="AC5979"/>
      <c r="AD5979"/>
      <c r="AE5979"/>
      <c r="AF5979"/>
      <c r="AG5979"/>
      <c r="AH5979"/>
    </row>
    <row r="5980" spans="1:34" s="282" customFormat="1" ht="12.75" customHeight="1" x14ac:dyDescent="0.25">
      <c r="A5980"/>
      <c r="B5980"/>
      <c r="C5980" s="8"/>
      <c r="D5980" s="8"/>
      <c r="E5980"/>
      <c r="F5980" s="276"/>
      <c r="G5980"/>
      <c r="H5980"/>
      <c r="I5980"/>
      <c r="J5980" s="267"/>
      <c r="K5980" s="267"/>
      <c r="L5980" s="372"/>
      <c r="O5980" s="373"/>
      <c r="P5980" s="373"/>
      <c r="Q5980" s="374"/>
      <c r="R5980" s="274"/>
      <c r="S5980"/>
      <c r="T5980"/>
      <c r="U5980"/>
      <c r="V5980"/>
      <c r="W5980"/>
      <c r="X5980"/>
      <c r="Y5980"/>
      <c r="Z5980"/>
      <c r="AA5980"/>
      <c r="AB5980"/>
      <c r="AC5980"/>
      <c r="AD5980"/>
      <c r="AE5980"/>
      <c r="AF5980"/>
      <c r="AG5980"/>
      <c r="AH5980"/>
    </row>
    <row r="5981" spans="1:34" s="282" customFormat="1" ht="12.75" customHeight="1" x14ac:dyDescent="0.25">
      <c r="A5981"/>
      <c r="B5981"/>
      <c r="C5981" s="8"/>
      <c r="D5981" s="8"/>
      <c r="E5981"/>
      <c r="F5981" s="276"/>
      <c r="G5981"/>
      <c r="H5981"/>
      <c r="I5981"/>
      <c r="J5981" s="267"/>
      <c r="K5981" s="267"/>
      <c r="L5981" s="372"/>
      <c r="O5981" s="373"/>
      <c r="P5981" s="373"/>
      <c r="Q5981" s="374"/>
      <c r="R5981" s="274"/>
      <c r="S5981"/>
      <c r="T5981"/>
      <c r="U5981"/>
      <c r="V5981"/>
      <c r="W5981"/>
      <c r="X5981"/>
      <c r="Y5981"/>
      <c r="Z5981"/>
      <c r="AA5981"/>
      <c r="AB5981"/>
      <c r="AC5981"/>
      <c r="AD5981"/>
      <c r="AE5981"/>
      <c r="AF5981"/>
      <c r="AG5981"/>
      <c r="AH5981"/>
    </row>
    <row r="5982" spans="1:34" s="282" customFormat="1" ht="12.75" customHeight="1" x14ac:dyDescent="0.25">
      <c r="A5982"/>
      <c r="B5982"/>
      <c r="C5982" s="8"/>
      <c r="D5982" s="8"/>
      <c r="E5982"/>
      <c r="F5982" s="276"/>
      <c r="G5982"/>
      <c r="H5982"/>
      <c r="I5982"/>
      <c r="J5982" s="267"/>
      <c r="K5982" s="267"/>
      <c r="L5982" s="372"/>
      <c r="O5982" s="373"/>
      <c r="P5982" s="373"/>
      <c r="Q5982" s="374"/>
      <c r="R5982" s="274"/>
      <c r="S5982"/>
      <c r="T5982"/>
      <c r="U5982"/>
      <c r="V5982"/>
      <c r="W5982"/>
      <c r="X5982"/>
      <c r="Y5982"/>
      <c r="Z5982"/>
      <c r="AA5982"/>
      <c r="AB5982"/>
      <c r="AC5982"/>
      <c r="AD5982"/>
      <c r="AE5982"/>
      <c r="AF5982"/>
      <c r="AG5982"/>
      <c r="AH5982"/>
    </row>
    <row r="5983" spans="1:34" s="282" customFormat="1" ht="12.75" customHeight="1" x14ac:dyDescent="0.25">
      <c r="A5983"/>
      <c r="B5983"/>
      <c r="C5983" s="8"/>
      <c r="D5983" s="8"/>
      <c r="E5983"/>
      <c r="F5983" s="276"/>
      <c r="G5983"/>
      <c r="H5983"/>
      <c r="I5983"/>
      <c r="J5983" s="267"/>
      <c r="K5983" s="267"/>
      <c r="L5983" s="372"/>
      <c r="O5983" s="373"/>
      <c r="P5983" s="373"/>
      <c r="Q5983" s="374"/>
      <c r="R5983" s="274"/>
      <c r="S5983"/>
      <c r="T5983"/>
      <c r="U5983"/>
      <c r="V5983"/>
      <c r="W5983"/>
      <c r="X5983"/>
      <c r="Y5983"/>
      <c r="Z5983"/>
      <c r="AA5983"/>
      <c r="AB5983"/>
      <c r="AC5983"/>
      <c r="AD5983"/>
      <c r="AE5983"/>
      <c r="AF5983"/>
      <c r="AG5983"/>
      <c r="AH5983"/>
    </row>
    <row r="5984" spans="1:34" s="282" customFormat="1" ht="12.75" customHeight="1" x14ac:dyDescent="0.25">
      <c r="A5984"/>
      <c r="B5984"/>
      <c r="C5984" s="8"/>
      <c r="D5984" s="8"/>
      <c r="E5984"/>
      <c r="F5984" s="276"/>
      <c r="G5984"/>
      <c r="H5984"/>
      <c r="I5984"/>
      <c r="J5984" s="267"/>
      <c r="K5984" s="267"/>
      <c r="L5984" s="372"/>
      <c r="O5984" s="373"/>
      <c r="P5984" s="373"/>
      <c r="Q5984" s="374"/>
      <c r="R5984" s="274"/>
      <c r="S5984"/>
      <c r="T5984"/>
      <c r="U5984"/>
      <c r="V5984"/>
      <c r="W5984"/>
      <c r="X5984"/>
      <c r="Y5984"/>
      <c r="Z5984"/>
      <c r="AA5984"/>
      <c r="AB5984"/>
      <c r="AC5984"/>
      <c r="AD5984"/>
      <c r="AE5984"/>
      <c r="AF5984"/>
      <c r="AG5984"/>
      <c r="AH5984"/>
    </row>
    <row r="5985" spans="1:34" s="282" customFormat="1" ht="12.75" customHeight="1" x14ac:dyDescent="0.25">
      <c r="A5985"/>
      <c r="B5985"/>
      <c r="C5985" s="8"/>
      <c r="D5985" s="8"/>
      <c r="E5985"/>
      <c r="F5985" s="276"/>
      <c r="G5985"/>
      <c r="H5985"/>
      <c r="I5985"/>
      <c r="J5985" s="267"/>
      <c r="K5985" s="267"/>
      <c r="L5985" s="372"/>
      <c r="O5985" s="373"/>
      <c r="P5985" s="373"/>
      <c r="Q5985" s="374"/>
      <c r="R5985" s="274"/>
      <c r="S5985"/>
      <c r="T5985"/>
      <c r="U5985"/>
      <c r="V5985"/>
      <c r="W5985"/>
      <c r="X5985"/>
      <c r="Y5985"/>
      <c r="Z5985"/>
      <c r="AA5985"/>
      <c r="AB5985"/>
      <c r="AC5985"/>
      <c r="AD5985"/>
      <c r="AE5985"/>
      <c r="AF5985"/>
      <c r="AG5985"/>
      <c r="AH5985"/>
    </row>
    <row r="5986" spans="1:34" s="282" customFormat="1" ht="12.75" customHeight="1" x14ac:dyDescent="0.25">
      <c r="A5986"/>
      <c r="B5986"/>
      <c r="C5986" s="8"/>
      <c r="D5986" s="8"/>
      <c r="E5986"/>
      <c r="F5986" s="276"/>
      <c r="G5986"/>
      <c r="H5986"/>
      <c r="I5986"/>
      <c r="J5986" s="267"/>
      <c r="K5986" s="267"/>
      <c r="L5986" s="372"/>
      <c r="O5986" s="373"/>
      <c r="P5986" s="373"/>
      <c r="Q5986" s="374"/>
      <c r="R5986" s="274"/>
      <c r="S5986"/>
      <c r="T5986"/>
      <c r="U5986"/>
      <c r="V5986"/>
      <c r="W5986"/>
      <c r="X5986"/>
      <c r="Y5986"/>
      <c r="Z5986"/>
      <c r="AA5986"/>
      <c r="AB5986"/>
      <c r="AC5986"/>
      <c r="AD5986"/>
      <c r="AE5986"/>
      <c r="AF5986"/>
      <c r="AG5986"/>
      <c r="AH5986"/>
    </row>
    <row r="5987" spans="1:34" s="282" customFormat="1" ht="12.75" customHeight="1" x14ac:dyDescent="0.25">
      <c r="A5987"/>
      <c r="B5987"/>
      <c r="C5987" s="8"/>
      <c r="D5987" s="8"/>
      <c r="E5987"/>
      <c r="F5987" s="276"/>
      <c r="G5987"/>
      <c r="H5987"/>
      <c r="I5987"/>
      <c r="J5987" s="267"/>
      <c r="K5987" s="267"/>
      <c r="L5987" s="372"/>
      <c r="O5987" s="373"/>
      <c r="P5987" s="373"/>
      <c r="Q5987" s="374"/>
      <c r="R5987" s="274"/>
      <c r="S5987"/>
      <c r="T5987"/>
      <c r="U5987"/>
      <c r="V5987"/>
      <c r="W5987"/>
      <c r="X5987"/>
      <c r="Y5987"/>
      <c r="Z5987"/>
      <c r="AA5987"/>
      <c r="AB5987"/>
      <c r="AC5987"/>
      <c r="AD5987"/>
      <c r="AE5987"/>
      <c r="AF5987"/>
      <c r="AG5987"/>
      <c r="AH5987"/>
    </row>
    <row r="5988" spans="1:34" s="282" customFormat="1" ht="12.75" customHeight="1" x14ac:dyDescent="0.25">
      <c r="A5988"/>
      <c r="B5988"/>
      <c r="C5988" s="8"/>
      <c r="D5988" s="8"/>
      <c r="E5988"/>
      <c r="F5988" s="276"/>
      <c r="G5988"/>
      <c r="H5988"/>
      <c r="I5988"/>
      <c r="J5988" s="267"/>
      <c r="K5988" s="267"/>
      <c r="L5988" s="372"/>
      <c r="O5988" s="373"/>
      <c r="P5988" s="373"/>
      <c r="Q5988" s="374"/>
      <c r="R5988" s="274"/>
      <c r="S5988"/>
      <c r="T5988"/>
      <c r="U5988"/>
      <c r="V5988"/>
      <c r="W5988"/>
      <c r="X5988"/>
      <c r="Y5988"/>
      <c r="Z5988"/>
      <c r="AA5988"/>
      <c r="AB5988"/>
      <c r="AC5988"/>
      <c r="AD5988"/>
      <c r="AE5988"/>
      <c r="AF5988"/>
      <c r="AG5988"/>
      <c r="AH5988"/>
    </row>
    <row r="5989" spans="1:34" s="282" customFormat="1" ht="12.75" customHeight="1" x14ac:dyDescent="0.25">
      <c r="A5989"/>
      <c r="B5989"/>
      <c r="C5989" s="8"/>
      <c r="D5989" s="8"/>
      <c r="E5989"/>
      <c r="F5989" s="276"/>
      <c r="G5989"/>
      <c r="H5989"/>
      <c r="I5989"/>
      <c r="J5989" s="267"/>
      <c r="K5989" s="267"/>
      <c r="L5989" s="372"/>
      <c r="O5989" s="373"/>
      <c r="P5989" s="373"/>
      <c r="Q5989" s="374"/>
      <c r="R5989" s="274"/>
      <c r="S5989"/>
      <c r="T5989"/>
      <c r="U5989"/>
      <c r="V5989"/>
      <c r="W5989"/>
      <c r="X5989"/>
      <c r="Y5989"/>
      <c r="Z5989"/>
      <c r="AA5989"/>
      <c r="AB5989"/>
      <c r="AC5989"/>
      <c r="AD5989"/>
      <c r="AE5989"/>
      <c r="AF5989"/>
      <c r="AG5989"/>
      <c r="AH5989"/>
    </row>
    <row r="5990" spans="1:34" s="282" customFormat="1" ht="12.75" customHeight="1" x14ac:dyDescent="0.25">
      <c r="A5990"/>
      <c r="B5990"/>
      <c r="C5990" s="8"/>
      <c r="D5990" s="8"/>
      <c r="E5990"/>
      <c r="F5990" s="276"/>
      <c r="G5990"/>
      <c r="H5990"/>
      <c r="I5990"/>
      <c r="J5990" s="267"/>
      <c r="K5990" s="267"/>
      <c r="L5990" s="372"/>
      <c r="O5990" s="373"/>
      <c r="P5990" s="373"/>
      <c r="Q5990" s="374"/>
      <c r="R5990" s="274"/>
      <c r="S5990"/>
      <c r="T5990"/>
      <c r="U5990"/>
      <c r="V5990"/>
      <c r="W5990"/>
      <c r="X5990"/>
      <c r="Y5990"/>
      <c r="Z5990"/>
      <c r="AA5990"/>
      <c r="AB5990"/>
      <c r="AC5990"/>
      <c r="AD5990"/>
      <c r="AE5990"/>
      <c r="AF5990"/>
      <c r="AG5990"/>
      <c r="AH5990"/>
    </row>
    <row r="5991" spans="1:34" s="282" customFormat="1" ht="12.75" customHeight="1" x14ac:dyDescent="0.25">
      <c r="A5991"/>
      <c r="B5991"/>
      <c r="C5991" s="8"/>
      <c r="D5991" s="8"/>
      <c r="E5991"/>
      <c r="F5991" s="276"/>
      <c r="G5991"/>
      <c r="H5991"/>
      <c r="I5991"/>
      <c r="J5991" s="267"/>
      <c r="K5991" s="267"/>
      <c r="L5991" s="372"/>
      <c r="O5991" s="373"/>
      <c r="P5991" s="373"/>
      <c r="Q5991" s="374"/>
      <c r="R5991" s="274"/>
      <c r="S5991"/>
      <c r="T5991"/>
      <c r="U5991"/>
      <c r="V5991"/>
      <c r="W5991"/>
      <c r="X5991"/>
      <c r="Y5991"/>
      <c r="Z5991"/>
      <c r="AA5991"/>
      <c r="AB5991"/>
      <c r="AC5991"/>
      <c r="AD5991"/>
      <c r="AE5991"/>
      <c r="AF5991"/>
      <c r="AG5991"/>
      <c r="AH5991"/>
    </row>
    <row r="5992" spans="1:34" s="282" customFormat="1" ht="12.75" customHeight="1" x14ac:dyDescent="0.25">
      <c r="A5992"/>
      <c r="B5992"/>
      <c r="C5992" s="8"/>
      <c r="D5992" s="8"/>
      <c r="E5992"/>
      <c r="F5992" s="276"/>
      <c r="G5992"/>
      <c r="H5992"/>
      <c r="I5992"/>
      <c r="J5992" s="267"/>
      <c r="K5992" s="267"/>
      <c r="L5992" s="372"/>
      <c r="O5992" s="373"/>
      <c r="P5992" s="373"/>
      <c r="Q5992" s="374"/>
      <c r="R5992" s="274"/>
      <c r="S5992"/>
      <c r="T5992"/>
      <c r="U5992"/>
      <c r="V5992"/>
      <c r="W5992"/>
      <c r="X5992"/>
      <c r="Y5992"/>
      <c r="Z5992"/>
      <c r="AA5992"/>
      <c r="AB5992"/>
      <c r="AC5992"/>
      <c r="AD5992"/>
      <c r="AE5992"/>
      <c r="AF5992"/>
      <c r="AG5992"/>
      <c r="AH5992"/>
    </row>
    <row r="5993" spans="1:34" s="282" customFormat="1" ht="12.75" customHeight="1" x14ac:dyDescent="0.25">
      <c r="A5993"/>
      <c r="B5993"/>
      <c r="C5993" s="8"/>
      <c r="D5993" s="8"/>
      <c r="E5993"/>
      <c r="F5993" s="276"/>
      <c r="G5993"/>
      <c r="H5993"/>
      <c r="I5993"/>
      <c r="J5993" s="267"/>
      <c r="K5993" s="267"/>
      <c r="L5993" s="372"/>
      <c r="O5993" s="373"/>
      <c r="P5993" s="373"/>
      <c r="Q5993" s="374"/>
      <c r="R5993" s="274"/>
      <c r="S5993"/>
      <c r="T5993"/>
      <c r="U5993"/>
      <c r="V5993"/>
      <c r="W5993"/>
      <c r="X5993"/>
      <c r="Y5993"/>
      <c r="Z5993"/>
      <c r="AA5993"/>
      <c r="AB5993"/>
      <c r="AC5993"/>
      <c r="AD5993"/>
      <c r="AE5993"/>
      <c r="AF5993"/>
      <c r="AG5993"/>
      <c r="AH5993"/>
    </row>
    <row r="5994" spans="1:34" s="282" customFormat="1" ht="12.75" customHeight="1" x14ac:dyDescent="0.25">
      <c r="A5994"/>
      <c r="B5994"/>
      <c r="C5994" s="8"/>
      <c r="D5994" s="8"/>
      <c r="E5994"/>
      <c r="F5994" s="276"/>
      <c r="G5994"/>
      <c r="H5994"/>
      <c r="I5994"/>
      <c r="J5994" s="267"/>
      <c r="K5994" s="267"/>
      <c r="L5994" s="372"/>
      <c r="O5994" s="373"/>
      <c r="P5994" s="373"/>
      <c r="Q5994" s="374"/>
      <c r="R5994" s="274"/>
      <c r="S5994"/>
      <c r="T5994"/>
      <c r="U5994"/>
      <c r="V5994"/>
      <c r="W5994"/>
      <c r="X5994"/>
      <c r="Y5994"/>
      <c r="Z5994"/>
      <c r="AA5994"/>
      <c r="AB5994"/>
      <c r="AC5994"/>
      <c r="AD5994"/>
      <c r="AE5994"/>
      <c r="AF5994"/>
      <c r="AG5994"/>
      <c r="AH5994"/>
    </row>
    <row r="5995" spans="1:34" s="282" customFormat="1" ht="12.75" customHeight="1" x14ac:dyDescent="0.25">
      <c r="A5995"/>
      <c r="B5995"/>
      <c r="C5995" s="8"/>
      <c r="D5995" s="8"/>
      <c r="E5995"/>
      <c r="F5995" s="276"/>
      <c r="G5995"/>
      <c r="H5995"/>
      <c r="I5995"/>
      <c r="J5995" s="267"/>
      <c r="K5995" s="267"/>
      <c r="L5995" s="372"/>
      <c r="O5995" s="373"/>
      <c r="P5995" s="373"/>
      <c r="Q5995" s="374"/>
      <c r="R5995" s="274"/>
      <c r="S5995"/>
      <c r="T5995"/>
      <c r="U5995"/>
      <c r="V5995"/>
      <c r="W5995"/>
      <c r="X5995"/>
      <c r="Y5995"/>
      <c r="Z5995"/>
      <c r="AA5995"/>
      <c r="AB5995"/>
      <c r="AC5995"/>
      <c r="AD5995"/>
      <c r="AE5995"/>
      <c r="AF5995"/>
      <c r="AG5995"/>
      <c r="AH5995"/>
    </row>
    <row r="5996" spans="1:34" s="282" customFormat="1" ht="12.75" customHeight="1" x14ac:dyDescent="0.25">
      <c r="A5996"/>
      <c r="B5996"/>
      <c r="C5996" s="8"/>
      <c r="D5996" s="8"/>
      <c r="E5996"/>
      <c r="F5996" s="276"/>
      <c r="G5996"/>
      <c r="H5996"/>
      <c r="I5996"/>
      <c r="J5996" s="267"/>
      <c r="K5996" s="267"/>
      <c r="L5996" s="372"/>
      <c r="O5996" s="373"/>
      <c r="P5996" s="373"/>
      <c r="Q5996" s="374"/>
      <c r="R5996" s="274"/>
      <c r="S5996"/>
      <c r="T5996"/>
      <c r="U5996"/>
      <c r="V5996"/>
      <c r="W5996"/>
      <c r="X5996"/>
      <c r="Y5996"/>
      <c r="Z5996"/>
      <c r="AA5996"/>
      <c r="AB5996"/>
      <c r="AC5996"/>
      <c r="AD5996"/>
      <c r="AE5996"/>
      <c r="AF5996"/>
      <c r="AG5996"/>
      <c r="AH5996"/>
    </row>
    <row r="5997" spans="1:34" s="282" customFormat="1" ht="12.75" customHeight="1" x14ac:dyDescent="0.25">
      <c r="A5997"/>
      <c r="B5997"/>
      <c r="C5997" s="8"/>
      <c r="D5997" s="8"/>
      <c r="E5997"/>
      <c r="F5997" s="276"/>
      <c r="G5997"/>
      <c r="H5997"/>
      <c r="I5997"/>
      <c r="J5997" s="267"/>
      <c r="K5997" s="267"/>
      <c r="L5997" s="372"/>
      <c r="O5997" s="373"/>
      <c r="P5997" s="373"/>
      <c r="Q5997" s="374"/>
      <c r="R5997" s="274"/>
      <c r="S5997"/>
      <c r="T5997"/>
      <c r="U5997"/>
      <c r="V5997"/>
      <c r="W5997"/>
      <c r="X5997"/>
      <c r="Y5997"/>
      <c r="Z5997"/>
      <c r="AA5997"/>
      <c r="AB5997"/>
      <c r="AC5997"/>
      <c r="AD5997"/>
      <c r="AE5997"/>
      <c r="AF5997"/>
      <c r="AG5997"/>
      <c r="AH5997"/>
    </row>
    <row r="5998" spans="1:34" s="282" customFormat="1" ht="12.75" customHeight="1" x14ac:dyDescent="0.25">
      <c r="A5998"/>
      <c r="B5998"/>
      <c r="C5998" s="8"/>
      <c r="D5998" s="8"/>
      <c r="E5998"/>
      <c r="F5998" s="276"/>
      <c r="G5998"/>
      <c r="H5998"/>
      <c r="I5998"/>
      <c r="J5998" s="267"/>
      <c r="K5998" s="267"/>
      <c r="L5998" s="372"/>
      <c r="O5998" s="373"/>
      <c r="P5998" s="373"/>
      <c r="Q5998" s="374"/>
      <c r="R5998" s="274"/>
      <c r="S5998"/>
      <c r="T5998"/>
      <c r="U5998"/>
      <c r="V5998"/>
      <c r="W5998"/>
      <c r="X5998"/>
      <c r="Y5998"/>
      <c r="Z5998"/>
      <c r="AA5998"/>
      <c r="AB5998"/>
      <c r="AC5998"/>
      <c r="AD5998"/>
      <c r="AE5998"/>
      <c r="AF5998"/>
      <c r="AG5998"/>
      <c r="AH5998"/>
    </row>
    <row r="5999" spans="1:34" s="282" customFormat="1" ht="12.75" customHeight="1" x14ac:dyDescent="0.25">
      <c r="A5999"/>
      <c r="B5999"/>
      <c r="C5999" s="8"/>
      <c r="D5999" s="8"/>
      <c r="E5999"/>
      <c r="F5999" s="276"/>
      <c r="G5999"/>
      <c r="H5999"/>
      <c r="I5999"/>
      <c r="J5999" s="267"/>
      <c r="K5999" s="267"/>
      <c r="L5999" s="372"/>
      <c r="O5999" s="373"/>
      <c r="P5999" s="373"/>
      <c r="Q5999" s="374"/>
      <c r="R5999" s="274"/>
      <c r="S5999"/>
      <c r="T5999"/>
      <c r="U5999"/>
      <c r="V5999"/>
      <c r="W5999"/>
      <c r="X5999"/>
      <c r="Y5999"/>
      <c r="Z5999"/>
      <c r="AA5999"/>
      <c r="AB5999"/>
      <c r="AC5999"/>
      <c r="AD5999"/>
      <c r="AE5999"/>
      <c r="AF5999"/>
      <c r="AG5999"/>
      <c r="AH5999"/>
    </row>
    <row r="6000" spans="1:34" s="282" customFormat="1" ht="12.75" customHeight="1" x14ac:dyDescent="0.25">
      <c r="A6000"/>
      <c r="B6000"/>
      <c r="C6000" s="8"/>
      <c r="D6000" s="8"/>
      <c r="E6000"/>
      <c r="F6000" s="276"/>
      <c r="G6000"/>
      <c r="H6000"/>
      <c r="I6000"/>
      <c r="J6000" s="267"/>
      <c r="K6000" s="267"/>
      <c r="L6000" s="372"/>
      <c r="O6000" s="373"/>
      <c r="P6000" s="373"/>
      <c r="Q6000" s="374"/>
      <c r="R6000" s="274"/>
      <c r="S6000"/>
      <c r="T6000"/>
      <c r="U6000"/>
      <c r="V6000"/>
      <c r="W6000"/>
      <c r="X6000"/>
      <c r="Y6000"/>
      <c r="Z6000"/>
      <c r="AA6000"/>
      <c r="AB6000"/>
      <c r="AC6000"/>
      <c r="AD6000"/>
      <c r="AE6000"/>
      <c r="AF6000"/>
      <c r="AG6000"/>
      <c r="AH6000"/>
    </row>
    <row r="6001" spans="1:34" s="282" customFormat="1" ht="12.75" customHeight="1" x14ac:dyDescent="0.25">
      <c r="A6001"/>
      <c r="B6001"/>
      <c r="C6001" s="8"/>
      <c r="D6001" s="8"/>
      <c r="E6001"/>
      <c r="F6001" s="276"/>
      <c r="G6001"/>
      <c r="H6001"/>
      <c r="I6001"/>
      <c r="J6001" s="267"/>
      <c r="K6001" s="267"/>
      <c r="L6001" s="372"/>
      <c r="O6001" s="373"/>
      <c r="P6001" s="373"/>
      <c r="Q6001" s="374"/>
      <c r="R6001" s="274"/>
      <c r="S6001"/>
      <c r="T6001"/>
      <c r="U6001"/>
      <c r="V6001"/>
      <c r="W6001"/>
      <c r="X6001"/>
      <c r="Y6001"/>
      <c r="Z6001"/>
      <c r="AA6001"/>
      <c r="AB6001"/>
      <c r="AC6001"/>
      <c r="AD6001"/>
      <c r="AE6001"/>
      <c r="AF6001"/>
      <c r="AG6001"/>
      <c r="AH6001"/>
    </row>
    <row r="6002" spans="1:34" s="282" customFormat="1" ht="12.75" customHeight="1" x14ac:dyDescent="0.25">
      <c r="A6002"/>
      <c r="B6002"/>
      <c r="C6002" s="8"/>
      <c r="D6002" s="8"/>
      <c r="E6002"/>
      <c r="F6002" s="276"/>
      <c r="G6002"/>
      <c r="H6002"/>
      <c r="I6002"/>
      <c r="J6002" s="267"/>
      <c r="K6002" s="267"/>
      <c r="L6002" s="372"/>
      <c r="O6002" s="373"/>
      <c r="P6002" s="373"/>
      <c r="Q6002" s="374"/>
      <c r="R6002" s="274"/>
      <c r="S6002"/>
      <c r="T6002"/>
      <c r="U6002"/>
      <c r="V6002"/>
      <c r="W6002"/>
      <c r="X6002"/>
      <c r="Y6002"/>
      <c r="Z6002"/>
      <c r="AA6002"/>
      <c r="AB6002"/>
      <c r="AC6002"/>
      <c r="AD6002"/>
      <c r="AE6002"/>
      <c r="AF6002"/>
      <c r="AG6002"/>
      <c r="AH6002"/>
    </row>
    <row r="6003" spans="1:34" s="282" customFormat="1" ht="12.75" customHeight="1" x14ac:dyDescent="0.25">
      <c r="A6003"/>
      <c r="B6003"/>
      <c r="C6003" s="8"/>
      <c r="D6003" s="8"/>
      <c r="E6003"/>
      <c r="F6003" s="276"/>
      <c r="G6003"/>
      <c r="H6003"/>
      <c r="I6003"/>
      <c r="J6003" s="267"/>
      <c r="K6003" s="267"/>
      <c r="L6003" s="372"/>
      <c r="O6003" s="373"/>
      <c r="P6003" s="373"/>
      <c r="Q6003" s="374"/>
      <c r="R6003" s="274"/>
      <c r="S6003"/>
      <c r="T6003"/>
      <c r="U6003"/>
      <c r="V6003"/>
      <c r="W6003"/>
      <c r="X6003"/>
      <c r="Y6003"/>
      <c r="Z6003"/>
      <c r="AA6003"/>
      <c r="AB6003"/>
      <c r="AC6003"/>
      <c r="AD6003"/>
      <c r="AE6003"/>
      <c r="AF6003"/>
      <c r="AG6003"/>
      <c r="AH6003"/>
    </row>
    <row r="6004" spans="1:34" s="282" customFormat="1" ht="12.75" customHeight="1" x14ac:dyDescent="0.25">
      <c r="A6004"/>
      <c r="B6004"/>
      <c r="C6004" s="8"/>
      <c r="D6004" s="8"/>
      <c r="E6004"/>
      <c r="F6004" s="276"/>
      <c r="G6004"/>
      <c r="H6004"/>
      <c r="I6004"/>
      <c r="J6004" s="267"/>
      <c r="K6004" s="267"/>
      <c r="L6004" s="372"/>
      <c r="O6004" s="373"/>
      <c r="P6004" s="373"/>
      <c r="Q6004" s="374"/>
      <c r="R6004" s="274"/>
      <c r="S6004"/>
      <c r="T6004"/>
      <c r="U6004"/>
      <c r="V6004"/>
      <c r="W6004"/>
      <c r="X6004"/>
      <c r="Y6004"/>
      <c r="Z6004"/>
      <c r="AA6004"/>
      <c r="AB6004"/>
      <c r="AC6004"/>
      <c r="AD6004"/>
      <c r="AE6004"/>
      <c r="AF6004"/>
      <c r="AG6004"/>
      <c r="AH6004"/>
    </row>
    <row r="6005" spans="1:34" s="282" customFormat="1" ht="12.75" customHeight="1" x14ac:dyDescent="0.25">
      <c r="A6005"/>
      <c r="B6005"/>
      <c r="C6005" s="8"/>
      <c r="D6005" s="8"/>
      <c r="E6005"/>
      <c r="F6005" s="276"/>
      <c r="G6005"/>
      <c r="H6005"/>
      <c r="I6005"/>
      <c r="J6005" s="267"/>
      <c r="K6005" s="267"/>
      <c r="L6005" s="372"/>
      <c r="O6005" s="373"/>
      <c r="P6005" s="373"/>
      <c r="Q6005" s="374"/>
      <c r="R6005" s="274"/>
      <c r="S6005"/>
      <c r="T6005"/>
      <c r="U6005"/>
      <c r="V6005"/>
      <c r="W6005"/>
      <c r="X6005"/>
      <c r="Y6005"/>
      <c r="Z6005"/>
      <c r="AA6005"/>
      <c r="AB6005"/>
      <c r="AC6005"/>
      <c r="AD6005"/>
      <c r="AE6005"/>
      <c r="AF6005"/>
      <c r="AG6005"/>
      <c r="AH6005"/>
    </row>
    <row r="6006" spans="1:34" s="282" customFormat="1" ht="12.75" customHeight="1" x14ac:dyDescent="0.25">
      <c r="A6006"/>
      <c r="B6006"/>
      <c r="C6006" s="8"/>
      <c r="D6006" s="8"/>
      <c r="E6006"/>
      <c r="F6006" s="276"/>
      <c r="G6006"/>
      <c r="H6006"/>
      <c r="I6006"/>
      <c r="J6006" s="267"/>
      <c r="K6006" s="267"/>
      <c r="L6006" s="372"/>
      <c r="O6006" s="373"/>
      <c r="P6006" s="373"/>
      <c r="Q6006" s="374"/>
      <c r="R6006" s="274"/>
      <c r="S6006"/>
      <c r="T6006"/>
      <c r="U6006"/>
      <c r="V6006"/>
      <c r="W6006"/>
      <c r="X6006"/>
      <c r="Y6006"/>
      <c r="Z6006"/>
      <c r="AA6006"/>
      <c r="AB6006"/>
      <c r="AC6006"/>
      <c r="AD6006"/>
      <c r="AE6006"/>
      <c r="AF6006"/>
      <c r="AG6006"/>
      <c r="AH6006"/>
    </row>
    <row r="6007" spans="1:34" s="282" customFormat="1" ht="12.75" customHeight="1" x14ac:dyDescent="0.25">
      <c r="A6007"/>
      <c r="B6007"/>
      <c r="C6007" s="8"/>
      <c r="D6007" s="8"/>
      <c r="E6007"/>
      <c r="F6007" s="276"/>
      <c r="G6007"/>
      <c r="H6007"/>
      <c r="I6007"/>
      <c r="J6007" s="267"/>
      <c r="K6007" s="267"/>
      <c r="L6007" s="372"/>
      <c r="O6007" s="373"/>
      <c r="P6007" s="373"/>
      <c r="Q6007" s="374"/>
      <c r="R6007" s="274"/>
      <c r="S6007"/>
      <c r="T6007"/>
      <c r="U6007"/>
      <c r="V6007"/>
      <c r="W6007"/>
      <c r="X6007"/>
      <c r="Y6007"/>
      <c r="Z6007"/>
      <c r="AA6007"/>
      <c r="AB6007"/>
      <c r="AC6007"/>
      <c r="AD6007"/>
      <c r="AE6007"/>
      <c r="AF6007"/>
      <c r="AG6007"/>
      <c r="AH6007"/>
    </row>
    <row r="6008" spans="1:34" s="282" customFormat="1" ht="12.75" customHeight="1" x14ac:dyDescent="0.25">
      <c r="A6008"/>
      <c r="B6008"/>
      <c r="C6008" s="8"/>
      <c r="D6008" s="8"/>
      <c r="E6008"/>
      <c r="F6008" s="276"/>
      <c r="G6008"/>
      <c r="H6008"/>
      <c r="I6008"/>
      <c r="J6008" s="267"/>
      <c r="K6008" s="267"/>
      <c r="L6008" s="372"/>
      <c r="O6008" s="373"/>
      <c r="P6008" s="373"/>
      <c r="Q6008" s="374"/>
      <c r="R6008" s="274"/>
      <c r="S6008"/>
      <c r="T6008"/>
      <c r="U6008"/>
      <c r="V6008"/>
      <c r="W6008"/>
      <c r="X6008"/>
      <c r="Y6008"/>
      <c r="Z6008"/>
      <c r="AA6008"/>
      <c r="AB6008"/>
      <c r="AC6008"/>
      <c r="AD6008"/>
      <c r="AE6008"/>
      <c r="AF6008"/>
      <c r="AG6008"/>
      <c r="AH6008"/>
    </row>
    <row r="6009" spans="1:34" s="282" customFormat="1" ht="12.75" customHeight="1" x14ac:dyDescent="0.25">
      <c r="A6009"/>
      <c r="B6009"/>
      <c r="C6009" s="8"/>
      <c r="D6009" s="8"/>
      <c r="E6009"/>
      <c r="F6009" s="276"/>
      <c r="G6009"/>
      <c r="H6009"/>
      <c r="I6009"/>
      <c r="J6009" s="267"/>
      <c r="K6009" s="267"/>
      <c r="L6009" s="372"/>
      <c r="O6009" s="373"/>
      <c r="P6009" s="373"/>
      <c r="Q6009" s="374"/>
      <c r="R6009" s="274"/>
      <c r="S6009"/>
      <c r="T6009"/>
      <c r="U6009"/>
      <c r="V6009"/>
      <c r="W6009"/>
      <c r="X6009"/>
      <c r="Y6009"/>
      <c r="Z6009"/>
      <c r="AA6009"/>
      <c r="AB6009"/>
      <c r="AC6009"/>
      <c r="AD6009"/>
      <c r="AE6009"/>
      <c r="AF6009"/>
      <c r="AG6009"/>
      <c r="AH6009"/>
    </row>
    <row r="6010" spans="1:34" s="282" customFormat="1" ht="12.75" customHeight="1" x14ac:dyDescent="0.25">
      <c r="A6010"/>
      <c r="B6010"/>
      <c r="C6010" s="8"/>
      <c r="D6010" s="8"/>
      <c r="E6010"/>
      <c r="F6010" s="276"/>
      <c r="G6010"/>
      <c r="H6010"/>
      <c r="I6010"/>
      <c r="J6010" s="267"/>
      <c r="K6010" s="267"/>
      <c r="L6010" s="372"/>
      <c r="O6010" s="373"/>
      <c r="P6010" s="373"/>
      <c r="Q6010" s="374"/>
      <c r="R6010" s="274"/>
      <c r="S6010"/>
      <c r="T6010"/>
      <c r="U6010"/>
      <c r="V6010"/>
      <c r="W6010"/>
      <c r="X6010"/>
      <c r="Y6010"/>
      <c r="Z6010"/>
      <c r="AA6010"/>
      <c r="AB6010"/>
      <c r="AC6010"/>
      <c r="AD6010"/>
      <c r="AE6010"/>
      <c r="AF6010"/>
      <c r="AG6010"/>
      <c r="AH6010"/>
    </row>
    <row r="6011" spans="1:34" s="282" customFormat="1" ht="12.75" customHeight="1" x14ac:dyDescent="0.25">
      <c r="A6011"/>
      <c r="B6011"/>
      <c r="C6011" s="8"/>
      <c r="D6011" s="8"/>
      <c r="E6011"/>
      <c r="F6011" s="276"/>
      <c r="G6011"/>
      <c r="H6011"/>
      <c r="I6011"/>
      <c r="J6011" s="267"/>
      <c r="K6011" s="267"/>
      <c r="L6011" s="372"/>
      <c r="O6011" s="373"/>
      <c r="P6011" s="373"/>
      <c r="Q6011" s="374"/>
      <c r="R6011" s="274"/>
      <c r="S6011"/>
      <c r="T6011"/>
      <c r="U6011"/>
      <c r="V6011"/>
      <c r="W6011"/>
      <c r="X6011"/>
      <c r="Y6011"/>
      <c r="Z6011"/>
      <c r="AA6011"/>
      <c r="AB6011"/>
      <c r="AC6011"/>
      <c r="AD6011"/>
      <c r="AE6011"/>
      <c r="AF6011"/>
      <c r="AG6011"/>
      <c r="AH6011"/>
    </row>
    <row r="6012" spans="1:34" s="282" customFormat="1" ht="12.75" customHeight="1" x14ac:dyDescent="0.25">
      <c r="A6012"/>
      <c r="B6012"/>
      <c r="C6012" s="8"/>
      <c r="D6012" s="8"/>
      <c r="E6012"/>
      <c r="F6012" s="276"/>
      <c r="G6012"/>
      <c r="H6012"/>
      <c r="I6012"/>
      <c r="J6012" s="267"/>
      <c r="K6012" s="267"/>
      <c r="L6012" s="372"/>
      <c r="O6012" s="373"/>
      <c r="P6012" s="373"/>
      <c r="Q6012" s="374"/>
      <c r="R6012" s="274"/>
      <c r="S6012"/>
      <c r="T6012"/>
      <c r="U6012"/>
      <c r="V6012"/>
      <c r="W6012"/>
      <c r="X6012"/>
      <c r="Y6012"/>
      <c r="Z6012"/>
      <c r="AA6012"/>
      <c r="AB6012"/>
      <c r="AC6012"/>
      <c r="AD6012"/>
      <c r="AE6012"/>
      <c r="AF6012"/>
      <c r="AG6012"/>
      <c r="AH6012"/>
    </row>
    <row r="6013" spans="1:34" s="282" customFormat="1" ht="12.75" customHeight="1" x14ac:dyDescent="0.25">
      <c r="A6013"/>
      <c r="B6013"/>
      <c r="C6013" s="8"/>
      <c r="D6013" s="8"/>
      <c r="E6013"/>
      <c r="F6013" s="276"/>
      <c r="G6013"/>
      <c r="H6013"/>
      <c r="I6013"/>
      <c r="J6013" s="267"/>
      <c r="K6013" s="267"/>
      <c r="L6013" s="372"/>
      <c r="O6013" s="373"/>
      <c r="P6013" s="373"/>
      <c r="Q6013" s="374"/>
      <c r="R6013" s="274"/>
      <c r="S6013"/>
      <c r="T6013"/>
      <c r="U6013"/>
      <c r="V6013"/>
      <c r="W6013"/>
      <c r="X6013"/>
      <c r="Y6013"/>
      <c r="Z6013"/>
      <c r="AA6013"/>
      <c r="AB6013"/>
      <c r="AC6013"/>
      <c r="AD6013"/>
      <c r="AE6013"/>
      <c r="AF6013"/>
      <c r="AG6013"/>
      <c r="AH6013"/>
    </row>
    <row r="6014" spans="1:34" s="282" customFormat="1" ht="12.75" customHeight="1" x14ac:dyDescent="0.25">
      <c r="A6014"/>
      <c r="B6014"/>
      <c r="C6014" s="8"/>
      <c r="D6014" s="8"/>
      <c r="E6014"/>
      <c r="F6014" s="276"/>
      <c r="G6014"/>
      <c r="H6014"/>
      <c r="I6014"/>
      <c r="J6014" s="267"/>
      <c r="K6014" s="267"/>
      <c r="L6014" s="372"/>
      <c r="O6014" s="373"/>
      <c r="P6014" s="373"/>
      <c r="Q6014" s="374"/>
      <c r="R6014" s="274"/>
      <c r="S6014"/>
      <c r="T6014"/>
      <c r="U6014"/>
      <c r="V6014"/>
      <c r="W6014"/>
      <c r="X6014"/>
      <c r="Y6014"/>
      <c r="Z6014"/>
      <c r="AA6014"/>
      <c r="AB6014"/>
      <c r="AC6014"/>
      <c r="AD6014"/>
      <c r="AE6014"/>
      <c r="AF6014"/>
      <c r="AG6014"/>
      <c r="AH6014"/>
    </row>
    <row r="6015" spans="1:34" s="282" customFormat="1" ht="12.75" customHeight="1" x14ac:dyDescent="0.25">
      <c r="A6015"/>
      <c r="B6015"/>
      <c r="C6015" s="8"/>
      <c r="D6015" s="8"/>
      <c r="E6015"/>
      <c r="F6015" s="276"/>
      <c r="G6015"/>
      <c r="H6015"/>
      <c r="I6015"/>
      <c r="J6015" s="267"/>
      <c r="K6015" s="267"/>
      <c r="L6015" s="372"/>
      <c r="O6015" s="373"/>
      <c r="P6015" s="373"/>
      <c r="Q6015" s="374"/>
      <c r="R6015" s="274"/>
      <c r="S6015"/>
      <c r="T6015"/>
      <c r="U6015"/>
      <c r="V6015"/>
      <c r="W6015"/>
      <c r="X6015"/>
      <c r="Y6015"/>
      <c r="Z6015"/>
      <c r="AA6015"/>
      <c r="AB6015"/>
      <c r="AC6015"/>
      <c r="AD6015"/>
      <c r="AE6015"/>
      <c r="AF6015"/>
      <c r="AG6015"/>
      <c r="AH6015"/>
    </row>
    <row r="6016" spans="1:34" s="282" customFormat="1" ht="12.75" customHeight="1" x14ac:dyDescent="0.25">
      <c r="A6016"/>
      <c r="B6016"/>
      <c r="C6016" s="8"/>
      <c r="D6016" s="8"/>
      <c r="E6016"/>
      <c r="F6016" s="276"/>
      <c r="G6016"/>
      <c r="H6016"/>
      <c r="I6016"/>
      <c r="J6016" s="267"/>
      <c r="K6016" s="267"/>
      <c r="L6016" s="372"/>
      <c r="O6016" s="373"/>
      <c r="P6016" s="373"/>
      <c r="Q6016" s="374"/>
      <c r="R6016" s="274"/>
      <c r="S6016"/>
      <c r="T6016"/>
      <c r="U6016"/>
      <c r="V6016"/>
      <c r="W6016"/>
      <c r="X6016"/>
      <c r="Y6016"/>
      <c r="Z6016"/>
      <c r="AA6016"/>
      <c r="AB6016"/>
      <c r="AC6016"/>
      <c r="AD6016"/>
      <c r="AE6016"/>
      <c r="AF6016"/>
      <c r="AG6016"/>
      <c r="AH6016"/>
    </row>
    <row r="6017" spans="1:34" s="282" customFormat="1" ht="12.75" customHeight="1" x14ac:dyDescent="0.25">
      <c r="A6017"/>
      <c r="B6017"/>
      <c r="C6017" s="8"/>
      <c r="D6017" s="8"/>
      <c r="E6017"/>
      <c r="F6017" s="276"/>
      <c r="G6017"/>
      <c r="H6017"/>
      <c r="I6017"/>
      <c r="J6017" s="267"/>
      <c r="K6017" s="267"/>
      <c r="L6017" s="372"/>
      <c r="O6017" s="373"/>
      <c r="P6017" s="373"/>
      <c r="Q6017" s="374"/>
      <c r="R6017" s="274"/>
      <c r="S6017"/>
      <c r="T6017"/>
      <c r="U6017"/>
      <c r="V6017"/>
      <c r="W6017"/>
      <c r="X6017"/>
      <c r="Y6017"/>
      <c r="Z6017"/>
      <c r="AA6017"/>
      <c r="AB6017"/>
      <c r="AC6017"/>
      <c r="AD6017"/>
      <c r="AE6017"/>
      <c r="AF6017"/>
      <c r="AG6017"/>
      <c r="AH6017"/>
    </row>
    <row r="6018" spans="1:34" s="282" customFormat="1" ht="12.75" customHeight="1" x14ac:dyDescent="0.25">
      <c r="A6018"/>
      <c r="B6018"/>
      <c r="C6018" s="8"/>
      <c r="D6018" s="8"/>
      <c r="E6018"/>
      <c r="F6018" s="276"/>
      <c r="G6018"/>
      <c r="H6018"/>
      <c r="I6018"/>
      <c r="J6018" s="267"/>
      <c r="K6018" s="267"/>
      <c r="L6018" s="372"/>
      <c r="O6018" s="373"/>
      <c r="P6018" s="373"/>
      <c r="Q6018" s="374"/>
      <c r="R6018" s="274"/>
      <c r="S6018"/>
      <c r="T6018"/>
      <c r="U6018"/>
      <c r="V6018"/>
      <c r="W6018"/>
      <c r="X6018"/>
      <c r="Y6018"/>
      <c r="Z6018"/>
      <c r="AA6018"/>
      <c r="AB6018"/>
      <c r="AC6018"/>
      <c r="AD6018"/>
      <c r="AE6018"/>
      <c r="AF6018"/>
      <c r="AG6018"/>
      <c r="AH6018"/>
    </row>
    <row r="6019" spans="1:34" s="282" customFormat="1" ht="12.75" customHeight="1" x14ac:dyDescent="0.25">
      <c r="A6019"/>
      <c r="B6019"/>
      <c r="C6019" s="8"/>
      <c r="D6019" s="8"/>
      <c r="E6019"/>
      <c r="F6019" s="276"/>
      <c r="G6019"/>
      <c r="H6019"/>
      <c r="I6019"/>
      <c r="J6019" s="267"/>
      <c r="K6019" s="267"/>
      <c r="L6019" s="372"/>
      <c r="O6019" s="373"/>
      <c r="P6019" s="373"/>
      <c r="Q6019" s="374"/>
      <c r="R6019" s="274"/>
      <c r="S6019"/>
      <c r="T6019"/>
      <c r="U6019"/>
      <c r="V6019"/>
      <c r="W6019"/>
      <c r="X6019"/>
      <c r="Y6019"/>
      <c r="Z6019"/>
      <c r="AA6019"/>
      <c r="AB6019"/>
      <c r="AC6019"/>
      <c r="AD6019"/>
      <c r="AE6019"/>
      <c r="AF6019"/>
      <c r="AG6019"/>
      <c r="AH6019"/>
    </row>
    <row r="6020" spans="1:34" s="282" customFormat="1" ht="12.75" customHeight="1" x14ac:dyDescent="0.25">
      <c r="A6020"/>
      <c r="B6020"/>
      <c r="C6020" s="8"/>
      <c r="D6020" s="8"/>
      <c r="E6020"/>
      <c r="F6020" s="276"/>
      <c r="G6020"/>
      <c r="H6020"/>
      <c r="I6020"/>
      <c r="J6020" s="267"/>
      <c r="K6020" s="267"/>
      <c r="L6020" s="372"/>
      <c r="O6020" s="373"/>
      <c r="P6020" s="373"/>
      <c r="Q6020" s="374"/>
      <c r="R6020" s="274"/>
      <c r="S6020"/>
      <c r="T6020"/>
      <c r="U6020"/>
      <c r="V6020"/>
      <c r="W6020"/>
      <c r="X6020"/>
      <c r="Y6020"/>
      <c r="Z6020"/>
      <c r="AA6020"/>
      <c r="AB6020"/>
      <c r="AC6020"/>
      <c r="AD6020"/>
      <c r="AE6020"/>
      <c r="AF6020"/>
      <c r="AG6020"/>
      <c r="AH6020"/>
    </row>
    <row r="6021" spans="1:34" s="282" customFormat="1" ht="12.75" customHeight="1" x14ac:dyDescent="0.25">
      <c r="A6021"/>
      <c r="B6021"/>
      <c r="C6021" s="8"/>
      <c r="D6021" s="8"/>
      <c r="E6021"/>
      <c r="F6021" s="276"/>
      <c r="G6021"/>
      <c r="H6021"/>
      <c r="I6021"/>
      <c r="J6021" s="267"/>
      <c r="K6021" s="267"/>
      <c r="L6021" s="372"/>
      <c r="O6021" s="373"/>
      <c r="P6021" s="373"/>
      <c r="Q6021" s="374"/>
      <c r="R6021" s="274"/>
      <c r="S6021"/>
      <c r="T6021"/>
      <c r="U6021"/>
      <c r="V6021"/>
      <c r="W6021"/>
      <c r="X6021"/>
      <c r="Y6021"/>
      <c r="Z6021"/>
      <c r="AA6021"/>
      <c r="AB6021"/>
      <c r="AC6021"/>
      <c r="AD6021"/>
      <c r="AE6021"/>
      <c r="AF6021"/>
      <c r="AG6021"/>
      <c r="AH6021"/>
    </row>
    <row r="6022" spans="1:34" s="282" customFormat="1" ht="12.75" customHeight="1" x14ac:dyDescent="0.25">
      <c r="A6022"/>
      <c r="B6022"/>
      <c r="C6022" s="8"/>
      <c r="D6022" s="8"/>
      <c r="E6022"/>
      <c r="F6022" s="276"/>
      <c r="G6022"/>
      <c r="H6022"/>
      <c r="I6022"/>
      <c r="J6022" s="267"/>
      <c r="K6022" s="267"/>
      <c r="L6022" s="372"/>
      <c r="O6022" s="373"/>
      <c r="P6022" s="373"/>
      <c r="Q6022" s="374"/>
      <c r="R6022" s="274"/>
      <c r="S6022"/>
      <c r="T6022"/>
      <c r="U6022"/>
      <c r="V6022"/>
      <c r="W6022"/>
      <c r="X6022"/>
      <c r="Y6022"/>
      <c r="Z6022"/>
      <c r="AA6022"/>
      <c r="AB6022"/>
      <c r="AC6022"/>
      <c r="AD6022"/>
      <c r="AE6022"/>
      <c r="AF6022"/>
      <c r="AG6022"/>
      <c r="AH6022"/>
    </row>
    <row r="6023" spans="1:34" s="282" customFormat="1" ht="12.75" customHeight="1" x14ac:dyDescent="0.25">
      <c r="A6023"/>
      <c r="B6023"/>
      <c r="C6023" s="8"/>
      <c r="D6023" s="8"/>
      <c r="E6023"/>
      <c r="F6023" s="276"/>
      <c r="G6023"/>
      <c r="H6023"/>
      <c r="I6023"/>
      <c r="J6023" s="267"/>
      <c r="K6023" s="267"/>
      <c r="L6023" s="372"/>
      <c r="O6023" s="373"/>
      <c r="P6023" s="373"/>
      <c r="Q6023" s="374"/>
      <c r="R6023" s="274"/>
      <c r="S6023"/>
      <c r="T6023"/>
      <c r="U6023"/>
      <c r="V6023"/>
      <c r="W6023"/>
      <c r="X6023"/>
      <c r="Y6023"/>
      <c r="Z6023"/>
      <c r="AA6023"/>
      <c r="AB6023"/>
      <c r="AC6023"/>
      <c r="AD6023"/>
      <c r="AE6023"/>
      <c r="AF6023"/>
      <c r="AG6023"/>
      <c r="AH6023"/>
    </row>
    <row r="6024" spans="1:34" s="282" customFormat="1" ht="12.75" customHeight="1" x14ac:dyDescent="0.25">
      <c r="A6024"/>
      <c r="B6024"/>
      <c r="C6024" s="8"/>
      <c r="D6024" s="8"/>
      <c r="E6024"/>
      <c r="F6024" s="276"/>
      <c r="G6024"/>
      <c r="H6024"/>
      <c r="I6024"/>
      <c r="J6024" s="267"/>
      <c r="K6024" s="267"/>
      <c r="L6024" s="372"/>
      <c r="O6024" s="373"/>
      <c r="P6024" s="373"/>
      <c r="Q6024" s="374"/>
      <c r="R6024" s="274"/>
      <c r="S6024"/>
      <c r="T6024"/>
      <c r="U6024"/>
      <c r="V6024"/>
      <c r="W6024"/>
      <c r="X6024"/>
      <c r="Y6024"/>
      <c r="Z6024"/>
      <c r="AA6024"/>
      <c r="AB6024"/>
      <c r="AC6024"/>
      <c r="AD6024"/>
      <c r="AE6024"/>
      <c r="AF6024"/>
      <c r="AG6024"/>
      <c r="AH6024"/>
    </row>
    <row r="6025" spans="1:34" s="282" customFormat="1" ht="12.75" customHeight="1" x14ac:dyDescent="0.25">
      <c r="A6025"/>
      <c r="B6025"/>
      <c r="C6025" s="8"/>
      <c r="D6025" s="8"/>
      <c r="E6025"/>
      <c r="F6025" s="276"/>
      <c r="G6025"/>
      <c r="H6025"/>
      <c r="I6025"/>
      <c r="J6025" s="267"/>
      <c r="K6025" s="267"/>
      <c r="L6025" s="372"/>
      <c r="O6025" s="373"/>
      <c r="P6025" s="373"/>
      <c r="Q6025" s="374"/>
      <c r="R6025" s="274"/>
      <c r="S6025"/>
      <c r="T6025"/>
      <c r="U6025"/>
      <c r="V6025"/>
      <c r="W6025"/>
      <c r="X6025"/>
      <c r="Y6025"/>
      <c r="Z6025"/>
      <c r="AA6025"/>
      <c r="AB6025"/>
      <c r="AC6025"/>
      <c r="AD6025"/>
      <c r="AE6025"/>
      <c r="AF6025"/>
      <c r="AG6025"/>
      <c r="AH6025"/>
    </row>
    <row r="6026" spans="1:34" s="282" customFormat="1" ht="12.75" customHeight="1" x14ac:dyDescent="0.25">
      <c r="A6026"/>
      <c r="B6026"/>
      <c r="C6026" s="8"/>
      <c r="D6026" s="8"/>
      <c r="E6026"/>
      <c r="F6026" s="276"/>
      <c r="G6026"/>
      <c r="H6026"/>
      <c r="I6026"/>
      <c r="J6026" s="267"/>
      <c r="K6026" s="267"/>
      <c r="L6026" s="372"/>
      <c r="O6026" s="373"/>
      <c r="P6026" s="373"/>
      <c r="Q6026" s="374"/>
      <c r="R6026" s="274"/>
      <c r="S6026"/>
      <c r="T6026"/>
      <c r="U6026"/>
      <c r="V6026"/>
      <c r="W6026"/>
      <c r="X6026"/>
      <c r="Y6026"/>
      <c r="Z6026"/>
      <c r="AA6026"/>
      <c r="AB6026"/>
      <c r="AC6026"/>
      <c r="AD6026"/>
      <c r="AE6026"/>
      <c r="AF6026"/>
      <c r="AG6026"/>
      <c r="AH6026"/>
    </row>
    <row r="6027" spans="1:34" s="282" customFormat="1" ht="12.75" customHeight="1" x14ac:dyDescent="0.25">
      <c r="A6027"/>
      <c r="B6027"/>
      <c r="C6027" s="8"/>
      <c r="D6027" s="8"/>
      <c r="E6027"/>
      <c r="F6027" s="276"/>
      <c r="G6027"/>
      <c r="H6027"/>
      <c r="I6027"/>
      <c r="J6027" s="267"/>
      <c r="K6027" s="267"/>
      <c r="L6027" s="372"/>
      <c r="O6027" s="373"/>
      <c r="P6027" s="373"/>
      <c r="Q6027" s="374"/>
      <c r="R6027" s="274"/>
      <c r="S6027"/>
      <c r="T6027"/>
      <c r="U6027"/>
      <c r="V6027"/>
      <c r="W6027"/>
      <c r="X6027"/>
      <c r="Y6027"/>
      <c r="Z6027"/>
      <c r="AA6027"/>
      <c r="AB6027"/>
      <c r="AC6027"/>
      <c r="AD6027"/>
      <c r="AE6027"/>
      <c r="AF6027"/>
      <c r="AG6027"/>
      <c r="AH6027"/>
    </row>
    <row r="6028" spans="1:34" s="282" customFormat="1" ht="12.75" customHeight="1" x14ac:dyDescent="0.25">
      <c r="A6028"/>
      <c r="B6028"/>
      <c r="C6028" s="8"/>
      <c r="D6028" s="8"/>
      <c r="E6028"/>
      <c r="F6028" s="276"/>
      <c r="G6028"/>
      <c r="H6028"/>
      <c r="I6028"/>
      <c r="J6028" s="267"/>
      <c r="K6028" s="267"/>
      <c r="L6028" s="372"/>
      <c r="O6028" s="373"/>
      <c r="P6028" s="373"/>
      <c r="Q6028" s="374"/>
      <c r="R6028" s="274"/>
      <c r="S6028"/>
      <c r="T6028"/>
      <c r="U6028"/>
      <c r="V6028"/>
      <c r="W6028"/>
      <c r="X6028"/>
      <c r="Y6028"/>
      <c r="Z6028"/>
      <c r="AA6028"/>
      <c r="AB6028"/>
      <c r="AC6028"/>
      <c r="AD6028"/>
      <c r="AE6028"/>
      <c r="AF6028"/>
      <c r="AG6028"/>
      <c r="AH6028"/>
    </row>
    <row r="6029" spans="1:34" s="282" customFormat="1" ht="12.75" customHeight="1" x14ac:dyDescent="0.25">
      <c r="A6029"/>
      <c r="B6029"/>
      <c r="C6029" s="8"/>
      <c r="D6029" s="8"/>
      <c r="E6029"/>
      <c r="F6029" s="276"/>
      <c r="G6029"/>
      <c r="H6029"/>
      <c r="I6029"/>
      <c r="J6029" s="267"/>
      <c r="K6029" s="267"/>
      <c r="L6029" s="372"/>
      <c r="O6029" s="373"/>
      <c r="P6029" s="373"/>
      <c r="Q6029" s="374"/>
      <c r="R6029" s="274"/>
      <c r="S6029"/>
      <c r="T6029"/>
      <c r="U6029"/>
      <c r="V6029"/>
      <c r="W6029"/>
      <c r="X6029"/>
      <c r="Y6029"/>
      <c r="Z6029"/>
      <c r="AA6029"/>
      <c r="AB6029"/>
      <c r="AC6029"/>
      <c r="AD6029"/>
      <c r="AE6029"/>
      <c r="AF6029"/>
      <c r="AG6029"/>
      <c r="AH6029"/>
    </row>
    <row r="6030" spans="1:34" s="282" customFormat="1" ht="12.75" customHeight="1" x14ac:dyDescent="0.25">
      <c r="A6030"/>
      <c r="B6030"/>
      <c r="C6030" s="8"/>
      <c r="D6030" s="8"/>
      <c r="E6030"/>
      <c r="F6030" s="276"/>
      <c r="G6030"/>
      <c r="H6030"/>
      <c r="I6030"/>
      <c r="J6030" s="267"/>
      <c r="K6030" s="267"/>
      <c r="L6030" s="372"/>
      <c r="O6030" s="373"/>
      <c r="P6030" s="373"/>
      <c r="Q6030" s="374"/>
      <c r="R6030" s="274"/>
      <c r="S6030"/>
      <c r="T6030"/>
      <c r="U6030"/>
      <c r="V6030"/>
      <c r="W6030"/>
      <c r="X6030"/>
      <c r="Y6030"/>
      <c r="Z6030"/>
      <c r="AA6030"/>
      <c r="AB6030"/>
      <c r="AC6030"/>
      <c r="AD6030"/>
      <c r="AE6030"/>
      <c r="AF6030"/>
      <c r="AG6030"/>
      <c r="AH6030"/>
    </row>
    <row r="6031" spans="1:34" s="282" customFormat="1" ht="12.75" customHeight="1" x14ac:dyDescent="0.25">
      <c r="A6031"/>
      <c r="B6031"/>
      <c r="C6031" s="8"/>
      <c r="D6031" s="8"/>
      <c r="E6031"/>
      <c r="F6031" s="276"/>
      <c r="G6031"/>
      <c r="H6031"/>
      <c r="I6031"/>
      <c r="J6031" s="267"/>
      <c r="K6031" s="267"/>
      <c r="L6031" s="372"/>
      <c r="O6031" s="373"/>
      <c r="P6031" s="373"/>
      <c r="Q6031" s="374"/>
      <c r="R6031" s="274"/>
      <c r="S6031"/>
      <c r="T6031"/>
      <c r="U6031"/>
      <c r="V6031"/>
      <c r="W6031"/>
      <c r="X6031"/>
      <c r="Y6031"/>
      <c r="Z6031"/>
      <c r="AA6031"/>
      <c r="AB6031"/>
      <c r="AC6031"/>
      <c r="AD6031"/>
      <c r="AE6031"/>
      <c r="AF6031"/>
      <c r="AG6031"/>
      <c r="AH6031"/>
    </row>
    <row r="6032" spans="1:34" s="282" customFormat="1" ht="12.75" customHeight="1" x14ac:dyDescent="0.25">
      <c r="A6032"/>
      <c r="B6032"/>
      <c r="C6032" s="8"/>
      <c r="D6032" s="8"/>
      <c r="E6032"/>
      <c r="F6032" s="276"/>
      <c r="G6032"/>
      <c r="H6032"/>
      <c r="I6032"/>
      <c r="J6032" s="267"/>
      <c r="K6032" s="267"/>
      <c r="L6032" s="372"/>
      <c r="O6032" s="373"/>
      <c r="P6032" s="373"/>
      <c r="Q6032" s="374"/>
      <c r="R6032" s="274"/>
      <c r="S6032"/>
      <c r="T6032"/>
      <c r="U6032"/>
      <c r="V6032"/>
      <c r="W6032"/>
      <c r="X6032"/>
      <c r="Y6032"/>
      <c r="Z6032"/>
      <c r="AA6032"/>
      <c r="AB6032"/>
      <c r="AC6032"/>
      <c r="AD6032"/>
      <c r="AE6032"/>
      <c r="AF6032"/>
      <c r="AG6032"/>
      <c r="AH6032"/>
    </row>
    <row r="6033" spans="1:34" s="282" customFormat="1" ht="12.75" customHeight="1" x14ac:dyDescent="0.25">
      <c r="A6033"/>
      <c r="B6033"/>
      <c r="C6033" s="8"/>
      <c r="D6033" s="8"/>
      <c r="E6033"/>
      <c r="F6033" s="276"/>
      <c r="G6033"/>
      <c r="H6033"/>
      <c r="I6033"/>
      <c r="J6033" s="267"/>
      <c r="K6033" s="267"/>
      <c r="L6033" s="372"/>
      <c r="O6033" s="373"/>
      <c r="P6033" s="373"/>
      <c r="Q6033" s="374"/>
      <c r="R6033" s="274"/>
      <c r="S6033"/>
      <c r="T6033"/>
      <c r="U6033"/>
      <c r="V6033"/>
      <c r="W6033"/>
      <c r="X6033"/>
      <c r="Y6033"/>
      <c r="Z6033"/>
      <c r="AA6033"/>
      <c r="AB6033"/>
      <c r="AC6033"/>
      <c r="AD6033"/>
      <c r="AE6033"/>
      <c r="AF6033"/>
      <c r="AG6033"/>
      <c r="AH6033"/>
    </row>
    <row r="6034" spans="1:34" s="282" customFormat="1" ht="12.75" customHeight="1" x14ac:dyDescent="0.25">
      <c r="A6034"/>
      <c r="B6034"/>
      <c r="C6034" s="8"/>
      <c r="D6034" s="8"/>
      <c r="E6034"/>
      <c r="F6034" s="276"/>
      <c r="G6034"/>
      <c r="H6034"/>
      <c r="I6034"/>
      <c r="J6034" s="267"/>
      <c r="K6034" s="267"/>
      <c r="L6034" s="372"/>
      <c r="O6034" s="373"/>
      <c r="P6034" s="373"/>
      <c r="Q6034" s="374"/>
      <c r="R6034" s="274"/>
      <c r="S6034"/>
      <c r="T6034"/>
      <c r="U6034"/>
      <c r="V6034"/>
      <c r="W6034"/>
      <c r="X6034"/>
      <c r="Y6034"/>
      <c r="Z6034"/>
      <c r="AA6034"/>
      <c r="AB6034"/>
      <c r="AC6034"/>
      <c r="AD6034"/>
      <c r="AE6034"/>
      <c r="AF6034"/>
      <c r="AG6034"/>
      <c r="AH6034"/>
    </row>
    <row r="6035" spans="1:34" s="282" customFormat="1" ht="12.75" customHeight="1" x14ac:dyDescent="0.25">
      <c r="A6035"/>
      <c r="B6035"/>
      <c r="C6035" s="8"/>
      <c r="D6035" s="8"/>
      <c r="E6035"/>
      <c r="F6035" s="276"/>
      <c r="G6035"/>
      <c r="H6035"/>
      <c r="I6035"/>
      <c r="J6035" s="267"/>
      <c r="K6035" s="267"/>
      <c r="L6035" s="372"/>
      <c r="O6035" s="373"/>
      <c r="P6035" s="373"/>
      <c r="Q6035" s="374"/>
      <c r="R6035" s="274"/>
      <c r="S6035"/>
      <c r="T6035"/>
      <c r="U6035"/>
      <c r="V6035"/>
      <c r="W6035"/>
      <c r="X6035"/>
      <c r="Y6035"/>
      <c r="Z6035"/>
      <c r="AA6035"/>
      <c r="AB6035"/>
      <c r="AC6035"/>
      <c r="AD6035"/>
      <c r="AE6035"/>
      <c r="AF6035"/>
      <c r="AG6035"/>
      <c r="AH6035"/>
    </row>
    <row r="6036" spans="1:34" s="282" customFormat="1" ht="12.75" customHeight="1" x14ac:dyDescent="0.25">
      <c r="A6036"/>
      <c r="B6036"/>
      <c r="C6036" s="8"/>
      <c r="D6036" s="8"/>
      <c r="E6036"/>
      <c r="F6036" s="276"/>
      <c r="G6036"/>
      <c r="H6036"/>
      <c r="I6036"/>
      <c r="J6036" s="267"/>
      <c r="K6036" s="267"/>
      <c r="L6036" s="372"/>
      <c r="O6036" s="373"/>
      <c r="P6036" s="373"/>
      <c r="Q6036" s="374"/>
      <c r="R6036" s="274"/>
      <c r="S6036"/>
      <c r="T6036"/>
      <c r="U6036"/>
      <c r="V6036"/>
      <c r="W6036"/>
      <c r="X6036"/>
      <c r="Y6036"/>
      <c r="Z6036"/>
      <c r="AA6036"/>
      <c r="AB6036"/>
      <c r="AC6036"/>
      <c r="AD6036"/>
      <c r="AE6036"/>
      <c r="AF6036"/>
      <c r="AG6036"/>
      <c r="AH6036"/>
    </row>
    <row r="6037" spans="1:34" s="282" customFormat="1" ht="12.75" customHeight="1" x14ac:dyDescent="0.25">
      <c r="A6037"/>
      <c r="B6037"/>
      <c r="C6037" s="8"/>
      <c r="D6037" s="8"/>
      <c r="E6037"/>
      <c r="F6037" s="276"/>
      <c r="G6037"/>
      <c r="H6037"/>
      <c r="I6037"/>
      <c r="J6037" s="267"/>
      <c r="K6037" s="267"/>
      <c r="L6037" s="372"/>
      <c r="O6037" s="373"/>
      <c r="P6037" s="373"/>
      <c r="Q6037" s="374"/>
      <c r="R6037" s="274"/>
      <c r="S6037"/>
      <c r="T6037"/>
      <c r="U6037"/>
      <c r="V6037"/>
      <c r="W6037"/>
      <c r="X6037"/>
      <c r="Y6037"/>
      <c r="Z6037"/>
      <c r="AA6037"/>
      <c r="AB6037"/>
      <c r="AC6037"/>
      <c r="AD6037"/>
      <c r="AE6037"/>
      <c r="AF6037"/>
      <c r="AG6037"/>
      <c r="AH6037"/>
    </row>
    <row r="6038" spans="1:34" s="282" customFormat="1" ht="12.75" customHeight="1" x14ac:dyDescent="0.25">
      <c r="A6038"/>
      <c r="B6038"/>
      <c r="C6038" s="8"/>
      <c r="D6038" s="8"/>
      <c r="E6038"/>
      <c r="F6038" s="276"/>
      <c r="G6038"/>
      <c r="H6038"/>
      <c r="I6038"/>
      <c r="J6038" s="267"/>
      <c r="K6038" s="267"/>
      <c r="L6038" s="372"/>
      <c r="O6038" s="373"/>
      <c r="P6038" s="373"/>
      <c r="Q6038" s="374"/>
      <c r="R6038" s="274"/>
      <c r="S6038"/>
      <c r="T6038"/>
      <c r="U6038"/>
      <c r="V6038"/>
      <c r="W6038"/>
      <c r="X6038"/>
      <c r="Y6038"/>
      <c r="Z6038"/>
      <c r="AA6038"/>
      <c r="AB6038"/>
      <c r="AC6038"/>
      <c r="AD6038"/>
      <c r="AE6038"/>
      <c r="AF6038"/>
      <c r="AG6038"/>
      <c r="AH6038"/>
    </row>
    <row r="6039" spans="1:34" s="282" customFormat="1" ht="12.75" customHeight="1" x14ac:dyDescent="0.25">
      <c r="A6039"/>
      <c r="B6039"/>
      <c r="C6039" s="8"/>
      <c r="D6039" s="8"/>
      <c r="E6039"/>
      <c r="F6039" s="276"/>
      <c r="G6039"/>
      <c r="H6039"/>
      <c r="I6039"/>
      <c r="J6039" s="267"/>
      <c r="K6039" s="267"/>
      <c r="L6039" s="372"/>
      <c r="O6039" s="373"/>
      <c r="P6039" s="373"/>
      <c r="Q6039" s="374"/>
      <c r="R6039" s="274"/>
      <c r="S6039"/>
      <c r="T6039"/>
      <c r="U6039"/>
      <c r="V6039"/>
      <c r="W6039"/>
      <c r="X6039"/>
      <c r="Y6039"/>
      <c r="Z6039"/>
      <c r="AA6039"/>
      <c r="AB6039"/>
      <c r="AC6039"/>
      <c r="AD6039"/>
      <c r="AE6039"/>
      <c r="AF6039"/>
      <c r="AG6039"/>
      <c r="AH6039"/>
    </row>
    <row r="6040" spans="1:34" s="282" customFormat="1" ht="12.75" customHeight="1" x14ac:dyDescent="0.25">
      <c r="A6040"/>
      <c r="B6040"/>
      <c r="C6040" s="8"/>
      <c r="D6040" s="8"/>
      <c r="E6040"/>
      <c r="F6040" s="276"/>
      <c r="G6040"/>
      <c r="H6040"/>
      <c r="I6040"/>
      <c r="J6040" s="267"/>
      <c r="K6040" s="267"/>
      <c r="L6040" s="372"/>
      <c r="O6040" s="373"/>
      <c r="P6040" s="373"/>
      <c r="Q6040" s="374"/>
      <c r="R6040" s="274"/>
      <c r="S6040"/>
      <c r="T6040"/>
      <c r="U6040"/>
      <c r="V6040"/>
      <c r="W6040"/>
      <c r="X6040"/>
      <c r="Y6040"/>
      <c r="Z6040"/>
      <c r="AA6040"/>
      <c r="AB6040"/>
      <c r="AC6040"/>
      <c r="AD6040"/>
      <c r="AE6040"/>
      <c r="AF6040"/>
      <c r="AG6040"/>
      <c r="AH6040"/>
    </row>
    <row r="6041" spans="1:34" s="282" customFormat="1" ht="12.75" customHeight="1" x14ac:dyDescent="0.25">
      <c r="A6041"/>
      <c r="B6041"/>
      <c r="C6041" s="8"/>
      <c r="D6041" s="8"/>
      <c r="E6041"/>
      <c r="F6041" s="276"/>
      <c r="G6041"/>
      <c r="H6041"/>
      <c r="I6041"/>
      <c r="J6041" s="267"/>
      <c r="K6041" s="267"/>
      <c r="L6041" s="372"/>
      <c r="O6041" s="373"/>
      <c r="P6041" s="373"/>
      <c r="Q6041" s="374"/>
      <c r="R6041" s="274"/>
      <c r="S6041"/>
      <c r="T6041"/>
      <c r="U6041"/>
      <c r="V6041"/>
      <c r="W6041"/>
      <c r="X6041"/>
      <c r="Y6041"/>
      <c r="Z6041"/>
      <c r="AA6041"/>
      <c r="AB6041"/>
      <c r="AC6041"/>
      <c r="AD6041"/>
      <c r="AE6041"/>
      <c r="AF6041"/>
      <c r="AG6041"/>
      <c r="AH6041"/>
    </row>
    <row r="6042" spans="1:34" s="282" customFormat="1" ht="12.75" customHeight="1" x14ac:dyDescent="0.25">
      <c r="A6042"/>
      <c r="B6042"/>
      <c r="C6042" s="8"/>
      <c r="D6042" s="8"/>
      <c r="E6042"/>
      <c r="F6042" s="276"/>
      <c r="G6042"/>
      <c r="H6042"/>
      <c r="I6042"/>
      <c r="J6042" s="267"/>
      <c r="K6042" s="267"/>
      <c r="L6042" s="372"/>
      <c r="O6042" s="373"/>
      <c r="P6042" s="373"/>
      <c r="Q6042" s="374"/>
      <c r="R6042" s="274"/>
      <c r="S6042"/>
      <c r="T6042"/>
      <c r="U6042"/>
      <c r="V6042"/>
      <c r="W6042"/>
      <c r="X6042"/>
      <c r="Y6042"/>
      <c r="Z6042"/>
      <c r="AA6042"/>
      <c r="AB6042"/>
      <c r="AC6042"/>
      <c r="AD6042"/>
      <c r="AE6042"/>
      <c r="AF6042"/>
      <c r="AG6042"/>
      <c r="AH6042"/>
    </row>
    <row r="6043" spans="1:34" s="282" customFormat="1" ht="12.75" customHeight="1" x14ac:dyDescent="0.25">
      <c r="A6043"/>
      <c r="B6043"/>
      <c r="C6043" s="8"/>
      <c r="D6043" s="8"/>
      <c r="E6043"/>
      <c r="F6043" s="276"/>
      <c r="G6043"/>
      <c r="H6043"/>
      <c r="I6043"/>
      <c r="J6043" s="267"/>
      <c r="K6043" s="267"/>
      <c r="L6043" s="372"/>
      <c r="O6043" s="373"/>
      <c r="P6043" s="373"/>
      <c r="Q6043" s="374"/>
      <c r="R6043" s="274"/>
      <c r="S6043"/>
      <c r="T6043"/>
      <c r="U6043"/>
      <c r="V6043"/>
      <c r="W6043"/>
      <c r="X6043"/>
      <c r="Y6043"/>
      <c r="Z6043"/>
      <c r="AA6043"/>
      <c r="AB6043"/>
      <c r="AC6043"/>
      <c r="AD6043"/>
      <c r="AE6043"/>
      <c r="AF6043"/>
      <c r="AG6043"/>
      <c r="AH6043"/>
    </row>
    <row r="6044" spans="1:34" s="282" customFormat="1" ht="12.75" customHeight="1" x14ac:dyDescent="0.25">
      <c r="A6044"/>
      <c r="B6044"/>
      <c r="C6044" s="8"/>
      <c r="D6044" s="8"/>
      <c r="E6044"/>
      <c r="F6044" s="276"/>
      <c r="G6044"/>
      <c r="H6044"/>
      <c r="I6044"/>
      <c r="J6044" s="267"/>
      <c r="K6044" s="267"/>
      <c r="L6044" s="372"/>
      <c r="O6044" s="373"/>
      <c r="P6044" s="373"/>
      <c r="Q6044" s="374"/>
      <c r="R6044" s="274"/>
      <c r="S6044"/>
      <c r="T6044"/>
      <c r="U6044"/>
      <c r="V6044"/>
      <c r="W6044"/>
      <c r="X6044"/>
      <c r="Y6044"/>
      <c r="Z6044"/>
      <c r="AA6044"/>
      <c r="AB6044"/>
      <c r="AC6044"/>
      <c r="AD6044"/>
      <c r="AE6044"/>
      <c r="AF6044"/>
      <c r="AG6044"/>
      <c r="AH6044"/>
    </row>
    <row r="6045" spans="1:34" s="282" customFormat="1" ht="12.75" customHeight="1" x14ac:dyDescent="0.25">
      <c r="A6045"/>
      <c r="B6045"/>
      <c r="C6045" s="8"/>
      <c r="D6045" s="8"/>
      <c r="E6045"/>
      <c r="F6045" s="276"/>
      <c r="G6045"/>
      <c r="H6045"/>
      <c r="I6045"/>
      <c r="J6045" s="267"/>
      <c r="K6045" s="267"/>
      <c r="L6045" s="372"/>
      <c r="O6045" s="373"/>
      <c r="P6045" s="373"/>
      <c r="Q6045" s="374"/>
      <c r="R6045" s="274"/>
      <c r="S6045"/>
      <c r="T6045"/>
      <c r="U6045"/>
      <c r="V6045"/>
      <c r="W6045"/>
      <c r="X6045"/>
      <c r="Y6045"/>
      <c r="Z6045"/>
      <c r="AA6045"/>
      <c r="AB6045"/>
      <c r="AC6045"/>
      <c r="AD6045"/>
      <c r="AE6045"/>
      <c r="AF6045"/>
      <c r="AG6045"/>
      <c r="AH6045"/>
    </row>
    <row r="6046" spans="1:34" s="282" customFormat="1" ht="12.75" customHeight="1" x14ac:dyDescent="0.25">
      <c r="A6046"/>
      <c r="B6046"/>
      <c r="C6046" s="8"/>
      <c r="D6046" s="8"/>
      <c r="E6046"/>
      <c r="F6046" s="276"/>
      <c r="G6046"/>
      <c r="H6046"/>
      <c r="I6046"/>
      <c r="J6046" s="267"/>
      <c r="K6046" s="267"/>
      <c r="L6046" s="372"/>
      <c r="O6046" s="373"/>
      <c r="P6046" s="373"/>
      <c r="Q6046" s="374"/>
      <c r="R6046" s="274"/>
      <c r="S6046"/>
      <c r="T6046"/>
      <c r="U6046"/>
      <c r="V6046"/>
      <c r="W6046"/>
      <c r="X6046"/>
      <c r="Y6046"/>
      <c r="Z6046"/>
      <c r="AA6046"/>
      <c r="AB6046"/>
      <c r="AC6046"/>
      <c r="AD6046"/>
      <c r="AE6046"/>
      <c r="AF6046"/>
      <c r="AG6046"/>
      <c r="AH6046"/>
    </row>
    <row r="6047" spans="1:34" s="282" customFormat="1" ht="12.75" customHeight="1" x14ac:dyDescent="0.25">
      <c r="A6047"/>
      <c r="B6047"/>
      <c r="C6047" s="8"/>
      <c r="D6047" s="8"/>
      <c r="E6047"/>
      <c r="F6047" s="276"/>
      <c r="G6047"/>
      <c r="H6047"/>
      <c r="I6047"/>
      <c r="J6047" s="267"/>
      <c r="K6047" s="267"/>
      <c r="L6047" s="372"/>
      <c r="O6047" s="373"/>
      <c r="P6047" s="373"/>
      <c r="Q6047" s="374"/>
      <c r="R6047" s="274"/>
      <c r="S6047"/>
      <c r="T6047"/>
      <c r="U6047"/>
      <c r="V6047"/>
      <c r="W6047"/>
      <c r="X6047"/>
      <c r="Y6047"/>
      <c r="Z6047"/>
      <c r="AA6047"/>
      <c r="AB6047"/>
      <c r="AC6047"/>
      <c r="AD6047"/>
      <c r="AE6047"/>
      <c r="AF6047"/>
      <c r="AG6047"/>
      <c r="AH6047"/>
    </row>
    <row r="6048" spans="1:34" s="282" customFormat="1" ht="12.75" customHeight="1" x14ac:dyDescent="0.25">
      <c r="A6048"/>
      <c r="B6048"/>
      <c r="C6048" s="8"/>
      <c r="D6048" s="8"/>
      <c r="E6048"/>
      <c r="F6048" s="276"/>
      <c r="G6048"/>
      <c r="H6048"/>
      <c r="I6048"/>
      <c r="J6048" s="267"/>
      <c r="K6048" s="267"/>
      <c r="L6048" s="372"/>
      <c r="O6048" s="373"/>
      <c r="P6048" s="373"/>
      <c r="Q6048" s="374"/>
      <c r="R6048" s="274"/>
      <c r="S6048"/>
      <c r="T6048"/>
      <c r="U6048"/>
      <c r="V6048"/>
      <c r="W6048"/>
      <c r="X6048"/>
      <c r="Y6048"/>
      <c r="Z6048"/>
      <c r="AA6048"/>
      <c r="AB6048"/>
      <c r="AC6048"/>
      <c r="AD6048"/>
      <c r="AE6048"/>
      <c r="AF6048"/>
      <c r="AG6048"/>
      <c r="AH6048"/>
    </row>
    <row r="6049" spans="1:34" s="282" customFormat="1" ht="12.75" customHeight="1" x14ac:dyDescent="0.25">
      <c r="A6049"/>
      <c r="B6049"/>
      <c r="C6049" s="8"/>
      <c r="D6049" s="8"/>
      <c r="E6049"/>
      <c r="F6049" s="276"/>
      <c r="G6049"/>
      <c r="H6049"/>
      <c r="I6049"/>
      <c r="J6049" s="267"/>
      <c r="K6049" s="267"/>
      <c r="L6049" s="372"/>
      <c r="O6049" s="373"/>
      <c r="P6049" s="373"/>
      <c r="Q6049" s="374"/>
      <c r="R6049" s="274"/>
      <c r="S6049"/>
      <c r="T6049"/>
      <c r="U6049"/>
      <c r="V6049"/>
      <c r="W6049"/>
      <c r="X6049"/>
      <c r="Y6049"/>
      <c r="Z6049"/>
      <c r="AA6049"/>
      <c r="AB6049"/>
      <c r="AC6049"/>
      <c r="AD6049"/>
      <c r="AE6049"/>
      <c r="AF6049"/>
      <c r="AG6049"/>
      <c r="AH6049"/>
    </row>
    <row r="6050" spans="1:34" s="282" customFormat="1" ht="12.75" customHeight="1" x14ac:dyDescent="0.25">
      <c r="A6050"/>
      <c r="B6050"/>
      <c r="C6050" s="8"/>
      <c r="D6050" s="8"/>
      <c r="E6050"/>
      <c r="F6050" s="276"/>
      <c r="G6050"/>
      <c r="H6050"/>
      <c r="I6050"/>
      <c r="J6050" s="267"/>
      <c r="K6050" s="267"/>
      <c r="L6050" s="372"/>
      <c r="O6050" s="373"/>
      <c r="P6050" s="373"/>
      <c r="Q6050" s="374"/>
      <c r="R6050" s="274"/>
      <c r="S6050"/>
      <c r="T6050"/>
      <c r="U6050"/>
      <c r="V6050"/>
      <c r="W6050"/>
      <c r="X6050"/>
      <c r="Y6050"/>
      <c r="Z6050"/>
      <c r="AA6050"/>
      <c r="AB6050"/>
      <c r="AC6050"/>
      <c r="AD6050"/>
      <c r="AE6050"/>
      <c r="AF6050"/>
      <c r="AG6050"/>
      <c r="AH6050"/>
    </row>
    <row r="6051" spans="1:34" s="282" customFormat="1" ht="12.75" customHeight="1" x14ac:dyDescent="0.25">
      <c r="A6051"/>
      <c r="B6051"/>
      <c r="C6051" s="8"/>
      <c r="D6051" s="8"/>
      <c r="E6051"/>
      <c r="F6051" s="276"/>
      <c r="G6051"/>
      <c r="H6051"/>
      <c r="I6051"/>
      <c r="J6051" s="267"/>
      <c r="K6051" s="267"/>
      <c r="L6051" s="372"/>
      <c r="O6051" s="373"/>
      <c r="P6051" s="373"/>
      <c r="Q6051" s="374"/>
      <c r="R6051" s="274"/>
      <c r="S6051"/>
      <c r="T6051"/>
      <c r="U6051"/>
      <c r="V6051"/>
      <c r="W6051"/>
      <c r="X6051"/>
      <c r="Y6051"/>
      <c r="Z6051"/>
      <c r="AA6051"/>
      <c r="AB6051"/>
      <c r="AC6051"/>
      <c r="AD6051"/>
      <c r="AE6051"/>
      <c r="AF6051"/>
      <c r="AG6051"/>
      <c r="AH6051"/>
    </row>
    <row r="6052" spans="1:34" s="282" customFormat="1" ht="12.75" customHeight="1" x14ac:dyDescent="0.25">
      <c r="A6052"/>
      <c r="B6052"/>
      <c r="C6052" s="8"/>
      <c r="D6052" s="8"/>
      <c r="E6052"/>
      <c r="F6052" s="276"/>
      <c r="G6052"/>
      <c r="H6052"/>
      <c r="I6052"/>
      <c r="J6052" s="267"/>
      <c r="K6052" s="267"/>
      <c r="L6052" s="372"/>
      <c r="O6052" s="373"/>
      <c r="P6052" s="373"/>
      <c r="Q6052" s="374"/>
      <c r="R6052" s="274"/>
      <c r="S6052"/>
      <c r="T6052"/>
      <c r="U6052"/>
      <c r="V6052"/>
      <c r="W6052"/>
      <c r="X6052"/>
      <c r="Y6052"/>
      <c r="Z6052"/>
      <c r="AA6052"/>
      <c r="AB6052"/>
      <c r="AC6052"/>
      <c r="AD6052"/>
      <c r="AE6052"/>
      <c r="AF6052"/>
      <c r="AG6052"/>
      <c r="AH6052"/>
    </row>
    <row r="6053" spans="1:34" s="282" customFormat="1" ht="12.75" customHeight="1" x14ac:dyDescent="0.25">
      <c r="A6053"/>
      <c r="B6053"/>
      <c r="C6053" s="8"/>
      <c r="D6053" s="8"/>
      <c r="E6053"/>
      <c r="F6053" s="276"/>
      <c r="G6053"/>
      <c r="H6053"/>
      <c r="I6053"/>
      <c r="J6053" s="267"/>
      <c r="K6053" s="267"/>
      <c r="L6053" s="372"/>
      <c r="O6053" s="373"/>
      <c r="P6053" s="373"/>
      <c r="Q6053" s="374"/>
      <c r="R6053" s="274"/>
      <c r="S6053"/>
      <c r="T6053"/>
      <c r="U6053"/>
      <c r="V6053"/>
      <c r="W6053"/>
      <c r="X6053"/>
      <c r="Y6053"/>
      <c r="Z6053"/>
      <c r="AA6053"/>
      <c r="AB6053"/>
      <c r="AC6053"/>
      <c r="AD6053"/>
      <c r="AE6053"/>
      <c r="AF6053"/>
      <c r="AG6053"/>
      <c r="AH6053"/>
    </row>
    <row r="6054" spans="1:34" s="282" customFormat="1" ht="12.75" customHeight="1" x14ac:dyDescent="0.25">
      <c r="A6054"/>
      <c r="B6054"/>
      <c r="C6054" s="8"/>
      <c r="D6054" s="8"/>
      <c r="E6054"/>
      <c r="F6054" s="276"/>
      <c r="G6054"/>
      <c r="H6054"/>
      <c r="I6054"/>
      <c r="J6054" s="267"/>
      <c r="K6054" s="267"/>
      <c r="L6054" s="372"/>
      <c r="O6054" s="373"/>
      <c r="P6054" s="373"/>
      <c r="Q6054" s="374"/>
      <c r="R6054" s="274"/>
      <c r="S6054"/>
      <c r="T6054"/>
      <c r="U6054"/>
      <c r="V6054"/>
      <c r="W6054"/>
      <c r="X6054"/>
      <c r="Y6054"/>
      <c r="Z6054"/>
      <c r="AA6054"/>
      <c r="AB6054"/>
      <c r="AC6054"/>
      <c r="AD6054"/>
      <c r="AE6054"/>
      <c r="AF6054"/>
      <c r="AG6054"/>
      <c r="AH6054"/>
    </row>
    <row r="6055" spans="1:34" s="282" customFormat="1" ht="12.75" customHeight="1" x14ac:dyDescent="0.25">
      <c r="A6055"/>
      <c r="B6055"/>
      <c r="C6055" s="8"/>
      <c r="D6055" s="8"/>
      <c r="E6055"/>
      <c r="F6055" s="276"/>
      <c r="G6055"/>
      <c r="H6055"/>
      <c r="I6055"/>
      <c r="J6055" s="267"/>
      <c r="K6055" s="267"/>
      <c r="L6055" s="372"/>
      <c r="O6055" s="373"/>
      <c r="P6055" s="373"/>
      <c r="Q6055" s="374"/>
      <c r="R6055" s="274"/>
      <c r="S6055"/>
      <c r="T6055"/>
      <c r="U6055"/>
      <c r="V6055"/>
      <c r="W6055"/>
      <c r="X6055"/>
      <c r="Y6055"/>
      <c r="Z6055"/>
      <c r="AA6055"/>
      <c r="AB6055"/>
      <c r="AC6055"/>
      <c r="AD6055"/>
      <c r="AE6055"/>
      <c r="AF6055"/>
      <c r="AG6055"/>
      <c r="AH6055"/>
    </row>
    <row r="6056" spans="1:34" s="282" customFormat="1" ht="12.75" customHeight="1" x14ac:dyDescent="0.25">
      <c r="A6056"/>
      <c r="B6056"/>
      <c r="C6056" s="8"/>
      <c r="D6056" s="8"/>
      <c r="E6056"/>
      <c r="F6056" s="276"/>
      <c r="G6056"/>
      <c r="H6056"/>
      <c r="I6056"/>
      <c r="J6056" s="267"/>
      <c r="K6056" s="267"/>
      <c r="L6056" s="372"/>
      <c r="O6056" s="373"/>
      <c r="P6056" s="373"/>
      <c r="Q6056" s="374"/>
      <c r="R6056" s="274"/>
      <c r="S6056"/>
      <c r="T6056"/>
      <c r="U6056"/>
      <c r="V6056"/>
      <c r="W6056"/>
      <c r="X6056"/>
      <c r="Y6056"/>
      <c r="Z6056"/>
      <c r="AA6056"/>
      <c r="AB6056"/>
      <c r="AC6056"/>
      <c r="AD6056"/>
      <c r="AE6056"/>
      <c r="AF6056"/>
      <c r="AG6056"/>
      <c r="AH6056"/>
    </row>
    <row r="6057" spans="1:34" s="282" customFormat="1" ht="12.75" customHeight="1" x14ac:dyDescent="0.25">
      <c r="A6057"/>
      <c r="B6057"/>
      <c r="C6057" s="8"/>
      <c r="D6057" s="8"/>
      <c r="E6057"/>
      <c r="F6057" s="276"/>
      <c r="G6057"/>
      <c r="H6057"/>
      <c r="I6057"/>
      <c r="J6057" s="267"/>
      <c r="K6057" s="267"/>
      <c r="L6057" s="372"/>
      <c r="O6057" s="373"/>
      <c r="P6057" s="373"/>
      <c r="Q6057" s="374"/>
      <c r="R6057" s="274"/>
      <c r="S6057"/>
      <c r="T6057"/>
      <c r="U6057"/>
      <c r="V6057"/>
      <c r="W6057"/>
      <c r="X6057"/>
      <c r="Y6057"/>
      <c r="Z6057"/>
      <c r="AA6057"/>
      <c r="AB6057"/>
      <c r="AC6057"/>
      <c r="AD6057"/>
      <c r="AE6057"/>
      <c r="AF6057"/>
      <c r="AG6057"/>
      <c r="AH6057"/>
    </row>
    <row r="6058" spans="1:34" s="282" customFormat="1" ht="12.75" customHeight="1" x14ac:dyDescent="0.25">
      <c r="A6058"/>
      <c r="B6058"/>
      <c r="C6058" s="8"/>
      <c r="D6058" s="8"/>
      <c r="E6058"/>
      <c r="F6058" s="276"/>
      <c r="G6058"/>
      <c r="H6058"/>
      <c r="I6058"/>
      <c r="J6058" s="267"/>
      <c r="K6058" s="267"/>
      <c r="L6058" s="372"/>
      <c r="O6058" s="373"/>
      <c r="P6058" s="373"/>
      <c r="Q6058" s="374"/>
      <c r="R6058" s="274"/>
      <c r="S6058"/>
      <c r="T6058"/>
      <c r="U6058"/>
      <c r="V6058"/>
      <c r="W6058"/>
      <c r="X6058"/>
      <c r="Y6058"/>
      <c r="Z6058"/>
      <c r="AA6058"/>
      <c r="AB6058"/>
      <c r="AC6058"/>
      <c r="AD6058"/>
      <c r="AE6058"/>
      <c r="AF6058"/>
      <c r="AG6058"/>
      <c r="AH6058"/>
    </row>
    <row r="6059" spans="1:34" s="282" customFormat="1" ht="12.75" customHeight="1" x14ac:dyDescent="0.25">
      <c r="A6059"/>
      <c r="B6059"/>
      <c r="C6059" s="8"/>
      <c r="D6059" s="8"/>
      <c r="E6059"/>
      <c r="F6059" s="276"/>
      <c r="G6059"/>
      <c r="H6059"/>
      <c r="I6059"/>
      <c r="J6059" s="267"/>
      <c r="K6059" s="267"/>
      <c r="L6059" s="372"/>
      <c r="O6059" s="373"/>
      <c r="P6059" s="373"/>
      <c r="Q6059" s="374"/>
      <c r="R6059" s="274"/>
      <c r="S6059"/>
      <c r="T6059"/>
      <c r="U6059"/>
      <c r="V6059"/>
      <c r="W6059"/>
      <c r="X6059"/>
      <c r="Y6059"/>
      <c r="Z6059"/>
      <c r="AA6059"/>
      <c r="AB6059"/>
      <c r="AC6059"/>
      <c r="AD6059"/>
      <c r="AE6059"/>
      <c r="AF6059"/>
      <c r="AG6059"/>
      <c r="AH6059"/>
    </row>
    <row r="6060" spans="1:34" s="282" customFormat="1" ht="12.75" customHeight="1" x14ac:dyDescent="0.25">
      <c r="A6060"/>
      <c r="B6060"/>
      <c r="C6060" s="8"/>
      <c r="D6060" s="8"/>
      <c r="E6060"/>
      <c r="F6060" s="276"/>
      <c r="G6060"/>
      <c r="H6060"/>
      <c r="I6060"/>
      <c r="J6060" s="267"/>
      <c r="K6060" s="267"/>
      <c r="L6060" s="372"/>
      <c r="O6060" s="373"/>
      <c r="P6060" s="373"/>
      <c r="Q6060" s="374"/>
      <c r="R6060" s="274"/>
      <c r="S6060"/>
      <c r="T6060"/>
      <c r="U6060"/>
      <c r="V6060"/>
      <c r="W6060"/>
      <c r="X6060"/>
      <c r="Y6060"/>
      <c r="Z6060"/>
      <c r="AA6060"/>
      <c r="AB6060"/>
      <c r="AC6060"/>
      <c r="AD6060"/>
      <c r="AE6060"/>
      <c r="AF6060"/>
      <c r="AG6060"/>
      <c r="AH6060"/>
    </row>
    <row r="6061" spans="1:34" s="282" customFormat="1" ht="12.75" customHeight="1" x14ac:dyDescent="0.25">
      <c r="A6061"/>
      <c r="B6061"/>
      <c r="C6061" s="8"/>
      <c r="D6061" s="8"/>
      <c r="E6061"/>
      <c r="F6061" s="276"/>
      <c r="G6061"/>
      <c r="H6061"/>
      <c r="I6061"/>
      <c r="J6061" s="267"/>
      <c r="K6061" s="267"/>
      <c r="L6061" s="372"/>
      <c r="O6061" s="373"/>
      <c r="P6061" s="373"/>
      <c r="Q6061" s="374"/>
      <c r="R6061" s="274"/>
      <c r="S6061"/>
      <c r="T6061"/>
      <c r="U6061"/>
      <c r="V6061"/>
      <c r="W6061"/>
      <c r="X6061"/>
      <c r="Y6061"/>
      <c r="Z6061"/>
      <c r="AA6061"/>
      <c r="AB6061"/>
      <c r="AC6061"/>
      <c r="AD6061"/>
      <c r="AE6061"/>
      <c r="AF6061"/>
      <c r="AG6061"/>
      <c r="AH6061"/>
    </row>
    <row r="6062" spans="1:34" s="282" customFormat="1" ht="12.75" customHeight="1" x14ac:dyDescent="0.25">
      <c r="A6062"/>
      <c r="B6062"/>
      <c r="C6062" s="8"/>
      <c r="D6062" s="8"/>
      <c r="E6062"/>
      <c r="F6062" s="276"/>
      <c r="G6062"/>
      <c r="H6062"/>
      <c r="I6062"/>
      <c r="J6062" s="267"/>
      <c r="K6062" s="267"/>
      <c r="L6062" s="372"/>
      <c r="O6062" s="373"/>
      <c r="P6062" s="373"/>
      <c r="Q6062" s="374"/>
      <c r="R6062" s="274"/>
      <c r="S6062"/>
      <c r="T6062"/>
      <c r="U6062"/>
      <c r="V6062"/>
      <c r="W6062"/>
      <c r="X6062"/>
      <c r="Y6062"/>
      <c r="Z6062"/>
      <c r="AA6062"/>
      <c r="AB6062"/>
      <c r="AC6062"/>
      <c r="AD6062"/>
      <c r="AE6062"/>
      <c r="AF6062"/>
      <c r="AG6062"/>
      <c r="AH6062"/>
    </row>
    <row r="6063" spans="1:34" s="282" customFormat="1" ht="12.75" customHeight="1" x14ac:dyDescent="0.25">
      <c r="A6063"/>
      <c r="B6063"/>
      <c r="C6063" s="8"/>
      <c r="D6063" s="8"/>
      <c r="E6063"/>
      <c r="F6063" s="276"/>
      <c r="G6063"/>
      <c r="H6063"/>
      <c r="I6063"/>
      <c r="J6063" s="267"/>
      <c r="K6063" s="267"/>
      <c r="L6063" s="372"/>
      <c r="O6063" s="373"/>
      <c r="P6063" s="373"/>
      <c r="Q6063" s="374"/>
      <c r="R6063" s="274"/>
      <c r="S6063"/>
      <c r="T6063"/>
      <c r="U6063"/>
      <c r="V6063"/>
      <c r="W6063"/>
      <c r="X6063"/>
      <c r="Y6063"/>
      <c r="Z6063"/>
      <c r="AA6063"/>
      <c r="AB6063"/>
      <c r="AC6063"/>
      <c r="AD6063"/>
      <c r="AE6063"/>
      <c r="AF6063"/>
      <c r="AG6063"/>
      <c r="AH6063"/>
    </row>
    <row r="6064" spans="1:34" s="282" customFormat="1" ht="12.75" customHeight="1" x14ac:dyDescent="0.25">
      <c r="A6064"/>
      <c r="B6064"/>
      <c r="C6064" s="8"/>
      <c r="D6064" s="8"/>
      <c r="E6064"/>
      <c r="F6064" s="276"/>
      <c r="G6064"/>
      <c r="H6064"/>
      <c r="I6064"/>
      <c r="J6064" s="267"/>
      <c r="K6064" s="267"/>
      <c r="L6064" s="372"/>
      <c r="O6064" s="373"/>
      <c r="P6064" s="373"/>
      <c r="Q6064" s="374"/>
      <c r="R6064" s="274"/>
      <c r="S6064"/>
      <c r="T6064"/>
      <c r="U6064"/>
      <c r="V6064"/>
      <c r="W6064"/>
      <c r="X6064"/>
      <c r="Y6064"/>
      <c r="Z6064"/>
      <c r="AA6064"/>
      <c r="AB6064"/>
      <c r="AC6064"/>
      <c r="AD6064"/>
      <c r="AE6064"/>
      <c r="AF6064"/>
      <c r="AG6064"/>
      <c r="AH6064"/>
    </row>
    <row r="6065" spans="1:34" s="282" customFormat="1" ht="12.75" customHeight="1" x14ac:dyDescent="0.25">
      <c r="A6065"/>
      <c r="B6065"/>
      <c r="C6065" s="8"/>
      <c r="D6065" s="8"/>
      <c r="E6065"/>
      <c r="F6065" s="276"/>
      <c r="G6065"/>
      <c r="H6065"/>
      <c r="I6065"/>
      <c r="J6065" s="267"/>
      <c r="K6065" s="267"/>
      <c r="L6065" s="372"/>
      <c r="O6065" s="373"/>
      <c r="P6065" s="373"/>
      <c r="Q6065" s="374"/>
      <c r="R6065" s="274"/>
      <c r="S6065"/>
      <c r="T6065"/>
      <c r="U6065"/>
      <c r="V6065"/>
      <c r="W6065"/>
      <c r="X6065"/>
      <c r="Y6065"/>
      <c r="Z6065"/>
      <c r="AA6065"/>
      <c r="AB6065"/>
      <c r="AC6065"/>
      <c r="AD6065"/>
      <c r="AE6065"/>
      <c r="AF6065"/>
      <c r="AG6065"/>
      <c r="AH6065"/>
    </row>
    <row r="6066" spans="1:34" s="282" customFormat="1" ht="12.75" customHeight="1" x14ac:dyDescent="0.25">
      <c r="A6066"/>
      <c r="B6066"/>
      <c r="C6066" s="8"/>
      <c r="D6066" s="8"/>
      <c r="E6066"/>
      <c r="F6066" s="276"/>
      <c r="G6066"/>
      <c r="H6066"/>
      <c r="I6066"/>
      <c r="J6066" s="267"/>
      <c r="K6066" s="267"/>
      <c r="L6066" s="372"/>
      <c r="O6066" s="373"/>
      <c r="P6066" s="373"/>
      <c r="Q6066" s="374"/>
      <c r="R6066" s="274"/>
      <c r="S6066"/>
      <c r="T6066"/>
      <c r="U6066"/>
      <c r="V6066"/>
      <c r="W6066"/>
      <c r="X6066"/>
      <c r="Y6066"/>
      <c r="Z6066"/>
      <c r="AA6066"/>
      <c r="AB6066"/>
      <c r="AC6066"/>
      <c r="AD6066"/>
      <c r="AE6066"/>
      <c r="AF6066"/>
      <c r="AG6066"/>
      <c r="AH6066"/>
    </row>
    <row r="6067" spans="1:34" s="282" customFormat="1" ht="12.75" customHeight="1" x14ac:dyDescent="0.25">
      <c r="A6067"/>
      <c r="B6067"/>
      <c r="C6067" s="8"/>
      <c r="D6067" s="8"/>
      <c r="E6067"/>
      <c r="F6067" s="276"/>
      <c r="G6067"/>
      <c r="H6067"/>
      <c r="I6067"/>
      <c r="J6067" s="267"/>
      <c r="K6067" s="267"/>
      <c r="L6067" s="372"/>
      <c r="O6067" s="373"/>
      <c r="P6067" s="373"/>
      <c r="Q6067" s="374"/>
      <c r="R6067" s="274"/>
      <c r="S6067"/>
      <c r="T6067"/>
      <c r="U6067"/>
      <c r="V6067"/>
      <c r="W6067"/>
      <c r="X6067"/>
      <c r="Y6067"/>
      <c r="Z6067"/>
      <c r="AA6067"/>
      <c r="AB6067"/>
      <c r="AC6067"/>
      <c r="AD6067"/>
      <c r="AE6067"/>
      <c r="AF6067"/>
      <c r="AG6067"/>
      <c r="AH6067"/>
    </row>
    <row r="6068" spans="1:34" s="282" customFormat="1" ht="12.75" customHeight="1" x14ac:dyDescent="0.25">
      <c r="A6068"/>
      <c r="B6068"/>
      <c r="C6068" s="8"/>
      <c r="D6068" s="8"/>
      <c r="E6068"/>
      <c r="F6068" s="276"/>
      <c r="G6068"/>
      <c r="H6068"/>
      <c r="I6068"/>
      <c r="J6068" s="267"/>
      <c r="K6068" s="267"/>
      <c r="L6068" s="372"/>
      <c r="O6068" s="373"/>
      <c r="P6068" s="373"/>
      <c r="Q6068" s="374"/>
      <c r="R6068" s="274"/>
      <c r="S6068"/>
      <c r="T6068"/>
      <c r="U6068"/>
      <c r="V6068"/>
      <c r="W6068"/>
      <c r="X6068"/>
      <c r="Y6068"/>
      <c r="Z6068"/>
      <c r="AA6068"/>
      <c r="AB6068"/>
      <c r="AC6068"/>
      <c r="AD6068"/>
      <c r="AE6068"/>
      <c r="AF6068"/>
      <c r="AG6068"/>
      <c r="AH6068"/>
    </row>
    <row r="6069" spans="1:34" s="282" customFormat="1" ht="12.75" customHeight="1" x14ac:dyDescent="0.25">
      <c r="A6069"/>
      <c r="B6069"/>
      <c r="C6069" s="8"/>
      <c r="D6069" s="8"/>
      <c r="E6069"/>
      <c r="F6069" s="276"/>
      <c r="G6069"/>
      <c r="H6069"/>
      <c r="I6069"/>
      <c r="J6069" s="267"/>
      <c r="K6069" s="267"/>
      <c r="L6069" s="372"/>
      <c r="O6069" s="373"/>
      <c r="P6069" s="373"/>
      <c r="Q6069" s="374"/>
      <c r="R6069" s="274"/>
      <c r="S6069"/>
      <c r="T6069"/>
      <c r="U6069"/>
      <c r="V6069"/>
      <c r="W6069"/>
      <c r="X6069"/>
      <c r="Y6069"/>
      <c r="Z6069"/>
      <c r="AA6069"/>
      <c r="AB6069"/>
      <c r="AC6069"/>
      <c r="AD6069"/>
      <c r="AE6069"/>
      <c r="AF6069"/>
      <c r="AG6069"/>
      <c r="AH6069"/>
    </row>
    <row r="6070" spans="1:34" s="282" customFormat="1" ht="12.75" customHeight="1" x14ac:dyDescent="0.25">
      <c r="A6070"/>
      <c r="B6070"/>
      <c r="C6070" s="8"/>
      <c r="D6070" s="8"/>
      <c r="E6070"/>
      <c r="F6070" s="276"/>
      <c r="G6070"/>
      <c r="H6070"/>
      <c r="I6070"/>
      <c r="J6070" s="267"/>
      <c r="K6070" s="267"/>
      <c r="L6070" s="372"/>
      <c r="O6070" s="373"/>
      <c r="P6070" s="373"/>
      <c r="Q6070" s="374"/>
      <c r="R6070" s="274"/>
      <c r="S6070"/>
      <c r="T6070"/>
      <c r="U6070"/>
      <c r="V6070"/>
      <c r="W6070"/>
      <c r="X6070"/>
      <c r="Y6070"/>
      <c r="Z6070"/>
      <c r="AA6070"/>
      <c r="AB6070"/>
      <c r="AC6070"/>
      <c r="AD6070"/>
      <c r="AE6070"/>
      <c r="AF6070"/>
      <c r="AG6070"/>
      <c r="AH6070"/>
    </row>
    <row r="6071" spans="1:34" s="282" customFormat="1" ht="12.75" customHeight="1" x14ac:dyDescent="0.25">
      <c r="A6071"/>
      <c r="B6071"/>
      <c r="C6071" s="8"/>
      <c r="D6071" s="8"/>
      <c r="E6071"/>
      <c r="F6071" s="276"/>
      <c r="G6071"/>
      <c r="H6071"/>
      <c r="I6071"/>
      <c r="J6071" s="267"/>
      <c r="K6071" s="267"/>
      <c r="L6071" s="372"/>
      <c r="O6071" s="373"/>
      <c r="P6071" s="373"/>
      <c r="Q6071" s="374"/>
      <c r="R6071" s="274"/>
      <c r="S6071"/>
      <c r="T6071"/>
      <c r="U6071"/>
      <c r="V6071"/>
      <c r="W6071"/>
      <c r="X6071"/>
      <c r="Y6071"/>
      <c r="Z6071"/>
      <c r="AA6071"/>
      <c r="AB6071"/>
      <c r="AC6071"/>
      <c r="AD6071"/>
      <c r="AE6071"/>
      <c r="AF6071"/>
      <c r="AG6071"/>
      <c r="AH6071"/>
    </row>
    <row r="6072" spans="1:34" s="282" customFormat="1" ht="12.75" customHeight="1" x14ac:dyDescent="0.25">
      <c r="A6072"/>
      <c r="B6072"/>
      <c r="C6072" s="8"/>
      <c r="D6072" s="8"/>
      <c r="E6072"/>
      <c r="F6072" s="276"/>
      <c r="G6072"/>
      <c r="H6072"/>
      <c r="I6072"/>
      <c r="J6072" s="267"/>
      <c r="K6072" s="267"/>
      <c r="L6072" s="372"/>
      <c r="O6072" s="373"/>
      <c r="P6072" s="373"/>
      <c r="Q6072" s="374"/>
      <c r="R6072" s="274"/>
      <c r="S6072"/>
      <c r="T6072"/>
      <c r="U6072"/>
      <c r="V6072"/>
      <c r="W6072"/>
      <c r="X6072"/>
      <c r="Y6072"/>
      <c r="Z6072"/>
      <c r="AA6072"/>
      <c r="AB6072"/>
      <c r="AC6072"/>
      <c r="AD6072"/>
      <c r="AE6072"/>
      <c r="AF6072"/>
      <c r="AG6072"/>
      <c r="AH6072"/>
    </row>
    <row r="6073" spans="1:34" s="282" customFormat="1" ht="12.75" customHeight="1" x14ac:dyDescent="0.25">
      <c r="A6073"/>
      <c r="B6073"/>
      <c r="C6073" s="8"/>
      <c r="D6073" s="8"/>
      <c r="E6073"/>
      <c r="F6073" s="276"/>
      <c r="G6073"/>
      <c r="H6073"/>
      <c r="I6073"/>
      <c r="J6073" s="267"/>
      <c r="K6073" s="267"/>
      <c r="L6073" s="372"/>
      <c r="O6073" s="373"/>
      <c r="P6073" s="373"/>
      <c r="Q6073" s="374"/>
      <c r="R6073" s="274"/>
      <c r="S6073"/>
      <c r="T6073"/>
      <c r="U6073"/>
      <c r="V6073"/>
      <c r="W6073"/>
      <c r="X6073"/>
      <c r="Y6073"/>
      <c r="Z6073"/>
      <c r="AA6073"/>
      <c r="AB6073"/>
      <c r="AC6073"/>
      <c r="AD6073"/>
      <c r="AE6073"/>
      <c r="AF6073"/>
      <c r="AG6073"/>
      <c r="AH6073"/>
    </row>
    <row r="6074" spans="1:34" s="282" customFormat="1" ht="12.75" customHeight="1" x14ac:dyDescent="0.25">
      <c r="A6074"/>
      <c r="B6074"/>
      <c r="C6074" s="8"/>
      <c r="D6074" s="8"/>
      <c r="E6074"/>
      <c r="F6074" s="276"/>
      <c r="G6074"/>
      <c r="H6074"/>
      <c r="I6074"/>
      <c r="J6074" s="267"/>
      <c r="K6074" s="267"/>
      <c r="L6074" s="372"/>
      <c r="O6074" s="373"/>
      <c r="P6074" s="373"/>
      <c r="Q6074" s="374"/>
      <c r="R6074" s="274"/>
      <c r="S6074"/>
      <c r="T6074"/>
      <c r="U6074"/>
      <c r="V6074"/>
      <c r="W6074"/>
      <c r="X6074"/>
      <c r="Y6074"/>
      <c r="Z6074"/>
      <c r="AA6074"/>
      <c r="AB6074"/>
      <c r="AC6074"/>
      <c r="AD6074"/>
      <c r="AE6074"/>
      <c r="AF6074"/>
      <c r="AG6074"/>
      <c r="AH6074"/>
    </row>
    <row r="6075" spans="1:34" s="282" customFormat="1" ht="12.75" customHeight="1" x14ac:dyDescent="0.25">
      <c r="A6075"/>
      <c r="B6075"/>
      <c r="C6075" s="8"/>
      <c r="D6075" s="8"/>
      <c r="E6075"/>
      <c r="F6075" s="276"/>
      <c r="G6075"/>
      <c r="H6075"/>
      <c r="I6075"/>
      <c r="J6075" s="267"/>
      <c r="K6075" s="267"/>
      <c r="L6075" s="372"/>
      <c r="O6075" s="373"/>
      <c r="P6075" s="373"/>
      <c r="Q6075" s="374"/>
      <c r="R6075" s="274"/>
      <c r="S6075"/>
      <c r="T6075"/>
      <c r="U6075"/>
      <c r="V6075"/>
      <c r="W6075"/>
      <c r="X6075"/>
      <c r="Y6075"/>
      <c r="Z6075"/>
      <c r="AA6075"/>
      <c r="AB6075"/>
      <c r="AC6075"/>
      <c r="AD6075"/>
      <c r="AE6075"/>
      <c r="AF6075"/>
      <c r="AG6075"/>
      <c r="AH6075"/>
    </row>
    <row r="6076" spans="1:34" s="282" customFormat="1" ht="12.75" customHeight="1" x14ac:dyDescent="0.25">
      <c r="A6076"/>
      <c r="B6076"/>
      <c r="C6076" s="8"/>
      <c r="D6076" s="8"/>
      <c r="E6076"/>
      <c r="F6076" s="276"/>
      <c r="G6076"/>
      <c r="H6076"/>
      <c r="I6076"/>
      <c r="J6076" s="267"/>
      <c r="K6076" s="267"/>
      <c r="L6076" s="372"/>
      <c r="O6076" s="373"/>
      <c r="P6076" s="373"/>
      <c r="Q6076" s="374"/>
      <c r="R6076" s="274"/>
      <c r="S6076"/>
      <c r="T6076"/>
      <c r="U6076"/>
      <c r="V6076"/>
      <c r="W6076"/>
      <c r="X6076"/>
      <c r="Y6076"/>
      <c r="Z6076"/>
      <c r="AA6076"/>
      <c r="AB6076"/>
      <c r="AC6076"/>
      <c r="AD6076"/>
      <c r="AE6076"/>
      <c r="AF6076"/>
      <c r="AG6076"/>
      <c r="AH6076"/>
    </row>
    <row r="6077" spans="1:34" s="282" customFormat="1" ht="12.75" customHeight="1" x14ac:dyDescent="0.25">
      <c r="A6077"/>
      <c r="B6077"/>
      <c r="C6077" s="8"/>
      <c r="D6077" s="8"/>
      <c r="E6077"/>
      <c r="F6077" s="276"/>
      <c r="G6077"/>
      <c r="H6077"/>
      <c r="I6077"/>
      <c r="J6077" s="267"/>
      <c r="K6077" s="267"/>
      <c r="L6077" s="372"/>
      <c r="O6077" s="373"/>
      <c r="P6077" s="373"/>
      <c r="Q6077" s="374"/>
      <c r="R6077" s="274"/>
      <c r="S6077"/>
      <c r="T6077"/>
      <c r="U6077"/>
      <c r="V6077"/>
      <c r="W6077"/>
      <c r="X6077"/>
      <c r="Y6077"/>
      <c r="Z6077"/>
      <c r="AA6077"/>
      <c r="AB6077"/>
      <c r="AC6077"/>
      <c r="AD6077"/>
      <c r="AE6077"/>
      <c r="AF6077"/>
      <c r="AG6077"/>
      <c r="AH6077"/>
    </row>
    <row r="6078" spans="1:34" s="282" customFormat="1" ht="12.75" customHeight="1" x14ac:dyDescent="0.25">
      <c r="A6078"/>
      <c r="B6078"/>
      <c r="C6078" s="8"/>
      <c r="D6078" s="8"/>
      <c r="E6078"/>
      <c r="F6078" s="276"/>
      <c r="G6078"/>
      <c r="H6078"/>
      <c r="I6078"/>
      <c r="J6078" s="267"/>
      <c r="K6078" s="267"/>
      <c r="L6078" s="372"/>
      <c r="O6078" s="373"/>
      <c r="P6078" s="373"/>
      <c r="Q6078" s="374"/>
      <c r="R6078" s="274"/>
      <c r="S6078"/>
      <c r="T6078"/>
      <c r="U6078"/>
      <c r="V6078"/>
      <c r="W6078"/>
      <c r="X6078"/>
      <c r="Y6078"/>
      <c r="Z6078"/>
      <c r="AA6078"/>
      <c r="AB6078"/>
      <c r="AC6078"/>
      <c r="AD6078"/>
      <c r="AE6078"/>
      <c r="AF6078"/>
      <c r="AG6078"/>
      <c r="AH6078"/>
    </row>
    <row r="6079" spans="1:34" s="282" customFormat="1" ht="12.75" customHeight="1" x14ac:dyDescent="0.25">
      <c r="A6079"/>
      <c r="B6079"/>
      <c r="C6079" s="8"/>
      <c r="D6079" s="8"/>
      <c r="E6079"/>
      <c r="F6079" s="276"/>
      <c r="G6079"/>
      <c r="H6079"/>
      <c r="I6079"/>
      <c r="J6079" s="267"/>
      <c r="K6079" s="267"/>
      <c r="L6079" s="372"/>
      <c r="O6079" s="373"/>
      <c r="P6079" s="373"/>
      <c r="Q6079" s="374"/>
      <c r="R6079" s="274"/>
      <c r="S6079"/>
      <c r="T6079"/>
      <c r="U6079"/>
      <c r="V6079"/>
      <c r="W6079"/>
      <c r="X6079"/>
      <c r="Y6079"/>
      <c r="Z6079"/>
      <c r="AA6079"/>
      <c r="AB6079"/>
      <c r="AC6079"/>
      <c r="AD6079"/>
      <c r="AE6079"/>
      <c r="AF6079"/>
      <c r="AG6079"/>
      <c r="AH6079"/>
    </row>
    <row r="6080" spans="1:34" s="282" customFormat="1" ht="12.75" customHeight="1" x14ac:dyDescent="0.25">
      <c r="A6080"/>
      <c r="B6080"/>
      <c r="C6080" s="8"/>
      <c r="D6080" s="8"/>
      <c r="E6080"/>
      <c r="F6080" s="276"/>
      <c r="G6080"/>
      <c r="H6080"/>
      <c r="I6080"/>
      <c r="J6080" s="267"/>
      <c r="K6080" s="267"/>
      <c r="L6080" s="372"/>
      <c r="O6080" s="373"/>
      <c r="P6080" s="373"/>
      <c r="Q6080" s="374"/>
      <c r="R6080" s="274"/>
      <c r="S6080"/>
      <c r="T6080"/>
      <c r="U6080"/>
      <c r="V6080"/>
      <c r="W6080"/>
      <c r="X6080"/>
      <c r="Y6080"/>
      <c r="Z6080"/>
      <c r="AA6080"/>
      <c r="AB6080"/>
      <c r="AC6080"/>
      <c r="AD6080"/>
      <c r="AE6080"/>
      <c r="AF6080"/>
      <c r="AG6080"/>
      <c r="AH6080"/>
    </row>
    <row r="6081" spans="1:34" s="282" customFormat="1" ht="12.75" customHeight="1" x14ac:dyDescent="0.25">
      <c r="A6081"/>
      <c r="B6081"/>
      <c r="C6081" s="8"/>
      <c r="D6081" s="8"/>
      <c r="E6081"/>
      <c r="F6081" s="276"/>
      <c r="G6081"/>
      <c r="H6081"/>
      <c r="I6081"/>
      <c r="J6081" s="267"/>
      <c r="K6081" s="267"/>
      <c r="L6081" s="372"/>
      <c r="O6081" s="373"/>
      <c r="P6081" s="373"/>
      <c r="Q6081" s="374"/>
      <c r="R6081" s="274"/>
      <c r="S6081"/>
      <c r="T6081"/>
      <c r="U6081"/>
      <c r="V6081"/>
      <c r="W6081"/>
      <c r="X6081"/>
      <c r="Y6081"/>
      <c r="Z6081"/>
      <c r="AA6081"/>
      <c r="AB6081"/>
      <c r="AC6081"/>
      <c r="AD6081"/>
      <c r="AE6081"/>
      <c r="AF6081"/>
      <c r="AG6081"/>
      <c r="AH6081"/>
    </row>
    <row r="6082" spans="1:34" s="282" customFormat="1" ht="12.75" customHeight="1" x14ac:dyDescent="0.25">
      <c r="A6082"/>
      <c r="B6082"/>
      <c r="C6082" s="8"/>
      <c r="D6082" s="8"/>
      <c r="E6082"/>
      <c r="F6082" s="276"/>
      <c r="G6082"/>
      <c r="H6082"/>
      <c r="I6082"/>
      <c r="J6082" s="267"/>
      <c r="K6082" s="267"/>
      <c r="L6082" s="372"/>
      <c r="O6082" s="373"/>
      <c r="P6082" s="373"/>
      <c r="Q6082" s="374"/>
      <c r="R6082" s="274"/>
      <c r="S6082"/>
      <c r="T6082"/>
      <c r="U6082"/>
      <c r="V6082"/>
      <c r="W6082"/>
      <c r="X6082"/>
      <c r="Y6082"/>
      <c r="Z6082"/>
      <c r="AA6082"/>
      <c r="AB6082"/>
      <c r="AC6082"/>
      <c r="AD6082"/>
      <c r="AE6082"/>
      <c r="AF6082"/>
      <c r="AG6082"/>
      <c r="AH6082"/>
    </row>
    <row r="6083" spans="1:34" s="282" customFormat="1" ht="12.75" customHeight="1" x14ac:dyDescent="0.25">
      <c r="A6083"/>
      <c r="B6083"/>
      <c r="C6083" s="8"/>
      <c r="D6083" s="8"/>
      <c r="E6083"/>
      <c r="F6083" s="276"/>
      <c r="G6083"/>
      <c r="H6083"/>
      <c r="I6083"/>
      <c r="J6083" s="267"/>
      <c r="K6083" s="267"/>
      <c r="L6083" s="372"/>
      <c r="O6083" s="373"/>
      <c r="P6083" s="373"/>
      <c r="Q6083" s="374"/>
      <c r="R6083" s="274"/>
      <c r="S6083"/>
      <c r="T6083"/>
      <c r="U6083"/>
      <c r="V6083"/>
      <c r="W6083"/>
      <c r="X6083"/>
      <c r="Y6083"/>
      <c r="Z6083"/>
      <c r="AA6083"/>
      <c r="AB6083"/>
      <c r="AC6083"/>
      <c r="AD6083"/>
      <c r="AE6083"/>
      <c r="AF6083"/>
      <c r="AG6083"/>
      <c r="AH6083"/>
    </row>
    <row r="6084" spans="1:34" s="282" customFormat="1" ht="12.75" customHeight="1" x14ac:dyDescent="0.25">
      <c r="A6084"/>
      <c r="B6084"/>
      <c r="C6084" s="8"/>
      <c r="D6084" s="8"/>
      <c r="E6084"/>
      <c r="F6084" s="276"/>
      <c r="G6084"/>
      <c r="H6084"/>
      <c r="I6084"/>
      <c r="J6084" s="267"/>
      <c r="K6084" s="267"/>
      <c r="L6084" s="372"/>
      <c r="O6084" s="373"/>
      <c r="P6084" s="373"/>
      <c r="Q6084" s="374"/>
      <c r="R6084" s="274"/>
      <c r="S6084"/>
      <c r="T6084"/>
      <c r="U6084"/>
      <c r="V6084"/>
      <c r="W6084"/>
      <c r="X6084"/>
      <c r="Y6084"/>
      <c r="Z6084"/>
      <c r="AA6084"/>
      <c r="AB6084"/>
      <c r="AC6084"/>
      <c r="AD6084"/>
      <c r="AE6084"/>
      <c r="AF6084"/>
      <c r="AG6084"/>
      <c r="AH6084"/>
    </row>
    <row r="6085" spans="1:34" s="282" customFormat="1" ht="12.75" customHeight="1" x14ac:dyDescent="0.25">
      <c r="A6085"/>
      <c r="B6085"/>
      <c r="C6085" s="8"/>
      <c r="D6085" s="8"/>
      <c r="E6085"/>
      <c r="F6085" s="276"/>
      <c r="G6085"/>
      <c r="H6085"/>
      <c r="I6085"/>
      <c r="J6085" s="267"/>
      <c r="K6085" s="267"/>
      <c r="L6085" s="372"/>
      <c r="O6085" s="373"/>
      <c r="P6085" s="373"/>
      <c r="Q6085" s="374"/>
      <c r="R6085" s="274"/>
      <c r="S6085"/>
      <c r="T6085"/>
      <c r="U6085"/>
      <c r="V6085"/>
      <c r="W6085"/>
      <c r="X6085"/>
      <c r="Y6085"/>
      <c r="Z6085"/>
      <c r="AA6085"/>
      <c r="AB6085"/>
      <c r="AC6085"/>
      <c r="AD6085"/>
      <c r="AE6085"/>
      <c r="AF6085"/>
      <c r="AG6085"/>
      <c r="AH6085"/>
    </row>
    <row r="6086" spans="1:34" s="282" customFormat="1" ht="12.75" customHeight="1" x14ac:dyDescent="0.25">
      <c r="A6086"/>
      <c r="B6086"/>
      <c r="C6086" s="8"/>
      <c r="D6086" s="8"/>
      <c r="E6086"/>
      <c r="F6086" s="276"/>
      <c r="G6086"/>
      <c r="H6086"/>
      <c r="I6086"/>
      <c r="J6086" s="267"/>
      <c r="K6086" s="267"/>
      <c r="L6086" s="372"/>
      <c r="O6086" s="373"/>
      <c r="P6086" s="373"/>
      <c r="Q6086" s="374"/>
      <c r="R6086" s="274"/>
      <c r="S6086"/>
      <c r="T6086"/>
      <c r="U6086"/>
      <c r="V6086"/>
      <c r="W6086"/>
      <c r="X6086"/>
      <c r="Y6086"/>
      <c r="Z6086"/>
      <c r="AA6086"/>
      <c r="AB6086"/>
      <c r="AC6086"/>
      <c r="AD6086"/>
      <c r="AE6086"/>
      <c r="AF6086"/>
      <c r="AG6086"/>
      <c r="AH6086"/>
    </row>
    <row r="6087" spans="1:34" s="282" customFormat="1" ht="12.75" customHeight="1" x14ac:dyDescent="0.25">
      <c r="A6087"/>
      <c r="B6087"/>
      <c r="C6087" s="8"/>
      <c r="D6087" s="8"/>
      <c r="E6087"/>
      <c r="F6087" s="276"/>
      <c r="G6087"/>
      <c r="H6087"/>
      <c r="I6087"/>
      <c r="J6087" s="267"/>
      <c r="K6087" s="267"/>
      <c r="L6087" s="372"/>
      <c r="O6087" s="373"/>
      <c r="P6087" s="373"/>
      <c r="Q6087" s="374"/>
      <c r="R6087" s="274"/>
      <c r="S6087"/>
      <c r="T6087"/>
      <c r="U6087"/>
      <c r="V6087"/>
      <c r="W6087"/>
      <c r="X6087"/>
      <c r="Y6087"/>
      <c r="Z6087"/>
      <c r="AA6087"/>
      <c r="AB6087"/>
      <c r="AC6087"/>
      <c r="AD6087"/>
      <c r="AE6087"/>
      <c r="AF6087"/>
      <c r="AG6087"/>
      <c r="AH6087"/>
    </row>
    <row r="6088" spans="1:34" s="282" customFormat="1" ht="12.75" customHeight="1" x14ac:dyDescent="0.25">
      <c r="A6088"/>
      <c r="B6088"/>
      <c r="C6088" s="8"/>
      <c r="D6088" s="8"/>
      <c r="E6088"/>
      <c r="F6088" s="276"/>
      <c r="G6088"/>
      <c r="H6088"/>
      <c r="I6088"/>
      <c r="J6088" s="267"/>
      <c r="K6088" s="267"/>
      <c r="L6088" s="372"/>
      <c r="O6088" s="373"/>
      <c r="P6088" s="373"/>
      <c r="Q6088" s="374"/>
      <c r="R6088" s="274"/>
      <c r="S6088"/>
      <c r="T6088"/>
      <c r="U6088"/>
      <c r="V6088"/>
      <c r="W6088"/>
      <c r="X6088"/>
      <c r="Y6088"/>
      <c r="Z6088"/>
      <c r="AA6088"/>
      <c r="AB6088"/>
      <c r="AC6088"/>
      <c r="AD6088"/>
      <c r="AE6088"/>
      <c r="AF6088"/>
      <c r="AG6088"/>
      <c r="AH6088"/>
    </row>
    <row r="6089" spans="1:34" s="282" customFormat="1" ht="12.75" customHeight="1" x14ac:dyDescent="0.25">
      <c r="A6089"/>
      <c r="B6089"/>
      <c r="C6089" s="8"/>
      <c r="D6089" s="8"/>
      <c r="E6089"/>
      <c r="F6089" s="276"/>
      <c r="G6089"/>
      <c r="H6089"/>
      <c r="I6089"/>
      <c r="J6089" s="267"/>
      <c r="K6089" s="267"/>
      <c r="L6089" s="372"/>
      <c r="O6089" s="373"/>
      <c r="P6089" s="373"/>
      <c r="Q6089" s="374"/>
      <c r="R6089" s="274"/>
      <c r="S6089"/>
      <c r="T6089"/>
      <c r="U6089"/>
      <c r="V6089"/>
      <c r="W6089"/>
      <c r="X6089"/>
      <c r="Y6089"/>
      <c r="Z6089"/>
      <c r="AA6089"/>
      <c r="AB6089"/>
      <c r="AC6089"/>
      <c r="AD6089"/>
      <c r="AE6089"/>
      <c r="AF6089"/>
      <c r="AG6089"/>
      <c r="AH6089"/>
    </row>
    <row r="6090" spans="1:34" s="282" customFormat="1" ht="12.75" customHeight="1" x14ac:dyDescent="0.25">
      <c r="A6090"/>
      <c r="B6090"/>
      <c r="C6090" s="8"/>
      <c r="D6090" s="8"/>
      <c r="E6090"/>
      <c r="F6090" s="276"/>
      <c r="G6090"/>
      <c r="H6090"/>
      <c r="I6090"/>
      <c r="J6090" s="267"/>
      <c r="K6090" s="267"/>
      <c r="L6090" s="372"/>
      <c r="O6090" s="373"/>
      <c r="P6090" s="373"/>
      <c r="Q6090" s="374"/>
      <c r="R6090" s="274"/>
      <c r="S6090"/>
      <c r="T6090"/>
      <c r="U6090"/>
      <c r="V6090"/>
      <c r="W6090"/>
      <c r="X6090"/>
      <c r="Y6090"/>
      <c r="Z6090"/>
      <c r="AA6090"/>
      <c r="AB6090"/>
      <c r="AC6090"/>
      <c r="AD6090"/>
      <c r="AE6090"/>
      <c r="AF6090"/>
      <c r="AG6090"/>
      <c r="AH6090"/>
    </row>
    <row r="6091" spans="1:34" s="282" customFormat="1" ht="12.75" customHeight="1" x14ac:dyDescent="0.25">
      <c r="A6091"/>
      <c r="B6091"/>
      <c r="C6091" s="8"/>
      <c r="D6091" s="8"/>
      <c r="E6091"/>
      <c r="F6091" s="276"/>
      <c r="G6091"/>
      <c r="H6091"/>
      <c r="I6091"/>
      <c r="J6091" s="267"/>
      <c r="K6091" s="267"/>
      <c r="L6091" s="372"/>
      <c r="O6091" s="373"/>
      <c r="P6091" s="373"/>
      <c r="Q6091" s="374"/>
      <c r="R6091" s="274"/>
      <c r="S6091"/>
      <c r="T6091"/>
      <c r="U6091"/>
      <c r="V6091"/>
      <c r="W6091"/>
      <c r="X6091"/>
      <c r="Y6091"/>
      <c r="Z6091"/>
      <c r="AA6091"/>
      <c r="AB6091"/>
      <c r="AC6091"/>
      <c r="AD6091"/>
      <c r="AE6091"/>
      <c r="AF6091"/>
      <c r="AG6091"/>
      <c r="AH6091"/>
    </row>
    <row r="6092" spans="1:34" s="282" customFormat="1" ht="12.75" customHeight="1" x14ac:dyDescent="0.25">
      <c r="A6092"/>
      <c r="B6092"/>
      <c r="C6092" s="8"/>
      <c r="D6092" s="8"/>
      <c r="E6092"/>
      <c r="F6092" s="276"/>
      <c r="G6092"/>
      <c r="H6092"/>
      <c r="I6092"/>
      <c r="J6092" s="267"/>
      <c r="K6092" s="267"/>
      <c r="L6092" s="372"/>
      <c r="O6092" s="373"/>
      <c r="P6092" s="373"/>
      <c r="Q6092" s="374"/>
      <c r="R6092" s="274"/>
      <c r="S6092"/>
      <c r="T6092"/>
      <c r="U6092"/>
      <c r="V6092"/>
      <c r="W6092"/>
      <c r="X6092"/>
      <c r="Y6092"/>
      <c r="Z6092"/>
      <c r="AA6092"/>
      <c r="AB6092"/>
      <c r="AC6092"/>
      <c r="AD6092"/>
      <c r="AE6092"/>
      <c r="AF6092"/>
      <c r="AG6092"/>
      <c r="AH6092"/>
    </row>
    <row r="6093" spans="1:34" s="282" customFormat="1" ht="12.75" customHeight="1" x14ac:dyDescent="0.25">
      <c r="A6093"/>
      <c r="B6093"/>
      <c r="C6093" s="8"/>
      <c r="D6093" s="8"/>
      <c r="E6093"/>
      <c r="F6093" s="276"/>
      <c r="G6093"/>
      <c r="H6093"/>
      <c r="I6093"/>
      <c r="J6093" s="267"/>
      <c r="K6093" s="267"/>
      <c r="L6093" s="372"/>
      <c r="O6093" s="373"/>
      <c r="P6093" s="373"/>
      <c r="Q6093" s="374"/>
      <c r="R6093" s="274"/>
      <c r="S6093"/>
      <c r="T6093"/>
      <c r="U6093"/>
      <c r="V6093"/>
      <c r="W6093"/>
      <c r="X6093"/>
      <c r="Y6093"/>
      <c r="Z6093"/>
      <c r="AA6093"/>
      <c r="AB6093"/>
      <c r="AC6093"/>
      <c r="AD6093"/>
      <c r="AE6093"/>
      <c r="AF6093"/>
      <c r="AG6093"/>
      <c r="AH6093"/>
    </row>
    <row r="6094" spans="1:34" s="282" customFormat="1" ht="12.75" customHeight="1" x14ac:dyDescent="0.25">
      <c r="A6094"/>
      <c r="B6094"/>
      <c r="C6094" s="8"/>
      <c r="D6094" s="8"/>
      <c r="E6094"/>
      <c r="F6094" s="276"/>
      <c r="G6094"/>
      <c r="H6094"/>
      <c r="I6094"/>
      <c r="J6094" s="267"/>
      <c r="K6094" s="267"/>
      <c r="L6094" s="372"/>
      <c r="O6094" s="373"/>
      <c r="P6094" s="373"/>
      <c r="Q6094" s="374"/>
      <c r="R6094" s="274"/>
      <c r="S6094"/>
      <c r="T6094"/>
      <c r="U6094"/>
      <c r="V6094"/>
      <c r="W6094"/>
      <c r="X6094"/>
      <c r="Y6094"/>
      <c r="Z6094"/>
      <c r="AA6094"/>
      <c r="AB6094"/>
      <c r="AC6094"/>
      <c r="AD6094"/>
      <c r="AE6094"/>
      <c r="AF6094"/>
      <c r="AG6094"/>
      <c r="AH6094"/>
    </row>
    <row r="6095" spans="1:34" s="282" customFormat="1" ht="12.75" customHeight="1" x14ac:dyDescent="0.25">
      <c r="A6095"/>
      <c r="B6095"/>
      <c r="C6095" s="8"/>
      <c r="D6095" s="8"/>
      <c r="E6095"/>
      <c r="F6095" s="276"/>
      <c r="G6095"/>
      <c r="H6095"/>
      <c r="I6095"/>
      <c r="J6095" s="267"/>
      <c r="K6095" s="267"/>
      <c r="L6095" s="372"/>
      <c r="O6095" s="373"/>
      <c r="P6095" s="373"/>
      <c r="Q6095" s="374"/>
      <c r="R6095" s="274"/>
      <c r="S6095"/>
      <c r="T6095"/>
      <c r="U6095"/>
      <c r="V6095"/>
      <c r="W6095"/>
      <c r="X6095"/>
      <c r="Y6095"/>
      <c r="Z6095"/>
      <c r="AA6095"/>
      <c r="AB6095"/>
      <c r="AC6095"/>
      <c r="AD6095"/>
      <c r="AE6095"/>
      <c r="AF6095"/>
      <c r="AG6095"/>
      <c r="AH6095"/>
    </row>
    <row r="6096" spans="1:34" s="282" customFormat="1" ht="12.75" customHeight="1" x14ac:dyDescent="0.25">
      <c r="A6096"/>
      <c r="B6096"/>
      <c r="C6096" s="8"/>
      <c r="D6096" s="8"/>
      <c r="E6096"/>
      <c r="F6096" s="276"/>
      <c r="G6096"/>
      <c r="H6096"/>
      <c r="I6096"/>
      <c r="J6096" s="267"/>
      <c r="K6096" s="267"/>
      <c r="L6096" s="372"/>
      <c r="O6096" s="373"/>
      <c r="P6096" s="373"/>
      <c r="Q6096" s="374"/>
      <c r="R6096" s="274"/>
      <c r="S6096"/>
      <c r="T6096"/>
      <c r="U6096"/>
      <c r="V6096"/>
      <c r="W6096"/>
      <c r="X6096"/>
      <c r="Y6096"/>
      <c r="Z6096"/>
      <c r="AA6096"/>
      <c r="AB6096"/>
      <c r="AC6096"/>
      <c r="AD6096"/>
      <c r="AE6096"/>
      <c r="AF6096"/>
      <c r="AG6096"/>
      <c r="AH6096"/>
    </row>
    <row r="6097" spans="1:34" s="282" customFormat="1" ht="12.75" customHeight="1" x14ac:dyDescent="0.25">
      <c r="A6097"/>
      <c r="B6097"/>
      <c r="C6097" s="8"/>
      <c r="D6097" s="8"/>
      <c r="E6097"/>
      <c r="F6097" s="276"/>
      <c r="G6097"/>
      <c r="H6097"/>
      <c r="I6097"/>
      <c r="J6097" s="267"/>
      <c r="K6097" s="267"/>
      <c r="L6097" s="372"/>
      <c r="O6097" s="373"/>
      <c r="P6097" s="373"/>
      <c r="Q6097" s="374"/>
      <c r="R6097" s="274"/>
      <c r="S6097"/>
      <c r="T6097"/>
      <c r="U6097"/>
      <c r="V6097"/>
      <c r="W6097"/>
      <c r="X6097"/>
      <c r="Y6097"/>
      <c r="Z6097"/>
      <c r="AA6097"/>
      <c r="AB6097"/>
      <c r="AC6097"/>
      <c r="AD6097"/>
      <c r="AE6097"/>
      <c r="AF6097"/>
      <c r="AG6097"/>
      <c r="AH6097"/>
    </row>
    <row r="6098" spans="1:34" s="282" customFormat="1" ht="12.75" customHeight="1" x14ac:dyDescent="0.25">
      <c r="A6098"/>
      <c r="B6098"/>
      <c r="C6098" s="8"/>
      <c r="D6098" s="8"/>
      <c r="E6098"/>
      <c r="F6098" s="276"/>
      <c r="G6098"/>
      <c r="H6098"/>
      <c r="I6098"/>
      <c r="J6098" s="267"/>
      <c r="K6098" s="267"/>
      <c r="L6098" s="372"/>
      <c r="O6098" s="373"/>
      <c r="P6098" s="373"/>
      <c r="Q6098" s="374"/>
      <c r="R6098" s="274"/>
      <c r="S6098"/>
      <c r="T6098"/>
      <c r="U6098"/>
      <c r="V6098"/>
      <c r="W6098"/>
      <c r="X6098"/>
      <c r="Y6098"/>
      <c r="Z6098"/>
      <c r="AA6098"/>
      <c r="AB6098"/>
      <c r="AC6098"/>
      <c r="AD6098"/>
      <c r="AE6098"/>
      <c r="AF6098"/>
      <c r="AG6098"/>
      <c r="AH6098"/>
    </row>
    <row r="6099" spans="1:34" s="282" customFormat="1" ht="12.75" customHeight="1" x14ac:dyDescent="0.25">
      <c r="A6099"/>
      <c r="B6099"/>
      <c r="C6099" s="8"/>
      <c r="D6099" s="8"/>
      <c r="E6099"/>
      <c r="F6099" s="276"/>
      <c r="G6099"/>
      <c r="H6099"/>
      <c r="I6099"/>
      <c r="J6099" s="267"/>
      <c r="K6099" s="267"/>
      <c r="L6099" s="372"/>
      <c r="O6099" s="373"/>
      <c r="P6099" s="373"/>
      <c r="Q6099" s="374"/>
      <c r="R6099" s="274"/>
      <c r="S6099"/>
      <c r="T6099"/>
      <c r="U6099"/>
      <c r="V6099"/>
      <c r="W6099"/>
      <c r="X6099"/>
      <c r="Y6099"/>
      <c r="Z6099"/>
      <c r="AA6099"/>
      <c r="AB6099"/>
      <c r="AC6099"/>
      <c r="AD6099"/>
      <c r="AE6099"/>
      <c r="AF6099"/>
      <c r="AG6099"/>
      <c r="AH6099"/>
    </row>
    <row r="6100" spans="1:34" s="282" customFormat="1" ht="12.75" customHeight="1" x14ac:dyDescent="0.25">
      <c r="A6100"/>
      <c r="B6100"/>
      <c r="C6100" s="8"/>
      <c r="D6100" s="8"/>
      <c r="E6100"/>
      <c r="F6100" s="276"/>
      <c r="G6100"/>
      <c r="H6100"/>
      <c r="I6100"/>
      <c r="J6100" s="267"/>
      <c r="K6100" s="267"/>
      <c r="L6100" s="372"/>
      <c r="O6100" s="373"/>
      <c r="P6100" s="373"/>
      <c r="Q6100" s="374"/>
      <c r="R6100" s="274"/>
      <c r="S6100"/>
      <c r="T6100"/>
      <c r="U6100"/>
      <c r="V6100"/>
      <c r="W6100"/>
      <c r="X6100"/>
      <c r="Y6100"/>
      <c r="Z6100"/>
      <c r="AA6100"/>
      <c r="AB6100"/>
      <c r="AC6100"/>
      <c r="AD6100"/>
      <c r="AE6100"/>
      <c r="AF6100"/>
      <c r="AG6100"/>
      <c r="AH6100"/>
    </row>
    <row r="6101" spans="1:34" s="282" customFormat="1" ht="12.75" customHeight="1" x14ac:dyDescent="0.25">
      <c r="A6101"/>
      <c r="B6101"/>
      <c r="C6101" s="8"/>
      <c r="D6101" s="8"/>
      <c r="E6101"/>
      <c r="F6101" s="276"/>
      <c r="G6101"/>
      <c r="H6101"/>
      <c r="I6101"/>
      <c r="J6101" s="267"/>
      <c r="K6101" s="267"/>
      <c r="L6101" s="372"/>
      <c r="O6101" s="373"/>
      <c r="P6101" s="373"/>
      <c r="Q6101" s="374"/>
      <c r="R6101" s="274"/>
      <c r="S6101"/>
      <c r="T6101"/>
      <c r="U6101"/>
      <c r="V6101"/>
      <c r="W6101"/>
      <c r="X6101"/>
      <c r="Y6101"/>
      <c r="Z6101"/>
      <c r="AA6101"/>
      <c r="AB6101"/>
      <c r="AC6101"/>
      <c r="AD6101"/>
      <c r="AE6101"/>
      <c r="AF6101"/>
      <c r="AG6101"/>
      <c r="AH6101"/>
    </row>
    <row r="6102" spans="1:34" s="282" customFormat="1" ht="12.75" customHeight="1" x14ac:dyDescent="0.25">
      <c r="A6102"/>
      <c r="B6102"/>
      <c r="C6102" s="8"/>
      <c r="D6102" s="8"/>
      <c r="E6102"/>
      <c r="F6102" s="276"/>
      <c r="G6102"/>
      <c r="H6102"/>
      <c r="I6102"/>
      <c r="J6102" s="267"/>
      <c r="K6102" s="267"/>
      <c r="L6102" s="372"/>
      <c r="O6102" s="373"/>
      <c r="P6102" s="373"/>
      <c r="Q6102" s="374"/>
      <c r="R6102" s="274"/>
      <c r="S6102"/>
      <c r="T6102"/>
      <c r="U6102"/>
      <c r="V6102"/>
      <c r="W6102"/>
      <c r="X6102"/>
      <c r="Y6102"/>
      <c r="Z6102"/>
      <c r="AA6102"/>
      <c r="AB6102"/>
      <c r="AC6102"/>
      <c r="AD6102"/>
      <c r="AE6102"/>
      <c r="AF6102"/>
      <c r="AG6102"/>
      <c r="AH6102"/>
    </row>
    <row r="6103" spans="1:34" s="282" customFormat="1" ht="12.75" customHeight="1" x14ac:dyDescent="0.25">
      <c r="A6103"/>
      <c r="B6103"/>
      <c r="C6103" s="8"/>
      <c r="D6103" s="8"/>
      <c r="E6103"/>
      <c r="F6103" s="276"/>
      <c r="G6103"/>
      <c r="H6103"/>
      <c r="I6103"/>
      <c r="J6103" s="267"/>
      <c r="K6103" s="267"/>
      <c r="L6103" s="372"/>
      <c r="O6103" s="373"/>
      <c r="P6103" s="373"/>
      <c r="Q6103" s="374"/>
      <c r="R6103" s="274"/>
      <c r="S6103"/>
      <c r="T6103"/>
      <c r="U6103"/>
      <c r="V6103"/>
      <c r="W6103"/>
      <c r="X6103"/>
      <c r="Y6103"/>
      <c r="Z6103"/>
      <c r="AA6103"/>
      <c r="AB6103"/>
      <c r="AC6103"/>
      <c r="AD6103"/>
      <c r="AE6103"/>
      <c r="AF6103"/>
      <c r="AG6103"/>
      <c r="AH6103"/>
    </row>
    <row r="6104" spans="1:34" s="282" customFormat="1" ht="12.75" customHeight="1" x14ac:dyDescent="0.25">
      <c r="A6104"/>
      <c r="B6104"/>
      <c r="C6104" s="8"/>
      <c r="D6104" s="8"/>
      <c r="E6104"/>
      <c r="F6104" s="276"/>
      <c r="G6104"/>
      <c r="H6104"/>
      <c r="I6104"/>
      <c r="J6104" s="267"/>
      <c r="K6104" s="267"/>
      <c r="L6104" s="372"/>
      <c r="O6104" s="373"/>
      <c r="P6104" s="373"/>
      <c r="Q6104" s="374"/>
      <c r="R6104" s="274"/>
      <c r="S6104"/>
      <c r="T6104"/>
      <c r="U6104"/>
      <c r="V6104"/>
      <c r="W6104"/>
      <c r="X6104"/>
      <c r="Y6104"/>
      <c r="Z6104"/>
      <c r="AA6104"/>
      <c r="AB6104"/>
      <c r="AC6104"/>
      <c r="AD6104"/>
      <c r="AE6104"/>
      <c r="AF6104"/>
      <c r="AG6104"/>
      <c r="AH6104"/>
    </row>
    <row r="6105" spans="1:34" s="282" customFormat="1" ht="12.75" customHeight="1" x14ac:dyDescent="0.25">
      <c r="A6105"/>
      <c r="B6105"/>
      <c r="C6105" s="8"/>
      <c r="D6105" s="8"/>
      <c r="E6105"/>
      <c r="F6105" s="276"/>
      <c r="G6105"/>
      <c r="H6105"/>
      <c r="I6105"/>
      <c r="J6105" s="267"/>
      <c r="K6105" s="267"/>
      <c r="L6105" s="372"/>
      <c r="O6105" s="373"/>
      <c r="P6105" s="373"/>
      <c r="Q6105" s="374"/>
      <c r="R6105" s="274"/>
      <c r="S6105"/>
      <c r="T6105"/>
      <c r="U6105"/>
      <c r="V6105"/>
      <c r="W6105"/>
      <c r="X6105"/>
      <c r="Y6105"/>
      <c r="Z6105"/>
      <c r="AA6105"/>
      <c r="AB6105"/>
      <c r="AC6105"/>
      <c r="AD6105"/>
      <c r="AE6105"/>
      <c r="AF6105"/>
      <c r="AG6105"/>
      <c r="AH6105"/>
    </row>
    <row r="6106" spans="1:34" s="282" customFormat="1" ht="12.75" customHeight="1" x14ac:dyDescent="0.25">
      <c r="A6106"/>
      <c r="B6106"/>
      <c r="C6106" s="8"/>
      <c r="D6106" s="8"/>
      <c r="E6106"/>
      <c r="F6106" s="276"/>
      <c r="G6106"/>
      <c r="H6106"/>
      <c r="I6106"/>
      <c r="J6106" s="267"/>
      <c r="K6106" s="267"/>
      <c r="L6106" s="372"/>
      <c r="O6106" s="373"/>
      <c r="P6106" s="373"/>
      <c r="Q6106" s="374"/>
      <c r="R6106" s="274"/>
      <c r="S6106"/>
      <c r="T6106"/>
      <c r="U6106"/>
      <c r="V6106"/>
      <c r="W6106"/>
      <c r="X6106"/>
      <c r="Y6106"/>
      <c r="Z6106"/>
      <c r="AA6106"/>
      <c r="AB6106"/>
      <c r="AC6106"/>
      <c r="AD6106"/>
      <c r="AE6106"/>
      <c r="AF6106"/>
      <c r="AG6106"/>
      <c r="AH6106"/>
    </row>
    <row r="6107" spans="1:34" s="282" customFormat="1" ht="12.75" customHeight="1" x14ac:dyDescent="0.25">
      <c r="A6107"/>
      <c r="B6107"/>
      <c r="C6107" s="8"/>
      <c r="D6107" s="8"/>
      <c r="E6107"/>
      <c r="F6107" s="276"/>
      <c r="G6107"/>
      <c r="H6107"/>
      <c r="I6107"/>
      <c r="J6107" s="267"/>
      <c r="K6107" s="267"/>
      <c r="L6107" s="372"/>
      <c r="O6107" s="373"/>
      <c r="P6107" s="373"/>
      <c r="Q6107" s="374"/>
      <c r="R6107" s="274"/>
      <c r="S6107"/>
      <c r="T6107"/>
      <c r="U6107"/>
      <c r="V6107"/>
      <c r="W6107"/>
      <c r="X6107"/>
      <c r="Y6107"/>
      <c r="Z6107"/>
      <c r="AA6107"/>
      <c r="AB6107"/>
      <c r="AC6107"/>
      <c r="AD6107"/>
      <c r="AE6107"/>
      <c r="AF6107"/>
      <c r="AG6107"/>
      <c r="AH6107"/>
    </row>
    <row r="6108" spans="1:34" s="282" customFormat="1" ht="12.75" customHeight="1" x14ac:dyDescent="0.25">
      <c r="A6108"/>
      <c r="B6108"/>
      <c r="C6108" s="8"/>
      <c r="D6108" s="8"/>
      <c r="E6108"/>
      <c r="F6108" s="276"/>
      <c r="G6108"/>
      <c r="H6108"/>
      <c r="I6108"/>
      <c r="J6108" s="267"/>
      <c r="K6108" s="267"/>
      <c r="L6108" s="372"/>
      <c r="O6108" s="373"/>
      <c r="P6108" s="373"/>
      <c r="Q6108" s="374"/>
      <c r="R6108" s="274"/>
      <c r="S6108"/>
      <c r="T6108"/>
      <c r="U6108"/>
      <c r="V6108"/>
      <c r="W6108"/>
      <c r="X6108"/>
      <c r="Y6108"/>
      <c r="Z6108"/>
      <c r="AA6108"/>
      <c r="AB6108"/>
      <c r="AC6108"/>
      <c r="AD6108"/>
      <c r="AE6108"/>
      <c r="AF6108"/>
      <c r="AG6108"/>
      <c r="AH6108"/>
    </row>
    <row r="6109" spans="1:34" s="282" customFormat="1" ht="12.75" customHeight="1" x14ac:dyDescent="0.25">
      <c r="A6109"/>
      <c r="B6109"/>
      <c r="C6109" s="8"/>
      <c r="D6109" s="8"/>
      <c r="E6109"/>
      <c r="F6109" s="276"/>
      <c r="G6109"/>
      <c r="H6109"/>
      <c r="I6109"/>
      <c r="J6109" s="267"/>
      <c r="K6109" s="267"/>
      <c r="L6109" s="372"/>
      <c r="O6109" s="373"/>
      <c r="P6109" s="373"/>
      <c r="Q6109" s="374"/>
      <c r="R6109" s="274"/>
      <c r="S6109"/>
      <c r="T6109"/>
      <c r="U6109"/>
      <c r="V6109"/>
      <c r="W6109"/>
      <c r="X6109"/>
      <c r="Y6109"/>
      <c r="Z6109"/>
      <c r="AA6109"/>
      <c r="AB6109"/>
      <c r="AC6109"/>
      <c r="AD6109"/>
      <c r="AE6109"/>
      <c r="AF6109"/>
      <c r="AG6109"/>
      <c r="AH6109"/>
    </row>
    <row r="6110" spans="1:34" s="282" customFormat="1" ht="12.75" customHeight="1" x14ac:dyDescent="0.25">
      <c r="A6110"/>
      <c r="B6110"/>
      <c r="C6110" s="8"/>
      <c r="D6110" s="8"/>
      <c r="E6110"/>
      <c r="F6110" s="276"/>
      <c r="G6110"/>
      <c r="H6110"/>
      <c r="I6110"/>
      <c r="J6110" s="267"/>
      <c r="K6110" s="267"/>
      <c r="L6110" s="372"/>
      <c r="O6110" s="373"/>
      <c r="P6110" s="373"/>
      <c r="Q6110" s="374"/>
      <c r="R6110" s="274"/>
      <c r="S6110"/>
      <c r="T6110"/>
      <c r="U6110"/>
      <c r="V6110"/>
      <c r="W6110"/>
      <c r="X6110"/>
      <c r="Y6110"/>
      <c r="Z6110"/>
      <c r="AA6110"/>
      <c r="AB6110"/>
      <c r="AC6110"/>
      <c r="AD6110"/>
      <c r="AE6110"/>
      <c r="AF6110"/>
      <c r="AG6110"/>
      <c r="AH6110"/>
    </row>
    <row r="6111" spans="1:34" s="282" customFormat="1" ht="12.75" customHeight="1" x14ac:dyDescent="0.25">
      <c r="A6111"/>
      <c r="B6111"/>
      <c r="C6111" s="8"/>
      <c r="D6111" s="8"/>
      <c r="E6111"/>
      <c r="F6111" s="276"/>
      <c r="G6111"/>
      <c r="H6111"/>
      <c r="I6111"/>
      <c r="J6111" s="267"/>
      <c r="K6111" s="267"/>
      <c r="L6111" s="372"/>
      <c r="O6111" s="373"/>
      <c r="P6111" s="373"/>
      <c r="Q6111" s="374"/>
      <c r="R6111" s="274"/>
      <c r="S6111"/>
      <c r="T6111"/>
      <c r="U6111"/>
      <c r="V6111"/>
      <c r="W6111"/>
      <c r="X6111"/>
      <c r="Y6111"/>
      <c r="Z6111"/>
      <c r="AA6111"/>
      <c r="AB6111"/>
      <c r="AC6111"/>
      <c r="AD6111"/>
      <c r="AE6111"/>
      <c r="AF6111"/>
      <c r="AG6111"/>
      <c r="AH6111"/>
    </row>
    <row r="6112" spans="1:34" s="282" customFormat="1" ht="12.75" customHeight="1" x14ac:dyDescent="0.25">
      <c r="A6112"/>
      <c r="B6112"/>
      <c r="C6112" s="8"/>
      <c r="D6112" s="8"/>
      <c r="E6112"/>
      <c r="F6112" s="276"/>
      <c r="G6112"/>
      <c r="H6112"/>
      <c r="I6112"/>
      <c r="J6112" s="267"/>
      <c r="K6112" s="267"/>
      <c r="L6112" s="372"/>
      <c r="O6112" s="373"/>
      <c r="P6112" s="373"/>
      <c r="Q6112" s="374"/>
      <c r="R6112" s="274"/>
      <c r="S6112"/>
      <c r="T6112"/>
      <c r="U6112"/>
      <c r="V6112"/>
      <c r="W6112"/>
      <c r="X6112"/>
      <c r="Y6112"/>
      <c r="Z6112"/>
      <c r="AA6112"/>
      <c r="AB6112"/>
      <c r="AC6112"/>
      <c r="AD6112"/>
      <c r="AE6112"/>
      <c r="AF6112"/>
      <c r="AG6112"/>
      <c r="AH6112"/>
    </row>
    <row r="6113" spans="1:34" s="282" customFormat="1" ht="12.75" customHeight="1" x14ac:dyDescent="0.25">
      <c r="A6113"/>
      <c r="B6113"/>
      <c r="C6113" s="8"/>
      <c r="D6113" s="8"/>
      <c r="E6113"/>
      <c r="F6113" s="276"/>
      <c r="G6113"/>
      <c r="H6113"/>
      <c r="I6113"/>
      <c r="J6113" s="267"/>
      <c r="K6113" s="267"/>
      <c r="L6113" s="372"/>
      <c r="O6113" s="373"/>
      <c r="P6113" s="373"/>
      <c r="Q6113" s="374"/>
      <c r="R6113" s="274"/>
      <c r="S6113"/>
      <c r="T6113"/>
      <c r="U6113"/>
      <c r="V6113"/>
      <c r="W6113"/>
      <c r="X6113"/>
      <c r="Y6113"/>
      <c r="Z6113"/>
      <c r="AA6113"/>
      <c r="AB6113"/>
      <c r="AC6113"/>
      <c r="AD6113"/>
      <c r="AE6113"/>
      <c r="AF6113"/>
      <c r="AG6113"/>
      <c r="AH6113"/>
    </row>
    <row r="6114" spans="1:34" s="282" customFormat="1" ht="12.75" customHeight="1" x14ac:dyDescent="0.25">
      <c r="A6114"/>
      <c r="B6114"/>
      <c r="C6114" s="8"/>
      <c r="D6114" s="8"/>
      <c r="E6114"/>
      <c r="F6114" s="276"/>
      <c r="G6114"/>
      <c r="H6114"/>
      <c r="I6114"/>
      <c r="J6114" s="267"/>
      <c r="K6114" s="267"/>
      <c r="L6114" s="372"/>
      <c r="O6114" s="373"/>
      <c r="P6114" s="373"/>
      <c r="Q6114" s="374"/>
      <c r="R6114" s="274"/>
      <c r="S6114"/>
      <c r="T6114"/>
      <c r="U6114"/>
      <c r="V6114"/>
      <c r="W6114"/>
      <c r="X6114"/>
      <c r="Y6114"/>
      <c r="Z6114"/>
      <c r="AA6114"/>
      <c r="AB6114"/>
      <c r="AC6114"/>
      <c r="AD6114"/>
      <c r="AE6114"/>
      <c r="AF6114"/>
      <c r="AG6114"/>
      <c r="AH6114"/>
    </row>
    <row r="6115" spans="1:34" s="282" customFormat="1" ht="12.75" customHeight="1" x14ac:dyDescent="0.25">
      <c r="A6115"/>
      <c r="B6115"/>
      <c r="C6115" s="8"/>
      <c r="D6115" s="8"/>
      <c r="E6115"/>
      <c r="F6115" s="276"/>
      <c r="G6115"/>
      <c r="H6115"/>
      <c r="I6115"/>
      <c r="J6115" s="267"/>
      <c r="K6115" s="267"/>
      <c r="L6115" s="372"/>
      <c r="O6115" s="373"/>
      <c r="P6115" s="373"/>
      <c r="Q6115" s="374"/>
      <c r="R6115" s="274"/>
      <c r="S6115"/>
      <c r="T6115"/>
      <c r="U6115"/>
      <c r="V6115"/>
      <c r="W6115"/>
      <c r="X6115"/>
      <c r="Y6115"/>
      <c r="Z6115"/>
      <c r="AA6115"/>
      <c r="AB6115"/>
      <c r="AC6115"/>
      <c r="AD6115"/>
      <c r="AE6115"/>
      <c r="AF6115"/>
      <c r="AG6115"/>
      <c r="AH6115"/>
    </row>
    <row r="6116" spans="1:34" s="282" customFormat="1" ht="12.75" customHeight="1" x14ac:dyDescent="0.25">
      <c r="A6116"/>
      <c r="B6116"/>
      <c r="C6116" s="8"/>
      <c r="D6116" s="8"/>
      <c r="E6116"/>
      <c r="F6116" s="276"/>
      <c r="G6116"/>
      <c r="H6116"/>
      <c r="I6116"/>
      <c r="J6116" s="267"/>
      <c r="K6116" s="267"/>
      <c r="L6116" s="372"/>
      <c r="O6116" s="373"/>
      <c r="P6116" s="373"/>
      <c r="Q6116" s="374"/>
      <c r="R6116" s="274"/>
      <c r="S6116"/>
      <c r="T6116"/>
      <c r="U6116"/>
      <c r="V6116"/>
      <c r="W6116"/>
      <c r="X6116"/>
      <c r="Y6116"/>
      <c r="Z6116"/>
      <c r="AA6116"/>
      <c r="AB6116"/>
      <c r="AC6116"/>
      <c r="AD6116"/>
      <c r="AE6116"/>
      <c r="AF6116"/>
      <c r="AG6116"/>
      <c r="AH6116"/>
    </row>
    <row r="6117" spans="1:34" s="282" customFormat="1" ht="12.75" customHeight="1" x14ac:dyDescent="0.25">
      <c r="A6117"/>
      <c r="B6117"/>
      <c r="C6117" s="8"/>
      <c r="D6117" s="8"/>
      <c r="E6117"/>
      <c r="F6117" s="276"/>
      <c r="G6117"/>
      <c r="H6117"/>
      <c r="I6117"/>
      <c r="J6117" s="267"/>
      <c r="K6117" s="267"/>
      <c r="L6117" s="372"/>
      <c r="O6117" s="373"/>
      <c r="P6117" s="373"/>
      <c r="Q6117" s="374"/>
      <c r="R6117" s="274"/>
      <c r="S6117"/>
      <c r="T6117"/>
      <c r="U6117"/>
      <c r="V6117"/>
      <c r="W6117"/>
      <c r="X6117"/>
      <c r="Y6117"/>
      <c r="Z6117"/>
      <c r="AA6117"/>
      <c r="AB6117"/>
      <c r="AC6117"/>
      <c r="AD6117"/>
      <c r="AE6117"/>
      <c r="AF6117"/>
      <c r="AG6117"/>
      <c r="AH6117"/>
    </row>
    <row r="6118" spans="1:34" s="282" customFormat="1" ht="12.75" customHeight="1" x14ac:dyDescent="0.25">
      <c r="A6118"/>
      <c r="B6118"/>
      <c r="C6118" s="8"/>
      <c r="D6118" s="8"/>
      <c r="E6118"/>
      <c r="F6118" s="276"/>
      <c r="G6118"/>
      <c r="H6118"/>
      <c r="I6118"/>
      <c r="J6118" s="267"/>
      <c r="K6118" s="267"/>
      <c r="L6118" s="372"/>
      <c r="O6118" s="373"/>
      <c r="P6118" s="373"/>
      <c r="Q6118" s="374"/>
      <c r="R6118" s="274"/>
      <c r="S6118"/>
      <c r="T6118"/>
      <c r="U6118"/>
      <c r="V6118"/>
      <c r="W6118"/>
      <c r="X6118"/>
      <c r="Y6118"/>
      <c r="Z6118"/>
      <c r="AA6118"/>
      <c r="AB6118"/>
      <c r="AC6118"/>
      <c r="AD6118"/>
      <c r="AE6118"/>
      <c r="AF6118"/>
      <c r="AG6118"/>
      <c r="AH6118"/>
    </row>
    <row r="6119" spans="1:34" s="282" customFormat="1" ht="12.75" customHeight="1" x14ac:dyDescent="0.25">
      <c r="A6119"/>
      <c r="B6119"/>
      <c r="C6119" s="8"/>
      <c r="D6119" s="8"/>
      <c r="E6119"/>
      <c r="F6119" s="276"/>
      <c r="G6119"/>
      <c r="H6119"/>
      <c r="I6119"/>
      <c r="J6119" s="267"/>
      <c r="K6119" s="267"/>
      <c r="L6119" s="372"/>
      <c r="O6119" s="373"/>
      <c r="P6119" s="373"/>
      <c r="Q6119" s="374"/>
      <c r="R6119" s="274"/>
      <c r="S6119"/>
      <c r="T6119"/>
      <c r="U6119"/>
      <c r="V6119"/>
      <c r="W6119"/>
      <c r="X6119"/>
      <c r="Y6119"/>
      <c r="Z6119"/>
      <c r="AA6119"/>
      <c r="AB6119"/>
      <c r="AC6119"/>
      <c r="AD6119"/>
      <c r="AE6119"/>
      <c r="AF6119"/>
      <c r="AG6119"/>
      <c r="AH6119"/>
    </row>
    <row r="6120" spans="1:34" s="282" customFormat="1" ht="12.75" customHeight="1" x14ac:dyDescent="0.25">
      <c r="A6120"/>
      <c r="B6120"/>
      <c r="C6120" s="8"/>
      <c r="D6120" s="8"/>
      <c r="E6120"/>
      <c r="F6120" s="276"/>
      <c r="G6120"/>
      <c r="H6120"/>
      <c r="I6120"/>
      <c r="J6120" s="267"/>
      <c r="K6120" s="267"/>
      <c r="L6120" s="372"/>
      <c r="O6120" s="373"/>
      <c r="P6120" s="373"/>
      <c r="Q6120" s="374"/>
      <c r="R6120" s="274"/>
      <c r="S6120"/>
      <c r="T6120"/>
      <c r="U6120"/>
      <c r="V6120"/>
      <c r="W6120"/>
      <c r="X6120"/>
      <c r="Y6120"/>
      <c r="Z6120"/>
      <c r="AA6120"/>
      <c r="AB6120"/>
      <c r="AC6120"/>
      <c r="AD6120"/>
      <c r="AE6120"/>
      <c r="AF6120"/>
      <c r="AG6120"/>
      <c r="AH6120"/>
    </row>
    <row r="6121" spans="1:34" s="282" customFormat="1" ht="12.75" customHeight="1" x14ac:dyDescent="0.25">
      <c r="A6121"/>
      <c r="B6121"/>
      <c r="C6121" s="8"/>
      <c r="D6121" s="8"/>
      <c r="E6121"/>
      <c r="F6121" s="276"/>
      <c r="G6121"/>
      <c r="H6121"/>
      <c r="I6121"/>
      <c r="J6121" s="267"/>
      <c r="K6121" s="267"/>
      <c r="L6121" s="372"/>
      <c r="O6121" s="373"/>
      <c r="P6121" s="373"/>
      <c r="Q6121" s="374"/>
      <c r="R6121" s="274"/>
      <c r="S6121"/>
      <c r="T6121"/>
      <c r="U6121"/>
      <c r="V6121"/>
      <c r="W6121"/>
      <c r="X6121"/>
      <c r="Y6121"/>
      <c r="Z6121"/>
      <c r="AA6121"/>
      <c r="AB6121"/>
      <c r="AC6121"/>
      <c r="AD6121"/>
      <c r="AE6121"/>
      <c r="AF6121"/>
      <c r="AG6121"/>
      <c r="AH6121"/>
    </row>
    <row r="6122" spans="1:34" s="282" customFormat="1" ht="12.75" customHeight="1" x14ac:dyDescent="0.25">
      <c r="A6122"/>
      <c r="B6122"/>
      <c r="C6122" s="8"/>
      <c r="D6122" s="8"/>
      <c r="E6122"/>
      <c r="F6122" s="276"/>
      <c r="G6122"/>
      <c r="H6122"/>
      <c r="I6122"/>
      <c r="J6122" s="267"/>
      <c r="K6122" s="267"/>
      <c r="L6122" s="372"/>
      <c r="O6122" s="373"/>
      <c r="P6122" s="373"/>
      <c r="Q6122" s="374"/>
      <c r="R6122" s="274"/>
      <c r="S6122"/>
      <c r="T6122"/>
      <c r="U6122"/>
      <c r="V6122"/>
      <c r="W6122"/>
      <c r="X6122"/>
      <c r="Y6122"/>
      <c r="Z6122"/>
      <c r="AA6122"/>
      <c r="AB6122"/>
      <c r="AC6122"/>
      <c r="AD6122"/>
      <c r="AE6122"/>
      <c r="AF6122"/>
      <c r="AG6122"/>
      <c r="AH6122"/>
    </row>
    <row r="6123" spans="1:34" s="282" customFormat="1" ht="12.75" customHeight="1" x14ac:dyDescent="0.25">
      <c r="A6123"/>
      <c r="B6123"/>
      <c r="C6123" s="8"/>
      <c r="D6123" s="8"/>
      <c r="E6123"/>
      <c r="F6123" s="276"/>
      <c r="G6123"/>
      <c r="H6123"/>
      <c r="I6123"/>
      <c r="J6123" s="267"/>
      <c r="K6123" s="267"/>
      <c r="L6123" s="372"/>
      <c r="O6123" s="373"/>
      <c r="P6123" s="373"/>
      <c r="Q6123" s="374"/>
      <c r="R6123" s="274"/>
      <c r="S6123"/>
      <c r="T6123"/>
      <c r="U6123"/>
      <c r="V6123"/>
      <c r="W6123"/>
      <c r="X6123"/>
      <c r="Y6123"/>
      <c r="Z6123"/>
      <c r="AA6123"/>
      <c r="AB6123"/>
      <c r="AC6123"/>
      <c r="AD6123"/>
      <c r="AE6123"/>
      <c r="AF6123"/>
      <c r="AG6123"/>
      <c r="AH6123"/>
    </row>
    <row r="6124" spans="1:34" s="282" customFormat="1" ht="12.75" customHeight="1" x14ac:dyDescent="0.25">
      <c r="A6124"/>
      <c r="B6124"/>
      <c r="C6124" s="8"/>
      <c r="D6124" s="8"/>
      <c r="E6124"/>
      <c r="F6124" s="276"/>
      <c r="G6124"/>
      <c r="H6124"/>
      <c r="I6124"/>
      <c r="J6124" s="267"/>
      <c r="K6124" s="267"/>
      <c r="L6124" s="372"/>
      <c r="O6124" s="373"/>
      <c r="P6124" s="373"/>
      <c r="Q6124" s="374"/>
      <c r="R6124" s="274"/>
      <c r="S6124"/>
      <c r="T6124"/>
      <c r="U6124"/>
      <c r="V6124"/>
      <c r="W6124"/>
      <c r="X6124"/>
      <c r="Y6124"/>
      <c r="Z6124"/>
      <c r="AA6124"/>
      <c r="AB6124"/>
      <c r="AC6124"/>
      <c r="AD6124"/>
      <c r="AE6124"/>
      <c r="AF6124"/>
      <c r="AG6124"/>
      <c r="AH6124"/>
    </row>
    <row r="6125" spans="1:34" s="282" customFormat="1" ht="12.75" customHeight="1" x14ac:dyDescent="0.25">
      <c r="A6125"/>
      <c r="B6125"/>
      <c r="C6125" s="8"/>
      <c r="D6125" s="8"/>
      <c r="E6125"/>
      <c r="F6125" s="276"/>
      <c r="G6125"/>
      <c r="H6125"/>
      <c r="I6125"/>
      <c r="J6125" s="267"/>
      <c r="K6125" s="267"/>
      <c r="L6125" s="372"/>
      <c r="O6125" s="373"/>
      <c r="P6125" s="373"/>
      <c r="Q6125" s="374"/>
      <c r="R6125" s="274"/>
      <c r="S6125"/>
      <c r="T6125"/>
      <c r="U6125"/>
      <c r="V6125"/>
      <c r="W6125"/>
      <c r="X6125"/>
      <c r="Y6125"/>
      <c r="Z6125"/>
      <c r="AA6125"/>
      <c r="AB6125"/>
      <c r="AC6125"/>
      <c r="AD6125"/>
      <c r="AE6125"/>
      <c r="AF6125"/>
      <c r="AG6125"/>
      <c r="AH6125"/>
    </row>
    <row r="6126" spans="1:34" s="282" customFormat="1" ht="12.75" customHeight="1" x14ac:dyDescent="0.25">
      <c r="A6126"/>
      <c r="B6126"/>
      <c r="C6126" s="8"/>
      <c r="D6126" s="8"/>
      <c r="E6126"/>
      <c r="F6126" s="276"/>
      <c r="G6126"/>
      <c r="H6126"/>
      <c r="I6126"/>
      <c r="J6126" s="267"/>
      <c r="K6126" s="267"/>
      <c r="L6126" s="372"/>
      <c r="O6126" s="373"/>
      <c r="P6126" s="373"/>
      <c r="Q6126" s="374"/>
      <c r="R6126" s="274"/>
      <c r="S6126"/>
      <c r="T6126"/>
      <c r="U6126"/>
      <c r="V6126"/>
      <c r="W6126"/>
      <c r="X6126"/>
      <c r="Y6126"/>
      <c r="Z6126"/>
      <c r="AA6126"/>
      <c r="AB6126"/>
      <c r="AC6126"/>
      <c r="AD6126"/>
      <c r="AE6126"/>
      <c r="AF6126"/>
      <c r="AG6126"/>
      <c r="AH6126"/>
    </row>
    <row r="6127" spans="1:34" s="282" customFormat="1" ht="12.75" customHeight="1" x14ac:dyDescent="0.25">
      <c r="A6127"/>
      <c r="B6127"/>
      <c r="C6127" s="8"/>
      <c r="D6127" s="8"/>
      <c r="E6127"/>
      <c r="F6127" s="276"/>
      <c r="G6127"/>
      <c r="H6127"/>
      <c r="I6127"/>
      <c r="J6127" s="267"/>
      <c r="K6127" s="267"/>
      <c r="L6127" s="372"/>
      <c r="O6127" s="373"/>
      <c r="P6127" s="373"/>
      <c r="Q6127" s="374"/>
      <c r="R6127" s="274"/>
      <c r="S6127"/>
      <c r="T6127"/>
      <c r="U6127"/>
      <c r="V6127"/>
      <c r="W6127"/>
      <c r="X6127"/>
      <c r="Y6127"/>
      <c r="Z6127"/>
      <c r="AA6127"/>
      <c r="AB6127"/>
      <c r="AC6127"/>
      <c r="AD6127"/>
      <c r="AE6127"/>
      <c r="AF6127"/>
      <c r="AG6127"/>
      <c r="AH6127"/>
    </row>
    <row r="6128" spans="1:34" s="282" customFormat="1" ht="12.75" customHeight="1" x14ac:dyDescent="0.25">
      <c r="A6128"/>
      <c r="B6128"/>
      <c r="C6128" s="8"/>
      <c r="D6128" s="8"/>
      <c r="E6128"/>
      <c r="F6128" s="276"/>
      <c r="G6128"/>
      <c r="H6128"/>
      <c r="I6128"/>
      <c r="J6128" s="267"/>
      <c r="K6128" s="267"/>
      <c r="L6128" s="372"/>
      <c r="O6128" s="373"/>
      <c r="P6128" s="373"/>
      <c r="Q6128" s="374"/>
      <c r="R6128" s="274"/>
      <c r="S6128"/>
      <c r="T6128"/>
      <c r="U6128"/>
      <c r="V6128"/>
      <c r="W6128"/>
      <c r="X6128"/>
      <c r="Y6128"/>
      <c r="Z6128"/>
      <c r="AA6128"/>
      <c r="AB6128"/>
      <c r="AC6128"/>
      <c r="AD6128"/>
      <c r="AE6128"/>
      <c r="AF6128"/>
      <c r="AG6128"/>
      <c r="AH6128"/>
    </row>
    <row r="6129" spans="1:34" s="282" customFormat="1" ht="12.75" customHeight="1" x14ac:dyDescent="0.25">
      <c r="A6129"/>
      <c r="B6129"/>
      <c r="C6129" s="8"/>
      <c r="D6129" s="8"/>
      <c r="E6129"/>
      <c r="F6129" s="276"/>
      <c r="G6129"/>
      <c r="H6129"/>
      <c r="I6129"/>
      <c r="J6129" s="267"/>
      <c r="K6129" s="267"/>
      <c r="L6129" s="372"/>
      <c r="O6129" s="373"/>
      <c r="P6129" s="373"/>
      <c r="Q6129" s="374"/>
      <c r="R6129" s="274"/>
      <c r="S6129"/>
      <c r="T6129"/>
      <c r="U6129"/>
      <c r="V6129"/>
      <c r="W6129"/>
      <c r="X6129"/>
      <c r="Y6129"/>
      <c r="Z6129"/>
      <c r="AA6129"/>
      <c r="AB6129"/>
      <c r="AC6129"/>
      <c r="AD6129"/>
      <c r="AE6129"/>
      <c r="AF6129"/>
      <c r="AG6129"/>
      <c r="AH6129"/>
    </row>
    <row r="6130" spans="1:34" s="282" customFormat="1" ht="12.75" customHeight="1" x14ac:dyDescent="0.25">
      <c r="A6130"/>
      <c r="B6130"/>
      <c r="C6130" s="8"/>
      <c r="D6130" s="8"/>
      <c r="E6130"/>
      <c r="F6130" s="276"/>
      <c r="G6130"/>
      <c r="H6130"/>
      <c r="I6130"/>
      <c r="J6130" s="267"/>
      <c r="K6130" s="267"/>
      <c r="L6130" s="372"/>
      <c r="O6130" s="373"/>
      <c r="P6130" s="373"/>
      <c r="Q6130" s="374"/>
      <c r="R6130" s="274"/>
      <c r="S6130"/>
      <c r="T6130"/>
      <c r="U6130"/>
      <c r="V6130"/>
      <c r="W6130"/>
      <c r="X6130"/>
      <c r="Y6130"/>
      <c r="Z6130"/>
      <c r="AA6130"/>
      <c r="AB6130"/>
      <c r="AC6130"/>
      <c r="AD6130"/>
      <c r="AE6130"/>
      <c r="AF6130"/>
      <c r="AG6130"/>
      <c r="AH6130"/>
    </row>
    <row r="6131" spans="1:34" s="282" customFormat="1" ht="12.75" customHeight="1" x14ac:dyDescent="0.25">
      <c r="A6131"/>
      <c r="B6131"/>
      <c r="C6131" s="8"/>
      <c r="D6131" s="8"/>
      <c r="E6131"/>
      <c r="F6131" s="276"/>
      <c r="G6131"/>
      <c r="H6131"/>
      <c r="I6131"/>
      <c r="J6131" s="267"/>
      <c r="K6131" s="267"/>
      <c r="L6131" s="372"/>
      <c r="O6131" s="373"/>
      <c r="P6131" s="373"/>
      <c r="Q6131" s="374"/>
      <c r="R6131" s="274"/>
      <c r="S6131"/>
      <c r="T6131"/>
      <c r="U6131"/>
      <c r="V6131"/>
      <c r="W6131"/>
      <c r="X6131"/>
      <c r="Y6131"/>
      <c r="Z6131"/>
      <c r="AA6131"/>
      <c r="AB6131"/>
      <c r="AC6131"/>
      <c r="AD6131"/>
      <c r="AE6131"/>
      <c r="AF6131"/>
      <c r="AG6131"/>
      <c r="AH6131"/>
    </row>
    <row r="6132" spans="1:34" s="282" customFormat="1" ht="12.75" customHeight="1" x14ac:dyDescent="0.25">
      <c r="A6132"/>
      <c r="B6132"/>
      <c r="C6132" s="8"/>
      <c r="D6132" s="8"/>
      <c r="E6132"/>
      <c r="F6132" s="276"/>
      <c r="G6132"/>
      <c r="H6132"/>
      <c r="I6132"/>
      <c r="J6132" s="267"/>
      <c r="K6132" s="267"/>
      <c r="L6132" s="372"/>
      <c r="O6132" s="373"/>
      <c r="P6132" s="373"/>
      <c r="Q6132" s="374"/>
      <c r="R6132" s="274"/>
      <c r="S6132"/>
      <c r="T6132"/>
      <c r="U6132"/>
      <c r="V6132"/>
      <c r="W6132"/>
      <c r="X6132"/>
      <c r="Y6132"/>
      <c r="Z6132"/>
      <c r="AA6132"/>
      <c r="AB6132"/>
      <c r="AC6132"/>
      <c r="AD6132"/>
      <c r="AE6132"/>
      <c r="AF6132"/>
      <c r="AG6132"/>
      <c r="AH6132"/>
    </row>
    <row r="6133" spans="1:34" s="282" customFormat="1" ht="12.75" customHeight="1" x14ac:dyDescent="0.25">
      <c r="A6133"/>
      <c r="B6133"/>
      <c r="C6133" s="8"/>
      <c r="D6133" s="8"/>
      <c r="E6133"/>
      <c r="F6133" s="276"/>
      <c r="G6133"/>
      <c r="H6133"/>
      <c r="I6133"/>
      <c r="J6133" s="267"/>
      <c r="K6133" s="267"/>
      <c r="L6133" s="372"/>
      <c r="O6133" s="373"/>
      <c r="P6133" s="373"/>
      <c r="Q6133" s="374"/>
      <c r="R6133" s="274"/>
      <c r="S6133"/>
      <c r="T6133"/>
      <c r="U6133"/>
      <c r="V6133"/>
      <c r="W6133"/>
      <c r="X6133"/>
      <c r="Y6133"/>
      <c r="Z6133"/>
      <c r="AA6133"/>
      <c r="AB6133"/>
      <c r="AC6133"/>
      <c r="AD6133"/>
      <c r="AE6133"/>
      <c r="AF6133"/>
      <c r="AG6133"/>
      <c r="AH6133"/>
    </row>
    <row r="6134" spans="1:34" s="282" customFormat="1" ht="12.75" customHeight="1" x14ac:dyDescent="0.25">
      <c r="A6134"/>
      <c r="B6134"/>
      <c r="C6134" s="8"/>
      <c r="D6134" s="8"/>
      <c r="E6134"/>
      <c r="F6134" s="276"/>
      <c r="G6134"/>
      <c r="H6134"/>
      <c r="I6134"/>
      <c r="J6134" s="267"/>
      <c r="K6134" s="267"/>
      <c r="L6134" s="372"/>
      <c r="O6134" s="373"/>
      <c r="P6134" s="373"/>
      <c r="Q6134" s="374"/>
      <c r="R6134" s="274"/>
      <c r="S6134"/>
      <c r="T6134"/>
      <c r="U6134"/>
      <c r="V6134"/>
      <c r="W6134"/>
      <c r="X6134"/>
      <c r="Y6134"/>
      <c r="Z6134"/>
      <c r="AA6134"/>
      <c r="AB6134"/>
      <c r="AC6134"/>
      <c r="AD6134"/>
      <c r="AE6134"/>
      <c r="AF6134"/>
      <c r="AG6134"/>
      <c r="AH6134"/>
    </row>
    <row r="6135" spans="1:34" s="282" customFormat="1" ht="12.75" customHeight="1" x14ac:dyDescent="0.25">
      <c r="A6135"/>
      <c r="B6135"/>
      <c r="C6135" s="8"/>
      <c r="D6135" s="8"/>
      <c r="E6135"/>
      <c r="F6135" s="276"/>
      <c r="G6135"/>
      <c r="H6135"/>
      <c r="I6135"/>
      <c r="J6135" s="267"/>
      <c r="K6135" s="267"/>
      <c r="L6135" s="372"/>
      <c r="O6135" s="373"/>
      <c r="P6135" s="373"/>
      <c r="Q6135" s="374"/>
      <c r="R6135" s="274"/>
      <c r="S6135"/>
      <c r="T6135"/>
      <c r="U6135"/>
      <c r="V6135"/>
      <c r="W6135"/>
      <c r="X6135"/>
      <c r="Y6135"/>
      <c r="Z6135"/>
      <c r="AA6135"/>
      <c r="AB6135"/>
      <c r="AC6135"/>
      <c r="AD6135"/>
      <c r="AE6135"/>
      <c r="AF6135"/>
      <c r="AG6135"/>
      <c r="AH6135"/>
    </row>
    <row r="6136" spans="1:34" s="282" customFormat="1" ht="12.75" customHeight="1" x14ac:dyDescent="0.25">
      <c r="A6136"/>
      <c r="B6136"/>
      <c r="C6136" s="8"/>
      <c r="D6136" s="8"/>
      <c r="E6136"/>
      <c r="F6136" s="276"/>
      <c r="G6136"/>
      <c r="H6136"/>
      <c r="I6136"/>
      <c r="J6136" s="267"/>
      <c r="K6136" s="267"/>
      <c r="L6136" s="372"/>
      <c r="O6136" s="373"/>
      <c r="P6136" s="373"/>
      <c r="Q6136" s="374"/>
      <c r="R6136" s="274"/>
      <c r="S6136"/>
      <c r="T6136"/>
      <c r="U6136"/>
      <c r="V6136"/>
      <c r="W6136"/>
      <c r="X6136"/>
      <c r="Y6136"/>
      <c r="Z6136"/>
      <c r="AA6136"/>
      <c r="AB6136"/>
      <c r="AC6136"/>
      <c r="AD6136"/>
      <c r="AE6136"/>
      <c r="AF6136"/>
      <c r="AG6136"/>
      <c r="AH6136"/>
    </row>
    <row r="6137" spans="1:34" s="282" customFormat="1" ht="12.75" customHeight="1" x14ac:dyDescent="0.25">
      <c r="A6137"/>
      <c r="B6137"/>
      <c r="C6137" s="8"/>
      <c r="D6137" s="8"/>
      <c r="E6137"/>
      <c r="F6137" s="276"/>
      <c r="G6137"/>
      <c r="H6137"/>
      <c r="I6137"/>
      <c r="J6137" s="267"/>
      <c r="K6137" s="267"/>
      <c r="L6137" s="372"/>
      <c r="O6137" s="373"/>
      <c r="P6137" s="373"/>
      <c r="Q6137" s="374"/>
      <c r="R6137" s="274"/>
      <c r="S6137"/>
      <c r="T6137"/>
      <c r="U6137"/>
      <c r="V6137"/>
      <c r="W6137"/>
      <c r="X6137"/>
      <c r="Y6137"/>
      <c r="Z6137"/>
      <c r="AA6137"/>
      <c r="AB6137"/>
      <c r="AC6137"/>
      <c r="AD6137"/>
      <c r="AE6137"/>
      <c r="AF6137"/>
      <c r="AG6137"/>
      <c r="AH6137"/>
    </row>
    <row r="6138" spans="1:34" s="282" customFormat="1" ht="12.75" customHeight="1" x14ac:dyDescent="0.25">
      <c r="A6138"/>
      <c r="B6138"/>
      <c r="C6138" s="8"/>
      <c r="D6138" s="8"/>
      <c r="E6138"/>
      <c r="F6138" s="276"/>
      <c r="G6138"/>
      <c r="H6138"/>
      <c r="I6138"/>
      <c r="J6138" s="267"/>
      <c r="K6138" s="267"/>
      <c r="L6138" s="372"/>
      <c r="O6138" s="373"/>
      <c r="P6138" s="373"/>
      <c r="Q6138" s="374"/>
      <c r="R6138" s="274"/>
      <c r="S6138"/>
      <c r="T6138"/>
      <c r="U6138"/>
      <c r="V6138"/>
      <c r="W6138"/>
      <c r="X6138"/>
      <c r="Y6138"/>
      <c r="Z6138"/>
      <c r="AA6138"/>
      <c r="AB6138"/>
      <c r="AC6138"/>
      <c r="AD6138"/>
      <c r="AE6138"/>
      <c r="AF6138"/>
      <c r="AG6138"/>
      <c r="AH6138"/>
    </row>
    <row r="6139" spans="1:34" s="282" customFormat="1" ht="12.75" customHeight="1" x14ac:dyDescent="0.25">
      <c r="A6139"/>
      <c r="B6139"/>
      <c r="C6139" s="8"/>
      <c r="D6139" s="8"/>
      <c r="E6139"/>
      <c r="F6139" s="276"/>
      <c r="G6139"/>
      <c r="H6139"/>
      <c r="I6139"/>
      <c r="J6139" s="267"/>
      <c r="K6139" s="267"/>
      <c r="L6139" s="372"/>
      <c r="O6139" s="373"/>
      <c r="P6139" s="373"/>
      <c r="Q6139" s="374"/>
      <c r="R6139" s="274"/>
      <c r="S6139"/>
      <c r="T6139"/>
      <c r="U6139"/>
      <c r="V6139"/>
      <c r="W6139"/>
      <c r="X6139"/>
      <c r="Y6139"/>
      <c r="Z6139"/>
      <c r="AA6139"/>
      <c r="AB6139"/>
      <c r="AC6139"/>
      <c r="AD6139"/>
      <c r="AE6139"/>
      <c r="AF6139"/>
      <c r="AG6139"/>
      <c r="AH6139"/>
    </row>
    <row r="6140" spans="1:34" s="282" customFormat="1" ht="12.75" customHeight="1" x14ac:dyDescent="0.25">
      <c r="A6140"/>
      <c r="B6140"/>
      <c r="C6140" s="8"/>
      <c r="D6140" s="8"/>
      <c r="E6140"/>
      <c r="F6140" s="276"/>
      <c r="G6140"/>
      <c r="H6140"/>
      <c r="I6140"/>
      <c r="J6140" s="267"/>
      <c r="K6140" s="267"/>
      <c r="L6140" s="372"/>
      <c r="O6140" s="373"/>
      <c r="P6140" s="373"/>
      <c r="Q6140" s="374"/>
      <c r="R6140" s="274"/>
      <c r="S6140"/>
      <c r="T6140"/>
      <c r="U6140"/>
      <c r="V6140"/>
      <c r="W6140"/>
      <c r="X6140"/>
      <c r="Y6140"/>
      <c r="Z6140"/>
      <c r="AA6140"/>
      <c r="AB6140"/>
      <c r="AC6140"/>
      <c r="AD6140"/>
      <c r="AE6140"/>
      <c r="AF6140"/>
      <c r="AG6140"/>
      <c r="AH6140"/>
    </row>
    <row r="6141" spans="1:34" s="282" customFormat="1" ht="12.75" customHeight="1" x14ac:dyDescent="0.25">
      <c r="A6141"/>
      <c r="B6141"/>
      <c r="C6141" s="8"/>
      <c r="D6141" s="8"/>
      <c r="E6141"/>
      <c r="F6141" s="276"/>
      <c r="G6141"/>
      <c r="H6141"/>
      <c r="I6141"/>
      <c r="J6141" s="267"/>
      <c r="K6141" s="267"/>
      <c r="L6141" s="372"/>
      <c r="O6141" s="373"/>
      <c r="P6141" s="373"/>
      <c r="Q6141" s="374"/>
      <c r="R6141" s="274"/>
      <c r="S6141"/>
      <c r="T6141"/>
      <c r="U6141"/>
      <c r="V6141"/>
      <c r="W6141"/>
      <c r="X6141"/>
      <c r="Y6141"/>
      <c r="Z6141"/>
      <c r="AA6141"/>
      <c r="AB6141"/>
      <c r="AC6141"/>
      <c r="AD6141"/>
      <c r="AE6141"/>
      <c r="AF6141"/>
      <c r="AG6141"/>
      <c r="AH6141"/>
    </row>
    <row r="6142" spans="1:34" s="282" customFormat="1" ht="12.75" customHeight="1" x14ac:dyDescent="0.25">
      <c r="A6142"/>
      <c r="B6142"/>
      <c r="C6142" s="8"/>
      <c r="D6142" s="8"/>
      <c r="E6142"/>
      <c r="F6142" s="276"/>
      <c r="G6142"/>
      <c r="H6142"/>
      <c r="I6142"/>
      <c r="J6142" s="267"/>
      <c r="K6142" s="267"/>
      <c r="L6142" s="372"/>
      <c r="O6142" s="373"/>
      <c r="P6142" s="373"/>
      <c r="Q6142" s="374"/>
      <c r="R6142" s="274"/>
      <c r="S6142"/>
      <c r="T6142"/>
      <c r="U6142"/>
      <c r="V6142"/>
      <c r="W6142"/>
      <c r="X6142"/>
      <c r="Y6142"/>
      <c r="Z6142"/>
      <c r="AA6142"/>
      <c r="AB6142"/>
      <c r="AC6142"/>
      <c r="AD6142"/>
      <c r="AE6142"/>
      <c r="AF6142"/>
      <c r="AG6142"/>
      <c r="AH6142"/>
    </row>
    <row r="6143" spans="1:34" s="282" customFormat="1" ht="12.75" customHeight="1" x14ac:dyDescent="0.25">
      <c r="A6143"/>
      <c r="B6143"/>
      <c r="C6143" s="8"/>
      <c r="D6143" s="8"/>
      <c r="E6143"/>
      <c r="F6143" s="276"/>
      <c r="G6143"/>
      <c r="H6143"/>
      <c r="I6143"/>
      <c r="J6143" s="267"/>
      <c r="K6143" s="267"/>
      <c r="L6143" s="372"/>
      <c r="O6143" s="373"/>
      <c r="P6143" s="373"/>
      <c r="Q6143" s="374"/>
      <c r="R6143" s="274"/>
      <c r="S6143"/>
      <c r="T6143"/>
      <c r="U6143"/>
      <c r="V6143"/>
      <c r="W6143"/>
      <c r="X6143"/>
      <c r="Y6143"/>
      <c r="Z6143"/>
      <c r="AA6143"/>
      <c r="AB6143"/>
      <c r="AC6143"/>
      <c r="AD6143"/>
      <c r="AE6143"/>
      <c r="AF6143"/>
      <c r="AG6143"/>
      <c r="AH6143"/>
    </row>
    <row r="6144" spans="1:34" s="282" customFormat="1" ht="12.75" customHeight="1" x14ac:dyDescent="0.25">
      <c r="A6144"/>
      <c r="B6144"/>
      <c r="C6144" s="8"/>
      <c r="D6144" s="8"/>
      <c r="E6144"/>
      <c r="F6144" s="276"/>
      <c r="G6144"/>
      <c r="H6144"/>
      <c r="I6144"/>
      <c r="J6144" s="267"/>
      <c r="K6144" s="267"/>
      <c r="L6144" s="372"/>
      <c r="O6144" s="373"/>
      <c r="P6144" s="373"/>
      <c r="Q6144" s="374"/>
      <c r="R6144" s="274"/>
      <c r="S6144"/>
      <c r="T6144"/>
      <c r="U6144"/>
      <c r="V6144"/>
      <c r="W6144"/>
      <c r="X6144"/>
      <c r="Y6144"/>
      <c r="Z6144"/>
      <c r="AA6144"/>
      <c r="AB6144"/>
      <c r="AC6144"/>
      <c r="AD6144"/>
      <c r="AE6144"/>
      <c r="AF6144"/>
      <c r="AG6144"/>
      <c r="AH6144"/>
    </row>
    <row r="6145" spans="1:34" s="282" customFormat="1" ht="12.75" customHeight="1" x14ac:dyDescent="0.25">
      <c r="A6145"/>
      <c r="B6145"/>
      <c r="C6145" s="8"/>
      <c r="D6145" s="8"/>
      <c r="E6145"/>
      <c r="F6145" s="276"/>
      <c r="G6145"/>
      <c r="H6145"/>
      <c r="I6145"/>
      <c r="J6145" s="267"/>
      <c r="K6145" s="267"/>
      <c r="L6145" s="372"/>
      <c r="O6145" s="373"/>
      <c r="P6145" s="373"/>
      <c r="Q6145" s="374"/>
      <c r="R6145" s="274"/>
      <c r="S6145"/>
      <c r="T6145"/>
      <c r="U6145"/>
      <c r="V6145"/>
      <c r="W6145"/>
      <c r="X6145"/>
      <c r="Y6145"/>
      <c r="Z6145"/>
      <c r="AA6145"/>
      <c r="AB6145"/>
      <c r="AC6145"/>
      <c r="AD6145"/>
      <c r="AE6145"/>
      <c r="AF6145"/>
      <c r="AG6145"/>
      <c r="AH6145"/>
    </row>
    <row r="6146" spans="1:34" s="282" customFormat="1" ht="12.75" customHeight="1" x14ac:dyDescent="0.25">
      <c r="A6146"/>
      <c r="B6146"/>
      <c r="C6146" s="8"/>
      <c r="D6146" s="8"/>
      <c r="E6146"/>
      <c r="F6146" s="276"/>
      <c r="G6146"/>
      <c r="H6146"/>
      <c r="I6146"/>
      <c r="J6146" s="267"/>
      <c r="K6146" s="267"/>
      <c r="L6146" s="372"/>
      <c r="O6146" s="373"/>
      <c r="P6146" s="373"/>
      <c r="Q6146" s="374"/>
      <c r="R6146" s="274"/>
      <c r="S6146"/>
      <c r="T6146"/>
      <c r="U6146"/>
      <c r="V6146"/>
      <c r="W6146"/>
      <c r="X6146"/>
      <c r="Y6146"/>
      <c r="Z6146"/>
      <c r="AA6146"/>
      <c r="AB6146"/>
      <c r="AC6146"/>
      <c r="AD6146"/>
      <c r="AE6146"/>
      <c r="AF6146"/>
      <c r="AG6146"/>
      <c r="AH6146"/>
    </row>
    <row r="6147" spans="1:34" s="282" customFormat="1" ht="12.75" customHeight="1" x14ac:dyDescent="0.25">
      <c r="A6147"/>
      <c r="B6147"/>
      <c r="C6147" s="8"/>
      <c r="D6147" s="8"/>
      <c r="E6147"/>
      <c r="F6147" s="276"/>
      <c r="G6147"/>
      <c r="H6147"/>
      <c r="I6147"/>
      <c r="J6147" s="267"/>
      <c r="K6147" s="267"/>
      <c r="L6147" s="372"/>
      <c r="O6147" s="373"/>
      <c r="P6147" s="373"/>
      <c r="Q6147" s="374"/>
      <c r="R6147" s="274"/>
      <c r="S6147"/>
      <c r="T6147"/>
      <c r="U6147"/>
      <c r="V6147"/>
      <c r="W6147"/>
      <c r="X6147"/>
      <c r="Y6147"/>
      <c r="Z6147"/>
      <c r="AA6147"/>
      <c r="AB6147"/>
      <c r="AC6147"/>
      <c r="AD6147"/>
      <c r="AE6147"/>
      <c r="AF6147"/>
      <c r="AG6147"/>
      <c r="AH6147"/>
    </row>
    <row r="6148" spans="1:34" s="282" customFormat="1" ht="12.75" customHeight="1" x14ac:dyDescent="0.25">
      <c r="A6148"/>
      <c r="B6148"/>
      <c r="C6148" s="8"/>
      <c r="D6148" s="8"/>
      <c r="E6148"/>
      <c r="F6148" s="276"/>
      <c r="G6148"/>
      <c r="H6148"/>
      <c r="I6148"/>
      <c r="J6148" s="267"/>
      <c r="K6148" s="267"/>
      <c r="L6148" s="372"/>
      <c r="O6148" s="373"/>
      <c r="P6148" s="373"/>
      <c r="Q6148" s="374"/>
      <c r="R6148" s="274"/>
      <c r="S6148"/>
      <c r="T6148"/>
      <c r="U6148"/>
      <c r="V6148"/>
      <c r="W6148"/>
      <c r="X6148"/>
      <c r="Y6148"/>
      <c r="Z6148"/>
      <c r="AA6148"/>
      <c r="AB6148"/>
      <c r="AC6148"/>
      <c r="AD6148"/>
      <c r="AE6148"/>
      <c r="AF6148"/>
      <c r="AG6148"/>
      <c r="AH6148"/>
    </row>
    <row r="6149" spans="1:34" s="282" customFormat="1" ht="12.75" customHeight="1" x14ac:dyDescent="0.25">
      <c r="A6149"/>
      <c r="B6149"/>
      <c r="C6149" s="8"/>
      <c r="D6149" s="8"/>
      <c r="E6149"/>
      <c r="F6149" s="276"/>
      <c r="G6149"/>
      <c r="H6149"/>
      <c r="I6149"/>
      <c r="J6149" s="267"/>
      <c r="K6149" s="267"/>
      <c r="L6149" s="372"/>
      <c r="O6149" s="373"/>
      <c r="P6149" s="373"/>
      <c r="Q6149" s="374"/>
      <c r="R6149" s="274"/>
      <c r="S6149"/>
      <c r="T6149"/>
      <c r="U6149"/>
      <c r="V6149"/>
      <c r="W6149"/>
      <c r="X6149"/>
      <c r="Y6149"/>
      <c r="Z6149"/>
      <c r="AA6149"/>
      <c r="AB6149"/>
      <c r="AC6149"/>
      <c r="AD6149"/>
      <c r="AE6149"/>
      <c r="AF6149"/>
      <c r="AG6149"/>
      <c r="AH6149"/>
    </row>
    <row r="6150" spans="1:34" s="282" customFormat="1" ht="12.75" customHeight="1" x14ac:dyDescent="0.25">
      <c r="A6150"/>
      <c r="B6150"/>
      <c r="C6150" s="8"/>
      <c r="D6150" s="8"/>
      <c r="E6150"/>
      <c r="F6150" s="276"/>
      <c r="G6150"/>
      <c r="H6150"/>
      <c r="I6150"/>
      <c r="J6150" s="267"/>
      <c r="K6150" s="267"/>
      <c r="L6150" s="372"/>
      <c r="O6150" s="373"/>
      <c r="P6150" s="373"/>
      <c r="Q6150" s="374"/>
      <c r="R6150" s="274"/>
      <c r="S6150"/>
      <c r="T6150"/>
      <c r="U6150"/>
      <c r="V6150"/>
      <c r="W6150"/>
      <c r="X6150"/>
      <c r="Y6150"/>
      <c r="Z6150"/>
      <c r="AA6150"/>
      <c r="AB6150"/>
      <c r="AC6150"/>
      <c r="AD6150"/>
      <c r="AE6150"/>
      <c r="AF6150"/>
      <c r="AG6150"/>
      <c r="AH6150"/>
    </row>
    <row r="6151" spans="1:34" s="282" customFormat="1" ht="12.75" customHeight="1" x14ac:dyDescent="0.25">
      <c r="A6151"/>
      <c r="B6151"/>
      <c r="C6151" s="8"/>
      <c r="D6151" s="8"/>
      <c r="E6151"/>
      <c r="F6151" s="276"/>
      <c r="G6151"/>
      <c r="H6151"/>
      <c r="I6151"/>
      <c r="J6151" s="267"/>
      <c r="K6151" s="267"/>
      <c r="L6151" s="372"/>
      <c r="O6151" s="373"/>
      <c r="P6151" s="373"/>
      <c r="Q6151" s="374"/>
      <c r="R6151" s="274"/>
      <c r="S6151"/>
      <c r="T6151"/>
      <c r="U6151"/>
      <c r="V6151"/>
      <c r="W6151"/>
      <c r="X6151"/>
      <c r="Y6151"/>
      <c r="Z6151"/>
      <c r="AA6151"/>
      <c r="AB6151"/>
      <c r="AC6151"/>
      <c r="AD6151"/>
      <c r="AE6151"/>
      <c r="AF6151"/>
      <c r="AG6151"/>
      <c r="AH6151"/>
    </row>
    <row r="6152" spans="1:34" s="282" customFormat="1" ht="12.75" customHeight="1" x14ac:dyDescent="0.25">
      <c r="A6152"/>
      <c r="B6152"/>
      <c r="C6152" s="8"/>
      <c r="D6152" s="8"/>
      <c r="E6152"/>
      <c r="F6152" s="276"/>
      <c r="G6152"/>
      <c r="H6152"/>
      <c r="I6152"/>
      <c r="J6152" s="267"/>
      <c r="K6152" s="267"/>
      <c r="L6152" s="372"/>
      <c r="O6152" s="373"/>
      <c r="P6152" s="373"/>
      <c r="Q6152" s="374"/>
      <c r="R6152" s="274"/>
      <c r="S6152"/>
      <c r="T6152"/>
      <c r="U6152"/>
      <c r="V6152"/>
      <c r="W6152"/>
      <c r="X6152"/>
      <c r="Y6152"/>
      <c r="Z6152"/>
      <c r="AA6152"/>
      <c r="AB6152"/>
      <c r="AC6152"/>
      <c r="AD6152"/>
      <c r="AE6152"/>
      <c r="AF6152"/>
      <c r="AG6152"/>
      <c r="AH6152"/>
    </row>
    <row r="6153" spans="1:34" s="282" customFormat="1" ht="12.75" customHeight="1" x14ac:dyDescent="0.25">
      <c r="A6153"/>
      <c r="B6153"/>
      <c r="C6153" s="8"/>
      <c r="D6153" s="8"/>
      <c r="E6153"/>
      <c r="F6153" s="276"/>
      <c r="G6153"/>
      <c r="H6153"/>
      <c r="I6153"/>
      <c r="J6153" s="267"/>
      <c r="K6153" s="267"/>
      <c r="L6153" s="372"/>
      <c r="O6153" s="373"/>
      <c r="P6153" s="373"/>
      <c r="Q6153" s="374"/>
      <c r="R6153" s="274"/>
      <c r="S6153"/>
      <c r="T6153"/>
      <c r="U6153"/>
      <c r="V6153"/>
      <c r="W6153"/>
      <c r="X6153"/>
      <c r="Y6153"/>
      <c r="Z6153"/>
      <c r="AA6153"/>
      <c r="AB6153"/>
      <c r="AC6153"/>
      <c r="AD6153"/>
      <c r="AE6153"/>
      <c r="AF6153"/>
      <c r="AG6153"/>
      <c r="AH6153"/>
    </row>
    <row r="6154" spans="1:34" s="282" customFormat="1" ht="12.75" customHeight="1" x14ac:dyDescent="0.25">
      <c r="A6154"/>
      <c r="B6154"/>
      <c r="C6154" s="8"/>
      <c r="D6154" s="8"/>
      <c r="E6154"/>
      <c r="F6154" s="276"/>
      <c r="G6154"/>
      <c r="H6154"/>
      <c r="I6154"/>
      <c r="J6154" s="267"/>
      <c r="K6154" s="267"/>
      <c r="L6154" s="372"/>
      <c r="O6154" s="373"/>
      <c r="P6154" s="373"/>
      <c r="Q6154" s="374"/>
      <c r="R6154" s="274"/>
      <c r="S6154"/>
      <c r="T6154"/>
      <c r="U6154"/>
      <c r="V6154"/>
      <c r="W6154"/>
      <c r="X6154"/>
      <c r="Y6154"/>
      <c r="Z6154"/>
      <c r="AA6154"/>
      <c r="AB6154"/>
      <c r="AC6154"/>
      <c r="AD6154"/>
      <c r="AE6154"/>
      <c r="AF6154"/>
      <c r="AG6154"/>
      <c r="AH6154"/>
    </row>
    <row r="6155" spans="1:34" s="282" customFormat="1" ht="12.75" customHeight="1" x14ac:dyDescent="0.25">
      <c r="A6155"/>
      <c r="B6155"/>
      <c r="C6155" s="8"/>
      <c r="D6155" s="8"/>
      <c r="E6155"/>
      <c r="F6155" s="276"/>
      <c r="G6155"/>
      <c r="H6155"/>
      <c r="I6155"/>
      <c r="J6155" s="267"/>
      <c r="K6155" s="267"/>
      <c r="L6155" s="372"/>
      <c r="O6155" s="373"/>
      <c r="P6155" s="373"/>
      <c r="Q6155" s="374"/>
      <c r="R6155" s="274"/>
      <c r="S6155"/>
      <c r="T6155"/>
      <c r="U6155"/>
      <c r="V6155"/>
      <c r="W6155"/>
      <c r="X6155"/>
      <c r="Y6155"/>
      <c r="Z6155"/>
      <c r="AA6155"/>
      <c r="AB6155"/>
      <c r="AC6155"/>
      <c r="AD6155"/>
      <c r="AE6155"/>
      <c r="AF6155"/>
      <c r="AG6155"/>
      <c r="AH6155"/>
    </row>
    <row r="6156" spans="1:34" s="282" customFormat="1" ht="12.75" customHeight="1" x14ac:dyDescent="0.25">
      <c r="A6156"/>
      <c r="B6156"/>
      <c r="C6156" s="8"/>
      <c r="D6156" s="8"/>
      <c r="E6156"/>
      <c r="F6156" s="276"/>
      <c r="G6156"/>
      <c r="H6156"/>
      <c r="I6156"/>
      <c r="J6156" s="267"/>
      <c r="K6156" s="267"/>
      <c r="L6156" s="372"/>
      <c r="O6156" s="373"/>
      <c r="P6156" s="373"/>
      <c r="Q6156" s="374"/>
      <c r="R6156" s="274"/>
      <c r="S6156"/>
      <c r="T6156"/>
      <c r="U6156"/>
      <c r="V6156"/>
      <c r="W6156"/>
      <c r="X6156"/>
      <c r="Y6156"/>
      <c r="Z6156"/>
      <c r="AA6156"/>
      <c r="AB6156"/>
      <c r="AC6156"/>
      <c r="AD6156"/>
      <c r="AE6156"/>
      <c r="AF6156"/>
      <c r="AG6156"/>
      <c r="AH6156"/>
    </row>
    <row r="6157" spans="1:34" s="282" customFormat="1" ht="12.75" customHeight="1" x14ac:dyDescent="0.25">
      <c r="A6157"/>
      <c r="B6157"/>
      <c r="C6157" s="8"/>
      <c r="D6157" s="8"/>
      <c r="E6157"/>
      <c r="F6157" s="276"/>
      <c r="G6157"/>
      <c r="H6157"/>
      <c r="I6157"/>
      <c r="J6157" s="267"/>
      <c r="K6157" s="267"/>
      <c r="L6157" s="372"/>
      <c r="O6157" s="373"/>
      <c r="P6157" s="373"/>
      <c r="Q6157" s="374"/>
      <c r="R6157" s="274"/>
      <c r="S6157"/>
      <c r="T6157"/>
      <c r="U6157"/>
      <c r="V6157"/>
      <c r="W6157"/>
      <c r="X6157"/>
      <c r="Y6157"/>
      <c r="Z6157"/>
      <c r="AA6157"/>
      <c r="AB6157"/>
      <c r="AC6157"/>
      <c r="AD6157"/>
      <c r="AE6157"/>
      <c r="AF6157"/>
      <c r="AG6157"/>
      <c r="AH6157"/>
    </row>
    <row r="6158" spans="1:34" s="282" customFormat="1" ht="12.75" customHeight="1" x14ac:dyDescent="0.25">
      <c r="A6158"/>
      <c r="B6158"/>
      <c r="C6158" s="8"/>
      <c r="D6158" s="8"/>
      <c r="E6158"/>
      <c r="F6158" s="276"/>
      <c r="G6158"/>
      <c r="H6158"/>
      <c r="I6158"/>
      <c r="J6158" s="267"/>
      <c r="K6158" s="267"/>
      <c r="L6158" s="372"/>
      <c r="O6158" s="373"/>
      <c r="P6158" s="373"/>
      <c r="Q6158" s="374"/>
      <c r="R6158" s="274"/>
      <c r="S6158"/>
      <c r="T6158"/>
      <c r="U6158"/>
      <c r="V6158"/>
      <c r="W6158"/>
      <c r="X6158"/>
      <c r="Y6158"/>
      <c r="Z6158"/>
      <c r="AA6158"/>
      <c r="AB6158"/>
      <c r="AC6158"/>
      <c r="AD6158"/>
      <c r="AE6158"/>
      <c r="AF6158"/>
      <c r="AG6158"/>
      <c r="AH6158"/>
    </row>
    <row r="6159" spans="1:34" s="282" customFormat="1" ht="12.75" customHeight="1" x14ac:dyDescent="0.25">
      <c r="A6159"/>
      <c r="B6159"/>
      <c r="C6159" s="8"/>
      <c r="D6159" s="8"/>
      <c r="E6159"/>
      <c r="F6159" s="276"/>
      <c r="G6159"/>
      <c r="H6159"/>
      <c r="I6159"/>
      <c r="J6159" s="267"/>
      <c r="K6159" s="267"/>
      <c r="L6159" s="372"/>
      <c r="O6159" s="373"/>
      <c r="P6159" s="373"/>
      <c r="Q6159" s="374"/>
      <c r="R6159" s="274"/>
      <c r="S6159"/>
      <c r="T6159"/>
      <c r="U6159"/>
      <c r="V6159"/>
      <c r="W6159"/>
      <c r="X6159"/>
      <c r="Y6159"/>
      <c r="Z6159"/>
      <c r="AA6159"/>
      <c r="AB6159"/>
      <c r="AC6159"/>
      <c r="AD6159"/>
      <c r="AE6159"/>
      <c r="AF6159"/>
      <c r="AG6159"/>
      <c r="AH6159"/>
    </row>
    <row r="6160" spans="1:34" s="282" customFormat="1" ht="12.75" customHeight="1" x14ac:dyDescent="0.25">
      <c r="A6160"/>
      <c r="B6160"/>
      <c r="C6160" s="8"/>
      <c r="D6160" s="8"/>
      <c r="E6160"/>
      <c r="F6160" s="276"/>
      <c r="G6160"/>
      <c r="H6160"/>
      <c r="I6160"/>
      <c r="J6160" s="267"/>
      <c r="K6160" s="267"/>
      <c r="L6160" s="372"/>
      <c r="O6160" s="373"/>
      <c r="P6160" s="373"/>
      <c r="Q6160" s="374"/>
      <c r="R6160" s="274"/>
      <c r="S6160"/>
      <c r="T6160"/>
      <c r="U6160"/>
      <c r="V6160"/>
      <c r="W6160"/>
      <c r="X6160"/>
      <c r="Y6160"/>
      <c r="Z6160"/>
      <c r="AA6160"/>
      <c r="AB6160"/>
      <c r="AC6160"/>
      <c r="AD6160"/>
      <c r="AE6160"/>
      <c r="AF6160"/>
      <c r="AG6160"/>
      <c r="AH6160"/>
    </row>
    <row r="6161" spans="1:34" s="282" customFormat="1" ht="12.75" customHeight="1" x14ac:dyDescent="0.25">
      <c r="A6161"/>
      <c r="B6161"/>
      <c r="C6161" s="8"/>
      <c r="D6161" s="8"/>
      <c r="E6161"/>
      <c r="F6161" s="276"/>
      <c r="G6161"/>
      <c r="H6161"/>
      <c r="I6161"/>
      <c r="J6161" s="267"/>
      <c r="K6161" s="267"/>
      <c r="L6161" s="372"/>
      <c r="O6161" s="373"/>
      <c r="P6161" s="373"/>
      <c r="Q6161" s="374"/>
      <c r="R6161" s="274"/>
      <c r="S6161"/>
      <c r="T6161"/>
      <c r="U6161"/>
      <c r="V6161"/>
      <c r="W6161"/>
      <c r="X6161"/>
      <c r="Y6161"/>
      <c r="Z6161"/>
      <c r="AA6161"/>
      <c r="AB6161"/>
      <c r="AC6161"/>
      <c r="AD6161"/>
      <c r="AE6161"/>
      <c r="AF6161"/>
      <c r="AG6161"/>
      <c r="AH6161"/>
    </row>
    <row r="6162" spans="1:34" s="282" customFormat="1" ht="12.75" customHeight="1" x14ac:dyDescent="0.25">
      <c r="A6162"/>
      <c r="B6162"/>
      <c r="C6162" s="8"/>
      <c r="D6162" s="8"/>
      <c r="E6162"/>
      <c r="F6162" s="276"/>
      <c r="G6162"/>
      <c r="H6162"/>
      <c r="I6162"/>
      <c r="J6162" s="267"/>
      <c r="K6162" s="267"/>
      <c r="L6162" s="372"/>
      <c r="O6162" s="373"/>
      <c r="P6162" s="373"/>
      <c r="Q6162" s="374"/>
      <c r="R6162" s="274"/>
      <c r="S6162"/>
      <c r="T6162"/>
      <c r="U6162"/>
      <c r="V6162"/>
      <c r="W6162"/>
      <c r="X6162"/>
      <c r="Y6162"/>
      <c r="Z6162"/>
      <c r="AA6162"/>
      <c r="AB6162"/>
      <c r="AC6162"/>
      <c r="AD6162"/>
      <c r="AE6162"/>
      <c r="AF6162"/>
      <c r="AG6162"/>
      <c r="AH6162"/>
    </row>
    <row r="6163" spans="1:34" s="282" customFormat="1" ht="12.75" customHeight="1" x14ac:dyDescent="0.25">
      <c r="A6163"/>
      <c r="B6163"/>
      <c r="C6163" s="8"/>
      <c r="D6163" s="8"/>
      <c r="E6163"/>
      <c r="F6163" s="276"/>
      <c r="G6163"/>
      <c r="H6163"/>
      <c r="I6163"/>
      <c r="J6163" s="267"/>
      <c r="K6163" s="267"/>
      <c r="L6163" s="372"/>
      <c r="O6163" s="373"/>
      <c r="P6163" s="373"/>
      <c r="Q6163" s="374"/>
      <c r="R6163" s="274"/>
      <c r="S6163"/>
      <c r="T6163"/>
      <c r="U6163"/>
      <c r="V6163"/>
      <c r="W6163"/>
      <c r="X6163"/>
      <c r="Y6163"/>
      <c r="Z6163"/>
      <c r="AA6163"/>
      <c r="AB6163"/>
      <c r="AC6163"/>
      <c r="AD6163"/>
      <c r="AE6163"/>
      <c r="AF6163"/>
      <c r="AG6163"/>
      <c r="AH6163"/>
    </row>
    <row r="6164" spans="1:34" s="282" customFormat="1" ht="12.75" customHeight="1" x14ac:dyDescent="0.25">
      <c r="A6164"/>
      <c r="B6164"/>
      <c r="C6164" s="8"/>
      <c r="D6164" s="8"/>
      <c r="E6164"/>
      <c r="F6164" s="276"/>
      <c r="G6164"/>
      <c r="H6164"/>
      <c r="I6164"/>
      <c r="J6164" s="267"/>
      <c r="K6164" s="267"/>
      <c r="L6164" s="372"/>
      <c r="O6164" s="373"/>
      <c r="P6164" s="373"/>
      <c r="Q6164" s="374"/>
      <c r="R6164" s="274"/>
      <c r="S6164"/>
      <c r="T6164"/>
      <c r="U6164"/>
      <c r="V6164"/>
      <c r="W6164"/>
      <c r="X6164"/>
      <c r="Y6164"/>
      <c r="Z6164"/>
      <c r="AA6164"/>
      <c r="AB6164"/>
      <c r="AC6164"/>
      <c r="AD6164"/>
      <c r="AE6164"/>
      <c r="AF6164"/>
      <c r="AG6164"/>
      <c r="AH6164"/>
    </row>
    <row r="6165" spans="1:34" s="282" customFormat="1" ht="12.75" customHeight="1" x14ac:dyDescent="0.25">
      <c r="A6165"/>
      <c r="B6165"/>
      <c r="C6165" s="8"/>
      <c r="D6165" s="8"/>
      <c r="E6165"/>
      <c r="F6165" s="276"/>
      <c r="G6165"/>
      <c r="H6165"/>
      <c r="I6165"/>
      <c r="J6165" s="267"/>
      <c r="K6165" s="267"/>
      <c r="L6165" s="372"/>
      <c r="O6165" s="373"/>
      <c r="P6165" s="373"/>
      <c r="Q6165" s="374"/>
      <c r="R6165" s="274"/>
      <c r="S6165"/>
      <c r="T6165"/>
      <c r="U6165"/>
      <c r="V6165"/>
      <c r="W6165"/>
      <c r="X6165"/>
      <c r="Y6165"/>
      <c r="Z6165"/>
      <c r="AA6165"/>
      <c r="AB6165"/>
      <c r="AC6165"/>
      <c r="AD6165"/>
      <c r="AE6165"/>
      <c r="AF6165"/>
      <c r="AG6165"/>
      <c r="AH6165"/>
    </row>
    <row r="6166" spans="1:34" s="282" customFormat="1" ht="12.75" customHeight="1" x14ac:dyDescent="0.25">
      <c r="A6166"/>
      <c r="B6166"/>
      <c r="C6166" s="8"/>
      <c r="D6166" s="8"/>
      <c r="E6166"/>
      <c r="F6166" s="276"/>
      <c r="G6166"/>
      <c r="H6166"/>
      <c r="I6166"/>
      <c r="J6166" s="267"/>
      <c r="K6166" s="267"/>
      <c r="L6166" s="372"/>
      <c r="O6166" s="373"/>
      <c r="P6166" s="373"/>
      <c r="Q6166" s="374"/>
      <c r="R6166" s="274"/>
      <c r="S6166"/>
      <c r="T6166"/>
      <c r="U6166"/>
      <c r="V6166"/>
      <c r="W6166"/>
      <c r="X6166"/>
      <c r="Y6166"/>
      <c r="Z6166"/>
      <c r="AA6166"/>
      <c r="AB6166"/>
      <c r="AC6166"/>
      <c r="AD6166"/>
      <c r="AE6166"/>
      <c r="AF6166"/>
      <c r="AG6166"/>
      <c r="AH6166"/>
    </row>
    <row r="6167" spans="1:34" s="282" customFormat="1" ht="12.75" customHeight="1" x14ac:dyDescent="0.25">
      <c r="A6167"/>
      <c r="B6167"/>
      <c r="C6167" s="8"/>
      <c r="D6167" s="8"/>
      <c r="E6167"/>
      <c r="F6167" s="276"/>
      <c r="G6167"/>
      <c r="H6167"/>
      <c r="I6167"/>
      <c r="J6167" s="267"/>
      <c r="K6167" s="267"/>
      <c r="L6167" s="372"/>
      <c r="O6167" s="373"/>
      <c r="P6167" s="373"/>
      <c r="Q6167" s="374"/>
      <c r="R6167" s="274"/>
      <c r="S6167"/>
      <c r="T6167"/>
      <c r="U6167"/>
      <c r="V6167"/>
      <c r="W6167"/>
      <c r="X6167"/>
      <c r="Y6167"/>
      <c r="Z6167"/>
      <c r="AA6167"/>
      <c r="AB6167"/>
      <c r="AC6167"/>
      <c r="AD6167"/>
      <c r="AE6167"/>
      <c r="AF6167"/>
      <c r="AG6167"/>
      <c r="AH6167"/>
    </row>
    <row r="6168" spans="1:34" s="282" customFormat="1" ht="12.75" customHeight="1" x14ac:dyDescent="0.25">
      <c r="A6168"/>
      <c r="B6168"/>
      <c r="C6168" s="8"/>
      <c r="D6168" s="8"/>
      <c r="E6168"/>
      <c r="F6168" s="276"/>
      <c r="G6168"/>
      <c r="H6168"/>
      <c r="I6168"/>
      <c r="J6168" s="267"/>
      <c r="K6168" s="267"/>
      <c r="L6168" s="372"/>
      <c r="O6168" s="373"/>
      <c r="P6168" s="373"/>
      <c r="Q6168" s="374"/>
      <c r="R6168" s="274"/>
      <c r="S6168"/>
      <c r="T6168"/>
      <c r="U6168"/>
      <c r="V6168"/>
      <c r="W6168"/>
      <c r="X6168"/>
      <c r="Y6168"/>
      <c r="Z6168"/>
      <c r="AA6168"/>
      <c r="AB6168"/>
      <c r="AC6168"/>
      <c r="AD6168"/>
      <c r="AE6168"/>
      <c r="AF6168"/>
      <c r="AG6168"/>
      <c r="AH6168"/>
    </row>
    <row r="6169" spans="1:34" s="282" customFormat="1" ht="12.75" customHeight="1" x14ac:dyDescent="0.25">
      <c r="A6169"/>
      <c r="B6169"/>
      <c r="C6169" s="8"/>
      <c r="D6169" s="8"/>
      <c r="E6169"/>
      <c r="F6169" s="276"/>
      <c r="G6169"/>
      <c r="H6169"/>
      <c r="I6169"/>
      <c r="J6169" s="267"/>
      <c r="K6169" s="267"/>
      <c r="L6169" s="372"/>
      <c r="O6169" s="373"/>
      <c r="P6169" s="373"/>
      <c r="Q6169" s="374"/>
      <c r="R6169" s="274"/>
      <c r="S6169"/>
      <c r="T6169"/>
      <c r="U6169"/>
      <c r="V6169"/>
      <c r="W6169"/>
      <c r="X6169"/>
      <c r="Y6169"/>
      <c r="Z6169"/>
      <c r="AA6169"/>
      <c r="AB6169"/>
      <c r="AC6169"/>
      <c r="AD6169"/>
      <c r="AE6169"/>
      <c r="AF6169"/>
      <c r="AG6169"/>
      <c r="AH6169"/>
    </row>
    <row r="6170" spans="1:34" s="282" customFormat="1" ht="12.75" customHeight="1" x14ac:dyDescent="0.25">
      <c r="A6170"/>
      <c r="B6170"/>
      <c r="C6170" s="8"/>
      <c r="D6170" s="8"/>
      <c r="E6170"/>
      <c r="F6170" s="276"/>
      <c r="G6170"/>
      <c r="H6170"/>
      <c r="I6170"/>
      <c r="J6170" s="267"/>
      <c r="K6170" s="267"/>
      <c r="L6170" s="372"/>
      <c r="O6170" s="373"/>
      <c r="P6170" s="373"/>
      <c r="Q6170" s="374"/>
      <c r="R6170" s="274"/>
      <c r="S6170"/>
      <c r="T6170"/>
      <c r="U6170"/>
      <c r="V6170"/>
      <c r="W6170"/>
      <c r="X6170"/>
      <c r="Y6170"/>
      <c r="Z6170"/>
      <c r="AA6170"/>
      <c r="AB6170"/>
      <c r="AC6170"/>
      <c r="AD6170"/>
      <c r="AE6170"/>
      <c r="AF6170"/>
      <c r="AG6170"/>
      <c r="AH6170"/>
    </row>
    <row r="6171" spans="1:34" s="282" customFormat="1" ht="12.75" customHeight="1" x14ac:dyDescent="0.25">
      <c r="A6171"/>
      <c r="B6171"/>
      <c r="C6171" s="8"/>
      <c r="D6171" s="8"/>
      <c r="E6171"/>
      <c r="F6171" s="276"/>
      <c r="G6171"/>
      <c r="H6171"/>
      <c r="I6171"/>
      <c r="J6171" s="267"/>
      <c r="K6171" s="267"/>
      <c r="L6171" s="372"/>
      <c r="O6171" s="373"/>
      <c r="P6171" s="373"/>
      <c r="Q6171" s="374"/>
      <c r="R6171" s="274"/>
      <c r="S6171"/>
      <c r="T6171"/>
      <c r="U6171"/>
      <c r="V6171"/>
      <c r="W6171"/>
      <c r="X6171"/>
      <c r="Y6171"/>
      <c r="Z6171"/>
      <c r="AA6171"/>
      <c r="AB6171"/>
      <c r="AC6171"/>
      <c r="AD6171"/>
      <c r="AE6171"/>
      <c r="AF6171"/>
      <c r="AG6171"/>
      <c r="AH6171"/>
    </row>
    <row r="6172" spans="1:34" s="282" customFormat="1" ht="12.75" customHeight="1" x14ac:dyDescent="0.25">
      <c r="A6172"/>
      <c r="B6172"/>
      <c r="C6172" s="8"/>
      <c r="D6172" s="8"/>
      <c r="E6172"/>
      <c r="F6172" s="276"/>
      <c r="G6172"/>
      <c r="H6172"/>
      <c r="I6172"/>
      <c r="J6172" s="267"/>
      <c r="K6172" s="267"/>
      <c r="L6172" s="372"/>
      <c r="O6172" s="373"/>
      <c r="P6172" s="373"/>
      <c r="Q6172" s="374"/>
      <c r="R6172" s="274"/>
      <c r="S6172"/>
      <c r="T6172"/>
      <c r="U6172"/>
      <c r="V6172"/>
      <c r="W6172"/>
      <c r="X6172"/>
      <c r="Y6172"/>
      <c r="Z6172"/>
      <c r="AA6172"/>
      <c r="AB6172"/>
      <c r="AC6172"/>
      <c r="AD6172"/>
      <c r="AE6172"/>
      <c r="AF6172"/>
      <c r="AG6172"/>
      <c r="AH6172"/>
    </row>
    <row r="6173" spans="1:34" s="282" customFormat="1" ht="12.75" customHeight="1" x14ac:dyDescent="0.25">
      <c r="A6173"/>
      <c r="B6173"/>
      <c r="C6173" s="8"/>
      <c r="D6173" s="8"/>
      <c r="E6173"/>
      <c r="F6173" s="276"/>
      <c r="G6173"/>
      <c r="H6173"/>
      <c r="I6173"/>
      <c r="J6173" s="267"/>
      <c r="K6173" s="267"/>
      <c r="L6173" s="372"/>
      <c r="O6173" s="373"/>
      <c r="P6173" s="373"/>
      <c r="Q6173" s="374"/>
      <c r="R6173" s="274"/>
      <c r="S6173"/>
      <c r="T6173"/>
      <c r="U6173"/>
      <c r="V6173"/>
      <c r="W6173"/>
      <c r="X6173"/>
      <c r="Y6173"/>
      <c r="Z6173"/>
      <c r="AA6173"/>
      <c r="AB6173"/>
      <c r="AC6173"/>
      <c r="AD6173"/>
      <c r="AE6173"/>
      <c r="AF6173"/>
      <c r="AG6173"/>
      <c r="AH6173"/>
    </row>
    <row r="6174" spans="1:34" s="282" customFormat="1" ht="12.75" customHeight="1" x14ac:dyDescent="0.25">
      <c r="A6174"/>
      <c r="B6174"/>
      <c r="C6174" s="8"/>
      <c r="D6174" s="8"/>
      <c r="E6174"/>
      <c r="F6174" s="276"/>
      <c r="G6174"/>
      <c r="H6174"/>
      <c r="I6174"/>
      <c r="J6174" s="267"/>
      <c r="K6174" s="267"/>
      <c r="L6174" s="372"/>
      <c r="O6174" s="373"/>
      <c r="P6174" s="373"/>
      <c r="Q6174" s="374"/>
      <c r="R6174" s="274"/>
      <c r="S6174"/>
      <c r="T6174"/>
      <c r="U6174"/>
      <c r="V6174"/>
      <c r="W6174"/>
      <c r="X6174"/>
      <c r="Y6174"/>
      <c r="Z6174"/>
      <c r="AA6174"/>
      <c r="AB6174"/>
      <c r="AC6174"/>
      <c r="AD6174"/>
      <c r="AE6174"/>
      <c r="AF6174"/>
      <c r="AG6174"/>
      <c r="AH6174"/>
    </row>
    <row r="6175" spans="1:34" s="282" customFormat="1" ht="12.75" customHeight="1" x14ac:dyDescent="0.25">
      <c r="A6175"/>
      <c r="B6175"/>
      <c r="C6175" s="8"/>
      <c r="D6175" s="8"/>
      <c r="E6175"/>
      <c r="F6175" s="276"/>
      <c r="G6175"/>
      <c r="H6175"/>
      <c r="I6175"/>
      <c r="J6175" s="267"/>
      <c r="K6175" s="267"/>
      <c r="L6175" s="372"/>
      <c r="O6175" s="373"/>
      <c r="P6175" s="373"/>
      <c r="Q6175" s="374"/>
      <c r="R6175" s="274"/>
      <c r="S6175"/>
      <c r="T6175"/>
      <c r="U6175"/>
      <c r="V6175"/>
      <c r="W6175"/>
      <c r="X6175"/>
      <c r="Y6175"/>
      <c r="Z6175"/>
      <c r="AA6175"/>
      <c r="AB6175"/>
      <c r="AC6175"/>
      <c r="AD6175"/>
      <c r="AE6175"/>
      <c r="AF6175"/>
      <c r="AG6175"/>
      <c r="AH6175"/>
    </row>
    <row r="6176" spans="1:34" s="282" customFormat="1" ht="12.75" customHeight="1" x14ac:dyDescent="0.25">
      <c r="A6176"/>
      <c r="B6176"/>
      <c r="C6176" s="8"/>
      <c r="D6176" s="8"/>
      <c r="E6176"/>
      <c r="F6176" s="276"/>
      <c r="G6176"/>
      <c r="H6176"/>
      <c r="I6176"/>
      <c r="J6176" s="267"/>
      <c r="K6176" s="267"/>
      <c r="L6176" s="372"/>
      <c r="O6176" s="373"/>
      <c r="P6176" s="373"/>
      <c r="Q6176" s="374"/>
      <c r="R6176" s="274"/>
      <c r="S6176"/>
      <c r="T6176"/>
      <c r="U6176"/>
      <c r="V6176"/>
      <c r="W6176"/>
      <c r="X6176"/>
      <c r="Y6176"/>
      <c r="Z6176"/>
      <c r="AA6176"/>
      <c r="AB6176"/>
      <c r="AC6176"/>
      <c r="AD6176"/>
      <c r="AE6176"/>
      <c r="AF6176"/>
      <c r="AG6176"/>
      <c r="AH6176"/>
    </row>
    <row r="6177" spans="1:34" s="282" customFormat="1" ht="12.75" customHeight="1" x14ac:dyDescent="0.25">
      <c r="A6177"/>
      <c r="B6177"/>
      <c r="C6177" s="8"/>
      <c r="D6177" s="8"/>
      <c r="E6177"/>
      <c r="F6177" s="276"/>
      <c r="G6177"/>
      <c r="H6177"/>
      <c r="I6177"/>
      <c r="J6177" s="267"/>
      <c r="K6177" s="267"/>
      <c r="L6177" s="372"/>
      <c r="O6177" s="373"/>
      <c r="P6177" s="373"/>
      <c r="Q6177" s="374"/>
      <c r="R6177" s="274"/>
      <c r="S6177"/>
      <c r="T6177"/>
      <c r="U6177"/>
      <c r="V6177"/>
      <c r="W6177"/>
      <c r="X6177"/>
      <c r="Y6177"/>
      <c r="Z6177"/>
      <c r="AA6177"/>
      <c r="AB6177"/>
      <c r="AC6177"/>
      <c r="AD6177"/>
      <c r="AE6177"/>
      <c r="AF6177"/>
      <c r="AG6177"/>
      <c r="AH6177"/>
    </row>
    <row r="6178" spans="1:34" s="282" customFormat="1" ht="12.75" customHeight="1" x14ac:dyDescent="0.25">
      <c r="A6178"/>
      <c r="B6178"/>
      <c r="C6178" s="8"/>
      <c r="D6178" s="8"/>
      <c r="E6178"/>
      <c r="F6178" s="276"/>
      <c r="G6178"/>
      <c r="H6178"/>
      <c r="I6178"/>
      <c r="J6178" s="267"/>
      <c r="K6178" s="267"/>
      <c r="L6178" s="372"/>
      <c r="O6178" s="373"/>
      <c r="P6178" s="373"/>
      <c r="Q6178" s="374"/>
      <c r="R6178" s="274"/>
      <c r="S6178"/>
      <c r="T6178"/>
      <c r="U6178"/>
      <c r="V6178"/>
      <c r="W6178"/>
      <c r="X6178"/>
      <c r="Y6178"/>
      <c r="Z6178"/>
      <c r="AA6178"/>
      <c r="AB6178"/>
      <c r="AC6178"/>
      <c r="AD6178"/>
      <c r="AE6178"/>
      <c r="AF6178"/>
      <c r="AG6178"/>
      <c r="AH6178"/>
    </row>
    <row r="6179" spans="1:34" s="282" customFormat="1" ht="12.75" customHeight="1" x14ac:dyDescent="0.25">
      <c r="A6179"/>
      <c r="B6179"/>
      <c r="C6179" s="8"/>
      <c r="D6179" s="8"/>
      <c r="E6179"/>
      <c r="F6179" s="276"/>
      <c r="G6179"/>
      <c r="H6179"/>
      <c r="I6179"/>
      <c r="J6179" s="267"/>
      <c r="K6179" s="267"/>
      <c r="L6179" s="372"/>
      <c r="O6179" s="373"/>
      <c r="P6179" s="373"/>
      <c r="Q6179" s="374"/>
      <c r="R6179" s="274"/>
      <c r="S6179"/>
      <c r="T6179"/>
      <c r="U6179"/>
      <c r="V6179"/>
      <c r="W6179"/>
      <c r="X6179"/>
      <c r="Y6179"/>
      <c r="Z6179"/>
      <c r="AA6179"/>
      <c r="AB6179"/>
      <c r="AC6179"/>
      <c r="AD6179"/>
      <c r="AE6179"/>
      <c r="AF6179"/>
      <c r="AG6179"/>
      <c r="AH6179"/>
    </row>
    <row r="6180" spans="1:34" s="282" customFormat="1" ht="12.75" customHeight="1" x14ac:dyDescent="0.25">
      <c r="A6180"/>
      <c r="B6180"/>
      <c r="C6180" s="8"/>
      <c r="D6180" s="8"/>
      <c r="E6180"/>
      <c r="F6180" s="276"/>
      <c r="G6180"/>
      <c r="H6180"/>
      <c r="I6180"/>
      <c r="J6180" s="267"/>
      <c r="K6180" s="267"/>
      <c r="L6180" s="372"/>
      <c r="O6180" s="373"/>
      <c r="P6180" s="373"/>
      <c r="Q6180" s="374"/>
      <c r="R6180" s="274"/>
      <c r="S6180"/>
      <c r="T6180"/>
      <c r="U6180"/>
      <c r="V6180"/>
      <c r="W6180"/>
      <c r="X6180"/>
      <c r="Y6180"/>
      <c r="Z6180"/>
      <c r="AA6180"/>
      <c r="AB6180"/>
      <c r="AC6180"/>
      <c r="AD6180"/>
      <c r="AE6180"/>
      <c r="AF6180"/>
      <c r="AG6180"/>
      <c r="AH6180"/>
    </row>
    <row r="6181" spans="1:34" s="282" customFormat="1" ht="12.75" customHeight="1" x14ac:dyDescent="0.25">
      <c r="A6181"/>
      <c r="B6181"/>
      <c r="C6181" s="8"/>
      <c r="D6181" s="8"/>
      <c r="E6181"/>
      <c r="F6181" s="276"/>
      <c r="G6181"/>
      <c r="H6181"/>
      <c r="I6181"/>
      <c r="J6181" s="267"/>
      <c r="K6181" s="267"/>
      <c r="L6181" s="372"/>
      <c r="O6181" s="373"/>
      <c r="P6181" s="373"/>
      <c r="Q6181" s="374"/>
      <c r="R6181" s="274"/>
      <c r="S6181"/>
      <c r="T6181"/>
      <c r="U6181"/>
      <c r="V6181"/>
      <c r="W6181"/>
      <c r="X6181"/>
      <c r="Y6181"/>
      <c r="Z6181"/>
      <c r="AA6181"/>
      <c r="AB6181"/>
      <c r="AC6181"/>
      <c r="AD6181"/>
      <c r="AE6181"/>
      <c r="AF6181"/>
      <c r="AG6181"/>
      <c r="AH6181"/>
    </row>
    <row r="6182" spans="1:34" s="282" customFormat="1" ht="12.75" customHeight="1" x14ac:dyDescent="0.25">
      <c r="A6182"/>
      <c r="B6182"/>
      <c r="C6182" s="8"/>
      <c r="D6182" s="8"/>
      <c r="E6182"/>
      <c r="F6182" s="276"/>
      <c r="G6182"/>
      <c r="H6182"/>
      <c r="I6182"/>
      <c r="J6182" s="267"/>
      <c r="K6182" s="267"/>
      <c r="L6182" s="372"/>
      <c r="O6182" s="373"/>
      <c r="P6182" s="373"/>
      <c r="Q6182" s="374"/>
      <c r="R6182" s="274"/>
      <c r="S6182"/>
      <c r="T6182"/>
      <c r="U6182"/>
      <c r="V6182"/>
      <c r="W6182"/>
      <c r="X6182"/>
      <c r="Y6182"/>
      <c r="Z6182"/>
      <c r="AA6182"/>
      <c r="AB6182"/>
      <c r="AC6182"/>
      <c r="AD6182"/>
      <c r="AE6182"/>
      <c r="AF6182"/>
      <c r="AG6182"/>
      <c r="AH6182"/>
    </row>
    <row r="6183" spans="1:34" s="282" customFormat="1" ht="12.75" customHeight="1" x14ac:dyDescent="0.25">
      <c r="A6183"/>
      <c r="B6183"/>
      <c r="C6183" s="8"/>
      <c r="D6183" s="8"/>
      <c r="E6183"/>
      <c r="F6183" s="276"/>
      <c r="G6183"/>
      <c r="H6183"/>
      <c r="I6183"/>
      <c r="J6183" s="267"/>
      <c r="K6183" s="267"/>
      <c r="L6183" s="372"/>
      <c r="O6183" s="373"/>
      <c r="P6183" s="373"/>
      <c r="Q6183" s="374"/>
      <c r="R6183" s="274"/>
      <c r="S6183"/>
      <c r="T6183"/>
      <c r="U6183"/>
      <c r="V6183"/>
      <c r="W6183"/>
      <c r="X6183"/>
      <c r="Y6183"/>
      <c r="Z6183"/>
      <c r="AA6183"/>
      <c r="AB6183"/>
      <c r="AC6183"/>
      <c r="AD6183"/>
      <c r="AE6183"/>
      <c r="AF6183"/>
      <c r="AG6183"/>
      <c r="AH6183"/>
    </row>
    <row r="6184" spans="1:34" s="282" customFormat="1" ht="12.75" customHeight="1" x14ac:dyDescent="0.25">
      <c r="A6184"/>
      <c r="B6184"/>
      <c r="C6184" s="8"/>
      <c r="D6184" s="8"/>
      <c r="E6184"/>
      <c r="F6184" s="276"/>
      <c r="G6184"/>
      <c r="H6184"/>
      <c r="I6184"/>
      <c r="J6184" s="267"/>
      <c r="K6184" s="267"/>
      <c r="L6184" s="372"/>
      <c r="O6184" s="373"/>
      <c r="P6184" s="373"/>
      <c r="Q6184" s="374"/>
      <c r="R6184" s="274"/>
      <c r="S6184"/>
      <c r="T6184"/>
      <c r="U6184"/>
      <c r="V6184"/>
      <c r="W6184"/>
      <c r="X6184"/>
      <c r="Y6184"/>
      <c r="Z6184"/>
      <c r="AA6184"/>
      <c r="AB6184"/>
      <c r="AC6184"/>
      <c r="AD6184"/>
      <c r="AE6184"/>
      <c r="AF6184"/>
      <c r="AG6184"/>
      <c r="AH6184"/>
    </row>
    <row r="6185" spans="1:34" s="282" customFormat="1" ht="12.75" customHeight="1" x14ac:dyDescent="0.25">
      <c r="A6185"/>
      <c r="B6185"/>
      <c r="C6185" s="8"/>
      <c r="D6185" s="8"/>
      <c r="E6185"/>
      <c r="F6185" s="276"/>
      <c r="G6185"/>
      <c r="H6185"/>
      <c r="I6185"/>
      <c r="J6185" s="267"/>
      <c r="K6185" s="267"/>
      <c r="L6185" s="372"/>
      <c r="O6185" s="373"/>
      <c r="P6185" s="373"/>
      <c r="Q6185" s="374"/>
      <c r="R6185" s="274"/>
      <c r="S6185"/>
      <c r="T6185"/>
      <c r="U6185"/>
      <c r="V6185"/>
      <c r="W6185"/>
      <c r="X6185"/>
      <c r="Y6185"/>
      <c r="Z6185"/>
      <c r="AA6185"/>
      <c r="AB6185"/>
      <c r="AC6185"/>
      <c r="AD6185"/>
      <c r="AE6185"/>
      <c r="AF6185"/>
      <c r="AG6185"/>
      <c r="AH6185"/>
    </row>
    <row r="6186" spans="1:34" s="282" customFormat="1" ht="12.75" customHeight="1" x14ac:dyDescent="0.25">
      <c r="A6186"/>
      <c r="B6186"/>
      <c r="C6186" s="8"/>
      <c r="D6186" s="8"/>
      <c r="E6186"/>
      <c r="F6186" s="276"/>
      <c r="G6186"/>
      <c r="H6186"/>
      <c r="I6186"/>
      <c r="J6186" s="267"/>
      <c r="K6186" s="267"/>
      <c r="L6186" s="372"/>
      <c r="O6186" s="373"/>
      <c r="P6186" s="373"/>
      <c r="Q6186" s="374"/>
      <c r="R6186" s="274"/>
      <c r="S6186"/>
      <c r="T6186"/>
      <c r="U6186"/>
      <c r="V6186"/>
      <c r="W6186"/>
      <c r="X6186"/>
      <c r="Y6186"/>
      <c r="Z6186"/>
      <c r="AA6186"/>
      <c r="AB6186"/>
      <c r="AC6186"/>
      <c r="AD6186"/>
      <c r="AE6186"/>
      <c r="AF6186"/>
      <c r="AG6186"/>
      <c r="AH6186"/>
    </row>
    <row r="6187" spans="1:34" s="282" customFormat="1" ht="12.75" customHeight="1" x14ac:dyDescent="0.25">
      <c r="A6187"/>
      <c r="B6187"/>
      <c r="C6187" s="8"/>
      <c r="D6187" s="8"/>
      <c r="E6187"/>
      <c r="F6187" s="276"/>
      <c r="G6187"/>
      <c r="H6187"/>
      <c r="I6187"/>
      <c r="J6187" s="267"/>
      <c r="K6187" s="267"/>
      <c r="L6187" s="372"/>
      <c r="O6187" s="373"/>
      <c r="P6187" s="373"/>
      <c r="Q6187" s="374"/>
      <c r="R6187" s="274"/>
      <c r="S6187"/>
      <c r="T6187"/>
      <c r="U6187"/>
      <c r="V6187"/>
      <c r="W6187"/>
      <c r="X6187"/>
      <c r="Y6187"/>
      <c r="Z6187"/>
      <c r="AA6187"/>
      <c r="AB6187"/>
      <c r="AC6187"/>
      <c r="AD6187"/>
      <c r="AE6187"/>
      <c r="AF6187"/>
      <c r="AG6187"/>
      <c r="AH6187"/>
    </row>
    <row r="6188" spans="1:34" s="282" customFormat="1" ht="12.75" customHeight="1" x14ac:dyDescent="0.25">
      <c r="A6188"/>
      <c r="B6188"/>
      <c r="C6188" s="8"/>
      <c r="D6188" s="8"/>
      <c r="E6188"/>
      <c r="F6188" s="276"/>
      <c r="G6188"/>
      <c r="H6188"/>
      <c r="I6188"/>
      <c r="J6188" s="267"/>
      <c r="K6188" s="267"/>
      <c r="L6188" s="372"/>
      <c r="O6188" s="373"/>
      <c r="P6188" s="373"/>
      <c r="Q6188" s="374"/>
      <c r="R6188" s="274"/>
      <c r="S6188"/>
      <c r="T6188"/>
      <c r="U6188"/>
      <c r="V6188"/>
      <c r="W6188"/>
      <c r="X6188"/>
      <c r="Y6188"/>
      <c r="Z6188"/>
      <c r="AA6188"/>
      <c r="AB6188"/>
      <c r="AC6188"/>
      <c r="AD6188"/>
      <c r="AE6188"/>
      <c r="AF6188"/>
      <c r="AG6188"/>
      <c r="AH6188"/>
    </row>
    <row r="6189" spans="1:34" s="282" customFormat="1" ht="12.75" customHeight="1" x14ac:dyDescent="0.25">
      <c r="A6189"/>
      <c r="B6189"/>
      <c r="C6189" s="8"/>
      <c r="D6189" s="8"/>
      <c r="E6189"/>
      <c r="F6189" s="276"/>
      <c r="G6189"/>
      <c r="H6189"/>
      <c r="I6189"/>
      <c r="J6189" s="267"/>
      <c r="K6189" s="267"/>
      <c r="L6189" s="372"/>
      <c r="O6189" s="373"/>
      <c r="P6189" s="373"/>
      <c r="Q6189" s="374"/>
      <c r="R6189" s="274"/>
      <c r="S6189"/>
      <c r="T6189"/>
      <c r="U6189"/>
      <c r="V6189"/>
      <c r="W6189"/>
      <c r="X6189"/>
      <c r="Y6189"/>
      <c r="Z6189"/>
      <c r="AA6189"/>
      <c r="AB6189"/>
      <c r="AC6189"/>
      <c r="AD6189"/>
      <c r="AE6189"/>
      <c r="AF6189"/>
      <c r="AG6189"/>
      <c r="AH6189"/>
    </row>
    <row r="6190" spans="1:34" s="282" customFormat="1" ht="12.75" customHeight="1" x14ac:dyDescent="0.25">
      <c r="A6190"/>
      <c r="B6190"/>
      <c r="C6190" s="8"/>
      <c r="D6190" s="8"/>
      <c r="E6190"/>
      <c r="F6190" s="276"/>
      <c r="G6190"/>
      <c r="H6190"/>
      <c r="I6190"/>
      <c r="J6190" s="267"/>
      <c r="K6190" s="267"/>
      <c r="L6190" s="372"/>
      <c r="O6190" s="373"/>
      <c r="P6190" s="373"/>
      <c r="Q6190" s="374"/>
      <c r="R6190" s="274"/>
      <c r="S6190"/>
      <c r="T6190"/>
      <c r="U6190"/>
      <c r="V6190"/>
      <c r="W6190"/>
      <c r="X6190"/>
      <c r="Y6190"/>
      <c r="Z6190"/>
      <c r="AA6190"/>
      <c r="AB6190"/>
      <c r="AC6190"/>
      <c r="AD6190"/>
      <c r="AE6190"/>
      <c r="AF6190"/>
      <c r="AG6190"/>
      <c r="AH6190"/>
    </row>
    <row r="6191" spans="1:34" s="282" customFormat="1" ht="12.75" customHeight="1" x14ac:dyDescent="0.25">
      <c r="A6191"/>
      <c r="B6191"/>
      <c r="C6191" s="8"/>
      <c r="D6191" s="8"/>
      <c r="E6191"/>
      <c r="F6191" s="276"/>
      <c r="G6191"/>
      <c r="H6191"/>
      <c r="I6191"/>
      <c r="J6191" s="267"/>
      <c r="K6191" s="267"/>
      <c r="L6191" s="372"/>
      <c r="O6191" s="373"/>
      <c r="P6191" s="373"/>
      <c r="Q6191" s="374"/>
      <c r="R6191" s="274"/>
      <c r="S6191"/>
      <c r="T6191"/>
      <c r="U6191"/>
      <c r="V6191"/>
      <c r="W6191"/>
      <c r="X6191"/>
      <c r="Y6191"/>
      <c r="Z6191"/>
      <c r="AA6191"/>
      <c r="AB6191"/>
      <c r="AC6191"/>
      <c r="AD6191"/>
      <c r="AE6191"/>
      <c r="AF6191"/>
      <c r="AG6191"/>
      <c r="AH6191"/>
    </row>
    <row r="6192" spans="1:34" s="282" customFormat="1" ht="12.75" customHeight="1" x14ac:dyDescent="0.25">
      <c r="A6192"/>
      <c r="B6192"/>
      <c r="C6192" s="8"/>
      <c r="D6192" s="8"/>
      <c r="E6192"/>
      <c r="F6192" s="276"/>
      <c r="G6192"/>
      <c r="H6192"/>
      <c r="I6192"/>
      <c r="J6192" s="267"/>
      <c r="K6192" s="267"/>
      <c r="L6192" s="372"/>
      <c r="O6192" s="373"/>
      <c r="P6192" s="373"/>
      <c r="Q6192" s="374"/>
      <c r="R6192" s="274"/>
      <c r="S6192"/>
      <c r="T6192"/>
      <c r="U6192"/>
      <c r="V6192"/>
      <c r="W6192"/>
      <c r="X6192"/>
      <c r="Y6192"/>
      <c r="Z6192"/>
      <c r="AA6192"/>
      <c r="AB6192"/>
      <c r="AC6192"/>
      <c r="AD6192"/>
      <c r="AE6192"/>
      <c r="AF6192"/>
      <c r="AG6192"/>
      <c r="AH6192"/>
    </row>
    <row r="6193" spans="1:34" s="282" customFormat="1" ht="12.75" customHeight="1" x14ac:dyDescent="0.25">
      <c r="A6193"/>
      <c r="B6193"/>
      <c r="C6193" s="8"/>
      <c r="D6193" s="8"/>
      <c r="E6193"/>
      <c r="F6193" s="276"/>
      <c r="G6193"/>
      <c r="H6193"/>
      <c r="I6193"/>
      <c r="J6193" s="267"/>
      <c r="K6193" s="267"/>
      <c r="L6193" s="372"/>
      <c r="O6193" s="373"/>
      <c r="P6193" s="373"/>
      <c r="Q6193" s="374"/>
      <c r="R6193" s="274"/>
      <c r="S6193"/>
      <c r="T6193"/>
      <c r="U6193"/>
      <c r="V6193"/>
      <c r="W6193"/>
      <c r="X6193"/>
      <c r="Y6193"/>
      <c r="Z6193"/>
      <c r="AA6193"/>
      <c r="AB6193"/>
      <c r="AC6193"/>
      <c r="AD6193"/>
      <c r="AE6193"/>
      <c r="AF6193"/>
      <c r="AG6193"/>
      <c r="AH6193"/>
    </row>
    <row r="6194" spans="1:34" s="282" customFormat="1" ht="12.75" customHeight="1" x14ac:dyDescent="0.25">
      <c r="A6194"/>
      <c r="B6194"/>
      <c r="C6194" s="8"/>
      <c r="D6194" s="8"/>
      <c r="E6194"/>
      <c r="F6194" s="276"/>
      <c r="G6194"/>
      <c r="H6194"/>
      <c r="I6194"/>
      <c r="J6194" s="267"/>
      <c r="K6194" s="267"/>
      <c r="L6194" s="372"/>
      <c r="O6194" s="373"/>
      <c r="P6194" s="373"/>
      <c r="Q6194" s="374"/>
      <c r="R6194" s="274"/>
      <c r="S6194"/>
      <c r="T6194"/>
      <c r="U6194"/>
      <c r="V6194"/>
      <c r="W6194"/>
      <c r="X6194"/>
      <c r="Y6194"/>
      <c r="Z6194"/>
      <c r="AA6194"/>
      <c r="AB6194"/>
      <c r="AC6194"/>
      <c r="AD6194"/>
      <c r="AE6194"/>
      <c r="AF6194"/>
      <c r="AG6194"/>
      <c r="AH6194"/>
    </row>
    <row r="6195" spans="1:34" s="282" customFormat="1" ht="12.75" customHeight="1" x14ac:dyDescent="0.25">
      <c r="A6195"/>
      <c r="B6195"/>
      <c r="C6195" s="8"/>
      <c r="D6195" s="8"/>
      <c r="E6195"/>
      <c r="F6195" s="276"/>
      <c r="G6195"/>
      <c r="H6195"/>
      <c r="I6195"/>
      <c r="J6195" s="267"/>
      <c r="K6195" s="267"/>
      <c r="L6195" s="372"/>
      <c r="O6195" s="373"/>
      <c r="P6195" s="373"/>
      <c r="Q6195" s="374"/>
      <c r="R6195" s="274"/>
      <c r="S6195"/>
      <c r="T6195"/>
      <c r="U6195"/>
      <c r="V6195"/>
      <c r="W6195"/>
      <c r="X6195"/>
      <c r="Y6195"/>
      <c r="Z6195"/>
      <c r="AA6195"/>
      <c r="AB6195"/>
      <c r="AC6195"/>
      <c r="AD6195"/>
      <c r="AE6195"/>
      <c r="AF6195"/>
      <c r="AG6195"/>
      <c r="AH6195"/>
    </row>
    <row r="6196" spans="1:34" s="282" customFormat="1" ht="12.75" customHeight="1" x14ac:dyDescent="0.25">
      <c r="A6196"/>
      <c r="B6196"/>
      <c r="C6196" s="8"/>
      <c r="D6196" s="8"/>
      <c r="E6196"/>
      <c r="F6196" s="276"/>
      <c r="G6196"/>
      <c r="H6196"/>
      <c r="I6196"/>
      <c r="J6196" s="267"/>
      <c r="K6196" s="267"/>
      <c r="L6196" s="372"/>
      <c r="O6196" s="373"/>
      <c r="P6196" s="373"/>
      <c r="Q6196" s="374"/>
      <c r="R6196" s="274"/>
      <c r="S6196"/>
      <c r="T6196"/>
      <c r="U6196"/>
      <c r="V6196"/>
      <c r="W6196"/>
      <c r="X6196"/>
      <c r="Y6196"/>
      <c r="Z6196"/>
      <c r="AA6196"/>
      <c r="AB6196"/>
      <c r="AC6196"/>
      <c r="AD6196"/>
      <c r="AE6196"/>
      <c r="AF6196"/>
      <c r="AG6196"/>
      <c r="AH6196"/>
    </row>
    <row r="6197" spans="1:34" s="282" customFormat="1" ht="12.75" customHeight="1" x14ac:dyDescent="0.25">
      <c r="A6197"/>
      <c r="B6197"/>
      <c r="C6197" s="8"/>
      <c r="D6197" s="8"/>
      <c r="E6197"/>
      <c r="F6197" s="276"/>
      <c r="G6197"/>
      <c r="H6197"/>
      <c r="I6197"/>
      <c r="J6197" s="267"/>
      <c r="K6197" s="267"/>
      <c r="L6197" s="372"/>
      <c r="O6197" s="373"/>
      <c r="P6197" s="373"/>
      <c r="Q6197" s="374"/>
      <c r="R6197" s="274"/>
      <c r="S6197"/>
      <c r="T6197"/>
      <c r="U6197"/>
      <c r="V6197"/>
      <c r="W6197"/>
      <c r="X6197"/>
      <c r="Y6197"/>
      <c r="Z6197"/>
      <c r="AA6197"/>
      <c r="AB6197"/>
      <c r="AC6197"/>
      <c r="AD6197"/>
      <c r="AE6197"/>
      <c r="AF6197"/>
      <c r="AG6197"/>
      <c r="AH6197"/>
    </row>
    <row r="6198" spans="1:34" s="282" customFormat="1" ht="12.75" customHeight="1" x14ac:dyDescent="0.25">
      <c r="A6198"/>
      <c r="B6198"/>
      <c r="C6198" s="8"/>
      <c r="D6198" s="8"/>
      <c r="E6198"/>
      <c r="F6198" s="276"/>
      <c r="G6198"/>
      <c r="H6198"/>
      <c r="I6198"/>
      <c r="J6198" s="267"/>
      <c r="K6198" s="267"/>
      <c r="L6198" s="372"/>
      <c r="O6198" s="373"/>
      <c r="P6198" s="373"/>
      <c r="Q6198" s="374"/>
      <c r="R6198" s="274"/>
      <c r="S6198"/>
      <c r="T6198"/>
      <c r="U6198"/>
      <c r="V6198"/>
      <c r="W6198"/>
      <c r="X6198"/>
      <c r="Y6198"/>
      <c r="Z6198"/>
      <c r="AA6198"/>
      <c r="AB6198"/>
      <c r="AC6198"/>
      <c r="AD6198"/>
      <c r="AE6198"/>
      <c r="AF6198"/>
      <c r="AG6198"/>
      <c r="AH6198"/>
    </row>
    <row r="6199" spans="1:34" s="282" customFormat="1" ht="12.75" customHeight="1" x14ac:dyDescent="0.25">
      <c r="A6199"/>
      <c r="B6199"/>
      <c r="C6199" s="8"/>
      <c r="D6199" s="8"/>
      <c r="E6199"/>
      <c r="F6199" s="276"/>
      <c r="G6199"/>
      <c r="H6199"/>
      <c r="I6199"/>
      <c r="J6199" s="267"/>
      <c r="K6199" s="267"/>
      <c r="L6199" s="372"/>
      <c r="O6199" s="373"/>
      <c r="P6199" s="373"/>
      <c r="Q6199" s="374"/>
      <c r="R6199" s="274"/>
      <c r="S6199"/>
      <c r="T6199"/>
      <c r="U6199"/>
      <c r="V6199"/>
      <c r="W6199"/>
      <c r="X6199"/>
      <c r="Y6199"/>
      <c r="Z6199"/>
      <c r="AA6199"/>
      <c r="AB6199"/>
      <c r="AC6199"/>
      <c r="AD6199"/>
      <c r="AE6199"/>
      <c r="AF6199"/>
      <c r="AG6199"/>
      <c r="AH6199"/>
    </row>
    <row r="6200" spans="1:34" s="282" customFormat="1" ht="12.75" customHeight="1" x14ac:dyDescent="0.25">
      <c r="A6200"/>
      <c r="B6200"/>
      <c r="C6200" s="8"/>
      <c r="D6200" s="8"/>
      <c r="E6200"/>
      <c r="F6200" s="276"/>
      <c r="G6200"/>
      <c r="H6200"/>
      <c r="I6200"/>
      <c r="J6200" s="267"/>
      <c r="K6200" s="267"/>
      <c r="L6200" s="372"/>
      <c r="O6200" s="373"/>
      <c r="P6200" s="373"/>
      <c r="Q6200" s="374"/>
      <c r="R6200" s="274"/>
      <c r="S6200"/>
      <c r="T6200"/>
      <c r="U6200"/>
      <c r="V6200"/>
      <c r="W6200"/>
      <c r="X6200"/>
      <c r="Y6200"/>
      <c r="Z6200"/>
      <c r="AA6200"/>
      <c r="AB6200"/>
      <c r="AC6200"/>
      <c r="AD6200"/>
      <c r="AE6200"/>
      <c r="AF6200"/>
      <c r="AG6200"/>
      <c r="AH6200"/>
    </row>
    <row r="6201" spans="1:34" s="282" customFormat="1" ht="12.75" customHeight="1" x14ac:dyDescent="0.25">
      <c r="A6201"/>
      <c r="B6201"/>
      <c r="C6201" s="8"/>
      <c r="D6201" s="8"/>
      <c r="E6201"/>
      <c r="F6201" s="276"/>
      <c r="G6201"/>
      <c r="H6201"/>
      <c r="I6201"/>
      <c r="J6201" s="267"/>
      <c r="K6201" s="267"/>
      <c r="L6201" s="372"/>
      <c r="O6201" s="373"/>
      <c r="P6201" s="373"/>
      <c r="Q6201" s="374"/>
      <c r="R6201" s="274"/>
      <c r="S6201"/>
      <c r="T6201"/>
      <c r="U6201"/>
      <c r="V6201"/>
      <c r="W6201"/>
      <c r="X6201"/>
      <c r="Y6201"/>
      <c r="Z6201"/>
      <c r="AA6201"/>
      <c r="AB6201"/>
      <c r="AC6201"/>
      <c r="AD6201"/>
      <c r="AE6201"/>
      <c r="AF6201"/>
      <c r="AG6201"/>
      <c r="AH6201"/>
    </row>
    <row r="6202" spans="1:34" s="282" customFormat="1" ht="12.75" customHeight="1" x14ac:dyDescent="0.25">
      <c r="A6202"/>
      <c r="B6202"/>
      <c r="C6202" s="8"/>
      <c r="D6202" s="8"/>
      <c r="E6202"/>
      <c r="F6202" s="276"/>
      <c r="G6202"/>
      <c r="H6202"/>
      <c r="I6202"/>
      <c r="J6202" s="267"/>
      <c r="K6202" s="267"/>
      <c r="L6202" s="372"/>
      <c r="O6202" s="373"/>
      <c r="P6202" s="373"/>
      <c r="Q6202" s="374"/>
      <c r="R6202" s="274"/>
      <c r="S6202"/>
      <c r="T6202"/>
      <c r="U6202"/>
      <c r="V6202"/>
      <c r="W6202"/>
      <c r="X6202"/>
      <c r="Y6202"/>
      <c r="Z6202"/>
      <c r="AA6202"/>
      <c r="AB6202"/>
      <c r="AC6202"/>
      <c r="AD6202"/>
      <c r="AE6202"/>
      <c r="AF6202"/>
      <c r="AG6202"/>
      <c r="AH6202"/>
    </row>
    <row r="6203" spans="1:34" s="282" customFormat="1" ht="12.75" customHeight="1" x14ac:dyDescent="0.25">
      <c r="A6203"/>
      <c r="B6203"/>
      <c r="C6203" s="8"/>
      <c r="D6203" s="8"/>
      <c r="E6203"/>
      <c r="F6203" s="276"/>
      <c r="G6203"/>
      <c r="H6203"/>
      <c r="I6203"/>
      <c r="J6203" s="267"/>
      <c r="K6203" s="267"/>
      <c r="L6203" s="372"/>
      <c r="O6203" s="373"/>
      <c r="P6203" s="373"/>
      <c r="Q6203" s="374"/>
      <c r="R6203" s="274"/>
      <c r="S6203"/>
      <c r="T6203"/>
      <c r="U6203"/>
      <c r="V6203"/>
      <c r="W6203"/>
      <c r="X6203"/>
      <c r="Y6203"/>
      <c r="Z6203"/>
      <c r="AA6203"/>
      <c r="AB6203"/>
      <c r="AC6203"/>
      <c r="AD6203"/>
      <c r="AE6203"/>
      <c r="AF6203"/>
      <c r="AG6203"/>
      <c r="AH6203"/>
    </row>
    <row r="6204" spans="1:34" s="282" customFormat="1" ht="12.75" customHeight="1" x14ac:dyDescent="0.25">
      <c r="A6204"/>
      <c r="B6204"/>
      <c r="C6204" s="8"/>
      <c r="D6204" s="8"/>
      <c r="E6204"/>
      <c r="F6204" s="276"/>
      <c r="G6204"/>
      <c r="H6204"/>
      <c r="I6204"/>
      <c r="J6204" s="267"/>
      <c r="K6204" s="267"/>
      <c r="L6204" s="372"/>
      <c r="O6204" s="373"/>
      <c r="P6204" s="373"/>
      <c r="Q6204" s="374"/>
      <c r="R6204" s="274"/>
      <c r="S6204"/>
      <c r="T6204"/>
      <c r="U6204"/>
      <c r="V6204"/>
      <c r="W6204"/>
      <c r="X6204"/>
      <c r="Y6204"/>
      <c r="Z6204"/>
      <c r="AA6204"/>
      <c r="AB6204"/>
      <c r="AC6204"/>
      <c r="AD6204"/>
      <c r="AE6204"/>
      <c r="AF6204"/>
      <c r="AG6204"/>
      <c r="AH6204"/>
    </row>
    <row r="6205" spans="1:34" s="282" customFormat="1" ht="12.75" customHeight="1" x14ac:dyDescent="0.25">
      <c r="A6205"/>
      <c r="B6205"/>
      <c r="C6205" s="8"/>
      <c r="D6205" s="8"/>
      <c r="E6205"/>
      <c r="F6205" s="276"/>
      <c r="G6205"/>
      <c r="H6205"/>
      <c r="I6205"/>
      <c r="J6205" s="267"/>
      <c r="K6205" s="267"/>
      <c r="L6205" s="372"/>
      <c r="O6205" s="373"/>
      <c r="P6205" s="373"/>
      <c r="Q6205" s="374"/>
      <c r="R6205" s="274"/>
      <c r="S6205"/>
      <c r="T6205"/>
      <c r="U6205"/>
      <c r="V6205"/>
      <c r="W6205"/>
      <c r="X6205"/>
      <c r="Y6205"/>
      <c r="Z6205"/>
      <c r="AA6205"/>
      <c r="AB6205"/>
      <c r="AC6205"/>
      <c r="AD6205"/>
      <c r="AE6205"/>
      <c r="AF6205"/>
      <c r="AG6205"/>
      <c r="AH6205"/>
    </row>
    <row r="6206" spans="1:34" s="282" customFormat="1" ht="12.75" customHeight="1" x14ac:dyDescent="0.25">
      <c r="A6206"/>
      <c r="B6206"/>
      <c r="C6206" s="8"/>
      <c r="D6206" s="8"/>
      <c r="E6206"/>
      <c r="F6206" s="276"/>
      <c r="G6206"/>
      <c r="H6206"/>
      <c r="I6206"/>
      <c r="J6206" s="267"/>
      <c r="K6206" s="267"/>
      <c r="L6206" s="372"/>
      <c r="O6206" s="373"/>
      <c r="P6206" s="373"/>
      <c r="Q6206" s="374"/>
      <c r="R6206" s="274"/>
      <c r="S6206"/>
      <c r="T6206"/>
      <c r="U6206"/>
      <c r="V6206"/>
      <c r="W6206"/>
      <c r="X6206"/>
      <c r="Y6206"/>
      <c r="Z6206"/>
      <c r="AA6206"/>
      <c r="AB6206"/>
      <c r="AC6206"/>
      <c r="AD6206"/>
      <c r="AE6206"/>
      <c r="AF6206"/>
      <c r="AG6206"/>
      <c r="AH6206"/>
    </row>
    <row r="6207" spans="1:34" s="282" customFormat="1" ht="12.75" customHeight="1" x14ac:dyDescent="0.25">
      <c r="A6207"/>
      <c r="B6207"/>
      <c r="C6207" s="8"/>
      <c r="D6207" s="8"/>
      <c r="E6207"/>
      <c r="F6207" s="276"/>
      <c r="G6207"/>
      <c r="H6207"/>
      <c r="I6207"/>
      <c r="J6207" s="267"/>
      <c r="K6207" s="267"/>
      <c r="L6207" s="372"/>
      <c r="O6207" s="373"/>
      <c r="P6207" s="373"/>
      <c r="Q6207" s="374"/>
      <c r="R6207" s="274"/>
      <c r="S6207"/>
      <c r="T6207"/>
      <c r="U6207"/>
      <c r="V6207"/>
      <c r="W6207"/>
      <c r="X6207"/>
      <c r="Y6207"/>
      <c r="Z6207"/>
      <c r="AA6207"/>
      <c r="AB6207"/>
      <c r="AC6207"/>
      <c r="AD6207"/>
      <c r="AE6207"/>
      <c r="AF6207"/>
      <c r="AG6207"/>
      <c r="AH6207"/>
    </row>
    <row r="6208" spans="1:34" s="282" customFormat="1" ht="12.75" customHeight="1" x14ac:dyDescent="0.25">
      <c r="A6208"/>
      <c r="B6208"/>
      <c r="C6208" s="8"/>
      <c r="D6208" s="8"/>
      <c r="E6208"/>
      <c r="F6208" s="276"/>
      <c r="G6208"/>
      <c r="H6208"/>
      <c r="I6208"/>
      <c r="J6208" s="267"/>
      <c r="K6208" s="267"/>
      <c r="L6208" s="372"/>
      <c r="O6208" s="373"/>
      <c r="P6208" s="373"/>
      <c r="Q6208" s="374"/>
      <c r="R6208" s="274"/>
      <c r="S6208"/>
      <c r="T6208"/>
      <c r="U6208"/>
      <c r="V6208"/>
      <c r="W6208"/>
      <c r="X6208"/>
      <c r="Y6208"/>
      <c r="Z6208"/>
      <c r="AA6208"/>
      <c r="AB6208"/>
      <c r="AC6208"/>
      <c r="AD6208"/>
      <c r="AE6208"/>
      <c r="AF6208"/>
      <c r="AG6208"/>
      <c r="AH6208"/>
    </row>
    <row r="6209" spans="1:34" s="282" customFormat="1" ht="12.75" customHeight="1" x14ac:dyDescent="0.25">
      <c r="A6209"/>
      <c r="B6209"/>
      <c r="C6209" s="8"/>
      <c r="D6209" s="8"/>
      <c r="E6209"/>
      <c r="F6209" s="276"/>
      <c r="G6209"/>
      <c r="H6209"/>
      <c r="I6209"/>
      <c r="J6209" s="267"/>
      <c r="K6209" s="267"/>
      <c r="L6209" s="372"/>
      <c r="O6209" s="373"/>
      <c r="P6209" s="373"/>
      <c r="Q6209" s="374"/>
      <c r="R6209" s="274"/>
      <c r="S6209"/>
      <c r="T6209"/>
      <c r="U6209"/>
      <c r="V6209"/>
      <c r="W6209"/>
      <c r="X6209"/>
      <c r="Y6209"/>
      <c r="Z6209"/>
      <c r="AA6209"/>
      <c r="AB6209"/>
      <c r="AC6209"/>
      <c r="AD6209"/>
      <c r="AE6209"/>
      <c r="AF6209"/>
      <c r="AG6209"/>
      <c r="AH6209"/>
    </row>
    <row r="6210" spans="1:34" s="282" customFormat="1" ht="12.75" customHeight="1" x14ac:dyDescent="0.25">
      <c r="A6210"/>
      <c r="B6210"/>
      <c r="C6210" s="8"/>
      <c r="D6210" s="8"/>
      <c r="E6210"/>
      <c r="F6210" s="276"/>
      <c r="G6210"/>
      <c r="H6210"/>
      <c r="I6210"/>
      <c r="J6210" s="267"/>
      <c r="K6210" s="267"/>
      <c r="L6210" s="372"/>
      <c r="O6210" s="373"/>
      <c r="P6210" s="373"/>
      <c r="Q6210" s="374"/>
      <c r="R6210" s="274"/>
      <c r="S6210"/>
      <c r="T6210"/>
      <c r="U6210"/>
      <c r="V6210"/>
      <c r="W6210"/>
      <c r="X6210"/>
      <c r="Y6210"/>
      <c r="Z6210"/>
      <c r="AA6210"/>
      <c r="AB6210"/>
      <c r="AC6210"/>
      <c r="AD6210"/>
      <c r="AE6210"/>
      <c r="AF6210"/>
      <c r="AG6210"/>
      <c r="AH6210"/>
    </row>
    <row r="6211" spans="1:34" s="282" customFormat="1" ht="12.75" customHeight="1" x14ac:dyDescent="0.25">
      <c r="A6211"/>
      <c r="B6211"/>
      <c r="C6211" s="8"/>
      <c r="D6211" s="8"/>
      <c r="E6211"/>
      <c r="F6211" s="276"/>
      <c r="G6211"/>
      <c r="H6211"/>
      <c r="I6211"/>
      <c r="J6211" s="267"/>
      <c r="K6211" s="267"/>
      <c r="L6211" s="372"/>
      <c r="O6211" s="373"/>
      <c r="P6211" s="373"/>
      <c r="Q6211" s="374"/>
      <c r="R6211" s="274"/>
      <c r="S6211"/>
      <c r="T6211"/>
      <c r="U6211"/>
      <c r="V6211"/>
      <c r="W6211"/>
      <c r="X6211"/>
      <c r="Y6211"/>
      <c r="Z6211"/>
      <c r="AA6211"/>
      <c r="AB6211"/>
      <c r="AC6211"/>
      <c r="AD6211"/>
      <c r="AE6211"/>
      <c r="AF6211"/>
      <c r="AG6211"/>
      <c r="AH6211"/>
    </row>
    <row r="6212" spans="1:34" s="282" customFormat="1" ht="12.75" customHeight="1" x14ac:dyDescent="0.25">
      <c r="A6212"/>
      <c r="B6212"/>
      <c r="C6212" s="8"/>
      <c r="D6212" s="8"/>
      <c r="E6212"/>
      <c r="F6212" s="276"/>
      <c r="G6212"/>
      <c r="H6212"/>
      <c r="I6212"/>
      <c r="J6212" s="267"/>
      <c r="K6212" s="267"/>
      <c r="L6212" s="372"/>
      <c r="O6212" s="373"/>
      <c r="P6212" s="373"/>
      <c r="Q6212" s="374"/>
      <c r="R6212" s="274"/>
      <c r="S6212"/>
      <c r="T6212"/>
      <c r="U6212"/>
      <c r="V6212"/>
      <c r="W6212"/>
      <c r="X6212"/>
      <c r="Y6212"/>
      <c r="Z6212"/>
      <c r="AA6212"/>
      <c r="AB6212"/>
      <c r="AC6212"/>
      <c r="AD6212"/>
      <c r="AE6212"/>
      <c r="AF6212"/>
      <c r="AG6212"/>
      <c r="AH6212"/>
    </row>
    <row r="6213" spans="1:34" s="282" customFormat="1" ht="12.75" customHeight="1" x14ac:dyDescent="0.25">
      <c r="A6213"/>
      <c r="B6213"/>
      <c r="C6213" s="8"/>
      <c r="D6213" s="8"/>
      <c r="E6213"/>
      <c r="F6213" s="276"/>
      <c r="G6213"/>
      <c r="H6213"/>
      <c r="I6213"/>
      <c r="J6213" s="267"/>
      <c r="K6213" s="267"/>
      <c r="L6213" s="372"/>
      <c r="O6213" s="373"/>
      <c r="P6213" s="373"/>
      <c r="Q6213" s="374"/>
      <c r="R6213" s="274"/>
      <c r="S6213"/>
      <c r="T6213"/>
      <c r="U6213"/>
      <c r="V6213"/>
      <c r="W6213"/>
      <c r="X6213"/>
      <c r="Y6213"/>
      <c r="Z6213"/>
      <c r="AA6213"/>
      <c r="AB6213"/>
      <c r="AC6213"/>
      <c r="AD6213"/>
      <c r="AE6213"/>
      <c r="AF6213"/>
      <c r="AG6213"/>
      <c r="AH6213"/>
    </row>
    <row r="6214" spans="1:34" s="282" customFormat="1" ht="12.75" customHeight="1" x14ac:dyDescent="0.25">
      <c r="A6214"/>
      <c r="B6214"/>
      <c r="C6214" s="8"/>
      <c r="D6214" s="8"/>
      <c r="E6214"/>
      <c r="F6214" s="276"/>
      <c r="G6214"/>
      <c r="H6214"/>
      <c r="I6214"/>
      <c r="J6214" s="267"/>
      <c r="K6214" s="267"/>
      <c r="L6214" s="372"/>
      <c r="O6214" s="373"/>
      <c r="P6214" s="373"/>
      <c r="Q6214" s="374"/>
      <c r="R6214" s="274"/>
      <c r="S6214"/>
      <c r="T6214"/>
      <c r="U6214"/>
      <c r="V6214"/>
      <c r="W6214"/>
      <c r="X6214"/>
      <c r="Y6214"/>
      <c r="Z6214"/>
      <c r="AA6214"/>
      <c r="AB6214"/>
      <c r="AC6214"/>
      <c r="AD6214"/>
      <c r="AE6214"/>
      <c r="AF6214"/>
      <c r="AG6214"/>
      <c r="AH6214"/>
    </row>
    <row r="6215" spans="1:34" s="282" customFormat="1" ht="12.75" customHeight="1" x14ac:dyDescent="0.25">
      <c r="A6215"/>
      <c r="B6215"/>
      <c r="C6215" s="8"/>
      <c r="D6215" s="8"/>
      <c r="E6215"/>
      <c r="F6215" s="276"/>
      <c r="G6215"/>
      <c r="H6215"/>
      <c r="I6215"/>
      <c r="J6215" s="267"/>
      <c r="K6215" s="267"/>
      <c r="L6215" s="372"/>
      <c r="O6215" s="373"/>
      <c r="P6215" s="373"/>
      <c r="Q6215" s="374"/>
      <c r="R6215" s="274"/>
      <c r="S6215"/>
      <c r="T6215"/>
      <c r="U6215"/>
      <c r="V6215"/>
      <c r="W6215"/>
      <c r="X6215"/>
      <c r="Y6215"/>
      <c r="Z6215"/>
      <c r="AA6215"/>
      <c r="AB6215"/>
      <c r="AC6215"/>
      <c r="AD6215"/>
      <c r="AE6215"/>
      <c r="AF6215"/>
      <c r="AG6215"/>
      <c r="AH6215"/>
    </row>
    <row r="6216" spans="1:34" s="282" customFormat="1" ht="12.75" customHeight="1" x14ac:dyDescent="0.25">
      <c r="A6216"/>
      <c r="B6216"/>
      <c r="C6216" s="8"/>
      <c r="D6216" s="8"/>
      <c r="E6216"/>
      <c r="F6216" s="276"/>
      <c r="G6216"/>
      <c r="H6216"/>
      <c r="I6216"/>
      <c r="J6216" s="267"/>
      <c r="K6216" s="267"/>
      <c r="L6216" s="372"/>
      <c r="O6216" s="373"/>
      <c r="P6216" s="373"/>
      <c r="Q6216" s="374"/>
      <c r="R6216" s="274"/>
      <c r="S6216"/>
      <c r="T6216"/>
      <c r="U6216"/>
      <c r="V6216"/>
      <c r="W6216"/>
      <c r="X6216"/>
      <c r="Y6216"/>
      <c r="Z6216"/>
      <c r="AA6216"/>
      <c r="AB6216"/>
      <c r="AC6216"/>
      <c r="AD6216"/>
      <c r="AE6216"/>
      <c r="AF6216"/>
      <c r="AG6216"/>
      <c r="AH6216"/>
    </row>
    <row r="6217" spans="1:34" s="282" customFormat="1" ht="12.75" customHeight="1" x14ac:dyDescent="0.25">
      <c r="A6217"/>
      <c r="B6217"/>
      <c r="C6217" s="8"/>
      <c r="D6217" s="8"/>
      <c r="E6217"/>
      <c r="F6217" s="276"/>
      <c r="G6217"/>
      <c r="H6217"/>
      <c r="I6217"/>
      <c r="J6217" s="267"/>
      <c r="K6217" s="267"/>
      <c r="L6217" s="372"/>
      <c r="O6217" s="373"/>
      <c r="P6217" s="373"/>
      <c r="Q6217" s="374"/>
      <c r="R6217" s="274"/>
      <c r="S6217"/>
      <c r="T6217"/>
      <c r="U6217"/>
      <c r="V6217"/>
      <c r="W6217"/>
      <c r="X6217"/>
      <c r="Y6217"/>
      <c r="Z6217"/>
      <c r="AA6217"/>
      <c r="AB6217"/>
      <c r="AC6217"/>
      <c r="AD6217"/>
      <c r="AE6217"/>
      <c r="AF6217"/>
      <c r="AG6217"/>
      <c r="AH6217"/>
    </row>
    <row r="6218" spans="1:34" s="282" customFormat="1" ht="12.75" customHeight="1" x14ac:dyDescent="0.25">
      <c r="A6218"/>
      <c r="B6218"/>
      <c r="C6218" s="8"/>
      <c r="D6218" s="8"/>
      <c r="E6218"/>
      <c r="F6218" s="276"/>
      <c r="G6218"/>
      <c r="H6218"/>
      <c r="I6218"/>
      <c r="J6218" s="267"/>
      <c r="K6218" s="267"/>
      <c r="L6218" s="372"/>
      <c r="O6218" s="373"/>
      <c r="P6218" s="373"/>
      <c r="Q6218" s="374"/>
      <c r="R6218" s="274"/>
      <c r="S6218"/>
      <c r="T6218"/>
      <c r="U6218"/>
      <c r="V6218"/>
      <c r="W6218"/>
      <c r="X6218"/>
      <c r="Y6218"/>
      <c r="Z6218"/>
      <c r="AA6218"/>
      <c r="AB6218"/>
      <c r="AC6218"/>
      <c r="AD6218"/>
      <c r="AE6218"/>
      <c r="AF6218"/>
      <c r="AG6218"/>
      <c r="AH6218"/>
    </row>
    <row r="6219" spans="1:34" s="282" customFormat="1" ht="12.75" customHeight="1" x14ac:dyDescent="0.25">
      <c r="A6219"/>
      <c r="B6219"/>
      <c r="C6219" s="8"/>
      <c r="D6219" s="8"/>
      <c r="E6219"/>
      <c r="F6219" s="276"/>
      <c r="G6219"/>
      <c r="H6219"/>
      <c r="I6219"/>
      <c r="J6219" s="267"/>
      <c r="K6219" s="267"/>
      <c r="L6219" s="372"/>
      <c r="O6219" s="373"/>
      <c r="P6219" s="373"/>
      <c r="Q6219" s="374"/>
      <c r="R6219" s="274"/>
      <c r="S6219"/>
      <c r="T6219"/>
      <c r="U6219"/>
      <c r="V6219"/>
      <c r="W6219"/>
      <c r="X6219"/>
      <c r="Y6219"/>
      <c r="Z6219"/>
      <c r="AA6219"/>
      <c r="AB6219"/>
      <c r="AC6219"/>
      <c r="AD6219"/>
      <c r="AE6219"/>
      <c r="AF6219"/>
      <c r="AG6219"/>
      <c r="AH6219"/>
    </row>
    <row r="6220" spans="1:34" s="282" customFormat="1" ht="12.75" customHeight="1" x14ac:dyDescent="0.25">
      <c r="A6220"/>
      <c r="B6220"/>
      <c r="C6220" s="8"/>
      <c r="D6220" s="8"/>
      <c r="E6220"/>
      <c r="F6220" s="276"/>
      <c r="G6220"/>
      <c r="H6220"/>
      <c r="I6220"/>
      <c r="J6220" s="267"/>
      <c r="K6220" s="267"/>
      <c r="L6220" s="372"/>
      <c r="O6220" s="373"/>
      <c r="P6220" s="373"/>
      <c r="Q6220" s="374"/>
      <c r="R6220" s="274"/>
      <c r="S6220"/>
      <c r="T6220"/>
      <c r="U6220"/>
      <c r="V6220"/>
      <c r="W6220"/>
      <c r="X6220"/>
      <c r="Y6220"/>
      <c r="Z6220"/>
      <c r="AA6220"/>
      <c r="AB6220"/>
      <c r="AC6220"/>
      <c r="AD6220"/>
      <c r="AE6220"/>
      <c r="AF6220"/>
      <c r="AG6220"/>
      <c r="AH6220"/>
    </row>
    <row r="6221" spans="1:34" s="282" customFormat="1" ht="12.75" customHeight="1" x14ac:dyDescent="0.25">
      <c r="A6221"/>
      <c r="B6221"/>
      <c r="C6221" s="8"/>
      <c r="D6221" s="8"/>
      <c r="E6221"/>
      <c r="F6221" s="276"/>
      <c r="G6221"/>
      <c r="H6221"/>
      <c r="I6221"/>
      <c r="J6221" s="267"/>
      <c r="K6221" s="267"/>
      <c r="L6221" s="372"/>
      <c r="O6221" s="373"/>
      <c r="P6221" s="373"/>
      <c r="Q6221" s="374"/>
      <c r="R6221" s="274"/>
      <c r="S6221"/>
      <c r="T6221"/>
      <c r="U6221"/>
      <c r="V6221"/>
      <c r="W6221"/>
      <c r="X6221"/>
      <c r="Y6221"/>
      <c r="Z6221"/>
      <c r="AA6221"/>
      <c r="AB6221"/>
      <c r="AC6221"/>
      <c r="AD6221"/>
      <c r="AE6221"/>
      <c r="AF6221"/>
      <c r="AG6221"/>
      <c r="AH6221"/>
    </row>
    <row r="6222" spans="1:34" s="282" customFormat="1" ht="12.75" customHeight="1" x14ac:dyDescent="0.25">
      <c r="A6222"/>
      <c r="B6222"/>
      <c r="C6222" s="8"/>
      <c r="D6222" s="8"/>
      <c r="E6222"/>
      <c r="F6222" s="276"/>
      <c r="G6222"/>
      <c r="H6222"/>
      <c r="I6222"/>
      <c r="J6222" s="267"/>
      <c r="K6222" s="267"/>
      <c r="L6222" s="372"/>
      <c r="O6222" s="373"/>
      <c r="P6222" s="373"/>
      <c r="Q6222" s="374"/>
      <c r="R6222" s="274"/>
      <c r="S6222"/>
      <c r="T6222"/>
      <c r="U6222"/>
      <c r="V6222"/>
      <c r="W6222"/>
      <c r="X6222"/>
      <c r="Y6222"/>
      <c r="Z6222"/>
      <c r="AA6222"/>
      <c r="AB6222"/>
      <c r="AC6222"/>
      <c r="AD6222"/>
      <c r="AE6222"/>
      <c r="AF6222"/>
      <c r="AG6222"/>
      <c r="AH6222"/>
    </row>
    <row r="6223" spans="1:34" s="282" customFormat="1" ht="12.75" customHeight="1" x14ac:dyDescent="0.25">
      <c r="A6223"/>
      <c r="B6223"/>
      <c r="C6223" s="8"/>
      <c r="D6223" s="8"/>
      <c r="E6223"/>
      <c r="F6223" s="276"/>
      <c r="G6223"/>
      <c r="H6223"/>
      <c r="I6223"/>
      <c r="J6223" s="267"/>
      <c r="K6223" s="267"/>
      <c r="L6223" s="372"/>
      <c r="O6223" s="373"/>
      <c r="P6223" s="373"/>
      <c r="Q6223" s="374"/>
      <c r="R6223" s="274"/>
      <c r="S6223"/>
      <c r="T6223"/>
      <c r="U6223"/>
      <c r="V6223"/>
      <c r="W6223"/>
      <c r="X6223"/>
      <c r="Y6223"/>
      <c r="Z6223"/>
      <c r="AA6223"/>
      <c r="AB6223"/>
      <c r="AC6223"/>
      <c r="AD6223"/>
      <c r="AE6223"/>
      <c r="AF6223"/>
      <c r="AG6223"/>
      <c r="AH6223"/>
    </row>
    <row r="6224" spans="1:34" s="282" customFormat="1" ht="12.75" customHeight="1" x14ac:dyDescent="0.25">
      <c r="A6224"/>
      <c r="B6224"/>
      <c r="C6224" s="8"/>
      <c r="D6224" s="8"/>
      <c r="E6224"/>
      <c r="F6224" s="276"/>
      <c r="G6224"/>
      <c r="H6224"/>
      <c r="I6224"/>
      <c r="J6224" s="267"/>
      <c r="K6224" s="267"/>
      <c r="L6224" s="372"/>
      <c r="O6224" s="373"/>
      <c r="P6224" s="373"/>
      <c r="Q6224" s="374"/>
      <c r="R6224" s="274"/>
      <c r="S6224"/>
      <c r="T6224"/>
      <c r="U6224"/>
      <c r="V6224"/>
      <c r="W6224"/>
      <c r="X6224"/>
      <c r="Y6224"/>
      <c r="Z6224"/>
      <c r="AA6224"/>
      <c r="AB6224"/>
      <c r="AC6224"/>
      <c r="AD6224"/>
      <c r="AE6224"/>
      <c r="AF6224"/>
      <c r="AG6224"/>
      <c r="AH6224"/>
    </row>
    <row r="6225" spans="1:34" s="282" customFormat="1" ht="12.75" customHeight="1" x14ac:dyDescent="0.25">
      <c r="A6225"/>
      <c r="B6225"/>
      <c r="C6225" s="8"/>
      <c r="D6225" s="8"/>
      <c r="E6225"/>
      <c r="F6225" s="276"/>
      <c r="G6225"/>
      <c r="H6225"/>
      <c r="I6225"/>
      <c r="J6225" s="267"/>
      <c r="K6225" s="267"/>
      <c r="L6225" s="372"/>
      <c r="O6225" s="373"/>
      <c r="P6225" s="373"/>
      <c r="Q6225" s="374"/>
      <c r="R6225" s="274"/>
      <c r="S6225"/>
      <c r="T6225"/>
      <c r="U6225"/>
      <c r="V6225"/>
      <c r="W6225"/>
      <c r="X6225"/>
      <c r="Y6225"/>
      <c r="Z6225"/>
      <c r="AA6225"/>
      <c r="AB6225"/>
      <c r="AC6225"/>
      <c r="AD6225"/>
      <c r="AE6225"/>
      <c r="AF6225"/>
      <c r="AG6225"/>
      <c r="AH6225"/>
    </row>
    <row r="6226" spans="1:34" s="282" customFormat="1" ht="12.75" customHeight="1" x14ac:dyDescent="0.25">
      <c r="A6226"/>
      <c r="B6226"/>
      <c r="C6226" s="8"/>
      <c r="D6226" s="8"/>
      <c r="E6226"/>
      <c r="F6226" s="276"/>
      <c r="G6226"/>
      <c r="H6226"/>
      <c r="I6226"/>
      <c r="J6226" s="267"/>
      <c r="K6226" s="267"/>
      <c r="L6226" s="372"/>
      <c r="O6226" s="373"/>
      <c r="P6226" s="373"/>
      <c r="Q6226" s="374"/>
      <c r="R6226" s="274"/>
      <c r="S6226"/>
      <c r="T6226"/>
      <c r="U6226"/>
      <c r="V6226"/>
      <c r="W6226"/>
      <c r="X6226"/>
      <c r="Y6226"/>
      <c r="Z6226"/>
      <c r="AA6226"/>
      <c r="AB6226"/>
      <c r="AC6226"/>
      <c r="AD6226"/>
      <c r="AE6226"/>
      <c r="AF6226"/>
      <c r="AG6226"/>
      <c r="AH6226"/>
    </row>
    <row r="6227" spans="1:34" s="282" customFormat="1" ht="12.75" customHeight="1" x14ac:dyDescent="0.25">
      <c r="A6227"/>
      <c r="B6227"/>
      <c r="C6227" s="8"/>
      <c r="D6227" s="8"/>
      <c r="E6227"/>
      <c r="F6227" s="276"/>
      <c r="G6227"/>
      <c r="H6227"/>
      <c r="I6227"/>
      <c r="J6227" s="267"/>
      <c r="K6227" s="267"/>
      <c r="L6227" s="372"/>
      <c r="O6227" s="373"/>
      <c r="P6227" s="373"/>
      <c r="Q6227" s="374"/>
      <c r="R6227" s="274"/>
      <c r="S6227"/>
      <c r="T6227"/>
      <c r="U6227"/>
      <c r="V6227"/>
      <c r="W6227"/>
      <c r="X6227"/>
      <c r="Y6227"/>
      <c r="Z6227"/>
      <c r="AA6227"/>
      <c r="AB6227"/>
      <c r="AC6227"/>
      <c r="AD6227"/>
      <c r="AE6227"/>
      <c r="AF6227"/>
      <c r="AG6227"/>
      <c r="AH6227"/>
    </row>
    <row r="6228" spans="1:34" s="282" customFormat="1" ht="12.75" customHeight="1" x14ac:dyDescent="0.25">
      <c r="A6228"/>
      <c r="B6228"/>
      <c r="C6228" s="8"/>
      <c r="D6228" s="8"/>
      <c r="E6228"/>
      <c r="F6228" s="276"/>
      <c r="G6228"/>
      <c r="H6228"/>
      <c r="I6228"/>
      <c r="J6228" s="267"/>
      <c r="K6228" s="267"/>
      <c r="L6228" s="372"/>
      <c r="O6228" s="373"/>
      <c r="P6228" s="373"/>
      <c r="Q6228" s="374"/>
      <c r="R6228" s="274"/>
      <c r="S6228"/>
      <c r="T6228"/>
      <c r="U6228"/>
      <c r="V6228"/>
      <c r="W6228"/>
      <c r="X6228"/>
      <c r="Y6228"/>
      <c r="Z6228"/>
      <c r="AA6228"/>
      <c r="AB6228"/>
      <c r="AC6228"/>
      <c r="AD6228"/>
      <c r="AE6228"/>
      <c r="AF6228"/>
      <c r="AG6228"/>
      <c r="AH6228"/>
    </row>
    <row r="6229" spans="1:34" s="282" customFormat="1" ht="12.75" customHeight="1" x14ac:dyDescent="0.25">
      <c r="A6229"/>
      <c r="B6229"/>
      <c r="C6229" s="8"/>
      <c r="D6229" s="8"/>
      <c r="E6229"/>
      <c r="F6229" s="276"/>
      <c r="G6229"/>
      <c r="H6229"/>
      <c r="I6229"/>
      <c r="J6229" s="267"/>
      <c r="K6229" s="267"/>
      <c r="L6229" s="372"/>
      <c r="O6229" s="373"/>
      <c r="P6229" s="373"/>
      <c r="Q6229" s="374"/>
      <c r="R6229" s="274"/>
      <c r="S6229"/>
      <c r="T6229"/>
      <c r="U6229"/>
      <c r="V6229"/>
      <c r="W6229"/>
      <c r="X6229"/>
      <c r="Y6229"/>
      <c r="Z6229"/>
      <c r="AA6229"/>
      <c r="AB6229"/>
      <c r="AC6229"/>
      <c r="AD6229"/>
      <c r="AE6229"/>
      <c r="AF6229"/>
      <c r="AG6229"/>
      <c r="AH6229"/>
    </row>
    <row r="6230" spans="1:34" s="282" customFormat="1" ht="12.75" customHeight="1" x14ac:dyDescent="0.25">
      <c r="A6230"/>
      <c r="B6230"/>
      <c r="C6230" s="8"/>
      <c r="D6230" s="8"/>
      <c r="E6230"/>
      <c r="F6230" s="276"/>
      <c r="G6230"/>
      <c r="H6230"/>
      <c r="I6230"/>
      <c r="J6230" s="267"/>
      <c r="K6230" s="267"/>
      <c r="L6230" s="372"/>
      <c r="O6230" s="373"/>
      <c r="P6230" s="373"/>
      <c r="Q6230" s="374"/>
      <c r="R6230" s="274"/>
      <c r="S6230"/>
      <c r="T6230"/>
      <c r="U6230"/>
      <c r="V6230"/>
      <c r="W6230"/>
      <c r="X6230"/>
      <c r="Y6230"/>
      <c r="Z6230"/>
      <c r="AA6230"/>
      <c r="AB6230"/>
      <c r="AC6230"/>
      <c r="AD6230"/>
      <c r="AE6230"/>
      <c r="AF6230"/>
      <c r="AG6230"/>
      <c r="AH6230"/>
    </row>
    <row r="6231" spans="1:34" s="282" customFormat="1" ht="12.75" customHeight="1" x14ac:dyDescent="0.25">
      <c r="A6231"/>
      <c r="B6231"/>
      <c r="C6231" s="8"/>
      <c r="D6231" s="8"/>
      <c r="E6231"/>
      <c r="F6231" s="276"/>
      <c r="G6231"/>
      <c r="H6231"/>
      <c r="I6231"/>
      <c r="J6231" s="267"/>
      <c r="K6231" s="267"/>
      <c r="L6231" s="372"/>
      <c r="O6231" s="373"/>
      <c r="P6231" s="373"/>
      <c r="Q6231" s="374"/>
      <c r="R6231" s="274"/>
      <c r="S6231"/>
      <c r="T6231"/>
      <c r="U6231"/>
      <c r="V6231"/>
      <c r="W6231"/>
      <c r="X6231"/>
      <c r="Y6231"/>
      <c r="Z6231"/>
      <c r="AA6231"/>
      <c r="AB6231"/>
      <c r="AC6231"/>
      <c r="AD6231"/>
      <c r="AE6231"/>
      <c r="AF6231"/>
      <c r="AG6231"/>
      <c r="AH6231"/>
    </row>
    <row r="6232" spans="1:34" s="282" customFormat="1" ht="12.75" customHeight="1" x14ac:dyDescent="0.25">
      <c r="A6232"/>
      <c r="B6232"/>
      <c r="C6232" s="8"/>
      <c r="D6232" s="8"/>
      <c r="E6232"/>
      <c r="F6232" s="276"/>
      <c r="G6232"/>
      <c r="H6232"/>
      <c r="I6232"/>
      <c r="J6232" s="267"/>
      <c r="K6232" s="267"/>
      <c r="L6232" s="372"/>
      <c r="O6232" s="373"/>
      <c r="P6232" s="373"/>
      <c r="Q6232" s="374"/>
      <c r="R6232" s="274"/>
      <c r="S6232"/>
      <c r="T6232"/>
      <c r="U6232"/>
      <c r="V6232"/>
      <c r="W6232"/>
      <c r="X6232"/>
      <c r="Y6232"/>
      <c r="Z6232"/>
      <c r="AA6232"/>
      <c r="AB6232"/>
      <c r="AC6232"/>
      <c r="AD6232"/>
      <c r="AE6232"/>
      <c r="AF6232"/>
      <c r="AG6232"/>
      <c r="AH6232"/>
    </row>
    <row r="6233" spans="1:34" s="282" customFormat="1" ht="12.75" customHeight="1" x14ac:dyDescent="0.25">
      <c r="A6233"/>
      <c r="B6233"/>
      <c r="C6233" s="8"/>
      <c r="D6233" s="8"/>
      <c r="E6233"/>
      <c r="F6233" s="276"/>
      <c r="G6233"/>
      <c r="H6233"/>
      <c r="I6233"/>
      <c r="J6233" s="267"/>
      <c r="K6233" s="267"/>
      <c r="L6233" s="372"/>
      <c r="O6233" s="373"/>
      <c r="P6233" s="373"/>
      <c r="Q6233" s="374"/>
      <c r="R6233" s="274"/>
      <c r="S6233"/>
      <c r="T6233"/>
      <c r="U6233"/>
      <c r="V6233"/>
      <c r="W6233"/>
      <c r="X6233"/>
      <c r="Y6233"/>
      <c r="Z6233"/>
      <c r="AA6233"/>
      <c r="AB6233"/>
      <c r="AC6233"/>
      <c r="AD6233"/>
      <c r="AE6233"/>
      <c r="AF6233"/>
      <c r="AG6233"/>
      <c r="AH6233"/>
    </row>
    <row r="6234" spans="1:34" s="282" customFormat="1" ht="12.75" customHeight="1" x14ac:dyDescent="0.25">
      <c r="A6234"/>
      <c r="B6234"/>
      <c r="C6234" s="8"/>
      <c r="D6234" s="8"/>
      <c r="E6234"/>
      <c r="F6234" s="276"/>
      <c r="G6234"/>
      <c r="H6234"/>
      <c r="I6234"/>
      <c r="J6234" s="267"/>
      <c r="K6234" s="267"/>
      <c r="L6234" s="372"/>
      <c r="O6234" s="373"/>
      <c r="P6234" s="373"/>
      <c r="Q6234" s="374"/>
      <c r="R6234" s="274"/>
      <c r="S6234"/>
      <c r="T6234"/>
      <c r="U6234"/>
      <c r="V6234"/>
      <c r="W6234"/>
      <c r="X6234"/>
      <c r="Y6234"/>
      <c r="Z6234"/>
      <c r="AA6234"/>
      <c r="AB6234"/>
      <c r="AC6234"/>
      <c r="AD6234"/>
      <c r="AE6234"/>
      <c r="AF6234"/>
      <c r="AG6234"/>
      <c r="AH6234"/>
    </row>
    <row r="6235" spans="1:34" s="282" customFormat="1" ht="12.75" customHeight="1" x14ac:dyDescent="0.25">
      <c r="A6235"/>
      <c r="B6235"/>
      <c r="C6235" s="8"/>
      <c r="D6235" s="8"/>
      <c r="E6235"/>
      <c r="F6235" s="276"/>
      <c r="G6235"/>
      <c r="H6235"/>
      <c r="I6235"/>
      <c r="J6235" s="267"/>
      <c r="K6235" s="267"/>
      <c r="L6235" s="372"/>
      <c r="O6235" s="373"/>
      <c r="P6235" s="373"/>
      <c r="Q6235" s="374"/>
      <c r="R6235" s="274"/>
      <c r="S6235"/>
      <c r="T6235"/>
      <c r="U6235"/>
      <c r="V6235"/>
      <c r="W6235"/>
      <c r="X6235"/>
      <c r="Y6235"/>
      <c r="Z6235"/>
      <c r="AA6235"/>
      <c r="AB6235"/>
      <c r="AC6235"/>
      <c r="AD6235"/>
      <c r="AE6235"/>
      <c r="AF6235"/>
      <c r="AG6235"/>
      <c r="AH6235"/>
    </row>
    <row r="6236" spans="1:34" s="282" customFormat="1" ht="12.75" customHeight="1" x14ac:dyDescent="0.25">
      <c r="A6236"/>
      <c r="B6236"/>
      <c r="C6236" s="8"/>
      <c r="D6236" s="8"/>
      <c r="E6236"/>
      <c r="F6236" s="276"/>
      <c r="G6236"/>
      <c r="H6236"/>
      <c r="I6236"/>
      <c r="J6236" s="267"/>
      <c r="K6236" s="267"/>
      <c r="L6236" s="372"/>
      <c r="O6236" s="373"/>
      <c r="P6236" s="373"/>
      <c r="Q6236" s="374"/>
      <c r="R6236" s="274"/>
      <c r="S6236"/>
      <c r="T6236"/>
      <c r="U6236"/>
      <c r="V6236"/>
      <c r="W6236"/>
      <c r="X6236"/>
      <c r="Y6236"/>
      <c r="Z6236"/>
      <c r="AA6236"/>
      <c r="AB6236"/>
      <c r="AC6236"/>
      <c r="AD6236"/>
      <c r="AE6236"/>
      <c r="AF6236"/>
      <c r="AG6236"/>
      <c r="AH6236"/>
    </row>
    <row r="6237" spans="1:34" s="282" customFormat="1" ht="12.75" customHeight="1" x14ac:dyDescent="0.25">
      <c r="A6237"/>
      <c r="B6237"/>
      <c r="C6237" s="8"/>
      <c r="D6237" s="8"/>
      <c r="E6237"/>
      <c r="F6237" s="276"/>
      <c r="G6237"/>
      <c r="H6237"/>
      <c r="I6237"/>
      <c r="J6237" s="267"/>
      <c r="K6237" s="267"/>
      <c r="L6237" s="372"/>
      <c r="O6237" s="373"/>
      <c r="P6237" s="373"/>
      <c r="Q6237" s="374"/>
      <c r="R6237" s="274"/>
      <c r="S6237"/>
      <c r="T6237"/>
      <c r="U6237"/>
      <c r="V6237"/>
      <c r="W6237"/>
      <c r="X6237"/>
      <c r="Y6237"/>
      <c r="Z6237"/>
      <c r="AA6237"/>
      <c r="AB6237"/>
      <c r="AC6237"/>
      <c r="AD6237"/>
      <c r="AE6237"/>
      <c r="AF6237"/>
      <c r="AG6237"/>
      <c r="AH6237"/>
    </row>
    <row r="6238" spans="1:34" s="282" customFormat="1" ht="12.75" customHeight="1" x14ac:dyDescent="0.25">
      <c r="A6238"/>
      <c r="B6238"/>
      <c r="C6238" s="8"/>
      <c r="D6238" s="8"/>
      <c r="E6238"/>
      <c r="F6238" s="276"/>
      <c r="G6238"/>
      <c r="H6238"/>
      <c r="I6238"/>
      <c r="J6238" s="267"/>
      <c r="K6238" s="267"/>
      <c r="L6238" s="372"/>
      <c r="O6238" s="373"/>
      <c r="P6238" s="373"/>
      <c r="Q6238" s="374"/>
      <c r="R6238" s="274"/>
      <c r="S6238"/>
      <c r="T6238"/>
      <c r="U6238"/>
      <c r="V6238"/>
      <c r="W6238"/>
      <c r="X6238"/>
      <c r="Y6238"/>
      <c r="Z6238"/>
      <c r="AA6238"/>
      <c r="AB6238"/>
      <c r="AC6238"/>
      <c r="AD6238"/>
      <c r="AE6238"/>
      <c r="AF6238"/>
      <c r="AG6238"/>
      <c r="AH6238"/>
    </row>
    <row r="6239" spans="1:34" s="282" customFormat="1" ht="12.75" customHeight="1" x14ac:dyDescent="0.25">
      <c r="A6239"/>
      <c r="B6239"/>
      <c r="C6239" s="8"/>
      <c r="D6239" s="8"/>
      <c r="E6239"/>
      <c r="F6239" s="276"/>
      <c r="G6239"/>
      <c r="H6239"/>
      <c r="I6239"/>
      <c r="J6239" s="267"/>
      <c r="K6239" s="267"/>
      <c r="L6239" s="372"/>
      <c r="O6239" s="373"/>
      <c r="P6239" s="373"/>
      <c r="Q6239" s="374"/>
      <c r="R6239" s="274"/>
      <c r="S6239"/>
      <c r="T6239"/>
      <c r="U6239"/>
      <c r="V6239"/>
      <c r="W6239"/>
      <c r="X6239"/>
      <c r="Y6239"/>
      <c r="Z6239"/>
      <c r="AA6239"/>
      <c r="AB6239"/>
      <c r="AC6239"/>
      <c r="AD6239"/>
      <c r="AE6239"/>
      <c r="AF6239"/>
      <c r="AG6239"/>
      <c r="AH6239"/>
    </row>
    <row r="6240" spans="1:34" s="282" customFormat="1" ht="12.75" customHeight="1" x14ac:dyDescent="0.25">
      <c r="A6240"/>
      <c r="B6240"/>
      <c r="C6240" s="8"/>
      <c r="D6240" s="8"/>
      <c r="E6240"/>
      <c r="F6240" s="276"/>
      <c r="G6240"/>
      <c r="H6240"/>
      <c r="I6240"/>
      <c r="J6240" s="267"/>
      <c r="K6240" s="267"/>
      <c r="L6240" s="372"/>
      <c r="O6240" s="373"/>
      <c r="P6240" s="373"/>
      <c r="Q6240" s="374"/>
      <c r="R6240" s="274"/>
      <c r="S6240"/>
      <c r="T6240"/>
      <c r="U6240"/>
      <c r="V6240"/>
      <c r="W6240"/>
      <c r="X6240"/>
      <c r="Y6240"/>
      <c r="Z6240"/>
      <c r="AA6240"/>
      <c r="AB6240"/>
      <c r="AC6240"/>
      <c r="AD6240"/>
      <c r="AE6240"/>
      <c r="AF6240"/>
      <c r="AG6240"/>
      <c r="AH6240"/>
    </row>
    <row r="6241" spans="1:34" s="282" customFormat="1" ht="12.75" customHeight="1" x14ac:dyDescent="0.25">
      <c r="A6241"/>
      <c r="B6241"/>
      <c r="C6241" s="8"/>
      <c r="D6241" s="8"/>
      <c r="E6241"/>
      <c r="F6241" s="276"/>
      <c r="G6241"/>
      <c r="H6241"/>
      <c r="I6241"/>
      <c r="J6241" s="267"/>
      <c r="K6241" s="267"/>
      <c r="L6241" s="372"/>
      <c r="O6241" s="373"/>
      <c r="P6241" s="373"/>
      <c r="Q6241" s="374"/>
      <c r="R6241" s="274"/>
      <c r="S6241"/>
      <c r="T6241"/>
      <c r="U6241"/>
      <c r="V6241"/>
      <c r="W6241"/>
      <c r="X6241"/>
      <c r="Y6241"/>
      <c r="Z6241"/>
      <c r="AA6241"/>
      <c r="AB6241"/>
      <c r="AC6241"/>
      <c r="AD6241"/>
      <c r="AE6241"/>
      <c r="AF6241"/>
      <c r="AG6241"/>
      <c r="AH6241"/>
    </row>
    <row r="6242" spans="1:34" s="282" customFormat="1" ht="12.75" customHeight="1" x14ac:dyDescent="0.25">
      <c r="A6242"/>
      <c r="B6242"/>
      <c r="C6242" s="8"/>
      <c r="D6242" s="8"/>
      <c r="E6242"/>
      <c r="F6242" s="276"/>
      <c r="G6242"/>
      <c r="H6242"/>
      <c r="I6242"/>
      <c r="J6242" s="267"/>
      <c r="K6242" s="267"/>
      <c r="L6242" s="372"/>
      <c r="O6242" s="373"/>
      <c r="P6242" s="373"/>
      <c r="Q6242" s="374"/>
      <c r="R6242" s="274"/>
      <c r="S6242"/>
      <c r="T6242"/>
      <c r="U6242"/>
      <c r="V6242"/>
      <c r="W6242"/>
      <c r="X6242"/>
      <c r="Y6242"/>
      <c r="Z6242"/>
      <c r="AA6242"/>
      <c r="AB6242"/>
      <c r="AC6242"/>
      <c r="AD6242"/>
      <c r="AE6242"/>
      <c r="AF6242"/>
      <c r="AG6242"/>
      <c r="AH6242"/>
    </row>
    <row r="6243" spans="1:34" s="282" customFormat="1" ht="12.75" customHeight="1" x14ac:dyDescent="0.25">
      <c r="A6243"/>
      <c r="B6243"/>
      <c r="C6243" s="8"/>
      <c r="D6243" s="8"/>
      <c r="E6243"/>
      <c r="F6243" s="276"/>
      <c r="G6243"/>
      <c r="H6243"/>
      <c r="I6243"/>
      <c r="J6243" s="267"/>
      <c r="K6243" s="267"/>
      <c r="L6243" s="372"/>
      <c r="O6243" s="373"/>
      <c r="P6243" s="373"/>
      <c r="Q6243" s="374"/>
      <c r="R6243" s="274"/>
      <c r="S6243"/>
      <c r="T6243"/>
      <c r="U6243"/>
      <c r="V6243"/>
      <c r="W6243"/>
      <c r="X6243"/>
      <c r="Y6243"/>
      <c r="Z6243"/>
      <c r="AA6243"/>
      <c r="AB6243"/>
      <c r="AC6243"/>
      <c r="AD6243"/>
      <c r="AE6243"/>
      <c r="AF6243"/>
      <c r="AG6243"/>
      <c r="AH6243"/>
    </row>
    <row r="6244" spans="1:34" s="282" customFormat="1" ht="12.75" customHeight="1" x14ac:dyDescent="0.25">
      <c r="A6244"/>
      <c r="B6244"/>
      <c r="C6244" s="8"/>
      <c r="D6244" s="8"/>
      <c r="E6244"/>
      <c r="F6244" s="276"/>
      <c r="G6244"/>
      <c r="H6244"/>
      <c r="I6244"/>
      <c r="J6244" s="267"/>
      <c r="K6244" s="267"/>
      <c r="L6244" s="372"/>
      <c r="O6244" s="373"/>
      <c r="P6244" s="373"/>
      <c r="Q6244" s="374"/>
      <c r="R6244" s="274"/>
      <c r="S6244"/>
      <c r="T6244"/>
      <c r="U6244"/>
      <c r="V6244"/>
      <c r="W6244"/>
      <c r="X6244"/>
      <c r="Y6244"/>
      <c r="Z6244"/>
      <c r="AA6244"/>
      <c r="AB6244"/>
      <c r="AC6244"/>
      <c r="AD6244"/>
      <c r="AE6244"/>
      <c r="AF6244"/>
      <c r="AG6244"/>
      <c r="AH6244"/>
    </row>
    <row r="6245" spans="1:34" s="282" customFormat="1" ht="12.75" customHeight="1" x14ac:dyDescent="0.25">
      <c r="A6245"/>
      <c r="B6245"/>
      <c r="C6245" s="8"/>
      <c r="D6245" s="8"/>
      <c r="E6245"/>
      <c r="F6245" s="276"/>
      <c r="G6245"/>
      <c r="H6245"/>
      <c r="I6245"/>
      <c r="J6245" s="267"/>
      <c r="K6245" s="267"/>
      <c r="L6245" s="372"/>
      <c r="O6245" s="373"/>
      <c r="P6245" s="373"/>
      <c r="Q6245" s="374"/>
      <c r="R6245" s="274"/>
      <c r="S6245"/>
      <c r="T6245"/>
      <c r="U6245"/>
      <c r="V6245"/>
      <c r="W6245"/>
      <c r="X6245"/>
      <c r="Y6245"/>
      <c r="Z6245"/>
      <c r="AA6245"/>
      <c r="AB6245"/>
      <c r="AC6245"/>
      <c r="AD6245"/>
      <c r="AE6245"/>
      <c r="AF6245"/>
      <c r="AG6245"/>
      <c r="AH6245"/>
    </row>
    <row r="6246" spans="1:34" s="282" customFormat="1" ht="12.75" customHeight="1" x14ac:dyDescent="0.25">
      <c r="A6246"/>
      <c r="B6246"/>
      <c r="C6246" s="8"/>
      <c r="D6246" s="8"/>
      <c r="E6246"/>
      <c r="F6246" s="276"/>
      <c r="G6246"/>
      <c r="H6246"/>
      <c r="I6246"/>
      <c r="J6246" s="267"/>
      <c r="K6246" s="267"/>
      <c r="L6246" s="372"/>
      <c r="O6246" s="373"/>
      <c r="P6246" s="373"/>
      <c r="Q6246" s="374"/>
      <c r="R6246" s="274"/>
      <c r="S6246"/>
      <c r="T6246"/>
      <c r="U6246"/>
      <c r="V6246"/>
      <c r="W6246"/>
      <c r="X6246"/>
      <c r="Y6246"/>
      <c r="Z6246"/>
      <c r="AA6246"/>
      <c r="AB6246"/>
      <c r="AC6246"/>
      <c r="AD6246"/>
      <c r="AE6246"/>
      <c r="AF6246"/>
      <c r="AG6246"/>
      <c r="AH6246"/>
    </row>
    <row r="6247" spans="1:34" s="282" customFormat="1" ht="12.75" customHeight="1" x14ac:dyDescent="0.25">
      <c r="A6247"/>
      <c r="B6247"/>
      <c r="C6247" s="8"/>
      <c r="D6247" s="8"/>
      <c r="E6247"/>
      <c r="F6247" s="276"/>
      <c r="G6247"/>
      <c r="H6247"/>
      <c r="I6247"/>
      <c r="J6247" s="267"/>
      <c r="K6247" s="267"/>
      <c r="L6247" s="372"/>
      <c r="O6247" s="373"/>
      <c r="P6247" s="373"/>
      <c r="Q6247" s="374"/>
      <c r="R6247" s="274"/>
      <c r="S6247"/>
      <c r="T6247"/>
      <c r="U6247"/>
      <c r="V6247"/>
      <c r="W6247"/>
      <c r="X6247"/>
      <c r="Y6247"/>
      <c r="Z6247"/>
      <c r="AA6247"/>
      <c r="AB6247"/>
      <c r="AC6247"/>
      <c r="AD6247"/>
      <c r="AE6247"/>
      <c r="AF6247"/>
      <c r="AG6247"/>
      <c r="AH6247"/>
    </row>
    <row r="6248" spans="1:34" s="282" customFormat="1" ht="12.75" customHeight="1" x14ac:dyDescent="0.25">
      <c r="A6248"/>
      <c r="B6248"/>
      <c r="C6248" s="8"/>
      <c r="D6248" s="8"/>
      <c r="E6248"/>
      <c r="F6248" s="276"/>
      <c r="G6248"/>
      <c r="H6248"/>
      <c r="I6248"/>
      <c r="J6248" s="267"/>
      <c r="K6248" s="267"/>
      <c r="L6248" s="372"/>
      <c r="O6248" s="373"/>
      <c r="P6248" s="373"/>
      <c r="Q6248" s="374"/>
      <c r="R6248" s="274"/>
      <c r="S6248"/>
      <c r="T6248"/>
      <c r="U6248"/>
      <c r="V6248"/>
      <c r="W6248"/>
      <c r="X6248"/>
      <c r="Y6248"/>
      <c r="Z6248"/>
      <c r="AA6248"/>
      <c r="AB6248"/>
      <c r="AC6248"/>
      <c r="AD6248"/>
      <c r="AE6248"/>
      <c r="AF6248"/>
      <c r="AG6248"/>
      <c r="AH6248"/>
    </row>
    <row r="6249" spans="1:34" s="282" customFormat="1" ht="12.75" customHeight="1" x14ac:dyDescent="0.25">
      <c r="A6249"/>
      <c r="B6249"/>
      <c r="C6249" s="8"/>
      <c r="D6249" s="8"/>
      <c r="E6249"/>
      <c r="F6249" s="276"/>
      <c r="G6249"/>
      <c r="H6249"/>
      <c r="I6249"/>
      <c r="J6249" s="267"/>
      <c r="K6249" s="267"/>
      <c r="L6249" s="372"/>
      <c r="O6249" s="373"/>
      <c r="P6249" s="373"/>
      <c r="Q6249" s="374"/>
      <c r="R6249" s="274"/>
      <c r="S6249"/>
      <c r="T6249"/>
      <c r="U6249"/>
      <c r="V6249"/>
      <c r="W6249"/>
      <c r="X6249"/>
      <c r="Y6249"/>
      <c r="Z6249"/>
      <c r="AA6249"/>
      <c r="AB6249"/>
      <c r="AC6249"/>
      <c r="AD6249"/>
      <c r="AE6249"/>
      <c r="AF6249"/>
      <c r="AG6249"/>
      <c r="AH6249"/>
    </row>
    <row r="6250" spans="1:34" s="282" customFormat="1" ht="12.75" customHeight="1" x14ac:dyDescent="0.25">
      <c r="A6250"/>
      <c r="B6250"/>
      <c r="C6250" s="8"/>
      <c r="D6250" s="8"/>
      <c r="E6250"/>
      <c r="F6250" s="276"/>
      <c r="G6250"/>
      <c r="H6250"/>
      <c r="I6250"/>
      <c r="J6250" s="267"/>
      <c r="K6250" s="267"/>
      <c r="L6250" s="372"/>
      <c r="O6250" s="373"/>
      <c r="P6250" s="373"/>
      <c r="Q6250" s="374"/>
      <c r="R6250" s="274"/>
      <c r="S6250"/>
      <c r="T6250"/>
      <c r="U6250"/>
      <c r="V6250"/>
      <c r="W6250"/>
      <c r="X6250"/>
      <c r="Y6250"/>
      <c r="Z6250"/>
      <c r="AA6250"/>
      <c r="AB6250"/>
      <c r="AC6250"/>
      <c r="AD6250"/>
      <c r="AE6250"/>
      <c r="AF6250"/>
      <c r="AG6250"/>
      <c r="AH6250"/>
    </row>
    <row r="6251" spans="1:34" s="282" customFormat="1" ht="12.75" customHeight="1" x14ac:dyDescent="0.25">
      <c r="A6251"/>
      <c r="B6251"/>
      <c r="C6251" s="8"/>
      <c r="D6251" s="8"/>
      <c r="E6251"/>
      <c r="F6251" s="276"/>
      <c r="G6251"/>
      <c r="H6251"/>
      <c r="I6251"/>
      <c r="J6251" s="267"/>
      <c r="K6251" s="267"/>
      <c r="L6251" s="372"/>
      <c r="O6251" s="373"/>
      <c r="P6251" s="373"/>
      <c r="Q6251" s="374"/>
      <c r="R6251" s="274"/>
      <c r="S6251"/>
      <c r="T6251"/>
      <c r="U6251"/>
      <c r="V6251"/>
      <c r="W6251"/>
      <c r="X6251"/>
      <c r="Y6251"/>
      <c r="Z6251"/>
      <c r="AA6251"/>
      <c r="AB6251"/>
      <c r="AC6251"/>
      <c r="AD6251"/>
      <c r="AE6251"/>
      <c r="AF6251"/>
      <c r="AG6251"/>
      <c r="AH6251"/>
    </row>
    <row r="6252" spans="1:34" s="282" customFormat="1" ht="12.75" customHeight="1" x14ac:dyDescent="0.25">
      <c r="A6252"/>
      <c r="B6252"/>
      <c r="C6252" s="8"/>
      <c r="D6252" s="8"/>
      <c r="E6252"/>
      <c r="F6252" s="276"/>
      <c r="G6252"/>
      <c r="H6252"/>
      <c r="I6252"/>
      <c r="J6252" s="267"/>
      <c r="K6252" s="267"/>
      <c r="L6252" s="372"/>
      <c r="O6252" s="373"/>
      <c r="P6252" s="373"/>
      <c r="Q6252" s="374"/>
      <c r="R6252" s="274"/>
      <c r="S6252"/>
      <c r="T6252"/>
      <c r="U6252"/>
      <c r="V6252"/>
      <c r="W6252"/>
      <c r="X6252"/>
      <c r="Y6252"/>
      <c r="Z6252"/>
      <c r="AA6252"/>
      <c r="AB6252"/>
      <c r="AC6252"/>
      <c r="AD6252"/>
      <c r="AE6252"/>
      <c r="AF6252"/>
      <c r="AG6252"/>
      <c r="AH6252"/>
    </row>
    <row r="6253" spans="1:34" s="282" customFormat="1" ht="12.75" customHeight="1" x14ac:dyDescent="0.25">
      <c r="A6253"/>
      <c r="B6253"/>
      <c r="C6253" s="8"/>
      <c r="D6253" s="8"/>
      <c r="E6253"/>
      <c r="F6253" s="276"/>
      <c r="G6253"/>
      <c r="H6253"/>
      <c r="I6253"/>
      <c r="J6253" s="267"/>
      <c r="K6253" s="267"/>
      <c r="L6253" s="372"/>
      <c r="O6253" s="373"/>
      <c r="P6253" s="373"/>
      <c r="Q6253" s="374"/>
      <c r="R6253" s="274"/>
      <c r="S6253"/>
      <c r="T6253"/>
      <c r="U6253"/>
      <c r="V6253"/>
      <c r="W6253"/>
      <c r="X6253"/>
      <c r="Y6253"/>
      <c r="Z6253"/>
      <c r="AA6253"/>
      <c r="AB6253"/>
      <c r="AC6253"/>
      <c r="AD6253"/>
      <c r="AE6253"/>
      <c r="AF6253"/>
      <c r="AG6253"/>
      <c r="AH6253"/>
    </row>
    <row r="6254" spans="1:34" s="282" customFormat="1" ht="12.75" customHeight="1" x14ac:dyDescent="0.25">
      <c r="A6254"/>
      <c r="B6254"/>
      <c r="C6254" s="8"/>
      <c r="D6254" s="8"/>
      <c r="E6254"/>
      <c r="F6254" s="276"/>
      <c r="G6254"/>
      <c r="H6254"/>
      <c r="I6254"/>
      <c r="J6254" s="267"/>
      <c r="K6254" s="267"/>
      <c r="L6254" s="372"/>
      <c r="O6254" s="373"/>
      <c r="P6254" s="373"/>
      <c r="Q6254" s="374"/>
      <c r="R6254" s="274"/>
      <c r="S6254"/>
      <c r="T6254"/>
      <c r="U6254"/>
      <c r="V6254"/>
      <c r="W6254"/>
      <c r="X6254"/>
      <c r="Y6254"/>
      <c r="Z6254"/>
      <c r="AA6254"/>
      <c r="AB6254"/>
      <c r="AC6254"/>
      <c r="AD6254"/>
      <c r="AE6254"/>
      <c r="AF6254"/>
      <c r="AG6254"/>
      <c r="AH6254"/>
    </row>
    <row r="6255" spans="1:34" s="282" customFormat="1" ht="12.75" customHeight="1" x14ac:dyDescent="0.25">
      <c r="A6255"/>
      <c r="B6255"/>
      <c r="C6255" s="8"/>
      <c r="D6255" s="8"/>
      <c r="E6255"/>
      <c r="F6255" s="276"/>
      <c r="G6255"/>
      <c r="H6255"/>
      <c r="I6255"/>
      <c r="J6255" s="267"/>
      <c r="K6255" s="267"/>
      <c r="L6255" s="372"/>
      <c r="O6255" s="373"/>
      <c r="P6255" s="373"/>
      <c r="Q6255" s="374"/>
      <c r="R6255" s="274"/>
      <c r="S6255"/>
      <c r="T6255"/>
      <c r="U6255"/>
      <c r="V6255"/>
      <c r="W6255"/>
      <c r="X6255"/>
      <c r="Y6255"/>
      <c r="Z6255"/>
      <c r="AA6255"/>
      <c r="AB6255"/>
      <c r="AC6255"/>
      <c r="AD6255"/>
      <c r="AE6255"/>
      <c r="AF6255"/>
      <c r="AG6255"/>
      <c r="AH6255"/>
    </row>
    <row r="6256" spans="1:34" s="282" customFormat="1" ht="12.75" customHeight="1" x14ac:dyDescent="0.25">
      <c r="A6256"/>
      <c r="B6256"/>
      <c r="C6256" s="8"/>
      <c r="D6256" s="8"/>
      <c r="E6256"/>
      <c r="F6256" s="276"/>
      <c r="G6256"/>
      <c r="H6256"/>
      <c r="I6256"/>
      <c r="J6256" s="267"/>
      <c r="K6256" s="267"/>
      <c r="L6256" s="372"/>
      <c r="O6256" s="373"/>
      <c r="P6256" s="373"/>
      <c r="Q6256" s="374"/>
      <c r="R6256" s="274"/>
      <c r="S6256"/>
      <c r="T6256"/>
      <c r="U6256"/>
      <c r="V6256"/>
      <c r="W6256"/>
      <c r="X6256"/>
      <c r="Y6256"/>
      <c r="Z6256"/>
      <c r="AA6256"/>
      <c r="AB6256"/>
      <c r="AC6256"/>
      <c r="AD6256"/>
      <c r="AE6256"/>
      <c r="AF6256"/>
      <c r="AG6256"/>
      <c r="AH6256"/>
    </row>
    <row r="6257" spans="1:34" s="282" customFormat="1" ht="12.75" customHeight="1" x14ac:dyDescent="0.25">
      <c r="A6257"/>
      <c r="B6257"/>
      <c r="C6257" s="8"/>
      <c r="D6257" s="8"/>
      <c r="E6257"/>
      <c r="F6257" s="276"/>
      <c r="G6257"/>
      <c r="H6257"/>
      <c r="I6257"/>
      <c r="J6257" s="267"/>
      <c r="K6257" s="267"/>
      <c r="L6257" s="372"/>
      <c r="O6257" s="373"/>
      <c r="P6257" s="373"/>
      <c r="Q6257" s="374"/>
      <c r="R6257" s="274"/>
      <c r="S6257"/>
      <c r="T6257"/>
      <c r="U6257"/>
      <c r="V6257"/>
      <c r="W6257"/>
      <c r="X6257"/>
      <c r="Y6257"/>
      <c r="Z6257"/>
      <c r="AA6257"/>
      <c r="AB6257"/>
      <c r="AC6257"/>
      <c r="AD6257"/>
      <c r="AE6257"/>
      <c r="AF6257"/>
      <c r="AG6257"/>
      <c r="AH6257"/>
    </row>
    <row r="6258" spans="1:34" s="282" customFormat="1" ht="12.75" customHeight="1" x14ac:dyDescent="0.25">
      <c r="A6258"/>
      <c r="B6258"/>
      <c r="C6258" s="8"/>
      <c r="D6258" s="8"/>
      <c r="E6258"/>
      <c r="F6258" s="276"/>
      <c r="G6258"/>
      <c r="H6258"/>
      <c r="I6258"/>
      <c r="J6258" s="267"/>
      <c r="K6258" s="267"/>
      <c r="L6258" s="372"/>
      <c r="O6258" s="373"/>
      <c r="P6258" s="373"/>
      <c r="Q6258" s="374"/>
      <c r="R6258" s="274"/>
      <c r="S6258"/>
      <c r="T6258"/>
      <c r="U6258"/>
      <c r="V6258"/>
      <c r="W6258"/>
      <c r="X6258"/>
      <c r="Y6258"/>
      <c r="Z6258"/>
      <c r="AA6258"/>
      <c r="AB6258"/>
      <c r="AC6258"/>
      <c r="AD6258"/>
      <c r="AE6258"/>
      <c r="AF6258"/>
      <c r="AG6258"/>
      <c r="AH6258"/>
    </row>
    <row r="6259" spans="1:34" s="282" customFormat="1" ht="12.75" customHeight="1" x14ac:dyDescent="0.25">
      <c r="A6259"/>
      <c r="B6259"/>
      <c r="C6259" s="8"/>
      <c r="D6259" s="8"/>
      <c r="E6259"/>
      <c r="F6259" s="276"/>
      <c r="G6259"/>
      <c r="H6259"/>
      <c r="I6259"/>
      <c r="J6259" s="267"/>
      <c r="K6259" s="267"/>
      <c r="L6259" s="372"/>
      <c r="O6259" s="373"/>
      <c r="P6259" s="373"/>
      <c r="Q6259" s="374"/>
      <c r="R6259" s="274"/>
      <c r="S6259"/>
      <c r="T6259"/>
      <c r="U6259"/>
      <c r="V6259"/>
      <c r="W6259"/>
      <c r="X6259"/>
      <c r="Y6259"/>
      <c r="Z6259"/>
      <c r="AA6259"/>
      <c r="AB6259"/>
      <c r="AC6259"/>
      <c r="AD6259"/>
      <c r="AE6259"/>
      <c r="AF6259"/>
      <c r="AG6259"/>
      <c r="AH6259"/>
    </row>
    <row r="6260" spans="1:34" s="282" customFormat="1" ht="12.75" customHeight="1" x14ac:dyDescent="0.25">
      <c r="A6260"/>
      <c r="B6260"/>
      <c r="C6260" s="8"/>
      <c r="D6260" s="8"/>
      <c r="E6260"/>
      <c r="F6260" s="276"/>
      <c r="G6260"/>
      <c r="H6260"/>
      <c r="I6260"/>
      <c r="J6260" s="267"/>
      <c r="K6260" s="267"/>
      <c r="L6260" s="372"/>
      <c r="O6260" s="373"/>
      <c r="P6260" s="373"/>
      <c r="Q6260" s="374"/>
      <c r="R6260" s="274"/>
      <c r="S6260"/>
      <c r="T6260"/>
      <c r="U6260"/>
      <c r="V6260"/>
      <c r="W6260"/>
      <c r="X6260"/>
      <c r="Y6260"/>
      <c r="Z6260"/>
      <c r="AA6260"/>
      <c r="AB6260"/>
      <c r="AC6260"/>
      <c r="AD6260"/>
      <c r="AE6260"/>
      <c r="AF6260"/>
      <c r="AG6260"/>
      <c r="AH6260"/>
    </row>
    <row r="6261" spans="1:34" s="282" customFormat="1" ht="12.75" customHeight="1" x14ac:dyDescent="0.25">
      <c r="A6261"/>
      <c r="B6261"/>
      <c r="C6261" s="8"/>
      <c r="D6261" s="8"/>
      <c r="E6261"/>
      <c r="F6261" s="276"/>
      <c r="G6261"/>
      <c r="H6261"/>
      <c r="I6261"/>
      <c r="J6261" s="267"/>
      <c r="K6261" s="267"/>
      <c r="L6261" s="372"/>
      <c r="O6261" s="373"/>
      <c r="P6261" s="373"/>
      <c r="Q6261" s="374"/>
      <c r="R6261" s="274"/>
      <c r="S6261"/>
      <c r="T6261"/>
      <c r="U6261"/>
      <c r="V6261"/>
      <c r="W6261"/>
      <c r="X6261"/>
      <c r="Y6261"/>
      <c r="Z6261"/>
      <c r="AA6261"/>
      <c r="AB6261"/>
      <c r="AC6261"/>
      <c r="AD6261"/>
      <c r="AE6261"/>
      <c r="AF6261"/>
      <c r="AG6261"/>
      <c r="AH6261"/>
    </row>
    <row r="6262" spans="1:34" s="282" customFormat="1" ht="12.75" customHeight="1" x14ac:dyDescent="0.25">
      <c r="A6262"/>
      <c r="B6262"/>
      <c r="C6262" s="8"/>
      <c r="D6262" s="8"/>
      <c r="E6262"/>
      <c r="F6262" s="276"/>
      <c r="G6262"/>
      <c r="H6262"/>
      <c r="I6262"/>
      <c r="J6262" s="267"/>
      <c r="K6262" s="267"/>
      <c r="L6262" s="372"/>
      <c r="O6262" s="373"/>
      <c r="P6262" s="373"/>
      <c r="Q6262" s="374"/>
      <c r="R6262" s="274"/>
      <c r="S6262"/>
      <c r="T6262"/>
      <c r="U6262"/>
      <c r="V6262"/>
      <c r="W6262"/>
      <c r="X6262"/>
      <c r="Y6262"/>
      <c r="Z6262"/>
      <c r="AA6262"/>
      <c r="AB6262"/>
      <c r="AC6262"/>
      <c r="AD6262"/>
      <c r="AE6262"/>
      <c r="AF6262"/>
      <c r="AG6262"/>
      <c r="AH6262"/>
    </row>
    <row r="6263" spans="1:34" s="282" customFormat="1" ht="12.75" customHeight="1" x14ac:dyDescent="0.25">
      <c r="A6263"/>
      <c r="B6263"/>
      <c r="C6263" s="8"/>
      <c r="D6263" s="8"/>
      <c r="E6263"/>
      <c r="F6263" s="276"/>
      <c r="G6263"/>
      <c r="H6263"/>
      <c r="I6263"/>
      <c r="J6263" s="267"/>
      <c r="K6263" s="267"/>
      <c r="L6263" s="372"/>
      <c r="O6263" s="373"/>
      <c r="P6263" s="373"/>
      <c r="Q6263" s="374"/>
      <c r="R6263" s="274"/>
      <c r="S6263"/>
      <c r="T6263"/>
      <c r="U6263"/>
      <c r="V6263"/>
      <c r="W6263"/>
      <c r="X6263"/>
      <c r="Y6263"/>
      <c r="Z6263"/>
      <c r="AA6263"/>
      <c r="AB6263"/>
      <c r="AC6263"/>
      <c r="AD6263"/>
      <c r="AE6263"/>
      <c r="AF6263"/>
      <c r="AG6263"/>
      <c r="AH6263"/>
    </row>
    <row r="6264" spans="1:34" s="282" customFormat="1" ht="12.75" customHeight="1" x14ac:dyDescent="0.25">
      <c r="A6264"/>
      <c r="B6264"/>
      <c r="C6264" s="8"/>
      <c r="D6264" s="8"/>
      <c r="E6264"/>
      <c r="F6264" s="276"/>
      <c r="G6264"/>
      <c r="H6264"/>
      <c r="I6264"/>
      <c r="J6264" s="267"/>
      <c r="K6264" s="267"/>
      <c r="L6264" s="372"/>
      <c r="O6264" s="373"/>
      <c r="P6264" s="373"/>
      <c r="Q6264" s="374"/>
      <c r="R6264" s="274"/>
      <c r="S6264"/>
      <c r="T6264"/>
      <c r="U6264"/>
      <c r="V6264"/>
      <c r="W6264"/>
      <c r="X6264"/>
      <c r="Y6264"/>
      <c r="Z6264"/>
      <c r="AA6264"/>
      <c r="AB6264"/>
      <c r="AC6264"/>
      <c r="AD6264"/>
      <c r="AE6264"/>
      <c r="AF6264"/>
      <c r="AG6264"/>
      <c r="AH6264"/>
    </row>
    <row r="6265" spans="1:34" s="282" customFormat="1" ht="12.75" customHeight="1" x14ac:dyDescent="0.25">
      <c r="A6265"/>
      <c r="B6265"/>
      <c r="C6265" s="8"/>
      <c r="D6265" s="8"/>
      <c r="E6265"/>
      <c r="F6265" s="276"/>
      <c r="G6265"/>
      <c r="H6265"/>
      <c r="I6265"/>
      <c r="J6265" s="267"/>
      <c r="K6265" s="267"/>
      <c r="L6265" s="372"/>
      <c r="O6265" s="373"/>
      <c r="P6265" s="373"/>
      <c r="Q6265" s="374"/>
      <c r="R6265" s="274"/>
      <c r="S6265"/>
      <c r="T6265"/>
      <c r="U6265"/>
      <c r="V6265"/>
      <c r="W6265"/>
      <c r="X6265"/>
      <c r="Y6265"/>
      <c r="Z6265"/>
      <c r="AA6265"/>
      <c r="AB6265"/>
      <c r="AC6265"/>
      <c r="AD6265"/>
      <c r="AE6265"/>
      <c r="AF6265"/>
      <c r="AG6265"/>
      <c r="AH6265"/>
    </row>
    <row r="6266" spans="1:34" s="282" customFormat="1" ht="12.75" customHeight="1" x14ac:dyDescent="0.25">
      <c r="A6266"/>
      <c r="B6266"/>
      <c r="C6266" s="8"/>
      <c r="D6266" s="8"/>
      <c r="E6266"/>
      <c r="F6266" s="276"/>
      <c r="G6266"/>
      <c r="H6266"/>
      <c r="I6266"/>
      <c r="J6266" s="267"/>
      <c r="K6266" s="267"/>
      <c r="L6266" s="372"/>
      <c r="O6266" s="373"/>
      <c r="P6266" s="373"/>
      <c r="Q6266" s="374"/>
      <c r="R6266" s="274"/>
      <c r="S6266"/>
      <c r="T6266"/>
      <c r="U6266"/>
      <c r="V6266"/>
      <c r="W6266"/>
      <c r="X6266"/>
      <c r="Y6266"/>
      <c r="Z6266"/>
      <c r="AA6266"/>
      <c r="AB6266"/>
      <c r="AC6266"/>
      <c r="AD6266"/>
      <c r="AE6266"/>
      <c r="AF6266"/>
      <c r="AG6266"/>
      <c r="AH6266"/>
    </row>
    <row r="6267" spans="1:34" s="282" customFormat="1" ht="12.75" customHeight="1" x14ac:dyDescent="0.25">
      <c r="A6267"/>
      <c r="B6267"/>
      <c r="C6267" s="8"/>
      <c r="D6267" s="8"/>
      <c r="E6267"/>
      <c r="F6267" s="276"/>
      <c r="G6267"/>
      <c r="H6267"/>
      <c r="I6267"/>
      <c r="J6267" s="267"/>
      <c r="K6267" s="267"/>
      <c r="L6267" s="372"/>
      <c r="O6267" s="373"/>
      <c r="P6267" s="373"/>
      <c r="Q6267" s="374"/>
      <c r="R6267" s="274"/>
      <c r="S6267"/>
      <c r="T6267"/>
      <c r="U6267"/>
      <c r="V6267"/>
      <c r="W6267"/>
      <c r="X6267"/>
      <c r="Y6267"/>
      <c r="Z6267"/>
      <c r="AA6267"/>
      <c r="AB6267"/>
      <c r="AC6267"/>
      <c r="AD6267"/>
      <c r="AE6267"/>
      <c r="AF6267"/>
      <c r="AG6267"/>
      <c r="AH6267"/>
    </row>
    <row r="6268" spans="1:34" s="282" customFormat="1" ht="12.75" customHeight="1" x14ac:dyDescent="0.25">
      <c r="A6268"/>
      <c r="B6268"/>
      <c r="C6268" s="8"/>
      <c r="D6268" s="8"/>
      <c r="E6268"/>
      <c r="F6268" s="276"/>
      <c r="G6268"/>
      <c r="H6268"/>
      <c r="I6268"/>
      <c r="J6268" s="267"/>
      <c r="K6268" s="267"/>
      <c r="L6268" s="372"/>
      <c r="O6268" s="373"/>
      <c r="P6268" s="373"/>
      <c r="Q6268" s="374"/>
      <c r="R6268" s="274"/>
      <c r="S6268"/>
      <c r="T6268"/>
      <c r="U6268"/>
      <c r="V6268"/>
      <c r="W6268"/>
      <c r="X6268"/>
      <c r="Y6268"/>
      <c r="Z6268"/>
      <c r="AA6268"/>
      <c r="AB6268"/>
      <c r="AC6268"/>
      <c r="AD6268"/>
      <c r="AE6268"/>
      <c r="AF6268"/>
      <c r="AG6268"/>
      <c r="AH6268"/>
    </row>
    <row r="6269" spans="1:34" s="282" customFormat="1" ht="12.75" customHeight="1" x14ac:dyDescent="0.25">
      <c r="A6269"/>
      <c r="B6269"/>
      <c r="C6269" s="8"/>
      <c r="D6269" s="8"/>
      <c r="E6269"/>
      <c r="F6269" s="276"/>
      <c r="G6269"/>
      <c r="H6269"/>
      <c r="I6269"/>
      <c r="J6269" s="267"/>
      <c r="K6269" s="267"/>
      <c r="L6269" s="372"/>
      <c r="O6269" s="373"/>
      <c r="P6269" s="373"/>
      <c r="Q6269" s="374"/>
      <c r="R6269" s="274"/>
      <c r="S6269"/>
      <c r="T6269"/>
      <c r="U6269"/>
      <c r="V6269"/>
      <c r="W6269"/>
      <c r="X6269"/>
      <c r="Y6269"/>
      <c r="Z6269"/>
      <c r="AA6269"/>
      <c r="AB6269"/>
      <c r="AC6269"/>
      <c r="AD6269"/>
      <c r="AE6269"/>
      <c r="AF6269"/>
      <c r="AG6269"/>
      <c r="AH6269"/>
    </row>
    <row r="6270" spans="1:34" s="282" customFormat="1" ht="12.75" customHeight="1" x14ac:dyDescent="0.25">
      <c r="A6270"/>
      <c r="B6270"/>
      <c r="C6270" s="8"/>
      <c r="D6270" s="8"/>
      <c r="E6270"/>
      <c r="F6270" s="276"/>
      <c r="G6270"/>
      <c r="H6270"/>
      <c r="I6270"/>
      <c r="J6270" s="267"/>
      <c r="K6270" s="267"/>
      <c r="L6270" s="372"/>
      <c r="O6270" s="373"/>
      <c r="P6270" s="373"/>
      <c r="Q6270" s="374"/>
      <c r="R6270" s="274"/>
      <c r="S6270"/>
      <c r="T6270"/>
      <c r="U6270"/>
      <c r="V6270"/>
      <c r="W6270"/>
      <c r="X6270"/>
      <c r="Y6270"/>
      <c r="Z6270"/>
      <c r="AA6270"/>
      <c r="AB6270"/>
      <c r="AC6270"/>
      <c r="AD6270"/>
      <c r="AE6270"/>
      <c r="AF6270"/>
      <c r="AG6270"/>
      <c r="AH6270"/>
    </row>
    <row r="6271" spans="1:34" s="282" customFormat="1" ht="12.75" customHeight="1" x14ac:dyDescent="0.25">
      <c r="A6271"/>
      <c r="B6271"/>
      <c r="C6271" s="8"/>
      <c r="D6271" s="8"/>
      <c r="E6271"/>
      <c r="F6271" s="276"/>
      <c r="G6271"/>
      <c r="H6271"/>
      <c r="I6271"/>
      <c r="J6271" s="267"/>
      <c r="K6271" s="267"/>
      <c r="L6271" s="372"/>
      <c r="O6271" s="373"/>
      <c r="P6271" s="373"/>
      <c r="Q6271" s="374"/>
      <c r="R6271" s="274"/>
      <c r="S6271"/>
      <c r="T6271"/>
      <c r="U6271"/>
      <c r="V6271"/>
      <c r="W6271"/>
      <c r="X6271"/>
      <c r="Y6271"/>
      <c r="Z6271"/>
      <c r="AA6271"/>
      <c r="AB6271"/>
      <c r="AC6271"/>
      <c r="AD6271"/>
      <c r="AE6271"/>
      <c r="AF6271"/>
      <c r="AG6271"/>
      <c r="AH6271"/>
    </row>
    <row r="6272" spans="1:34" s="282" customFormat="1" ht="12.75" customHeight="1" x14ac:dyDescent="0.25">
      <c r="A6272"/>
      <c r="B6272"/>
      <c r="C6272" s="8"/>
      <c r="D6272" s="8"/>
      <c r="E6272"/>
      <c r="F6272" s="276"/>
      <c r="G6272"/>
      <c r="H6272"/>
      <c r="I6272"/>
      <c r="J6272" s="267"/>
      <c r="K6272" s="267"/>
      <c r="L6272" s="372"/>
      <c r="O6272" s="373"/>
      <c r="P6272" s="373"/>
      <c r="Q6272" s="374"/>
      <c r="R6272" s="274"/>
      <c r="S6272"/>
      <c r="T6272"/>
      <c r="U6272"/>
      <c r="V6272"/>
      <c r="W6272"/>
      <c r="X6272"/>
      <c r="Y6272"/>
      <c r="Z6272"/>
      <c r="AA6272"/>
      <c r="AB6272"/>
      <c r="AC6272"/>
      <c r="AD6272"/>
      <c r="AE6272"/>
      <c r="AF6272"/>
      <c r="AG6272"/>
      <c r="AH6272"/>
    </row>
    <row r="6273" spans="1:34" s="282" customFormat="1" ht="12.75" customHeight="1" x14ac:dyDescent="0.25">
      <c r="A6273"/>
      <c r="B6273"/>
      <c r="C6273" s="8"/>
      <c r="D6273" s="8"/>
      <c r="E6273"/>
      <c r="F6273" s="276"/>
      <c r="G6273"/>
      <c r="H6273"/>
      <c r="I6273"/>
      <c r="J6273" s="267"/>
      <c r="K6273" s="267"/>
      <c r="L6273" s="372"/>
      <c r="O6273" s="373"/>
      <c r="P6273" s="373"/>
      <c r="Q6273" s="374"/>
      <c r="R6273" s="274"/>
      <c r="S6273"/>
      <c r="T6273"/>
      <c r="U6273"/>
      <c r="V6273"/>
      <c r="W6273"/>
      <c r="X6273"/>
      <c r="Y6273"/>
      <c r="Z6273"/>
      <c r="AA6273"/>
      <c r="AB6273"/>
      <c r="AC6273"/>
      <c r="AD6273"/>
      <c r="AE6273"/>
      <c r="AF6273"/>
      <c r="AG6273"/>
      <c r="AH6273"/>
    </row>
    <row r="6274" spans="1:34" s="282" customFormat="1" ht="12.75" customHeight="1" x14ac:dyDescent="0.25">
      <c r="A6274"/>
      <c r="B6274"/>
      <c r="C6274" s="8"/>
      <c r="D6274" s="8"/>
      <c r="E6274"/>
      <c r="F6274" s="276"/>
      <c r="G6274"/>
      <c r="H6274"/>
      <c r="I6274"/>
      <c r="J6274" s="267"/>
      <c r="K6274" s="267"/>
      <c r="L6274" s="372"/>
      <c r="O6274" s="373"/>
      <c r="P6274" s="373"/>
      <c r="Q6274" s="374"/>
      <c r="R6274" s="274"/>
      <c r="S6274"/>
      <c r="T6274"/>
      <c r="U6274"/>
      <c r="V6274"/>
      <c r="W6274"/>
      <c r="X6274"/>
      <c r="Y6274"/>
      <c r="Z6274"/>
      <c r="AA6274"/>
      <c r="AB6274"/>
      <c r="AC6274"/>
      <c r="AD6274"/>
      <c r="AE6274"/>
      <c r="AF6274"/>
      <c r="AG6274"/>
      <c r="AH6274"/>
    </row>
    <row r="6275" spans="1:34" s="282" customFormat="1" ht="12.75" customHeight="1" x14ac:dyDescent="0.25">
      <c r="A6275"/>
      <c r="B6275"/>
      <c r="C6275" s="8"/>
      <c r="D6275" s="8"/>
      <c r="E6275"/>
      <c r="F6275" s="276"/>
      <c r="G6275"/>
      <c r="H6275"/>
      <c r="I6275"/>
      <c r="J6275" s="267"/>
      <c r="K6275" s="267"/>
      <c r="L6275" s="372"/>
      <c r="O6275" s="373"/>
      <c r="P6275" s="373"/>
      <c r="Q6275" s="374"/>
      <c r="R6275" s="274"/>
      <c r="S6275"/>
      <c r="T6275"/>
      <c r="U6275"/>
      <c r="V6275"/>
      <c r="W6275"/>
      <c r="X6275"/>
      <c r="Y6275"/>
      <c r="Z6275"/>
      <c r="AA6275"/>
      <c r="AB6275"/>
      <c r="AC6275"/>
      <c r="AD6275"/>
      <c r="AE6275"/>
      <c r="AF6275"/>
      <c r="AG6275"/>
      <c r="AH6275"/>
    </row>
    <row r="6276" spans="1:34" s="282" customFormat="1" ht="12.75" customHeight="1" x14ac:dyDescent="0.25">
      <c r="A6276"/>
      <c r="B6276"/>
      <c r="C6276" s="8"/>
      <c r="D6276" s="8"/>
      <c r="E6276"/>
      <c r="F6276" s="276"/>
      <c r="G6276"/>
      <c r="H6276"/>
      <c r="I6276"/>
      <c r="J6276" s="267"/>
      <c r="K6276" s="267"/>
      <c r="L6276" s="372"/>
      <c r="O6276" s="373"/>
      <c r="P6276" s="373"/>
      <c r="Q6276" s="374"/>
      <c r="R6276" s="274"/>
      <c r="S6276"/>
      <c r="T6276"/>
      <c r="U6276"/>
      <c r="V6276"/>
      <c r="W6276"/>
      <c r="X6276"/>
      <c r="Y6276"/>
      <c r="Z6276"/>
      <c r="AA6276"/>
      <c r="AB6276"/>
      <c r="AC6276"/>
      <c r="AD6276"/>
      <c r="AE6276"/>
      <c r="AF6276"/>
      <c r="AG6276"/>
      <c r="AH6276"/>
    </row>
    <row r="6277" spans="1:34" s="282" customFormat="1" ht="12.75" customHeight="1" x14ac:dyDescent="0.25">
      <c r="A6277"/>
      <c r="B6277"/>
      <c r="C6277" s="8"/>
      <c r="D6277" s="8"/>
      <c r="E6277"/>
      <c r="F6277" s="276"/>
      <c r="G6277"/>
      <c r="H6277"/>
      <c r="I6277"/>
      <c r="J6277" s="267"/>
      <c r="K6277" s="267"/>
      <c r="L6277" s="372"/>
      <c r="O6277" s="373"/>
      <c r="P6277" s="373"/>
      <c r="Q6277" s="374"/>
      <c r="R6277" s="274"/>
      <c r="S6277"/>
      <c r="T6277"/>
      <c r="U6277"/>
      <c r="V6277"/>
      <c r="W6277"/>
      <c r="X6277"/>
      <c r="Y6277"/>
      <c r="Z6277"/>
      <c r="AA6277"/>
      <c r="AB6277"/>
      <c r="AC6277"/>
      <c r="AD6277"/>
      <c r="AE6277"/>
      <c r="AF6277"/>
      <c r="AG6277"/>
      <c r="AH6277"/>
    </row>
    <row r="6278" spans="1:34" s="282" customFormat="1" ht="12.75" customHeight="1" x14ac:dyDescent="0.25">
      <c r="A6278"/>
      <c r="B6278"/>
      <c r="C6278" s="8"/>
      <c r="D6278" s="8"/>
      <c r="E6278"/>
      <c r="F6278" s="276"/>
      <c r="G6278"/>
      <c r="H6278"/>
      <c r="I6278"/>
      <c r="J6278" s="267"/>
      <c r="K6278" s="267"/>
      <c r="L6278" s="372"/>
      <c r="O6278" s="373"/>
      <c r="P6278" s="373"/>
      <c r="Q6278" s="374"/>
      <c r="R6278" s="274"/>
      <c r="S6278"/>
      <c r="T6278"/>
      <c r="U6278"/>
      <c r="V6278"/>
      <c r="W6278"/>
      <c r="X6278"/>
      <c r="Y6278"/>
      <c r="Z6278"/>
      <c r="AA6278"/>
      <c r="AB6278"/>
      <c r="AC6278"/>
      <c r="AD6278"/>
      <c r="AE6278"/>
      <c r="AF6278"/>
      <c r="AG6278"/>
      <c r="AH6278"/>
    </row>
    <row r="6279" spans="1:34" s="282" customFormat="1" ht="12.75" customHeight="1" x14ac:dyDescent="0.25">
      <c r="A6279"/>
      <c r="B6279"/>
      <c r="C6279" s="8"/>
      <c r="D6279" s="8"/>
      <c r="E6279"/>
      <c r="F6279" s="276"/>
      <c r="G6279"/>
      <c r="H6279"/>
      <c r="I6279"/>
      <c r="J6279" s="267"/>
      <c r="K6279" s="267"/>
      <c r="L6279" s="372"/>
      <c r="O6279" s="373"/>
      <c r="P6279" s="373"/>
      <c r="Q6279" s="374"/>
      <c r="R6279" s="274"/>
      <c r="S6279"/>
      <c r="T6279"/>
      <c r="U6279"/>
      <c r="V6279"/>
      <c r="W6279"/>
      <c r="X6279"/>
      <c r="Y6279"/>
      <c r="Z6279"/>
      <c r="AA6279"/>
      <c r="AB6279"/>
      <c r="AC6279"/>
      <c r="AD6279"/>
      <c r="AE6279"/>
      <c r="AF6279"/>
      <c r="AG6279"/>
      <c r="AH6279"/>
    </row>
    <row r="6280" spans="1:34" s="282" customFormat="1" ht="12.75" customHeight="1" x14ac:dyDescent="0.25">
      <c r="A6280"/>
      <c r="B6280"/>
      <c r="C6280" s="8"/>
      <c r="D6280" s="8"/>
      <c r="E6280"/>
      <c r="F6280" s="276"/>
      <c r="G6280"/>
      <c r="H6280"/>
      <c r="I6280"/>
      <c r="J6280" s="267"/>
      <c r="K6280" s="267"/>
      <c r="L6280" s="372"/>
      <c r="O6280" s="373"/>
      <c r="P6280" s="373"/>
      <c r="Q6280" s="374"/>
      <c r="R6280" s="274"/>
      <c r="S6280"/>
      <c r="T6280"/>
      <c r="U6280"/>
      <c r="V6280"/>
      <c r="W6280"/>
      <c r="X6280"/>
      <c r="Y6280"/>
      <c r="Z6280"/>
      <c r="AA6280"/>
      <c r="AB6280"/>
      <c r="AC6280"/>
      <c r="AD6280"/>
      <c r="AE6280"/>
      <c r="AF6280"/>
      <c r="AG6280"/>
      <c r="AH6280"/>
    </row>
    <row r="6281" spans="1:34" s="282" customFormat="1" ht="12.75" customHeight="1" x14ac:dyDescent="0.25">
      <c r="A6281"/>
      <c r="B6281"/>
      <c r="C6281" s="8"/>
      <c r="D6281" s="8"/>
      <c r="E6281"/>
      <c r="F6281" s="276"/>
      <c r="G6281"/>
      <c r="H6281"/>
      <c r="I6281"/>
      <c r="J6281" s="267"/>
      <c r="K6281" s="267"/>
      <c r="L6281" s="372"/>
      <c r="O6281" s="373"/>
      <c r="P6281" s="373"/>
      <c r="Q6281" s="374"/>
      <c r="R6281" s="274"/>
      <c r="S6281"/>
      <c r="T6281"/>
      <c r="U6281"/>
      <c r="V6281"/>
      <c r="W6281"/>
      <c r="X6281"/>
      <c r="Y6281"/>
      <c r="Z6281"/>
      <c r="AA6281"/>
      <c r="AB6281"/>
      <c r="AC6281"/>
      <c r="AD6281"/>
      <c r="AE6281"/>
      <c r="AF6281"/>
      <c r="AG6281"/>
      <c r="AH6281"/>
    </row>
    <row r="6282" spans="1:34" s="282" customFormat="1" ht="12.75" customHeight="1" x14ac:dyDescent="0.25">
      <c r="A6282"/>
      <c r="B6282"/>
      <c r="C6282" s="8"/>
      <c r="D6282" s="8"/>
      <c r="E6282"/>
      <c r="F6282" s="276"/>
      <c r="G6282"/>
      <c r="H6282"/>
      <c r="I6282"/>
      <c r="J6282" s="267"/>
      <c r="K6282" s="267"/>
      <c r="L6282" s="372"/>
      <c r="O6282" s="373"/>
      <c r="P6282" s="373"/>
      <c r="Q6282" s="374"/>
      <c r="R6282" s="274"/>
      <c r="S6282"/>
      <c r="T6282"/>
      <c r="U6282"/>
      <c r="V6282"/>
      <c r="W6282"/>
      <c r="X6282"/>
      <c r="Y6282"/>
      <c r="Z6282"/>
      <c r="AA6282"/>
      <c r="AB6282"/>
      <c r="AC6282"/>
      <c r="AD6282"/>
      <c r="AE6282"/>
      <c r="AF6282"/>
      <c r="AG6282"/>
      <c r="AH6282"/>
    </row>
    <row r="6283" spans="1:34" s="282" customFormat="1" ht="12.75" customHeight="1" x14ac:dyDescent="0.25">
      <c r="A6283"/>
      <c r="B6283"/>
      <c r="C6283" s="8"/>
      <c r="D6283" s="8"/>
      <c r="E6283"/>
      <c r="F6283" s="276"/>
      <c r="G6283"/>
      <c r="H6283"/>
      <c r="I6283"/>
      <c r="J6283" s="267"/>
      <c r="K6283" s="267"/>
      <c r="L6283" s="372"/>
      <c r="O6283" s="373"/>
      <c r="P6283" s="373"/>
      <c r="Q6283" s="374"/>
      <c r="R6283" s="274"/>
      <c r="S6283"/>
      <c r="T6283"/>
      <c r="U6283"/>
      <c r="V6283"/>
      <c r="W6283"/>
      <c r="X6283"/>
      <c r="Y6283"/>
      <c r="Z6283"/>
      <c r="AA6283"/>
      <c r="AB6283"/>
      <c r="AC6283"/>
      <c r="AD6283"/>
      <c r="AE6283"/>
      <c r="AF6283"/>
      <c r="AG6283"/>
      <c r="AH6283"/>
    </row>
    <row r="6284" spans="1:34" s="282" customFormat="1" ht="12.75" customHeight="1" x14ac:dyDescent="0.25">
      <c r="A6284"/>
      <c r="B6284"/>
      <c r="C6284" s="8"/>
      <c r="D6284" s="8"/>
      <c r="E6284"/>
      <c r="F6284" s="276"/>
      <c r="G6284"/>
      <c r="H6284"/>
      <c r="I6284"/>
      <c r="J6284" s="267"/>
      <c r="K6284" s="267"/>
      <c r="L6284" s="372"/>
      <c r="O6284" s="373"/>
      <c r="P6284" s="373"/>
      <c r="Q6284" s="374"/>
      <c r="R6284" s="274"/>
      <c r="S6284"/>
      <c r="T6284"/>
      <c r="U6284"/>
      <c r="V6284"/>
      <c r="W6284"/>
      <c r="X6284"/>
      <c r="Y6284"/>
      <c r="Z6284"/>
      <c r="AA6284"/>
      <c r="AB6284"/>
      <c r="AC6284"/>
      <c r="AD6284"/>
      <c r="AE6284"/>
      <c r="AF6284"/>
      <c r="AG6284"/>
      <c r="AH6284"/>
    </row>
    <row r="6285" spans="1:34" s="282" customFormat="1" ht="12.75" customHeight="1" x14ac:dyDescent="0.25">
      <c r="A6285"/>
      <c r="B6285"/>
      <c r="C6285" s="8"/>
      <c r="D6285" s="8"/>
      <c r="E6285"/>
      <c r="F6285" s="276"/>
      <c r="G6285"/>
      <c r="H6285"/>
      <c r="I6285"/>
      <c r="J6285" s="267"/>
      <c r="K6285" s="267"/>
      <c r="L6285" s="372"/>
      <c r="O6285" s="373"/>
      <c r="P6285" s="373"/>
      <c r="Q6285" s="374"/>
      <c r="R6285" s="274"/>
      <c r="S6285"/>
      <c r="T6285"/>
      <c r="U6285"/>
      <c r="V6285"/>
      <c r="W6285"/>
      <c r="X6285"/>
      <c r="Y6285"/>
      <c r="Z6285"/>
      <c r="AA6285"/>
      <c r="AB6285"/>
      <c r="AC6285"/>
      <c r="AD6285"/>
      <c r="AE6285"/>
      <c r="AF6285"/>
      <c r="AG6285"/>
      <c r="AH6285"/>
    </row>
    <row r="6286" spans="1:34" s="282" customFormat="1" ht="12.75" customHeight="1" x14ac:dyDescent="0.25">
      <c r="A6286"/>
      <c r="B6286"/>
      <c r="C6286" s="8"/>
      <c r="D6286" s="8"/>
      <c r="E6286"/>
      <c r="F6286" s="276"/>
      <c r="G6286"/>
      <c r="H6286"/>
      <c r="I6286"/>
      <c r="J6286" s="267"/>
      <c r="K6286" s="267"/>
      <c r="L6286" s="372"/>
      <c r="O6286" s="373"/>
      <c r="P6286" s="373"/>
      <c r="Q6286" s="374"/>
      <c r="R6286" s="274"/>
      <c r="S6286"/>
      <c r="T6286"/>
      <c r="U6286"/>
      <c r="V6286"/>
      <c r="W6286"/>
      <c r="X6286"/>
      <c r="Y6286"/>
      <c r="Z6286"/>
      <c r="AA6286"/>
      <c r="AB6286"/>
      <c r="AC6286"/>
      <c r="AD6286"/>
      <c r="AE6286"/>
      <c r="AF6286"/>
      <c r="AG6286"/>
      <c r="AH6286"/>
    </row>
    <row r="6287" spans="1:34" s="282" customFormat="1" ht="12.75" customHeight="1" x14ac:dyDescent="0.25">
      <c r="A6287"/>
      <c r="B6287"/>
      <c r="C6287" s="8"/>
      <c r="D6287" s="8"/>
      <c r="E6287"/>
      <c r="F6287" s="276"/>
      <c r="G6287"/>
      <c r="H6287"/>
      <c r="I6287"/>
      <c r="J6287" s="267"/>
      <c r="K6287" s="267"/>
      <c r="L6287" s="372"/>
      <c r="O6287" s="373"/>
      <c r="P6287" s="373"/>
      <c r="Q6287" s="374"/>
      <c r="R6287" s="274"/>
      <c r="S6287"/>
      <c r="T6287"/>
      <c r="U6287"/>
      <c r="V6287"/>
      <c r="W6287"/>
      <c r="X6287"/>
      <c r="Y6287"/>
      <c r="Z6287"/>
      <c r="AA6287"/>
      <c r="AB6287"/>
      <c r="AC6287"/>
      <c r="AD6287"/>
      <c r="AE6287"/>
      <c r="AF6287"/>
      <c r="AG6287"/>
      <c r="AH6287"/>
    </row>
    <row r="6288" spans="1:34" s="282" customFormat="1" ht="12.75" customHeight="1" x14ac:dyDescent="0.25">
      <c r="A6288"/>
      <c r="B6288"/>
      <c r="C6288" s="8"/>
      <c r="D6288" s="8"/>
      <c r="E6288"/>
      <c r="F6288" s="276"/>
      <c r="G6288"/>
      <c r="H6288"/>
      <c r="I6288"/>
      <c r="J6288" s="267"/>
      <c r="K6288" s="267"/>
      <c r="L6288" s="372"/>
      <c r="O6288" s="373"/>
      <c r="P6288" s="373"/>
      <c r="Q6288" s="374"/>
      <c r="R6288" s="274"/>
      <c r="S6288"/>
      <c r="T6288"/>
      <c r="U6288"/>
      <c r="V6288"/>
      <c r="W6288"/>
      <c r="X6288"/>
      <c r="Y6288"/>
      <c r="Z6288"/>
      <c r="AA6288"/>
      <c r="AB6288"/>
      <c r="AC6288"/>
      <c r="AD6288"/>
      <c r="AE6288"/>
      <c r="AF6288"/>
      <c r="AG6288"/>
      <c r="AH6288"/>
    </row>
    <row r="6289" spans="1:34" s="282" customFormat="1" ht="12.75" customHeight="1" x14ac:dyDescent="0.25">
      <c r="A6289"/>
      <c r="B6289"/>
      <c r="C6289" s="8"/>
      <c r="D6289" s="8"/>
      <c r="E6289"/>
      <c r="F6289" s="276"/>
      <c r="G6289"/>
      <c r="H6289"/>
      <c r="I6289"/>
      <c r="J6289" s="267"/>
      <c r="K6289" s="267"/>
      <c r="L6289" s="372"/>
      <c r="O6289" s="373"/>
      <c r="P6289" s="373"/>
      <c r="Q6289" s="374"/>
      <c r="R6289" s="274"/>
      <c r="S6289"/>
      <c r="T6289"/>
      <c r="U6289"/>
      <c r="V6289"/>
      <c r="W6289"/>
      <c r="X6289"/>
      <c r="Y6289"/>
      <c r="Z6289"/>
      <c r="AA6289"/>
      <c r="AB6289"/>
      <c r="AC6289"/>
      <c r="AD6289"/>
      <c r="AE6289"/>
      <c r="AF6289"/>
      <c r="AG6289"/>
      <c r="AH6289"/>
    </row>
    <row r="6290" spans="1:34" s="282" customFormat="1" ht="12.75" customHeight="1" x14ac:dyDescent="0.25">
      <c r="A6290"/>
      <c r="B6290"/>
      <c r="C6290" s="8"/>
      <c r="D6290" s="8"/>
      <c r="E6290"/>
      <c r="F6290" s="276"/>
      <c r="G6290"/>
      <c r="H6290"/>
      <c r="I6290"/>
      <c r="J6290" s="267"/>
      <c r="K6290" s="267"/>
      <c r="L6290" s="372"/>
      <c r="O6290" s="373"/>
      <c r="P6290" s="373"/>
      <c r="Q6290" s="374"/>
      <c r="R6290" s="274"/>
      <c r="S6290"/>
      <c r="T6290"/>
      <c r="U6290"/>
      <c r="V6290"/>
      <c r="W6290"/>
      <c r="X6290"/>
      <c r="Y6290"/>
      <c r="Z6290"/>
      <c r="AA6290"/>
      <c r="AB6290"/>
      <c r="AC6290"/>
      <c r="AD6290"/>
      <c r="AE6290"/>
      <c r="AF6290"/>
      <c r="AG6290"/>
      <c r="AH6290"/>
    </row>
    <row r="6291" spans="1:34" s="282" customFormat="1" ht="12.75" customHeight="1" x14ac:dyDescent="0.25">
      <c r="A6291"/>
      <c r="B6291"/>
      <c r="C6291" s="8"/>
      <c r="D6291" s="8"/>
      <c r="E6291"/>
      <c r="F6291" s="276"/>
      <c r="G6291"/>
      <c r="H6291"/>
      <c r="I6291"/>
      <c r="J6291" s="267"/>
      <c r="K6291" s="267"/>
      <c r="L6291" s="372"/>
      <c r="O6291" s="373"/>
      <c r="P6291" s="373"/>
      <c r="Q6291" s="374"/>
      <c r="R6291" s="274"/>
      <c r="S6291"/>
      <c r="T6291"/>
      <c r="U6291"/>
      <c r="V6291"/>
      <c r="W6291"/>
      <c r="X6291"/>
      <c r="Y6291"/>
      <c r="Z6291"/>
      <c r="AA6291"/>
      <c r="AB6291"/>
      <c r="AC6291"/>
      <c r="AD6291"/>
      <c r="AE6291"/>
      <c r="AF6291"/>
      <c r="AG6291"/>
      <c r="AH6291"/>
    </row>
    <row r="6292" spans="1:34" s="282" customFormat="1" ht="12.75" customHeight="1" x14ac:dyDescent="0.25">
      <c r="A6292"/>
      <c r="B6292"/>
      <c r="C6292" s="8"/>
      <c r="D6292" s="8"/>
      <c r="E6292"/>
      <c r="F6292" s="276"/>
      <c r="G6292"/>
      <c r="H6292"/>
      <c r="I6292"/>
      <c r="J6292" s="267"/>
      <c r="K6292" s="267"/>
      <c r="L6292" s="372"/>
      <c r="O6292" s="373"/>
      <c r="P6292" s="373"/>
      <c r="Q6292" s="374"/>
      <c r="R6292" s="274"/>
      <c r="S6292"/>
      <c r="T6292"/>
      <c r="U6292"/>
      <c r="V6292"/>
      <c r="W6292"/>
      <c r="X6292"/>
      <c r="Y6292"/>
      <c r="Z6292"/>
      <c r="AA6292"/>
      <c r="AB6292"/>
      <c r="AC6292"/>
      <c r="AD6292"/>
      <c r="AE6292"/>
      <c r="AF6292"/>
      <c r="AG6292"/>
      <c r="AH6292"/>
    </row>
    <row r="6293" spans="1:34" s="282" customFormat="1" ht="12.75" customHeight="1" x14ac:dyDescent="0.25">
      <c r="A6293"/>
      <c r="B6293"/>
      <c r="C6293" s="8"/>
      <c r="D6293" s="8"/>
      <c r="E6293"/>
      <c r="F6293" s="276"/>
      <c r="G6293"/>
      <c r="H6293"/>
      <c r="I6293"/>
      <c r="J6293" s="267"/>
      <c r="K6293" s="267"/>
      <c r="L6293" s="372"/>
      <c r="O6293" s="373"/>
      <c r="P6293" s="373"/>
      <c r="Q6293" s="374"/>
      <c r="R6293" s="274"/>
      <c r="S6293"/>
      <c r="T6293"/>
      <c r="U6293"/>
      <c r="V6293"/>
      <c r="W6293"/>
      <c r="X6293"/>
      <c r="Y6293"/>
      <c r="Z6293"/>
      <c r="AA6293"/>
      <c r="AB6293"/>
      <c r="AC6293"/>
      <c r="AD6293"/>
      <c r="AE6293"/>
      <c r="AF6293"/>
      <c r="AG6293"/>
      <c r="AH6293"/>
    </row>
    <row r="6294" spans="1:34" s="282" customFormat="1" ht="12.75" customHeight="1" x14ac:dyDescent="0.25">
      <c r="A6294"/>
      <c r="B6294"/>
      <c r="C6294" s="8"/>
      <c r="D6294" s="8"/>
      <c r="E6294"/>
      <c r="F6294" s="276"/>
      <c r="G6294"/>
      <c r="H6294"/>
      <c r="I6294"/>
      <c r="J6294" s="267"/>
      <c r="K6294" s="267"/>
      <c r="L6294" s="372"/>
      <c r="O6294" s="373"/>
      <c r="P6294" s="373"/>
      <c r="Q6294" s="374"/>
      <c r="R6294" s="274"/>
      <c r="S6294"/>
      <c r="T6294"/>
      <c r="U6294"/>
      <c r="V6294"/>
      <c r="W6294"/>
      <c r="X6294"/>
      <c r="Y6294"/>
      <c r="Z6294"/>
      <c r="AA6294"/>
      <c r="AB6294"/>
      <c r="AC6294"/>
      <c r="AD6294"/>
      <c r="AE6294"/>
      <c r="AF6294"/>
      <c r="AG6294"/>
      <c r="AH6294"/>
    </row>
    <row r="6295" spans="1:34" s="282" customFormat="1" ht="12.75" customHeight="1" x14ac:dyDescent="0.25">
      <c r="A6295"/>
      <c r="B6295"/>
      <c r="C6295" s="8"/>
      <c r="D6295" s="8"/>
      <c r="E6295"/>
      <c r="F6295" s="276"/>
      <c r="G6295"/>
      <c r="H6295"/>
      <c r="I6295"/>
      <c r="J6295" s="267"/>
      <c r="K6295" s="267"/>
      <c r="L6295" s="372"/>
      <c r="O6295" s="373"/>
      <c r="P6295" s="373"/>
      <c r="Q6295" s="374"/>
      <c r="R6295" s="274"/>
      <c r="S6295"/>
      <c r="T6295"/>
      <c r="U6295"/>
      <c r="V6295"/>
      <c r="W6295"/>
      <c r="X6295"/>
      <c r="Y6295"/>
      <c r="Z6295"/>
      <c r="AA6295"/>
      <c r="AB6295"/>
      <c r="AC6295"/>
      <c r="AD6295"/>
      <c r="AE6295"/>
      <c r="AF6295"/>
      <c r="AG6295"/>
      <c r="AH6295"/>
    </row>
    <row r="6296" spans="1:34" s="282" customFormat="1" ht="12.75" customHeight="1" x14ac:dyDescent="0.25">
      <c r="A6296"/>
      <c r="B6296"/>
      <c r="C6296" s="8"/>
      <c r="D6296" s="8"/>
      <c r="E6296"/>
      <c r="F6296" s="276"/>
      <c r="G6296"/>
      <c r="H6296"/>
      <c r="I6296"/>
      <c r="J6296" s="267"/>
      <c r="K6296" s="267"/>
      <c r="L6296" s="372"/>
      <c r="O6296" s="373"/>
      <c r="P6296" s="373"/>
      <c r="Q6296" s="374"/>
      <c r="R6296" s="274"/>
      <c r="S6296"/>
      <c r="T6296"/>
      <c r="U6296"/>
      <c r="V6296"/>
      <c r="W6296"/>
      <c r="X6296"/>
      <c r="Y6296"/>
      <c r="Z6296"/>
      <c r="AA6296"/>
      <c r="AB6296"/>
      <c r="AC6296"/>
      <c r="AD6296"/>
      <c r="AE6296"/>
      <c r="AF6296"/>
      <c r="AG6296"/>
      <c r="AH6296"/>
    </row>
    <row r="6297" spans="1:34" s="282" customFormat="1" ht="12.75" customHeight="1" x14ac:dyDescent="0.25">
      <c r="A6297"/>
      <c r="B6297"/>
      <c r="C6297" s="8"/>
      <c r="D6297" s="8"/>
      <c r="E6297"/>
      <c r="F6297" s="276"/>
      <c r="G6297"/>
      <c r="H6297"/>
      <c r="I6297"/>
      <c r="J6297" s="267"/>
      <c r="K6297" s="267"/>
      <c r="L6297" s="372"/>
      <c r="O6297" s="373"/>
      <c r="P6297" s="373"/>
      <c r="Q6297" s="374"/>
      <c r="R6297" s="274"/>
      <c r="S6297"/>
      <c r="T6297"/>
      <c r="U6297"/>
      <c r="V6297"/>
      <c r="W6297"/>
      <c r="X6297"/>
      <c r="Y6297"/>
      <c r="Z6297"/>
      <c r="AA6297"/>
      <c r="AB6297"/>
      <c r="AC6297"/>
      <c r="AD6297"/>
      <c r="AE6297"/>
      <c r="AF6297"/>
      <c r="AG6297"/>
      <c r="AH6297"/>
    </row>
    <row r="6298" spans="1:34" s="282" customFormat="1" ht="12.75" customHeight="1" x14ac:dyDescent="0.25">
      <c r="A6298"/>
      <c r="B6298"/>
      <c r="C6298" s="8"/>
      <c r="D6298" s="8"/>
      <c r="E6298"/>
      <c r="F6298" s="276"/>
      <c r="G6298"/>
      <c r="H6298"/>
      <c r="I6298"/>
      <c r="J6298" s="267"/>
      <c r="K6298" s="267"/>
      <c r="L6298" s="372"/>
      <c r="O6298" s="373"/>
      <c r="P6298" s="373"/>
      <c r="Q6298" s="374"/>
      <c r="R6298" s="274"/>
      <c r="S6298"/>
      <c r="T6298"/>
      <c r="U6298"/>
      <c r="V6298"/>
      <c r="W6298"/>
      <c r="X6298"/>
      <c r="Y6298"/>
      <c r="Z6298"/>
      <c r="AA6298"/>
      <c r="AB6298"/>
      <c r="AC6298"/>
      <c r="AD6298"/>
      <c r="AE6298"/>
      <c r="AF6298"/>
      <c r="AG6298"/>
      <c r="AH6298"/>
    </row>
    <row r="6299" spans="1:34" s="282" customFormat="1" ht="12.75" customHeight="1" x14ac:dyDescent="0.25">
      <c r="A6299"/>
      <c r="B6299"/>
      <c r="C6299" s="8"/>
      <c r="D6299" s="8"/>
      <c r="E6299"/>
      <c r="F6299" s="276"/>
      <c r="G6299"/>
      <c r="H6299"/>
      <c r="I6299"/>
      <c r="J6299" s="267"/>
      <c r="K6299" s="267"/>
      <c r="L6299" s="372"/>
      <c r="O6299" s="373"/>
      <c r="P6299" s="373"/>
      <c r="Q6299" s="374"/>
      <c r="R6299" s="274"/>
      <c r="S6299"/>
      <c r="T6299"/>
      <c r="U6299"/>
      <c r="V6299"/>
      <c r="W6299"/>
      <c r="X6299"/>
      <c r="Y6299"/>
      <c r="Z6299"/>
      <c r="AA6299"/>
      <c r="AB6299"/>
      <c r="AC6299"/>
      <c r="AD6299"/>
      <c r="AE6299"/>
      <c r="AF6299"/>
      <c r="AG6299"/>
      <c r="AH6299"/>
    </row>
    <row r="6300" spans="1:34" s="282" customFormat="1" ht="12.75" customHeight="1" x14ac:dyDescent="0.25">
      <c r="A6300"/>
      <c r="B6300"/>
      <c r="C6300" s="8"/>
      <c r="D6300" s="8"/>
      <c r="E6300"/>
      <c r="F6300" s="276"/>
      <c r="G6300"/>
      <c r="H6300"/>
      <c r="I6300"/>
      <c r="J6300" s="267"/>
      <c r="K6300" s="267"/>
      <c r="L6300" s="372"/>
      <c r="O6300" s="373"/>
      <c r="P6300" s="373"/>
      <c r="Q6300" s="374"/>
      <c r="R6300" s="274"/>
      <c r="S6300"/>
      <c r="T6300"/>
      <c r="U6300"/>
      <c r="V6300"/>
      <c r="W6300"/>
      <c r="X6300"/>
      <c r="Y6300"/>
      <c r="Z6300"/>
      <c r="AA6300"/>
      <c r="AB6300"/>
      <c r="AC6300"/>
      <c r="AD6300"/>
      <c r="AE6300"/>
      <c r="AF6300"/>
      <c r="AG6300"/>
      <c r="AH6300"/>
    </row>
    <row r="6301" spans="1:34" s="282" customFormat="1" ht="12.75" customHeight="1" x14ac:dyDescent="0.25">
      <c r="A6301"/>
      <c r="B6301"/>
      <c r="C6301" s="8"/>
      <c r="D6301" s="8"/>
      <c r="E6301"/>
      <c r="F6301" s="276"/>
      <c r="G6301"/>
      <c r="H6301"/>
      <c r="I6301"/>
      <c r="J6301" s="267"/>
      <c r="K6301" s="267"/>
      <c r="L6301" s="372"/>
      <c r="O6301" s="373"/>
      <c r="P6301" s="373"/>
      <c r="Q6301" s="374"/>
      <c r="R6301" s="274"/>
      <c r="S6301"/>
      <c r="T6301"/>
      <c r="U6301"/>
      <c r="V6301"/>
      <c r="W6301"/>
      <c r="X6301"/>
      <c r="Y6301"/>
      <c r="Z6301"/>
      <c r="AA6301"/>
      <c r="AB6301"/>
      <c r="AC6301"/>
      <c r="AD6301"/>
      <c r="AE6301"/>
      <c r="AF6301"/>
      <c r="AG6301"/>
      <c r="AH6301"/>
    </row>
    <row r="6302" spans="1:34" s="282" customFormat="1" ht="12.75" customHeight="1" x14ac:dyDescent="0.25">
      <c r="A6302"/>
      <c r="B6302"/>
      <c r="C6302" s="8"/>
      <c r="D6302" s="8"/>
      <c r="E6302"/>
      <c r="F6302" s="276"/>
      <c r="G6302"/>
      <c r="H6302"/>
      <c r="I6302"/>
      <c r="J6302" s="267"/>
      <c r="K6302" s="267"/>
      <c r="L6302" s="372"/>
      <c r="O6302" s="373"/>
      <c r="P6302" s="373"/>
      <c r="Q6302" s="374"/>
      <c r="R6302" s="274"/>
      <c r="S6302"/>
      <c r="T6302"/>
      <c r="U6302"/>
      <c r="V6302"/>
      <c r="W6302"/>
      <c r="X6302"/>
      <c r="Y6302"/>
      <c r="Z6302"/>
      <c r="AA6302"/>
      <c r="AB6302"/>
      <c r="AC6302"/>
      <c r="AD6302"/>
      <c r="AE6302"/>
      <c r="AF6302"/>
      <c r="AG6302"/>
      <c r="AH6302"/>
    </row>
    <row r="6303" spans="1:34" s="282" customFormat="1" ht="12.75" customHeight="1" x14ac:dyDescent="0.25">
      <c r="A6303"/>
      <c r="B6303"/>
      <c r="C6303" s="8"/>
      <c r="D6303" s="8"/>
      <c r="E6303"/>
      <c r="F6303" s="276"/>
      <c r="G6303"/>
      <c r="H6303"/>
      <c r="I6303"/>
      <c r="J6303" s="267"/>
      <c r="K6303" s="267"/>
      <c r="L6303" s="372"/>
      <c r="O6303" s="373"/>
      <c r="P6303" s="373"/>
      <c r="Q6303" s="374"/>
      <c r="R6303" s="274"/>
      <c r="S6303"/>
      <c r="T6303"/>
      <c r="U6303"/>
      <c r="V6303"/>
      <c r="W6303"/>
      <c r="X6303"/>
      <c r="Y6303"/>
      <c r="Z6303"/>
      <c r="AA6303"/>
      <c r="AB6303"/>
      <c r="AC6303"/>
      <c r="AD6303"/>
      <c r="AE6303"/>
      <c r="AF6303"/>
      <c r="AG6303"/>
      <c r="AH6303"/>
    </row>
    <row r="6304" spans="1:34" s="282" customFormat="1" ht="12.75" customHeight="1" x14ac:dyDescent="0.25">
      <c r="A6304"/>
      <c r="B6304"/>
      <c r="C6304" s="8"/>
      <c r="D6304" s="8"/>
      <c r="E6304"/>
      <c r="F6304" s="276"/>
      <c r="G6304"/>
      <c r="H6304"/>
      <c r="I6304"/>
      <c r="J6304" s="267"/>
      <c r="K6304" s="267"/>
      <c r="L6304" s="372"/>
      <c r="O6304" s="373"/>
      <c r="P6304" s="373"/>
      <c r="Q6304" s="374"/>
      <c r="R6304" s="274"/>
      <c r="S6304"/>
      <c r="T6304"/>
      <c r="U6304"/>
      <c r="V6304"/>
      <c r="W6304"/>
      <c r="X6304"/>
      <c r="Y6304"/>
      <c r="Z6304"/>
      <c r="AA6304"/>
      <c r="AB6304"/>
      <c r="AC6304"/>
      <c r="AD6304"/>
      <c r="AE6304"/>
      <c r="AF6304"/>
      <c r="AG6304"/>
      <c r="AH6304"/>
    </row>
    <row r="6305" spans="1:34" s="282" customFormat="1" ht="12.75" customHeight="1" x14ac:dyDescent="0.25">
      <c r="A6305"/>
      <c r="B6305"/>
      <c r="C6305" s="8"/>
      <c r="D6305" s="8"/>
      <c r="E6305"/>
      <c r="F6305" s="276"/>
      <c r="G6305"/>
      <c r="H6305"/>
      <c r="I6305"/>
      <c r="J6305" s="267"/>
      <c r="K6305" s="267"/>
      <c r="L6305" s="372"/>
      <c r="O6305" s="373"/>
      <c r="P6305" s="373"/>
      <c r="Q6305" s="374"/>
      <c r="R6305" s="274"/>
      <c r="S6305"/>
      <c r="T6305"/>
      <c r="U6305"/>
      <c r="V6305"/>
      <c r="W6305"/>
      <c r="X6305"/>
      <c r="Y6305"/>
      <c r="Z6305"/>
      <c r="AA6305"/>
      <c r="AB6305"/>
      <c r="AC6305"/>
      <c r="AD6305"/>
      <c r="AE6305"/>
      <c r="AF6305"/>
      <c r="AG6305"/>
      <c r="AH6305"/>
    </row>
    <row r="6306" spans="1:34" s="282" customFormat="1" ht="12.75" customHeight="1" x14ac:dyDescent="0.25">
      <c r="A6306"/>
      <c r="B6306"/>
      <c r="C6306" s="8"/>
      <c r="D6306" s="8"/>
      <c r="E6306"/>
      <c r="F6306" s="276"/>
      <c r="G6306"/>
      <c r="H6306"/>
      <c r="I6306"/>
      <c r="J6306" s="267"/>
      <c r="K6306" s="267"/>
      <c r="L6306" s="372"/>
      <c r="O6306" s="373"/>
      <c r="P6306" s="373"/>
      <c r="Q6306" s="374"/>
      <c r="R6306" s="274"/>
      <c r="S6306"/>
      <c r="T6306"/>
      <c r="U6306"/>
      <c r="V6306"/>
      <c r="W6306"/>
      <c r="X6306"/>
      <c r="Y6306"/>
      <c r="Z6306"/>
      <c r="AA6306"/>
      <c r="AB6306"/>
      <c r="AC6306"/>
      <c r="AD6306"/>
      <c r="AE6306"/>
      <c r="AF6306"/>
      <c r="AG6306"/>
      <c r="AH6306"/>
    </row>
    <row r="6307" spans="1:34" s="282" customFormat="1" ht="12.75" customHeight="1" x14ac:dyDescent="0.25">
      <c r="A6307"/>
      <c r="B6307"/>
      <c r="C6307" s="8"/>
      <c r="D6307" s="8"/>
      <c r="E6307"/>
      <c r="F6307" s="276"/>
      <c r="G6307"/>
      <c r="H6307"/>
      <c r="I6307"/>
      <c r="J6307" s="267"/>
      <c r="K6307" s="267"/>
      <c r="L6307" s="372"/>
      <c r="O6307" s="373"/>
      <c r="P6307" s="373"/>
      <c r="Q6307" s="374"/>
      <c r="R6307" s="274"/>
      <c r="S6307"/>
      <c r="T6307"/>
      <c r="U6307"/>
      <c r="V6307"/>
      <c r="W6307"/>
      <c r="X6307"/>
      <c r="Y6307"/>
      <c r="Z6307"/>
      <c r="AA6307"/>
      <c r="AB6307"/>
      <c r="AC6307"/>
      <c r="AD6307"/>
      <c r="AE6307"/>
      <c r="AF6307"/>
      <c r="AG6307"/>
      <c r="AH6307"/>
    </row>
    <row r="6308" spans="1:34" s="282" customFormat="1" ht="12.75" customHeight="1" x14ac:dyDescent="0.25">
      <c r="A6308"/>
      <c r="B6308"/>
      <c r="C6308" s="8"/>
      <c r="D6308" s="8"/>
      <c r="E6308"/>
      <c r="F6308" s="276"/>
      <c r="G6308"/>
      <c r="H6308"/>
      <c r="I6308"/>
      <c r="J6308" s="267"/>
      <c r="K6308" s="267"/>
      <c r="L6308" s="372"/>
      <c r="O6308" s="373"/>
      <c r="P6308" s="373"/>
      <c r="Q6308" s="374"/>
      <c r="R6308" s="274"/>
      <c r="S6308"/>
      <c r="T6308"/>
      <c r="U6308"/>
      <c r="V6308"/>
      <c r="W6308"/>
      <c r="X6308"/>
      <c r="Y6308"/>
      <c r="Z6308"/>
      <c r="AA6308"/>
      <c r="AB6308"/>
      <c r="AC6308"/>
      <c r="AD6308"/>
      <c r="AE6308"/>
      <c r="AF6308"/>
      <c r="AG6308"/>
      <c r="AH6308"/>
    </row>
    <row r="6309" spans="1:34" s="282" customFormat="1" ht="12.75" customHeight="1" x14ac:dyDescent="0.25">
      <c r="A6309"/>
      <c r="B6309"/>
      <c r="C6309" s="8"/>
      <c r="D6309" s="8"/>
      <c r="E6309"/>
      <c r="F6309" s="276"/>
      <c r="G6309"/>
      <c r="H6309"/>
      <c r="I6309"/>
      <c r="J6309" s="267"/>
      <c r="K6309" s="267"/>
      <c r="L6309" s="372"/>
      <c r="O6309" s="373"/>
      <c r="P6309" s="373"/>
      <c r="Q6309" s="374"/>
      <c r="R6309" s="274"/>
      <c r="S6309"/>
      <c r="T6309"/>
      <c r="U6309"/>
      <c r="V6309"/>
      <c r="W6309"/>
      <c r="X6309"/>
      <c r="Y6309"/>
      <c r="Z6309"/>
      <c r="AA6309"/>
      <c r="AB6309"/>
      <c r="AC6309"/>
      <c r="AD6309"/>
      <c r="AE6309"/>
      <c r="AF6309"/>
      <c r="AG6309"/>
      <c r="AH6309"/>
    </row>
    <row r="6310" spans="1:34" s="282" customFormat="1" ht="12.75" customHeight="1" x14ac:dyDescent="0.25">
      <c r="A6310"/>
      <c r="B6310"/>
      <c r="C6310" s="8"/>
      <c r="D6310" s="8"/>
      <c r="E6310"/>
      <c r="F6310" s="276"/>
      <c r="G6310"/>
      <c r="H6310"/>
      <c r="I6310"/>
      <c r="J6310" s="267"/>
      <c r="K6310" s="267"/>
      <c r="L6310" s="372"/>
      <c r="O6310" s="373"/>
      <c r="P6310" s="373"/>
      <c r="Q6310" s="374"/>
      <c r="R6310" s="274"/>
      <c r="S6310"/>
      <c r="T6310"/>
      <c r="U6310"/>
      <c r="V6310"/>
      <c r="W6310"/>
      <c r="X6310"/>
      <c r="Y6310"/>
      <c r="Z6310"/>
      <c r="AA6310"/>
      <c r="AB6310"/>
      <c r="AC6310"/>
      <c r="AD6310"/>
      <c r="AE6310"/>
      <c r="AF6310"/>
      <c r="AG6310"/>
      <c r="AH6310"/>
    </row>
    <row r="6311" spans="1:34" s="282" customFormat="1" ht="12.75" customHeight="1" x14ac:dyDescent="0.25">
      <c r="A6311"/>
      <c r="B6311"/>
      <c r="C6311" s="8"/>
      <c r="D6311" s="8"/>
      <c r="E6311"/>
      <c r="F6311" s="276"/>
      <c r="G6311"/>
      <c r="H6311"/>
      <c r="I6311"/>
      <c r="J6311" s="267"/>
      <c r="K6311" s="267"/>
      <c r="L6311" s="372"/>
      <c r="O6311" s="373"/>
      <c r="P6311" s="373"/>
      <c r="Q6311" s="374"/>
      <c r="R6311" s="274"/>
      <c r="S6311"/>
      <c r="T6311"/>
      <c r="U6311"/>
      <c r="V6311"/>
      <c r="W6311"/>
      <c r="X6311"/>
      <c r="Y6311"/>
      <c r="Z6311"/>
      <c r="AA6311"/>
      <c r="AB6311"/>
      <c r="AC6311"/>
      <c r="AD6311"/>
      <c r="AE6311"/>
      <c r="AF6311"/>
      <c r="AG6311"/>
      <c r="AH6311"/>
    </row>
    <row r="6312" spans="1:34" s="282" customFormat="1" ht="12.75" customHeight="1" x14ac:dyDescent="0.25">
      <c r="A6312"/>
      <c r="B6312"/>
      <c r="C6312" s="8"/>
      <c r="D6312" s="8"/>
      <c r="E6312"/>
      <c r="F6312" s="276"/>
      <c r="G6312"/>
      <c r="H6312"/>
      <c r="I6312"/>
      <c r="J6312" s="267"/>
      <c r="K6312" s="267"/>
      <c r="L6312" s="372"/>
      <c r="O6312" s="373"/>
      <c r="P6312" s="373"/>
      <c r="Q6312" s="374"/>
      <c r="R6312" s="274"/>
      <c r="S6312"/>
      <c r="T6312"/>
      <c r="U6312"/>
      <c r="V6312"/>
      <c r="W6312"/>
      <c r="X6312"/>
      <c r="Y6312"/>
      <c r="Z6312"/>
      <c r="AA6312"/>
      <c r="AB6312"/>
      <c r="AC6312"/>
      <c r="AD6312"/>
      <c r="AE6312"/>
      <c r="AF6312"/>
      <c r="AG6312"/>
      <c r="AH6312"/>
    </row>
    <row r="6313" spans="1:34" s="282" customFormat="1" ht="12.75" customHeight="1" x14ac:dyDescent="0.25">
      <c r="A6313"/>
      <c r="B6313"/>
      <c r="C6313" s="8"/>
      <c r="D6313" s="8"/>
      <c r="E6313"/>
      <c r="F6313" s="276"/>
      <c r="G6313"/>
      <c r="H6313"/>
      <c r="I6313"/>
      <c r="J6313" s="267"/>
      <c r="K6313" s="267"/>
      <c r="L6313" s="372"/>
      <c r="O6313" s="373"/>
      <c r="P6313" s="373"/>
      <c r="Q6313" s="374"/>
      <c r="R6313" s="274"/>
      <c r="S6313"/>
      <c r="T6313"/>
      <c r="U6313"/>
      <c r="V6313"/>
      <c r="W6313"/>
      <c r="X6313"/>
      <c r="Y6313"/>
      <c r="Z6313"/>
      <c r="AA6313"/>
      <c r="AB6313"/>
      <c r="AC6313"/>
      <c r="AD6313"/>
      <c r="AE6313"/>
      <c r="AF6313"/>
      <c r="AG6313"/>
      <c r="AH6313"/>
    </row>
    <row r="6314" spans="1:34" s="282" customFormat="1" ht="12.75" customHeight="1" x14ac:dyDescent="0.25">
      <c r="A6314"/>
      <c r="B6314"/>
      <c r="C6314" s="8"/>
      <c r="D6314" s="8"/>
      <c r="E6314"/>
      <c r="F6314" s="276"/>
      <c r="G6314"/>
      <c r="H6314"/>
      <c r="I6314"/>
      <c r="J6314" s="267"/>
      <c r="K6314" s="267"/>
      <c r="L6314" s="372"/>
      <c r="O6314" s="373"/>
      <c r="P6314" s="373"/>
      <c r="Q6314" s="374"/>
      <c r="R6314" s="274"/>
      <c r="S6314"/>
      <c r="T6314"/>
      <c r="U6314"/>
      <c r="V6314"/>
      <c r="W6314"/>
      <c r="X6314"/>
      <c r="Y6314"/>
      <c r="Z6314"/>
      <c r="AA6314"/>
      <c r="AB6314"/>
      <c r="AC6314"/>
      <c r="AD6314"/>
      <c r="AE6314"/>
      <c r="AF6314"/>
      <c r="AG6314"/>
      <c r="AH6314"/>
    </row>
    <row r="6315" spans="1:34" s="282" customFormat="1" ht="12.75" customHeight="1" x14ac:dyDescent="0.25">
      <c r="A6315"/>
      <c r="B6315"/>
      <c r="C6315" s="8"/>
      <c r="D6315" s="8"/>
      <c r="E6315"/>
      <c r="F6315" s="276"/>
      <c r="G6315"/>
      <c r="H6315"/>
      <c r="I6315"/>
      <c r="J6315" s="267"/>
      <c r="K6315" s="267"/>
      <c r="L6315" s="372"/>
      <c r="O6315" s="373"/>
      <c r="P6315" s="373"/>
      <c r="Q6315" s="374"/>
      <c r="R6315" s="274"/>
      <c r="S6315"/>
      <c r="T6315"/>
      <c r="U6315"/>
      <c r="V6315"/>
      <c r="W6315"/>
      <c r="X6315"/>
      <c r="Y6315"/>
      <c r="Z6315"/>
      <c r="AA6315"/>
      <c r="AB6315"/>
      <c r="AC6315"/>
      <c r="AD6315"/>
      <c r="AE6315"/>
      <c r="AF6315"/>
      <c r="AG6315"/>
      <c r="AH6315"/>
    </row>
    <row r="6316" spans="1:34" s="282" customFormat="1" ht="12.75" customHeight="1" x14ac:dyDescent="0.25">
      <c r="A6316"/>
      <c r="B6316"/>
      <c r="C6316" s="8"/>
      <c r="D6316" s="8"/>
      <c r="E6316"/>
      <c r="F6316" s="276"/>
      <c r="G6316"/>
      <c r="H6316"/>
      <c r="I6316"/>
      <c r="J6316" s="267"/>
      <c r="K6316" s="267"/>
      <c r="L6316" s="372"/>
      <c r="O6316" s="373"/>
      <c r="P6316" s="373"/>
      <c r="Q6316" s="374"/>
      <c r="R6316" s="274"/>
      <c r="S6316"/>
      <c r="T6316"/>
      <c r="U6316"/>
      <c r="V6316"/>
      <c r="W6316"/>
      <c r="X6316"/>
      <c r="Y6316"/>
      <c r="Z6316"/>
      <c r="AA6316"/>
      <c r="AB6316"/>
      <c r="AC6316"/>
      <c r="AD6316"/>
      <c r="AE6316"/>
      <c r="AF6316"/>
      <c r="AG6316"/>
      <c r="AH6316"/>
    </row>
    <row r="6317" spans="1:34" s="282" customFormat="1" ht="12.75" customHeight="1" x14ac:dyDescent="0.25">
      <c r="A6317"/>
      <c r="B6317"/>
      <c r="C6317" s="8"/>
      <c r="D6317" s="8"/>
      <c r="E6317"/>
      <c r="F6317" s="276"/>
      <c r="G6317"/>
      <c r="H6317"/>
      <c r="I6317"/>
      <c r="J6317" s="267"/>
      <c r="K6317" s="267"/>
      <c r="L6317" s="372"/>
      <c r="O6317" s="373"/>
      <c r="P6317" s="373"/>
      <c r="Q6317" s="374"/>
      <c r="R6317" s="274"/>
      <c r="S6317"/>
      <c r="T6317"/>
      <c r="U6317"/>
      <c r="V6317"/>
      <c r="W6317"/>
      <c r="X6317"/>
      <c r="Y6317"/>
      <c r="Z6317"/>
      <c r="AA6317"/>
      <c r="AB6317"/>
      <c r="AC6317"/>
      <c r="AD6317"/>
      <c r="AE6317"/>
      <c r="AF6317"/>
      <c r="AG6317"/>
      <c r="AH6317"/>
    </row>
    <row r="6318" spans="1:34" s="282" customFormat="1" ht="12.75" customHeight="1" x14ac:dyDescent="0.25">
      <c r="A6318"/>
      <c r="B6318"/>
      <c r="C6318" s="8"/>
      <c r="D6318" s="8"/>
      <c r="E6318"/>
      <c r="F6318" s="276"/>
      <c r="G6318"/>
      <c r="H6318"/>
      <c r="I6318"/>
      <c r="J6318" s="267"/>
      <c r="K6318" s="267"/>
      <c r="L6318" s="372"/>
      <c r="O6318" s="373"/>
      <c r="P6318" s="373"/>
      <c r="Q6318" s="374"/>
      <c r="R6318" s="274"/>
      <c r="S6318"/>
      <c r="T6318"/>
      <c r="U6318"/>
      <c r="V6318"/>
      <c r="W6318"/>
      <c r="X6318"/>
      <c r="Y6318"/>
      <c r="Z6318"/>
      <c r="AA6318"/>
      <c r="AB6318"/>
      <c r="AC6318"/>
      <c r="AD6318"/>
      <c r="AE6318"/>
      <c r="AF6318"/>
      <c r="AG6318"/>
      <c r="AH6318"/>
    </row>
    <row r="6319" spans="1:34" s="282" customFormat="1" ht="12.75" customHeight="1" x14ac:dyDescent="0.25">
      <c r="A6319"/>
      <c r="B6319"/>
      <c r="C6319" s="8"/>
      <c r="D6319" s="8"/>
      <c r="E6319"/>
      <c r="F6319" s="276"/>
      <c r="G6319"/>
      <c r="H6319"/>
      <c r="I6319"/>
      <c r="J6319" s="267"/>
      <c r="K6319" s="267"/>
      <c r="L6319" s="372"/>
      <c r="O6319" s="373"/>
      <c r="P6319" s="373"/>
      <c r="Q6319" s="374"/>
      <c r="R6319" s="274"/>
      <c r="S6319"/>
      <c r="T6319"/>
      <c r="U6319"/>
      <c r="V6319"/>
      <c r="W6319"/>
      <c r="X6319"/>
      <c r="Y6319"/>
      <c r="Z6319"/>
      <c r="AA6319"/>
      <c r="AB6319"/>
      <c r="AC6319"/>
      <c r="AD6319"/>
      <c r="AE6319"/>
      <c r="AF6319"/>
      <c r="AG6319"/>
      <c r="AH6319"/>
    </row>
    <row r="6320" spans="1:34" s="282" customFormat="1" ht="12.75" customHeight="1" x14ac:dyDescent="0.25">
      <c r="A6320"/>
      <c r="B6320"/>
      <c r="C6320" s="8"/>
      <c r="D6320" s="8"/>
      <c r="E6320"/>
      <c r="F6320" s="276"/>
      <c r="G6320"/>
      <c r="H6320"/>
      <c r="I6320"/>
      <c r="J6320" s="267"/>
      <c r="K6320" s="267"/>
      <c r="L6320" s="372"/>
      <c r="O6320" s="373"/>
      <c r="P6320" s="373"/>
      <c r="Q6320" s="374"/>
      <c r="R6320" s="274"/>
      <c r="S6320"/>
      <c r="T6320"/>
      <c r="U6320"/>
      <c r="V6320"/>
      <c r="W6320"/>
      <c r="X6320"/>
      <c r="Y6320"/>
      <c r="Z6320"/>
      <c r="AA6320"/>
      <c r="AB6320"/>
      <c r="AC6320"/>
      <c r="AD6320"/>
      <c r="AE6320"/>
      <c r="AF6320"/>
      <c r="AG6320"/>
      <c r="AH6320"/>
    </row>
    <row r="6321" spans="1:34" s="282" customFormat="1" ht="12.75" customHeight="1" x14ac:dyDescent="0.25">
      <c r="A6321"/>
      <c r="B6321"/>
      <c r="C6321" s="8"/>
      <c r="D6321" s="8"/>
      <c r="E6321"/>
      <c r="F6321" s="276"/>
      <c r="G6321"/>
      <c r="H6321"/>
      <c r="I6321"/>
      <c r="J6321" s="267"/>
      <c r="K6321" s="267"/>
      <c r="L6321" s="372"/>
      <c r="O6321" s="373"/>
      <c r="P6321" s="373"/>
      <c r="Q6321" s="374"/>
      <c r="R6321" s="274"/>
      <c r="S6321"/>
      <c r="T6321"/>
      <c r="U6321"/>
      <c r="V6321"/>
      <c r="W6321"/>
      <c r="X6321"/>
      <c r="Y6321"/>
      <c r="Z6321"/>
      <c r="AA6321"/>
      <c r="AB6321"/>
      <c r="AC6321"/>
      <c r="AD6321"/>
      <c r="AE6321"/>
      <c r="AF6321"/>
      <c r="AG6321"/>
      <c r="AH6321"/>
    </row>
    <row r="6322" spans="1:34" s="282" customFormat="1" ht="12.75" customHeight="1" x14ac:dyDescent="0.25">
      <c r="A6322"/>
      <c r="B6322"/>
      <c r="C6322" s="8"/>
      <c r="D6322" s="8"/>
      <c r="E6322"/>
      <c r="F6322" s="276"/>
      <c r="G6322"/>
      <c r="H6322"/>
      <c r="I6322"/>
      <c r="J6322" s="267"/>
      <c r="K6322" s="267"/>
      <c r="L6322" s="372"/>
      <c r="O6322" s="373"/>
      <c r="P6322" s="373"/>
      <c r="Q6322" s="374"/>
      <c r="R6322" s="274"/>
      <c r="S6322"/>
      <c r="T6322"/>
      <c r="U6322"/>
      <c r="V6322"/>
      <c r="W6322"/>
      <c r="X6322"/>
      <c r="Y6322"/>
      <c r="Z6322"/>
      <c r="AA6322"/>
      <c r="AB6322"/>
      <c r="AC6322"/>
      <c r="AD6322"/>
      <c r="AE6322"/>
      <c r="AF6322"/>
      <c r="AG6322"/>
      <c r="AH6322"/>
    </row>
    <row r="6323" spans="1:34" s="282" customFormat="1" ht="12.75" customHeight="1" x14ac:dyDescent="0.25">
      <c r="A6323"/>
      <c r="B6323"/>
      <c r="C6323" s="8"/>
      <c r="D6323" s="8"/>
      <c r="E6323"/>
      <c r="F6323" s="276"/>
      <c r="G6323"/>
      <c r="H6323"/>
      <c r="I6323"/>
      <c r="J6323" s="267"/>
      <c r="K6323" s="267"/>
      <c r="L6323" s="372"/>
      <c r="O6323" s="373"/>
      <c r="P6323" s="373"/>
      <c r="Q6323" s="374"/>
      <c r="R6323" s="274"/>
      <c r="S6323"/>
      <c r="T6323"/>
      <c r="U6323"/>
      <c r="V6323"/>
      <c r="W6323"/>
      <c r="X6323"/>
      <c r="Y6323"/>
      <c r="Z6323"/>
      <c r="AA6323"/>
      <c r="AB6323"/>
      <c r="AC6323"/>
      <c r="AD6323"/>
      <c r="AE6323"/>
      <c r="AF6323"/>
      <c r="AG6323"/>
      <c r="AH6323"/>
    </row>
    <row r="6324" spans="1:34" s="282" customFormat="1" ht="12.75" customHeight="1" x14ac:dyDescent="0.25">
      <c r="A6324"/>
      <c r="B6324"/>
      <c r="C6324" s="8"/>
      <c r="D6324" s="8"/>
      <c r="E6324"/>
      <c r="F6324" s="276"/>
      <c r="G6324"/>
      <c r="H6324"/>
      <c r="I6324"/>
      <c r="J6324" s="267"/>
      <c r="K6324" s="267"/>
      <c r="L6324" s="372"/>
      <c r="O6324" s="373"/>
      <c r="P6324" s="373"/>
      <c r="Q6324" s="374"/>
      <c r="R6324" s="274"/>
      <c r="S6324"/>
      <c r="T6324"/>
      <c r="U6324"/>
      <c r="V6324"/>
      <c r="W6324"/>
      <c r="X6324"/>
      <c r="Y6324"/>
      <c r="Z6324"/>
      <c r="AA6324"/>
      <c r="AB6324"/>
      <c r="AC6324"/>
      <c r="AD6324"/>
      <c r="AE6324"/>
      <c r="AF6324"/>
      <c r="AG6324"/>
      <c r="AH6324"/>
    </row>
    <row r="6325" spans="1:34" s="282" customFormat="1" ht="12.75" customHeight="1" x14ac:dyDescent="0.25">
      <c r="A6325"/>
      <c r="B6325"/>
      <c r="C6325" s="8"/>
      <c r="D6325" s="8"/>
      <c r="E6325"/>
      <c r="F6325" s="276"/>
      <c r="G6325"/>
      <c r="H6325"/>
      <c r="I6325"/>
      <c r="J6325" s="267"/>
      <c r="K6325" s="267"/>
      <c r="L6325" s="372"/>
      <c r="O6325" s="373"/>
      <c r="P6325" s="373"/>
      <c r="Q6325" s="374"/>
      <c r="R6325" s="274"/>
      <c r="S6325"/>
      <c r="T6325"/>
      <c r="U6325"/>
      <c r="V6325"/>
      <c r="W6325"/>
      <c r="X6325"/>
      <c r="Y6325"/>
      <c r="Z6325"/>
      <c r="AA6325"/>
      <c r="AB6325"/>
      <c r="AC6325"/>
      <c r="AD6325"/>
      <c r="AE6325"/>
      <c r="AF6325"/>
      <c r="AG6325"/>
      <c r="AH6325"/>
    </row>
    <row r="6326" spans="1:34" s="282" customFormat="1" ht="12.75" customHeight="1" x14ac:dyDescent="0.25">
      <c r="A6326"/>
      <c r="B6326"/>
      <c r="C6326" s="8"/>
      <c r="D6326" s="8"/>
      <c r="E6326"/>
      <c r="F6326" s="276"/>
      <c r="G6326"/>
      <c r="H6326"/>
      <c r="I6326"/>
      <c r="J6326" s="267"/>
      <c r="K6326" s="267"/>
      <c r="L6326" s="372"/>
      <c r="O6326" s="373"/>
      <c r="P6326" s="373"/>
      <c r="Q6326" s="374"/>
      <c r="R6326" s="274"/>
      <c r="S6326"/>
      <c r="T6326"/>
      <c r="U6326"/>
      <c r="V6326"/>
      <c r="W6326"/>
      <c r="X6326"/>
      <c r="Y6326"/>
      <c r="Z6326"/>
      <c r="AA6326"/>
      <c r="AB6326"/>
      <c r="AC6326"/>
      <c r="AD6326"/>
      <c r="AE6326"/>
      <c r="AF6326"/>
      <c r="AG6326"/>
      <c r="AH6326"/>
    </row>
    <row r="6327" spans="1:34" s="282" customFormat="1" ht="12.75" customHeight="1" x14ac:dyDescent="0.25">
      <c r="A6327"/>
      <c r="B6327"/>
      <c r="C6327" s="8"/>
      <c r="D6327" s="8"/>
      <c r="E6327"/>
      <c r="F6327" s="276"/>
      <c r="G6327"/>
      <c r="H6327"/>
      <c r="I6327"/>
      <c r="J6327" s="267"/>
      <c r="K6327" s="267"/>
      <c r="L6327" s="372"/>
      <c r="O6327" s="373"/>
      <c r="P6327" s="373"/>
      <c r="Q6327" s="374"/>
      <c r="R6327" s="274"/>
      <c r="S6327"/>
      <c r="T6327"/>
      <c r="U6327"/>
      <c r="V6327"/>
      <c r="W6327"/>
      <c r="X6327"/>
      <c r="Y6327"/>
      <c r="Z6327"/>
      <c r="AA6327"/>
      <c r="AB6327"/>
      <c r="AC6327"/>
      <c r="AD6327"/>
      <c r="AE6327"/>
      <c r="AF6327"/>
      <c r="AG6327"/>
      <c r="AH6327"/>
    </row>
    <row r="6328" spans="1:34" s="282" customFormat="1" ht="12.75" customHeight="1" x14ac:dyDescent="0.25">
      <c r="A6328"/>
      <c r="B6328"/>
      <c r="C6328" s="8"/>
      <c r="D6328" s="8"/>
      <c r="E6328"/>
      <c r="F6328" s="276"/>
      <c r="G6328"/>
      <c r="H6328"/>
      <c r="I6328"/>
      <c r="J6328" s="267"/>
      <c r="K6328" s="267"/>
      <c r="L6328" s="372"/>
      <c r="O6328" s="373"/>
      <c r="P6328" s="373"/>
      <c r="Q6328" s="374"/>
      <c r="R6328" s="274"/>
      <c r="S6328"/>
      <c r="T6328"/>
      <c r="U6328"/>
      <c r="V6328"/>
      <c r="W6328"/>
      <c r="X6328"/>
      <c r="Y6328"/>
      <c r="Z6328"/>
      <c r="AA6328"/>
      <c r="AB6328"/>
      <c r="AC6328"/>
      <c r="AD6328"/>
      <c r="AE6328"/>
      <c r="AF6328"/>
      <c r="AG6328"/>
      <c r="AH6328"/>
    </row>
    <row r="6329" spans="1:34" s="282" customFormat="1" ht="12.75" customHeight="1" x14ac:dyDescent="0.25">
      <c r="A6329"/>
      <c r="B6329"/>
      <c r="C6329" s="8"/>
      <c r="D6329" s="8"/>
      <c r="E6329"/>
      <c r="F6329" s="276"/>
      <c r="G6329"/>
      <c r="H6329"/>
      <c r="I6329"/>
      <c r="J6329" s="267"/>
      <c r="K6329" s="267"/>
      <c r="L6329" s="372"/>
      <c r="O6329" s="373"/>
      <c r="P6329" s="373"/>
      <c r="Q6329" s="374"/>
      <c r="R6329" s="274"/>
      <c r="S6329"/>
      <c r="T6329"/>
      <c r="U6329"/>
      <c r="V6329"/>
      <c r="W6329"/>
      <c r="X6329"/>
      <c r="Y6329"/>
      <c r="Z6329"/>
      <c r="AA6329"/>
      <c r="AB6329"/>
      <c r="AC6329"/>
      <c r="AD6329"/>
      <c r="AE6329"/>
      <c r="AF6329"/>
      <c r="AG6329"/>
      <c r="AH6329"/>
    </row>
    <row r="6330" spans="1:34" s="282" customFormat="1" ht="12.75" customHeight="1" x14ac:dyDescent="0.25">
      <c r="A6330"/>
      <c r="B6330"/>
      <c r="C6330" s="8"/>
      <c r="D6330" s="8"/>
      <c r="E6330"/>
      <c r="F6330" s="276"/>
      <c r="G6330"/>
      <c r="H6330"/>
      <c r="I6330"/>
      <c r="J6330" s="267"/>
      <c r="K6330" s="267"/>
      <c r="L6330" s="372"/>
      <c r="O6330" s="373"/>
      <c r="P6330" s="373"/>
      <c r="Q6330" s="374"/>
      <c r="R6330" s="274"/>
      <c r="S6330"/>
      <c r="T6330"/>
      <c r="U6330"/>
      <c r="V6330"/>
      <c r="W6330"/>
      <c r="X6330"/>
      <c r="Y6330"/>
      <c r="Z6330"/>
      <c r="AA6330"/>
      <c r="AB6330"/>
      <c r="AC6330"/>
      <c r="AD6330"/>
      <c r="AE6330"/>
      <c r="AF6330"/>
      <c r="AG6330"/>
      <c r="AH6330"/>
    </row>
    <row r="6331" spans="1:34" s="282" customFormat="1" ht="12.75" customHeight="1" x14ac:dyDescent="0.25">
      <c r="A6331"/>
      <c r="B6331"/>
      <c r="C6331" s="8"/>
      <c r="D6331" s="8"/>
      <c r="E6331"/>
      <c r="F6331" s="276"/>
      <c r="G6331"/>
      <c r="H6331"/>
      <c r="I6331"/>
      <c r="J6331" s="267"/>
      <c r="K6331" s="267"/>
      <c r="L6331" s="372"/>
      <c r="O6331" s="373"/>
      <c r="P6331" s="373"/>
      <c r="Q6331" s="374"/>
      <c r="R6331" s="274"/>
      <c r="S6331"/>
      <c r="T6331"/>
      <c r="U6331"/>
      <c r="V6331"/>
      <c r="W6331"/>
      <c r="X6331"/>
      <c r="Y6331"/>
      <c r="Z6331"/>
      <c r="AA6331"/>
      <c r="AB6331"/>
      <c r="AC6331"/>
      <c r="AD6331"/>
      <c r="AE6331"/>
      <c r="AF6331"/>
      <c r="AG6331"/>
      <c r="AH6331"/>
    </row>
    <row r="6332" spans="1:34" s="282" customFormat="1" ht="12.75" customHeight="1" x14ac:dyDescent="0.25">
      <c r="A6332"/>
      <c r="B6332"/>
      <c r="C6332" s="8"/>
      <c r="D6332" s="8"/>
      <c r="E6332"/>
      <c r="F6332" s="276"/>
      <c r="G6332"/>
      <c r="H6332"/>
      <c r="I6332"/>
      <c r="J6332" s="267"/>
      <c r="K6332" s="267"/>
      <c r="L6332" s="372"/>
      <c r="O6332" s="373"/>
      <c r="P6332" s="373"/>
      <c r="Q6332" s="374"/>
      <c r="R6332" s="274"/>
      <c r="S6332"/>
      <c r="T6332"/>
      <c r="U6332"/>
      <c r="V6332"/>
      <c r="W6332"/>
      <c r="X6332"/>
      <c r="Y6332"/>
      <c r="Z6332"/>
      <c r="AA6332"/>
      <c r="AB6332"/>
      <c r="AC6332"/>
      <c r="AD6332"/>
      <c r="AE6332"/>
      <c r="AF6332"/>
      <c r="AG6332"/>
      <c r="AH6332"/>
    </row>
    <row r="6333" spans="1:34" s="282" customFormat="1" ht="12.75" customHeight="1" x14ac:dyDescent="0.25">
      <c r="A6333"/>
      <c r="B6333"/>
      <c r="C6333" s="8"/>
      <c r="D6333" s="8"/>
      <c r="E6333"/>
      <c r="F6333" s="276"/>
      <c r="G6333"/>
      <c r="H6333"/>
      <c r="I6333"/>
      <c r="J6333" s="267"/>
      <c r="K6333" s="267"/>
      <c r="L6333" s="372"/>
      <c r="O6333" s="373"/>
      <c r="P6333" s="373"/>
      <c r="Q6333" s="374"/>
      <c r="R6333" s="274"/>
      <c r="S6333"/>
      <c r="T6333"/>
      <c r="U6333"/>
      <c r="V6333"/>
      <c r="W6333"/>
      <c r="X6333"/>
      <c r="Y6333"/>
      <c r="Z6333"/>
      <c r="AA6333"/>
      <c r="AB6333"/>
      <c r="AC6333"/>
      <c r="AD6333"/>
      <c r="AE6333"/>
      <c r="AF6333"/>
      <c r="AG6333"/>
      <c r="AH6333"/>
    </row>
    <row r="6334" spans="1:34" s="282" customFormat="1" ht="12.75" customHeight="1" x14ac:dyDescent="0.25">
      <c r="A6334"/>
      <c r="B6334"/>
      <c r="C6334" s="8"/>
      <c r="D6334" s="8"/>
      <c r="E6334"/>
      <c r="F6334" s="276"/>
      <c r="G6334"/>
      <c r="H6334"/>
      <c r="I6334"/>
      <c r="J6334" s="267"/>
      <c r="K6334" s="267"/>
      <c r="L6334" s="372"/>
      <c r="O6334" s="373"/>
      <c r="P6334" s="373"/>
      <c r="Q6334" s="374"/>
      <c r="R6334" s="274"/>
      <c r="S6334"/>
      <c r="T6334"/>
      <c r="U6334"/>
      <c r="V6334"/>
      <c r="W6334"/>
      <c r="X6334"/>
      <c r="Y6334"/>
      <c r="Z6334"/>
      <c r="AA6334"/>
      <c r="AB6334"/>
      <c r="AC6334"/>
      <c r="AD6334"/>
      <c r="AE6334"/>
      <c r="AF6334"/>
      <c r="AG6334"/>
      <c r="AH6334"/>
    </row>
    <row r="6335" spans="1:34" s="282" customFormat="1" ht="12.75" customHeight="1" x14ac:dyDescent="0.25">
      <c r="A6335"/>
      <c r="B6335"/>
      <c r="C6335" s="8"/>
      <c r="D6335" s="8"/>
      <c r="E6335"/>
      <c r="F6335" s="276"/>
      <c r="G6335"/>
      <c r="H6335"/>
      <c r="I6335"/>
      <c r="J6335" s="267"/>
      <c r="K6335" s="267"/>
      <c r="L6335" s="372"/>
      <c r="O6335" s="373"/>
      <c r="P6335" s="373"/>
      <c r="Q6335" s="374"/>
      <c r="R6335" s="274"/>
      <c r="S6335"/>
      <c r="T6335"/>
      <c r="U6335"/>
      <c r="V6335"/>
      <c r="W6335"/>
      <c r="X6335"/>
      <c r="Y6335"/>
      <c r="Z6335"/>
      <c r="AA6335"/>
      <c r="AB6335"/>
      <c r="AC6335"/>
      <c r="AD6335"/>
      <c r="AE6335"/>
      <c r="AF6335"/>
      <c r="AG6335"/>
      <c r="AH6335"/>
    </row>
    <row r="6336" spans="1:34" s="282" customFormat="1" ht="12.75" customHeight="1" x14ac:dyDescent="0.25">
      <c r="A6336"/>
      <c r="B6336"/>
      <c r="C6336" s="8"/>
      <c r="D6336" s="8"/>
      <c r="E6336"/>
      <c r="F6336" s="276"/>
      <c r="G6336"/>
      <c r="H6336"/>
      <c r="I6336"/>
      <c r="J6336" s="267"/>
      <c r="K6336" s="267"/>
      <c r="L6336" s="372"/>
      <c r="O6336" s="373"/>
      <c r="P6336" s="373"/>
      <c r="Q6336" s="374"/>
      <c r="R6336" s="274"/>
      <c r="S6336"/>
      <c r="T6336"/>
      <c r="U6336"/>
      <c r="V6336"/>
      <c r="W6336"/>
      <c r="X6336"/>
      <c r="Y6336"/>
      <c r="Z6336"/>
      <c r="AA6336"/>
      <c r="AB6336"/>
      <c r="AC6336"/>
      <c r="AD6336"/>
      <c r="AE6336"/>
      <c r="AF6336"/>
      <c r="AG6336"/>
      <c r="AH6336"/>
    </row>
    <row r="6337" spans="1:34" s="282" customFormat="1" ht="12.75" customHeight="1" x14ac:dyDescent="0.25">
      <c r="A6337"/>
      <c r="B6337"/>
      <c r="C6337" s="8"/>
      <c r="D6337" s="8"/>
      <c r="E6337"/>
      <c r="F6337" s="276"/>
      <c r="G6337"/>
      <c r="H6337"/>
      <c r="I6337"/>
      <c r="J6337" s="267"/>
      <c r="K6337" s="267"/>
      <c r="L6337" s="372"/>
      <c r="O6337" s="373"/>
      <c r="P6337" s="373"/>
      <c r="Q6337" s="374"/>
      <c r="R6337" s="274"/>
      <c r="S6337"/>
      <c r="T6337"/>
      <c r="U6337"/>
      <c r="V6337"/>
      <c r="W6337"/>
      <c r="X6337"/>
      <c r="Y6337"/>
      <c r="Z6337"/>
      <c r="AA6337"/>
      <c r="AB6337"/>
      <c r="AC6337"/>
      <c r="AD6337"/>
      <c r="AE6337"/>
      <c r="AF6337"/>
      <c r="AG6337"/>
      <c r="AH6337"/>
    </row>
    <row r="6338" spans="1:34" s="282" customFormat="1" ht="12.75" customHeight="1" x14ac:dyDescent="0.25">
      <c r="A6338"/>
      <c r="B6338"/>
      <c r="C6338" s="8"/>
      <c r="D6338" s="8"/>
      <c r="E6338"/>
      <c r="F6338" s="276"/>
      <c r="G6338"/>
      <c r="H6338"/>
      <c r="I6338"/>
      <c r="J6338" s="267"/>
      <c r="K6338" s="267"/>
      <c r="L6338" s="372"/>
      <c r="O6338" s="373"/>
      <c r="P6338" s="373"/>
      <c r="Q6338" s="374"/>
      <c r="R6338" s="274"/>
      <c r="S6338"/>
      <c r="T6338"/>
      <c r="U6338"/>
      <c r="V6338"/>
      <c r="W6338"/>
      <c r="X6338"/>
      <c r="Y6338"/>
      <c r="Z6338"/>
      <c r="AA6338"/>
      <c r="AB6338"/>
      <c r="AC6338"/>
      <c r="AD6338"/>
      <c r="AE6338"/>
      <c r="AF6338"/>
      <c r="AG6338"/>
      <c r="AH6338"/>
    </row>
    <row r="6339" spans="1:34" s="282" customFormat="1" ht="12.75" customHeight="1" x14ac:dyDescent="0.25">
      <c r="A6339"/>
      <c r="B6339"/>
      <c r="C6339" s="8"/>
      <c r="D6339" s="8"/>
      <c r="E6339"/>
      <c r="F6339" s="276"/>
      <c r="G6339"/>
      <c r="H6339"/>
      <c r="I6339"/>
      <c r="J6339" s="267"/>
      <c r="K6339" s="267"/>
      <c r="L6339" s="372"/>
      <c r="O6339" s="373"/>
      <c r="P6339" s="373"/>
      <c r="Q6339" s="374"/>
      <c r="R6339" s="274"/>
      <c r="S6339"/>
      <c r="T6339"/>
      <c r="U6339"/>
      <c r="V6339"/>
      <c r="W6339"/>
      <c r="X6339"/>
      <c r="Y6339"/>
      <c r="Z6339"/>
      <c r="AA6339"/>
      <c r="AB6339"/>
      <c r="AC6339"/>
      <c r="AD6339"/>
      <c r="AE6339"/>
      <c r="AF6339"/>
      <c r="AG6339"/>
      <c r="AH6339"/>
    </row>
    <row r="6340" spans="1:34" s="282" customFormat="1" ht="12.75" customHeight="1" x14ac:dyDescent="0.25">
      <c r="A6340"/>
      <c r="B6340"/>
      <c r="C6340" s="8"/>
      <c r="D6340" s="8"/>
      <c r="E6340"/>
      <c r="F6340" s="276"/>
      <c r="G6340"/>
      <c r="H6340"/>
      <c r="I6340"/>
      <c r="J6340" s="267"/>
      <c r="K6340" s="267"/>
      <c r="L6340" s="372"/>
      <c r="O6340" s="373"/>
      <c r="P6340" s="373"/>
      <c r="Q6340" s="374"/>
      <c r="R6340" s="274"/>
      <c r="S6340"/>
      <c r="T6340"/>
      <c r="U6340"/>
      <c r="V6340"/>
      <c r="W6340"/>
      <c r="X6340"/>
      <c r="Y6340"/>
      <c r="Z6340"/>
      <c r="AA6340"/>
      <c r="AB6340"/>
      <c r="AC6340"/>
      <c r="AD6340"/>
      <c r="AE6340"/>
      <c r="AF6340"/>
      <c r="AG6340"/>
      <c r="AH6340"/>
    </row>
    <row r="6341" spans="1:34" s="282" customFormat="1" ht="12.75" customHeight="1" x14ac:dyDescent="0.25">
      <c r="A6341"/>
      <c r="B6341"/>
      <c r="C6341" s="8"/>
      <c r="D6341" s="8"/>
      <c r="E6341"/>
      <c r="F6341" s="276"/>
      <c r="G6341"/>
      <c r="H6341"/>
      <c r="I6341"/>
      <c r="J6341" s="267"/>
      <c r="K6341" s="267"/>
      <c r="L6341" s="372"/>
      <c r="O6341" s="373"/>
      <c r="P6341" s="373"/>
      <c r="Q6341" s="374"/>
      <c r="R6341" s="274"/>
      <c r="S6341"/>
      <c r="T6341"/>
      <c r="U6341"/>
      <c r="V6341"/>
      <c r="W6341"/>
      <c r="X6341"/>
      <c r="Y6341"/>
      <c r="Z6341"/>
      <c r="AA6341"/>
      <c r="AB6341"/>
      <c r="AC6341"/>
      <c r="AD6341"/>
      <c r="AE6341"/>
      <c r="AF6341"/>
      <c r="AG6341"/>
      <c r="AH6341"/>
    </row>
    <row r="6342" spans="1:34" s="282" customFormat="1" ht="12.75" customHeight="1" x14ac:dyDescent="0.25">
      <c r="A6342"/>
      <c r="B6342"/>
      <c r="C6342" s="8"/>
      <c r="D6342" s="8"/>
      <c r="E6342"/>
      <c r="F6342" s="276"/>
      <c r="G6342"/>
      <c r="H6342"/>
      <c r="I6342"/>
      <c r="J6342" s="267"/>
      <c r="K6342" s="267"/>
      <c r="L6342" s="372"/>
      <c r="O6342" s="373"/>
      <c r="P6342" s="373"/>
      <c r="Q6342" s="374"/>
      <c r="R6342" s="274"/>
      <c r="S6342"/>
      <c r="T6342"/>
      <c r="U6342"/>
      <c r="V6342"/>
      <c r="W6342"/>
      <c r="X6342"/>
      <c r="Y6342"/>
      <c r="Z6342"/>
      <c r="AA6342"/>
      <c r="AB6342"/>
      <c r="AC6342"/>
      <c r="AD6342"/>
      <c r="AE6342"/>
      <c r="AF6342"/>
      <c r="AG6342"/>
      <c r="AH6342"/>
    </row>
    <row r="6343" spans="1:34" s="282" customFormat="1" ht="12.75" customHeight="1" x14ac:dyDescent="0.25">
      <c r="A6343"/>
      <c r="B6343"/>
      <c r="C6343" s="8"/>
      <c r="D6343" s="8"/>
      <c r="E6343"/>
      <c r="F6343" s="276"/>
      <c r="G6343"/>
      <c r="H6343"/>
      <c r="I6343"/>
      <c r="J6343" s="267"/>
      <c r="K6343" s="267"/>
      <c r="L6343" s="372"/>
      <c r="O6343" s="373"/>
      <c r="P6343" s="373"/>
      <c r="Q6343" s="374"/>
      <c r="R6343" s="274"/>
      <c r="S6343"/>
      <c r="T6343"/>
      <c r="U6343"/>
      <c r="V6343"/>
      <c r="W6343"/>
      <c r="X6343"/>
      <c r="Y6343"/>
      <c r="Z6343"/>
      <c r="AA6343"/>
      <c r="AB6343"/>
      <c r="AC6343"/>
      <c r="AD6343"/>
      <c r="AE6343"/>
      <c r="AF6343"/>
      <c r="AG6343"/>
      <c r="AH6343"/>
    </row>
    <row r="6344" spans="1:34" s="282" customFormat="1" ht="12.75" customHeight="1" x14ac:dyDescent="0.25">
      <c r="A6344"/>
      <c r="B6344"/>
      <c r="C6344" s="8"/>
      <c r="D6344" s="8"/>
      <c r="E6344"/>
      <c r="F6344" s="276"/>
      <c r="G6344"/>
      <c r="H6344"/>
      <c r="I6344"/>
      <c r="J6344" s="267"/>
      <c r="K6344" s="267"/>
      <c r="L6344" s="372"/>
      <c r="O6344" s="373"/>
      <c r="P6344" s="373"/>
      <c r="Q6344" s="374"/>
      <c r="R6344" s="274"/>
      <c r="S6344"/>
      <c r="T6344"/>
      <c r="U6344"/>
      <c r="V6344"/>
      <c r="W6344"/>
      <c r="X6344"/>
      <c r="Y6344"/>
      <c r="Z6344"/>
      <c r="AA6344"/>
      <c r="AB6344"/>
      <c r="AC6344"/>
      <c r="AD6344"/>
      <c r="AE6344"/>
      <c r="AF6344"/>
      <c r="AG6344"/>
      <c r="AH6344"/>
    </row>
    <row r="6345" spans="1:34" s="282" customFormat="1" ht="12.75" customHeight="1" x14ac:dyDescent="0.25">
      <c r="A6345"/>
      <c r="B6345"/>
      <c r="C6345" s="8"/>
      <c r="D6345" s="8"/>
      <c r="E6345"/>
      <c r="F6345" s="276"/>
      <c r="G6345"/>
      <c r="H6345"/>
      <c r="I6345"/>
      <c r="J6345" s="267"/>
      <c r="K6345" s="267"/>
      <c r="L6345" s="372"/>
      <c r="O6345" s="373"/>
      <c r="P6345" s="373"/>
      <c r="Q6345" s="374"/>
      <c r="R6345" s="274"/>
      <c r="S6345"/>
      <c r="T6345"/>
      <c r="U6345"/>
      <c r="V6345"/>
      <c r="W6345"/>
      <c r="X6345"/>
      <c r="Y6345"/>
      <c r="Z6345"/>
      <c r="AA6345"/>
      <c r="AB6345"/>
      <c r="AC6345"/>
      <c r="AD6345"/>
      <c r="AE6345"/>
      <c r="AF6345"/>
      <c r="AG6345"/>
      <c r="AH6345"/>
    </row>
    <row r="6346" spans="1:34" s="282" customFormat="1" ht="12.75" customHeight="1" x14ac:dyDescent="0.25">
      <c r="A6346"/>
      <c r="B6346"/>
      <c r="C6346" s="8"/>
      <c r="D6346" s="8"/>
      <c r="E6346"/>
      <c r="F6346" s="276"/>
      <c r="G6346"/>
      <c r="H6346"/>
      <c r="I6346"/>
      <c r="J6346" s="267"/>
      <c r="K6346" s="267"/>
      <c r="L6346" s="372"/>
      <c r="O6346" s="373"/>
      <c r="P6346" s="373"/>
      <c r="Q6346" s="374"/>
      <c r="R6346" s="274"/>
      <c r="S6346"/>
      <c r="T6346"/>
      <c r="U6346"/>
      <c r="V6346"/>
      <c r="W6346"/>
      <c r="X6346"/>
      <c r="Y6346"/>
      <c r="Z6346"/>
      <c r="AA6346"/>
      <c r="AB6346"/>
      <c r="AC6346"/>
      <c r="AD6346"/>
      <c r="AE6346"/>
      <c r="AF6346"/>
      <c r="AG6346"/>
      <c r="AH6346"/>
    </row>
    <row r="6347" spans="1:34" s="282" customFormat="1" ht="12.75" customHeight="1" x14ac:dyDescent="0.25">
      <c r="A6347"/>
      <c r="B6347"/>
      <c r="C6347" s="8"/>
      <c r="D6347" s="8"/>
      <c r="E6347"/>
      <c r="F6347" s="276"/>
      <c r="G6347"/>
      <c r="H6347"/>
      <c r="I6347"/>
      <c r="J6347" s="267"/>
      <c r="K6347" s="267"/>
      <c r="L6347" s="372"/>
      <c r="O6347" s="373"/>
      <c r="P6347" s="373"/>
      <c r="Q6347" s="374"/>
      <c r="R6347" s="274"/>
      <c r="S6347"/>
      <c r="T6347"/>
      <c r="U6347"/>
      <c r="V6347"/>
      <c r="W6347"/>
      <c r="X6347"/>
      <c r="Y6347"/>
      <c r="Z6347"/>
      <c r="AA6347"/>
      <c r="AB6347"/>
      <c r="AC6347"/>
      <c r="AD6347"/>
      <c r="AE6347"/>
      <c r="AF6347"/>
      <c r="AG6347"/>
      <c r="AH6347"/>
    </row>
    <row r="6348" spans="1:34" s="282" customFormat="1" ht="12.75" customHeight="1" x14ac:dyDescent="0.25">
      <c r="A6348"/>
      <c r="B6348"/>
      <c r="C6348" s="8"/>
      <c r="D6348" s="8"/>
      <c r="E6348"/>
      <c r="F6348" s="276"/>
      <c r="G6348"/>
      <c r="H6348"/>
      <c r="I6348"/>
      <c r="J6348" s="267"/>
      <c r="K6348" s="267"/>
      <c r="L6348" s="372"/>
      <c r="O6348" s="373"/>
      <c r="P6348" s="373"/>
      <c r="Q6348" s="374"/>
      <c r="R6348" s="274"/>
      <c r="S6348"/>
      <c r="T6348"/>
      <c r="U6348"/>
      <c r="V6348"/>
      <c r="W6348"/>
      <c r="X6348"/>
      <c r="Y6348"/>
      <c r="Z6348"/>
      <c r="AA6348"/>
      <c r="AB6348"/>
      <c r="AC6348"/>
      <c r="AD6348"/>
      <c r="AE6348"/>
      <c r="AF6348"/>
      <c r="AG6348"/>
      <c r="AH6348"/>
    </row>
    <row r="6349" spans="1:34" s="282" customFormat="1" ht="12.75" customHeight="1" x14ac:dyDescent="0.25">
      <c r="A6349"/>
      <c r="B6349"/>
      <c r="C6349" s="8"/>
      <c r="D6349" s="8"/>
      <c r="E6349"/>
      <c r="F6349" s="276"/>
      <c r="G6349"/>
      <c r="H6349"/>
      <c r="I6349"/>
      <c r="J6349" s="267"/>
      <c r="K6349" s="267"/>
      <c r="L6349" s="372"/>
      <c r="O6349" s="373"/>
      <c r="P6349" s="373"/>
      <c r="Q6349" s="374"/>
      <c r="R6349" s="274"/>
      <c r="S6349"/>
      <c r="T6349"/>
      <c r="U6349"/>
      <c r="V6349"/>
      <c r="W6349"/>
      <c r="X6349"/>
      <c r="Y6349"/>
      <c r="Z6349"/>
      <c r="AA6349"/>
      <c r="AB6349"/>
      <c r="AC6349"/>
      <c r="AD6349"/>
      <c r="AE6349"/>
      <c r="AF6349"/>
      <c r="AG6349"/>
      <c r="AH6349"/>
    </row>
    <row r="6350" spans="1:34" s="282" customFormat="1" ht="12.75" customHeight="1" x14ac:dyDescent="0.25">
      <c r="A6350"/>
      <c r="B6350"/>
      <c r="C6350" s="8"/>
      <c r="D6350" s="8"/>
      <c r="E6350"/>
      <c r="F6350" s="276"/>
      <c r="G6350"/>
      <c r="H6350"/>
      <c r="I6350"/>
      <c r="J6350" s="267"/>
      <c r="K6350" s="267"/>
      <c r="L6350" s="372"/>
      <c r="O6350" s="373"/>
      <c r="P6350" s="373"/>
      <c r="Q6350" s="374"/>
      <c r="R6350" s="274"/>
      <c r="S6350"/>
      <c r="T6350"/>
      <c r="U6350"/>
      <c r="V6350"/>
      <c r="W6350"/>
      <c r="X6350"/>
      <c r="Y6350"/>
      <c r="Z6350"/>
      <c r="AA6350"/>
      <c r="AB6350"/>
      <c r="AC6350"/>
      <c r="AD6350"/>
      <c r="AE6350"/>
      <c r="AF6350"/>
      <c r="AG6350"/>
      <c r="AH6350"/>
    </row>
    <row r="6351" spans="1:34" s="282" customFormat="1" ht="12.75" customHeight="1" x14ac:dyDescent="0.25">
      <c r="A6351"/>
      <c r="B6351"/>
      <c r="C6351" s="8"/>
      <c r="D6351" s="8"/>
      <c r="E6351"/>
      <c r="F6351" s="276"/>
      <c r="G6351"/>
      <c r="H6351"/>
      <c r="I6351"/>
      <c r="J6351" s="267"/>
      <c r="K6351" s="267"/>
      <c r="L6351" s="372"/>
      <c r="O6351" s="373"/>
      <c r="P6351" s="373"/>
      <c r="Q6351" s="374"/>
      <c r="R6351" s="274"/>
      <c r="S6351"/>
      <c r="T6351"/>
      <c r="U6351"/>
      <c r="V6351"/>
      <c r="W6351"/>
      <c r="X6351"/>
      <c r="Y6351"/>
      <c r="Z6351"/>
      <c r="AA6351"/>
      <c r="AB6351"/>
      <c r="AC6351"/>
      <c r="AD6351"/>
      <c r="AE6351"/>
      <c r="AF6351"/>
      <c r="AG6351"/>
      <c r="AH6351"/>
    </row>
    <row r="6352" spans="1:34" s="282" customFormat="1" ht="12.75" customHeight="1" x14ac:dyDescent="0.25">
      <c r="A6352"/>
      <c r="B6352"/>
      <c r="C6352" s="8"/>
      <c r="D6352" s="8"/>
      <c r="E6352"/>
      <c r="F6352" s="276"/>
      <c r="G6352"/>
      <c r="H6352"/>
      <c r="I6352"/>
      <c r="J6352" s="267"/>
      <c r="K6352" s="267"/>
      <c r="L6352" s="372"/>
      <c r="O6352" s="373"/>
      <c r="P6352" s="373"/>
      <c r="Q6352" s="374"/>
      <c r="R6352" s="274"/>
      <c r="S6352"/>
      <c r="T6352"/>
      <c r="U6352"/>
      <c r="V6352"/>
      <c r="W6352"/>
      <c r="X6352"/>
      <c r="Y6352"/>
      <c r="Z6352"/>
      <c r="AA6352"/>
      <c r="AB6352"/>
      <c r="AC6352"/>
      <c r="AD6352"/>
      <c r="AE6352"/>
      <c r="AF6352"/>
      <c r="AG6352"/>
      <c r="AH6352"/>
    </row>
  </sheetData>
  <customSheetViews>
    <customSheetView guid="{0DC4A0F8-0DA2-43F8-8C4D-60ABCF78B482}" scale="70" state="hidden">
      <selection activeCell="I163" sqref="I163"/>
      <pageMargins left="0.7" right="0.7" top="0.75" bottom="0.75" header="0.3" footer="0.3"/>
    </customSheetView>
    <customSheetView guid="{511B5C14-79B0-490D-A5EF-AFEBF81AB83B}" scale="70" state="hidden">
      <selection activeCell="N30" sqref="N30"/>
      <pageMargins left="0.7" right="0.7" top="0.75" bottom="0.75" header="0.3" footer="0.3"/>
    </customSheetView>
    <customSheetView guid="{CACAFB77-A9C3-451B-9574-D112DE3116D2}" scale="70" state="hidden">
      <selection activeCell="N30" sqref="N30"/>
      <pageMargins left="0.7" right="0.7" top="0.75" bottom="0.75" header="0.3" footer="0.3"/>
    </customSheetView>
    <customSheetView guid="{19CB91D9-B2FE-4E1A-A4B3-4E2570A95E85}" scale="70" state="hidden">
      <selection activeCell="N30" sqref="N30"/>
      <pageMargins left="0.7" right="0.7" top="0.75" bottom="0.75" header="0.3" footer="0.3"/>
    </customSheetView>
    <customSheetView guid="{A95191F0-9154-407E-8D43-4FF0E22304A2}" scale="70" state="hidden">
      <selection activeCell="N30" sqref="N30"/>
      <pageMargins left="0.7" right="0.7" top="0.75" bottom="0.75" header="0.3" footer="0.3"/>
    </customSheetView>
    <customSheetView guid="{A14972A4-C0B5-4978-9223-76935458928C}" scale="70" state="hidden">
      <selection activeCell="N30" sqref="N30"/>
      <pageMargins left="0.7" right="0.7" top="0.75" bottom="0.75" header="0.3" footer="0.3"/>
    </customSheetView>
    <customSheetView guid="{8E87B443-9ECA-4E5B-8B30-5FFAF59E53BF}" scale="70" state="hidden">
      <selection activeCell="N30" sqref="N30"/>
      <pageMargins left="0.7" right="0.7" top="0.75" bottom="0.75" header="0.3" footer="0.3"/>
    </customSheetView>
    <customSheetView guid="{0721AF5F-91F7-4413-BD86-949A4DD3CF95}" scale="70" state="hidden">
      <selection activeCell="N30" sqref="N30"/>
      <pageMargins left="0.7" right="0.7" top="0.75" bottom="0.75" header="0.3" footer="0.3"/>
    </customSheetView>
    <customSheetView guid="{AA49714C-6F91-4DB7-B26A-33732E0FA33C}" scale="70" state="hidden">
      <selection activeCell="N30" sqref="N30"/>
      <pageMargins left="0.7" right="0.7" top="0.75" bottom="0.75" header="0.3" footer="0.3"/>
    </customSheetView>
    <customSheetView guid="{75B67C82-AF51-4EF4-946E-E9F2EB089D17}" scale="70" state="hidden">
      <selection activeCell="N30" sqref="N30"/>
      <pageMargins left="0.7" right="0.7" top="0.75" bottom="0.75" header="0.3" footer="0.3"/>
    </customSheetView>
    <customSheetView guid="{0BB2A382-E417-4BA9-86AB-ED80B243BA72}" scale="70" state="hidden">
      <selection activeCell="N30" sqref="N30"/>
      <pageMargins left="0.7" right="0.7" top="0.75" bottom="0.75" header="0.3" footer="0.3"/>
    </customSheetView>
    <customSheetView guid="{F3390224-4D9D-4BF8-BCFE-C097CE5C0689}" scale="70" state="hidden">
      <selection activeCell="N30" sqref="N30"/>
      <pageMargins left="0.7" right="0.7" top="0.75" bottom="0.75" header="0.3" footer="0.3"/>
    </customSheetView>
    <customSheetView guid="{72E10B6C-3E78-4A6E-B308-D0CBDB1DBC8A}" scale="70" state="hidden">
      <selection activeCell="N30" sqref="N30"/>
      <pageMargins left="0.7" right="0.7" top="0.75" bottom="0.75" header="0.3" footer="0.3"/>
    </customSheetView>
  </customSheetViews>
  <phoneticPr fontId="2"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
  <sheetViews>
    <sheetView workbookViewId="0">
      <selection activeCell="L36" sqref="L36"/>
    </sheetView>
  </sheetViews>
  <sheetFormatPr defaultRowHeight="12.5" x14ac:dyDescent="0.25"/>
  <sheetData/>
  <customSheetViews>
    <customSheetView guid="{0DC4A0F8-0DA2-43F8-8C4D-60ABCF78B482}">
      <selection activeCell="L36" sqref="L36"/>
      <pageMargins left="0.7" right="0.7" top="0.75" bottom="0.75" header="0.3" footer="0.3"/>
      <pageSetup paperSize="9" orientation="portrait" r:id="rId1"/>
    </customSheetView>
    <customSheetView guid="{511B5C14-79B0-490D-A5EF-AFEBF81AB83B}">
      <selection activeCell="H14" sqref="H14"/>
      <pageMargins left="0.7" right="0.7" top="0.75" bottom="0.75" header="0.3" footer="0.3"/>
      <pageSetup paperSize="9" orientation="portrait" r:id="rId2"/>
    </customSheetView>
    <customSheetView guid="{CACAFB77-A9C3-451B-9574-D112DE3116D2}">
      <selection activeCell="H14" sqref="H14"/>
      <pageMargins left="0.7" right="0.7" top="0.75" bottom="0.75" header="0.3" footer="0.3"/>
      <pageSetup paperSize="9" orientation="portrait" r:id="rId3"/>
    </customSheetView>
    <customSheetView guid="{19CB91D9-B2FE-4E1A-A4B3-4E2570A95E85}">
      <selection activeCell="H14" sqref="H14"/>
      <pageMargins left="0.7" right="0.7" top="0.75" bottom="0.75" header="0.3" footer="0.3"/>
      <pageSetup paperSize="9" orientation="portrait" r:id="rId4"/>
    </customSheetView>
    <customSheetView guid="{A95191F0-9154-407E-8D43-4FF0E22304A2}">
      <selection activeCell="H14" sqref="H14"/>
      <pageMargins left="0.7" right="0.7" top="0.75" bottom="0.75" header="0.3" footer="0.3"/>
    </customSheetView>
    <customSheetView guid="{A14972A4-C0B5-4978-9223-76935458928C}">
      <pageMargins left="0.7" right="0.7" top="0.75" bottom="0.75" header="0.3" footer="0.3"/>
    </customSheetView>
    <customSheetView guid="{AA49714C-6F91-4DB7-B26A-33732E0FA33C}">
      <pageMargins left="0.7" right="0.7" top="0.75" bottom="0.75" header="0.3" footer="0.3"/>
    </customSheetView>
    <customSheetView guid="{75B67C82-AF51-4EF4-946E-E9F2EB089D17}">
      <selection activeCell="H14" sqref="H14"/>
      <pageMargins left="0.7" right="0.7" top="0.75" bottom="0.75" header="0.3" footer="0.3"/>
    </customSheetView>
    <customSheetView guid="{0BB2A382-E417-4BA9-86AB-ED80B243BA72}">
      <selection activeCell="H14" sqref="H14"/>
      <pageMargins left="0.7" right="0.7" top="0.75" bottom="0.75" header="0.3" footer="0.3"/>
    </customSheetView>
    <customSheetView guid="{F3390224-4D9D-4BF8-BCFE-C097CE5C0689}" showPageBreaks="1">
      <selection activeCell="H14" sqref="H14"/>
      <pageMargins left="0.7" right="0.7" top="0.75" bottom="0.75" header="0.3" footer="0.3"/>
      <pageSetup paperSize="9" orientation="portrait" r:id="rId5"/>
    </customSheetView>
    <customSheetView guid="{72E10B6C-3E78-4A6E-B308-D0CBDB1DBC8A}">
      <selection activeCell="H14" sqref="H14"/>
      <pageMargins left="0.7" right="0.7" top="0.75" bottom="0.75" header="0.3" footer="0.3"/>
      <pageSetup paperSize="9" orientation="portrait" r:id="rId6"/>
    </customSheetView>
  </customSheetViews>
  <pageMargins left="0.7" right="0.7" top="0.75" bottom="0.75" header="0.3" footer="0.3"/>
  <pageSetup paperSize="9" orientation="portrait" r:id="rId7"/>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indexed="10"/>
  </sheetPr>
  <dimension ref="A1:C14"/>
  <sheetViews>
    <sheetView view="pageBreakPreview" topLeftCell="A4" zoomScaleNormal="100" zoomScaleSheetLayoutView="100" workbookViewId="0">
      <selection activeCell="B11" sqref="B11"/>
    </sheetView>
  </sheetViews>
  <sheetFormatPr defaultColWidth="9.1796875" defaultRowHeight="12.5" x14ac:dyDescent="0.25"/>
  <cols>
    <col min="1" max="1" width="3.7265625" style="87" customWidth="1"/>
    <col min="2" max="2" width="53.7265625" style="87" customWidth="1"/>
    <col min="3" max="3" width="77.453125" style="88" customWidth="1"/>
    <col min="4" max="16384" width="9.1796875" style="87"/>
  </cols>
  <sheetData>
    <row r="1" spans="1:3" ht="13" x14ac:dyDescent="0.25">
      <c r="A1" s="86" t="s">
        <v>167</v>
      </c>
    </row>
    <row r="2" spans="1:3" x14ac:dyDescent="0.25">
      <c r="A2" s="89" t="s">
        <v>168</v>
      </c>
    </row>
    <row r="4" spans="1:3" ht="13" x14ac:dyDescent="0.25">
      <c r="B4" s="86" t="s">
        <v>169</v>
      </c>
    </row>
    <row r="5" spans="1:3" x14ac:dyDescent="0.25">
      <c r="B5" s="136" t="s">
        <v>172</v>
      </c>
      <c r="C5" s="430" t="s">
        <v>173</v>
      </c>
    </row>
    <row r="6" spans="1:3" x14ac:dyDescent="0.25">
      <c r="B6" s="136" t="s">
        <v>170</v>
      </c>
      <c r="C6" s="431" t="s">
        <v>171</v>
      </c>
    </row>
    <row r="7" spans="1:3" x14ac:dyDescent="0.25">
      <c r="B7" s="136" t="s">
        <v>1</v>
      </c>
      <c r="C7" s="432" t="s">
        <v>2</v>
      </c>
    </row>
    <row r="8" spans="1:3" ht="25" x14ac:dyDescent="0.25">
      <c r="B8" s="137" t="s">
        <v>352</v>
      </c>
      <c r="C8" s="430" t="s">
        <v>122</v>
      </c>
    </row>
    <row r="9" spans="1:3" ht="37.5" x14ac:dyDescent="0.25">
      <c r="B9" s="434" t="s">
        <v>394</v>
      </c>
      <c r="C9" s="430" t="s">
        <v>354</v>
      </c>
    </row>
    <row r="10" spans="1:3" ht="25" x14ac:dyDescent="0.25">
      <c r="B10" s="136" t="s">
        <v>355</v>
      </c>
      <c r="C10" s="430" t="s">
        <v>123</v>
      </c>
    </row>
    <row r="11" spans="1:3" ht="25" x14ac:dyDescent="0.25">
      <c r="B11" s="138" t="s">
        <v>353</v>
      </c>
      <c r="C11" s="431" t="s">
        <v>118</v>
      </c>
    </row>
    <row r="12" spans="1:3" ht="25" x14ac:dyDescent="0.25">
      <c r="B12" s="401" t="s">
        <v>117</v>
      </c>
      <c r="C12" s="430" t="s">
        <v>116</v>
      </c>
    </row>
    <row r="13" spans="1:3" x14ac:dyDescent="0.25">
      <c r="B13" s="136" t="s">
        <v>356</v>
      </c>
      <c r="C13" s="433" t="s">
        <v>124</v>
      </c>
    </row>
    <row r="14" spans="1:3" x14ac:dyDescent="0.25">
      <c r="B14" s="194"/>
      <c r="C14" s="195"/>
    </row>
  </sheetData>
  <customSheetViews>
    <customSheetView guid="{0DC4A0F8-0DA2-43F8-8C4D-60ABCF78B482}" showPageBreaks="1" printArea="1" view="pageBreakPreview" topLeftCell="A4">
      <selection activeCell="B11" sqref="B11"/>
      <pageMargins left="0.55118110236220474" right="0.15748031496062992" top="0.78740157480314965" bottom="0.98425196850393704" header="0.51181102362204722" footer="0.51181102362204722"/>
      <pageSetup paperSize="9" scale="95" orientation="landscape" r:id="rId1"/>
      <headerFooter alignWithMargins="0">
        <oddFooter>&amp;L&amp;F&amp;CPage &amp;P of &amp;N&amp;R&amp;A</oddFooter>
      </headerFooter>
    </customSheetView>
    <customSheetView guid="{511B5C14-79B0-490D-A5EF-AFEBF81AB83B}" showPageBreaks="1" printArea="1" view="pageBreakPreview">
      <selection activeCell="B11" sqref="B11"/>
      <pageMargins left="0.55118110236220474" right="0.15748031496062992" top="0.78740157480314965" bottom="0.98425196850393704" header="0.51181102362204722" footer="0.51181102362204722"/>
      <pageSetup paperSize="9" scale="95" orientation="landscape" r:id="rId2"/>
      <headerFooter alignWithMargins="0">
        <oddFooter>&amp;L&amp;F&amp;CPage &amp;P of &amp;N&amp;R&amp;A</oddFooter>
      </headerFooter>
    </customSheetView>
    <customSheetView guid="{CACAFB77-A9C3-451B-9574-D112DE3116D2}" showPageBreaks="1" printArea="1" view="pageBreakPreview">
      <selection activeCell="B11" sqref="B11"/>
      <pageMargins left="0.55118110236220474" right="0.15748031496062992" top="0.78740157480314965" bottom="0.98425196850393704" header="0.51181102362204722" footer="0.51181102362204722"/>
      <pageSetup paperSize="9" scale="95" orientation="landscape" r:id="rId3"/>
      <headerFooter alignWithMargins="0">
        <oddFooter>&amp;L&amp;F&amp;CPage &amp;P of &amp;N&amp;R&amp;A</oddFooter>
      </headerFooter>
    </customSheetView>
    <customSheetView guid="{19CB91D9-B2FE-4E1A-A4B3-4E2570A95E85}" showPageBreaks="1" printArea="1" view="pageBreakPreview">
      <selection activeCell="B11" sqref="B11"/>
      <pageMargins left="0.55118110236220474" right="0.15748031496062992" top="0.78740157480314965" bottom="0.98425196850393704" header="0.51181102362204722" footer="0.51181102362204722"/>
      <pageSetup paperSize="9" scale="95" orientation="landscape" r:id="rId4"/>
      <headerFooter alignWithMargins="0">
        <oddFooter>&amp;L&amp;F&amp;CPage &amp;P of &amp;N&amp;R&amp;A</oddFooter>
      </headerFooter>
    </customSheetView>
    <customSheetView guid="{A95191F0-9154-407E-8D43-4FF0E22304A2}" showPageBreaks="1" printArea="1" view="pageBreakPreview">
      <selection activeCell="B11" sqref="B11"/>
      <pageMargins left="0.55118110236220474" right="0.15748031496062992" top="0.78740157480314965" bottom="0.98425196850393704" header="0.51181102362204722" footer="0.51181102362204722"/>
      <pageSetup paperSize="9" scale="95" orientation="landscape" r:id="rId5"/>
      <headerFooter alignWithMargins="0">
        <oddFooter>&amp;L&amp;F&amp;CPage &amp;P of &amp;N&amp;R&amp;A</oddFooter>
      </headerFooter>
    </customSheetView>
    <customSheetView guid="{A14972A4-C0B5-4978-9223-76935458928C}" showPageBreaks="1" printArea="1" view="pageBreakPreview">
      <selection activeCell="B11" sqref="B11"/>
      <pageMargins left="0.55118110236220474" right="0.15748031496062992" top="0.78740157480314965" bottom="0.98425196850393704" header="0.51181102362204722" footer="0.51181102362204722"/>
      <pageSetup paperSize="9" scale="95" orientation="landscape" r:id="rId6"/>
      <headerFooter alignWithMargins="0">
        <oddFooter>&amp;L&amp;F&amp;CPage &amp;P of &amp;N&amp;R&amp;A</oddFooter>
      </headerFooter>
    </customSheetView>
    <customSheetView guid="{8E87B443-9ECA-4E5B-8B30-5FFAF59E53BF}" showPageBreaks="1" printArea="1" view="pageBreakPreview">
      <selection activeCell="C9" sqref="C9"/>
      <pageMargins left="0.55118110236220474" right="0.15748031496062992" top="0.78740157480314965" bottom="0.98425196850393704" header="0.51181102362204722" footer="0.51181102362204722"/>
      <pageSetup paperSize="9" scale="95" orientation="landscape" r:id="rId7"/>
      <headerFooter alignWithMargins="0">
        <oddFooter>&amp;L&amp;F&amp;CPage &amp;P of &amp;N&amp;R&amp;A</oddFooter>
      </headerFooter>
    </customSheetView>
    <customSheetView guid="{0721AF5F-91F7-4413-BD86-949A4DD3CF95}" showPageBreaks="1" printArea="1" view="pageBreakPreview">
      <selection activeCell="B12" sqref="B12"/>
      <pageMargins left="0.55118110236220474" right="0.15748031496062992" top="0.78740157480314965" bottom="0.98425196850393704" header="0.51181102362204722" footer="0.51181102362204722"/>
      <pageSetup paperSize="9" scale="95" orientation="landscape" r:id="rId8"/>
      <headerFooter alignWithMargins="0">
        <oddFooter>&amp;L&amp;F&amp;CPage &amp;P of &amp;N&amp;R&amp;A</oddFooter>
      </headerFooter>
    </customSheetView>
    <customSheetView guid="{AA49714C-6F91-4DB7-B26A-33732E0FA33C}" showPageBreaks="1" printArea="1" view="pageBreakPreview">
      <selection activeCell="B11" sqref="B11"/>
      <pageMargins left="0.55118110236220474" right="0.15748031496062992" top="0.78740157480314965" bottom="0.98425196850393704" header="0.51181102362204722" footer="0.51181102362204722"/>
      <pageSetup paperSize="9" scale="95" orientation="landscape" r:id="rId9"/>
      <headerFooter alignWithMargins="0">
        <oddFooter>&amp;L&amp;F&amp;CPage &amp;P of &amp;N&amp;R&amp;A</oddFooter>
      </headerFooter>
    </customSheetView>
    <customSheetView guid="{75B67C82-AF51-4EF4-946E-E9F2EB089D17}" showPageBreaks="1" printArea="1" view="pageBreakPreview">
      <selection activeCell="B11" sqref="B11"/>
      <pageMargins left="0.55118110236220474" right="0.15748031496062992" top="0.78740157480314965" bottom="0.98425196850393704" header="0.51181102362204722" footer="0.51181102362204722"/>
      <pageSetup paperSize="9" scale="95" orientation="landscape" r:id="rId10"/>
      <headerFooter alignWithMargins="0">
        <oddFooter>&amp;L&amp;F&amp;CPage &amp;P of &amp;N&amp;R&amp;A</oddFooter>
      </headerFooter>
    </customSheetView>
    <customSheetView guid="{0BB2A382-E417-4BA9-86AB-ED80B243BA72}" showPageBreaks="1" printArea="1" view="pageBreakPreview">
      <selection activeCell="B11" sqref="B11"/>
      <pageMargins left="0.55118110236220474" right="0.15748031496062992" top="0.78740157480314965" bottom="0.98425196850393704" header="0.51181102362204722" footer="0.51181102362204722"/>
      <pageSetup paperSize="9" scale="95" orientation="landscape" r:id="rId11"/>
      <headerFooter alignWithMargins="0">
        <oddFooter>&amp;L&amp;F&amp;CPage &amp;P of &amp;N&amp;R&amp;A</oddFooter>
      </headerFooter>
    </customSheetView>
    <customSheetView guid="{F3390224-4D9D-4BF8-BCFE-C097CE5C0689}" showPageBreaks="1" printArea="1" view="pageBreakPreview">
      <selection activeCell="B11" sqref="B11"/>
      <pageMargins left="0.55118110236220474" right="0.15748031496062992" top="0.78740157480314965" bottom="0.98425196850393704" header="0.51181102362204722" footer="0.51181102362204722"/>
      <pageSetup paperSize="9" scale="95" orientation="landscape" r:id="rId12"/>
      <headerFooter alignWithMargins="0">
        <oddFooter>&amp;L&amp;F&amp;CPage &amp;P of &amp;N&amp;R&amp;A</oddFooter>
      </headerFooter>
    </customSheetView>
    <customSheetView guid="{72E10B6C-3E78-4A6E-B308-D0CBDB1DBC8A}" showPageBreaks="1" printArea="1" view="pageBreakPreview">
      <selection activeCell="B11" sqref="B11"/>
      <pageMargins left="0.55118110236220474" right="0.15748031496062992" top="0.78740157480314965" bottom="0.98425196850393704" header="0.51181102362204722" footer="0.51181102362204722"/>
      <pageSetup paperSize="9" scale="95" orientation="landscape" r:id="rId13"/>
      <headerFooter alignWithMargins="0">
        <oddFooter>&amp;L&amp;F&amp;CPage &amp;P of &amp;N&amp;R&amp;A</oddFooter>
      </headerFooter>
    </customSheetView>
  </customSheetViews>
  <phoneticPr fontId="2" type="noConversion"/>
  <pageMargins left="0.55118110236220474" right="0.15748031496062992" top="0.78740157480314965" bottom="0.98425196850393704" header="0.51181102362204722" footer="0.51181102362204722"/>
  <pageSetup paperSize="9" scale="95" orientation="landscape" r:id="rId14"/>
  <headerFooter alignWithMargins="0">
    <oddFooter>&amp;L&amp;F&amp;CPage &amp;P of &amp;N&amp;R&amp;A</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CD50"/>
  <sheetViews>
    <sheetView view="pageBreakPreview" zoomScaleNormal="75" zoomScaleSheetLayoutView="100" workbookViewId="0">
      <selection activeCell="A3" sqref="A3"/>
    </sheetView>
  </sheetViews>
  <sheetFormatPr defaultColWidth="5.81640625" defaultRowHeight="12.5" x14ac:dyDescent="0.25"/>
  <cols>
    <col min="1" max="1" width="16.7265625" style="87" customWidth="1"/>
    <col min="2" max="2" width="101.36328125" style="87" customWidth="1"/>
    <col min="3" max="16384" width="5.81640625" style="87"/>
  </cols>
  <sheetData>
    <row r="1" spans="1:82" s="92" customFormat="1" ht="15.5" x14ac:dyDescent="0.25">
      <c r="A1" s="533">
        <f>'Cover Sheet'!A2</f>
        <v>0</v>
      </c>
      <c r="B1" s="91"/>
      <c r="D1" s="91"/>
      <c r="E1" s="91"/>
      <c r="F1" s="91"/>
      <c r="G1" s="91"/>
      <c r="H1" s="91"/>
      <c r="I1" s="91"/>
      <c r="J1" s="91"/>
      <c r="K1" s="91"/>
      <c r="L1" s="91"/>
      <c r="M1" s="91"/>
      <c r="N1" s="91"/>
      <c r="O1" s="91"/>
      <c r="P1" s="91"/>
      <c r="Q1" s="91"/>
      <c r="R1" s="91"/>
      <c r="S1" s="91"/>
      <c r="T1" s="91"/>
      <c r="U1" s="91"/>
      <c r="V1" s="91"/>
      <c r="W1" s="91"/>
      <c r="X1" s="91"/>
      <c r="Y1" s="91"/>
      <c r="Z1" s="91"/>
      <c r="AA1" s="91"/>
      <c r="AB1" s="91"/>
      <c r="AC1" s="91"/>
      <c r="AD1" s="91"/>
      <c r="AE1" s="91"/>
      <c r="AF1" s="91"/>
      <c r="AG1" s="91"/>
      <c r="AH1" s="91"/>
      <c r="AI1" s="91"/>
      <c r="AJ1" s="91"/>
      <c r="AK1" s="91"/>
      <c r="AL1" s="91"/>
      <c r="AM1" s="91"/>
      <c r="AN1" s="91"/>
      <c r="AO1" s="91"/>
      <c r="AP1" s="91"/>
      <c r="AQ1" s="91"/>
      <c r="AR1" s="91"/>
      <c r="AS1" s="91"/>
      <c r="AT1" s="91"/>
      <c r="AU1" s="91"/>
      <c r="AV1" s="91"/>
      <c r="AW1" s="91"/>
      <c r="AX1" s="91"/>
      <c r="AY1" s="91"/>
      <c r="AZ1" s="91"/>
      <c r="BA1" s="91"/>
      <c r="BB1" s="91"/>
      <c r="BC1" s="91"/>
      <c r="BD1" s="91"/>
      <c r="BE1" s="91"/>
      <c r="BF1" s="91"/>
      <c r="BG1" s="91"/>
      <c r="BH1" s="91"/>
      <c r="BI1" s="91"/>
      <c r="BJ1" s="91"/>
      <c r="BK1" s="91"/>
      <c r="BL1" s="91"/>
      <c r="BM1" s="91"/>
      <c r="BN1" s="91"/>
      <c r="BO1" s="91"/>
      <c r="BP1" s="91"/>
      <c r="BQ1" s="91"/>
      <c r="BR1" s="91"/>
      <c r="BS1" s="91"/>
      <c r="BT1" s="91"/>
      <c r="BU1" s="91"/>
      <c r="BV1" s="91"/>
      <c r="BW1" s="91"/>
      <c r="BX1" s="91"/>
      <c r="BY1" s="91"/>
      <c r="BZ1" s="91"/>
      <c r="CA1" s="91"/>
      <c r="CB1" s="91"/>
      <c r="CC1" s="91"/>
      <c r="CD1" s="91"/>
    </row>
    <row r="2" spans="1:82" s="92" customFormat="1" ht="15.5" x14ac:dyDescent="0.35">
      <c r="A2" s="139" t="str">
        <f>'Cover Sheet'!A19:B19</f>
        <v xml:space="preserve">ENQUIRY NUMBER </v>
      </c>
      <c r="B2" s="445" t="str">
        <f>'Cover Sheet'!B19</f>
        <v>MPTUT10610PS</v>
      </c>
      <c r="F2" s="91"/>
      <c r="G2" s="91"/>
      <c r="H2" s="91"/>
      <c r="I2" s="91"/>
      <c r="J2" s="91"/>
      <c r="K2" s="91"/>
      <c r="L2" s="91"/>
      <c r="M2" s="91"/>
      <c r="N2" s="91"/>
      <c r="O2" s="91"/>
      <c r="P2" s="91"/>
      <c r="Q2" s="91"/>
      <c r="R2" s="91"/>
      <c r="S2" s="91"/>
      <c r="T2" s="91"/>
      <c r="U2" s="91"/>
      <c r="V2" s="91"/>
      <c r="W2" s="91"/>
      <c r="X2" s="91"/>
      <c r="Y2" s="91"/>
      <c r="Z2" s="91"/>
      <c r="AA2" s="91"/>
      <c r="AB2" s="91"/>
      <c r="AC2" s="91"/>
      <c r="AD2" s="91"/>
      <c r="AE2" s="91"/>
      <c r="AF2" s="91"/>
      <c r="AG2" s="91"/>
      <c r="AH2" s="91"/>
      <c r="AI2" s="91"/>
      <c r="AJ2" s="91"/>
      <c r="AK2" s="91"/>
      <c r="AL2" s="91"/>
      <c r="AM2" s="91"/>
      <c r="AN2" s="91"/>
      <c r="AO2" s="91"/>
      <c r="AP2" s="91"/>
      <c r="AQ2" s="91"/>
      <c r="AR2" s="91"/>
      <c r="AS2" s="91"/>
      <c r="AT2" s="91"/>
      <c r="AU2" s="91"/>
      <c r="AV2" s="91"/>
      <c r="AW2" s="91"/>
      <c r="AX2" s="91"/>
      <c r="AY2" s="91"/>
      <c r="AZ2" s="91"/>
      <c r="BA2" s="91"/>
      <c r="BB2" s="91"/>
      <c r="BC2" s="91"/>
      <c r="BD2" s="91"/>
      <c r="BE2" s="91"/>
      <c r="BF2" s="91"/>
      <c r="BG2" s="91"/>
      <c r="BH2" s="91"/>
      <c r="BI2" s="91"/>
      <c r="BJ2" s="91"/>
      <c r="BK2" s="91"/>
      <c r="BL2" s="91"/>
      <c r="BM2" s="91"/>
      <c r="BN2" s="91"/>
      <c r="BO2" s="91"/>
      <c r="BP2" s="91"/>
      <c r="BQ2" s="91"/>
      <c r="BR2" s="91"/>
      <c r="BS2" s="91"/>
      <c r="BT2" s="91"/>
      <c r="BU2" s="91"/>
      <c r="BV2" s="91"/>
      <c r="BW2" s="91"/>
      <c r="BX2" s="91"/>
      <c r="BY2" s="91"/>
      <c r="BZ2" s="91"/>
      <c r="CA2" s="91"/>
      <c r="CB2" s="91"/>
      <c r="CC2" s="91"/>
      <c r="CD2" s="91"/>
    </row>
    <row r="3" spans="1:82" s="92" customFormat="1" ht="15.5" x14ac:dyDescent="0.25">
      <c r="A3" s="534" t="str">
        <f>'Cover Sheet'!A21</f>
        <v xml:space="preserve">Manufacture, Supply and delivery of Seventy Two (72) Low NOx Burners and Burners Spares for Three (3) Units at Tutuka Power Station </v>
      </c>
      <c r="B3" s="91"/>
      <c r="C3" s="90"/>
      <c r="F3" s="91"/>
      <c r="G3" s="91"/>
      <c r="H3" s="91"/>
      <c r="I3" s="91"/>
      <c r="J3" s="91"/>
      <c r="K3" s="91"/>
      <c r="L3" s="91"/>
      <c r="M3" s="91"/>
      <c r="N3" s="91"/>
      <c r="O3" s="91"/>
      <c r="P3" s="91"/>
      <c r="Q3" s="91"/>
      <c r="R3" s="91"/>
      <c r="S3" s="91"/>
      <c r="T3" s="91"/>
      <c r="U3" s="91"/>
      <c r="V3" s="91"/>
      <c r="W3" s="91"/>
      <c r="X3" s="91"/>
      <c r="Y3" s="91"/>
      <c r="Z3" s="91"/>
      <c r="AA3" s="91"/>
      <c r="AB3" s="91"/>
      <c r="AC3" s="91"/>
      <c r="AD3" s="91"/>
      <c r="AE3" s="91"/>
      <c r="AF3" s="91"/>
      <c r="AG3" s="91"/>
      <c r="AH3" s="91"/>
      <c r="AI3" s="91"/>
      <c r="AJ3" s="91"/>
      <c r="AK3" s="91"/>
      <c r="AL3" s="91"/>
      <c r="AM3" s="91"/>
      <c r="AN3" s="91"/>
      <c r="AO3" s="91"/>
      <c r="AP3" s="91"/>
      <c r="AQ3" s="91"/>
      <c r="AR3" s="91"/>
      <c r="AS3" s="91"/>
      <c r="AT3" s="91"/>
      <c r="AU3" s="91"/>
      <c r="AV3" s="91"/>
      <c r="AW3" s="91"/>
      <c r="AX3" s="91"/>
      <c r="AY3" s="91"/>
      <c r="AZ3" s="91"/>
      <c r="BA3" s="91"/>
      <c r="BB3" s="91"/>
      <c r="BC3" s="91"/>
      <c r="BD3" s="91"/>
      <c r="BE3" s="91"/>
      <c r="BF3" s="91"/>
      <c r="BG3" s="91"/>
      <c r="BH3" s="91"/>
      <c r="BI3" s="91"/>
      <c r="BJ3" s="91"/>
      <c r="BK3" s="91"/>
      <c r="BL3" s="91"/>
      <c r="BM3" s="91"/>
      <c r="BN3" s="91"/>
      <c r="BO3" s="91"/>
      <c r="BP3" s="91"/>
      <c r="BQ3" s="91"/>
      <c r="BR3" s="91"/>
      <c r="BS3" s="91"/>
      <c r="BT3" s="91"/>
      <c r="BU3" s="91"/>
      <c r="BV3" s="91"/>
      <c r="BW3" s="91"/>
      <c r="BX3" s="91"/>
      <c r="BY3" s="91"/>
      <c r="BZ3" s="91"/>
      <c r="CA3" s="91"/>
      <c r="CB3" s="91"/>
      <c r="CC3" s="91"/>
      <c r="CD3" s="91"/>
    </row>
    <row r="4" spans="1:82" s="92" customFormat="1" ht="15.5" x14ac:dyDescent="0.25">
      <c r="A4" s="90">
        <f>'Cover Sheet'!B25</f>
        <v>0</v>
      </c>
      <c r="B4" s="425"/>
      <c r="C4" s="93"/>
      <c r="D4" s="91"/>
      <c r="F4" s="91"/>
      <c r="G4" s="91"/>
      <c r="H4" s="91"/>
      <c r="I4" s="91"/>
      <c r="J4" s="91"/>
      <c r="K4" s="91"/>
      <c r="L4" s="91"/>
      <c r="M4" s="91"/>
      <c r="N4" s="91"/>
      <c r="O4" s="91"/>
      <c r="P4" s="91"/>
      <c r="Q4" s="91"/>
      <c r="R4" s="91"/>
      <c r="S4" s="91"/>
      <c r="T4" s="91"/>
      <c r="U4" s="91"/>
      <c r="V4" s="91"/>
      <c r="W4" s="91"/>
      <c r="X4" s="91"/>
      <c r="Y4" s="91"/>
      <c r="Z4" s="91"/>
      <c r="AA4" s="91"/>
      <c r="AB4" s="91"/>
      <c r="AC4" s="91"/>
      <c r="AD4" s="91"/>
      <c r="AE4" s="91"/>
      <c r="AF4" s="91"/>
      <c r="AG4" s="91"/>
      <c r="AH4" s="91"/>
      <c r="AI4" s="91"/>
      <c r="AJ4" s="91"/>
      <c r="AK4" s="91"/>
      <c r="AL4" s="91"/>
      <c r="AM4" s="91"/>
      <c r="AN4" s="91"/>
      <c r="AO4" s="91"/>
      <c r="AP4" s="91"/>
      <c r="AQ4" s="91"/>
      <c r="AR4" s="91"/>
      <c r="AS4" s="91"/>
      <c r="AT4" s="91"/>
      <c r="AU4" s="91"/>
      <c r="AV4" s="91"/>
      <c r="AW4" s="91"/>
      <c r="AX4" s="91"/>
      <c r="AY4" s="91"/>
      <c r="AZ4" s="91"/>
      <c r="BA4" s="91"/>
      <c r="BB4" s="91"/>
      <c r="BC4" s="91"/>
      <c r="BD4" s="91"/>
      <c r="BE4" s="91"/>
      <c r="BF4" s="91"/>
      <c r="BG4" s="91"/>
      <c r="BH4" s="91"/>
      <c r="BI4" s="91"/>
      <c r="BJ4" s="91"/>
      <c r="BK4" s="91"/>
      <c r="BL4" s="91"/>
      <c r="BM4" s="91"/>
      <c r="BN4" s="91"/>
      <c r="BO4" s="91"/>
      <c r="BP4" s="91"/>
      <c r="BQ4" s="91"/>
      <c r="BR4" s="91"/>
      <c r="BS4" s="91"/>
      <c r="BT4" s="91"/>
      <c r="BU4" s="91"/>
      <c r="BV4" s="91"/>
      <c r="BW4" s="91"/>
      <c r="BX4" s="91"/>
      <c r="BY4" s="91"/>
      <c r="BZ4" s="91"/>
      <c r="CA4" s="91"/>
      <c r="CB4" s="91"/>
      <c r="CC4" s="91"/>
      <c r="CD4" s="91"/>
    </row>
    <row r="5" spans="1:82" ht="18" x14ac:dyDescent="0.25">
      <c r="A5" s="134" t="s">
        <v>226</v>
      </c>
      <c r="B5" s="426"/>
    </row>
    <row r="6" spans="1:82" ht="11.25" customHeight="1" x14ac:dyDescent="0.25">
      <c r="A6" s="134"/>
      <c r="B6" s="426"/>
    </row>
    <row r="7" spans="1:82" ht="14" x14ac:dyDescent="0.25">
      <c r="A7" s="149" t="s">
        <v>41</v>
      </c>
      <c r="B7" s="427"/>
      <c r="C7" s="94"/>
    </row>
    <row r="8" spans="1:82" s="133" customFormat="1" ht="28" x14ac:dyDescent="0.25">
      <c r="A8" s="131">
        <v>1</v>
      </c>
      <c r="B8" s="428" t="s">
        <v>396</v>
      </c>
      <c r="C8" s="132"/>
    </row>
    <row r="9" spans="1:82" s="133" customFormat="1" ht="56.5" x14ac:dyDescent="0.25">
      <c r="A9" s="131">
        <v>2</v>
      </c>
      <c r="B9" s="428" t="s">
        <v>398</v>
      </c>
      <c r="C9" s="132"/>
    </row>
    <row r="10" spans="1:82" s="133" customFormat="1" ht="71.5" x14ac:dyDescent="0.25">
      <c r="A10" s="131">
        <v>3</v>
      </c>
      <c r="B10" s="428" t="s">
        <v>399</v>
      </c>
      <c r="C10" s="132"/>
    </row>
    <row r="11" spans="1:82" s="133" customFormat="1" ht="42.5" x14ac:dyDescent="0.25">
      <c r="A11" s="131">
        <v>4</v>
      </c>
      <c r="B11" s="428" t="s">
        <v>400</v>
      </c>
      <c r="C11" s="132"/>
    </row>
    <row r="12" spans="1:82" s="133" customFormat="1" ht="28" x14ac:dyDescent="0.25">
      <c r="A12" s="131">
        <v>5</v>
      </c>
      <c r="B12" s="428" t="s">
        <v>358</v>
      </c>
      <c r="C12" s="132"/>
    </row>
    <row r="13" spans="1:82" s="133" customFormat="1" ht="56" x14ac:dyDescent="0.25">
      <c r="A13" s="131">
        <v>6</v>
      </c>
      <c r="B13" s="428" t="s">
        <v>314</v>
      </c>
      <c r="C13" s="132"/>
    </row>
    <row r="14" spans="1:82" s="133" customFormat="1" ht="28" x14ac:dyDescent="0.25">
      <c r="A14" s="131">
        <v>7</v>
      </c>
      <c r="B14" s="429" t="s">
        <v>0</v>
      </c>
      <c r="C14" s="132"/>
    </row>
    <row r="15" spans="1:82" s="133" customFormat="1" ht="57" x14ac:dyDescent="0.25">
      <c r="A15" s="131">
        <v>8</v>
      </c>
      <c r="B15" s="429" t="s">
        <v>401</v>
      </c>
      <c r="C15" s="132"/>
    </row>
    <row r="16" spans="1:82" s="133" customFormat="1" ht="28" x14ac:dyDescent="0.25">
      <c r="A16" s="131">
        <v>9</v>
      </c>
      <c r="B16" s="428" t="s">
        <v>359</v>
      </c>
      <c r="C16" s="132"/>
    </row>
    <row r="17" spans="1:5" s="133" customFormat="1" ht="14" x14ac:dyDescent="0.3">
      <c r="A17" s="131">
        <v>10</v>
      </c>
      <c r="B17" s="428" t="s">
        <v>40</v>
      </c>
      <c r="C17" s="22"/>
      <c r="D17" s="22"/>
      <c r="E17" s="22"/>
    </row>
    <row r="18" spans="1:5" s="133" customFormat="1" ht="43" x14ac:dyDescent="0.3">
      <c r="A18" s="131">
        <v>11</v>
      </c>
      <c r="B18" s="428" t="s">
        <v>397</v>
      </c>
      <c r="C18" s="22"/>
      <c r="D18" s="22"/>
      <c r="E18" s="22"/>
    </row>
    <row r="19" spans="1:5" s="133" customFormat="1" ht="14" x14ac:dyDescent="0.3">
      <c r="A19" s="131">
        <v>12</v>
      </c>
      <c r="B19" s="428" t="s">
        <v>315</v>
      </c>
      <c r="C19" s="22"/>
      <c r="D19" s="22"/>
      <c r="E19" s="22"/>
    </row>
    <row r="20" spans="1:5" ht="14" x14ac:dyDescent="0.25">
      <c r="A20" s="150"/>
      <c r="B20" s="429"/>
      <c r="C20" s="5"/>
      <c r="D20" s="5"/>
      <c r="E20" s="5"/>
    </row>
    <row r="21" spans="1:5" x14ac:dyDescent="0.25">
      <c r="A21" s="128"/>
      <c r="B21" s="127"/>
    </row>
    <row r="22" spans="1:5" x14ac:dyDescent="0.25">
      <c r="A22" s="128"/>
      <c r="B22" s="128"/>
    </row>
    <row r="23" spans="1:5" x14ac:dyDescent="0.25">
      <c r="A23" s="128"/>
      <c r="B23" s="128"/>
    </row>
    <row r="24" spans="1:5" x14ac:dyDescent="0.25">
      <c r="A24" s="128"/>
      <c r="B24" s="128"/>
    </row>
    <row r="25" spans="1:5" x14ac:dyDescent="0.25">
      <c r="A25" s="128"/>
      <c r="B25" s="128"/>
    </row>
    <row r="26" spans="1:5" x14ac:dyDescent="0.25">
      <c r="A26" s="128"/>
      <c r="B26" s="128"/>
    </row>
    <row r="27" spans="1:5" x14ac:dyDescent="0.25">
      <c r="A27" s="128"/>
      <c r="B27" s="128"/>
    </row>
    <row r="28" spans="1:5" x14ac:dyDescent="0.25">
      <c r="A28" s="128"/>
      <c r="B28" s="128"/>
    </row>
    <row r="29" spans="1:5" x14ac:dyDescent="0.25">
      <c r="A29" s="128"/>
      <c r="B29" s="128"/>
    </row>
    <row r="30" spans="1:5" x14ac:dyDescent="0.25">
      <c r="A30" s="129"/>
      <c r="B30" s="128"/>
    </row>
    <row r="31" spans="1:5" ht="15.5" x14ac:dyDescent="0.25">
      <c r="A31" s="130"/>
      <c r="B31" s="128"/>
    </row>
    <row r="32" spans="1:5" x14ac:dyDescent="0.25">
      <c r="A32" s="128"/>
      <c r="B32" s="128"/>
    </row>
    <row r="33" spans="1:2" x14ac:dyDescent="0.25">
      <c r="A33" s="128"/>
      <c r="B33" s="128"/>
    </row>
    <row r="34" spans="1:2" x14ac:dyDescent="0.25">
      <c r="A34" s="128"/>
      <c r="B34" s="128"/>
    </row>
    <row r="35" spans="1:2" x14ac:dyDescent="0.25">
      <c r="A35" s="128"/>
      <c r="B35" s="128"/>
    </row>
    <row r="36" spans="1:2" x14ac:dyDescent="0.25">
      <c r="A36" s="128"/>
      <c r="B36" s="128"/>
    </row>
    <row r="37" spans="1:2" x14ac:dyDescent="0.25">
      <c r="A37" s="128"/>
    </row>
    <row r="38" spans="1:2" x14ac:dyDescent="0.25">
      <c r="A38" s="128"/>
    </row>
    <row r="39" spans="1:2" x14ac:dyDescent="0.25">
      <c r="A39" s="128"/>
    </row>
    <row r="40" spans="1:2" x14ac:dyDescent="0.25">
      <c r="A40" s="128"/>
    </row>
    <row r="41" spans="1:2" x14ac:dyDescent="0.25">
      <c r="A41" s="128"/>
    </row>
    <row r="42" spans="1:2" x14ac:dyDescent="0.25">
      <c r="A42" s="128"/>
    </row>
    <row r="43" spans="1:2" x14ac:dyDescent="0.25">
      <c r="A43" s="128"/>
    </row>
    <row r="44" spans="1:2" x14ac:dyDescent="0.25">
      <c r="A44" s="128"/>
    </row>
    <row r="45" spans="1:2" x14ac:dyDescent="0.25">
      <c r="A45" s="128"/>
    </row>
    <row r="46" spans="1:2" x14ac:dyDescent="0.25">
      <c r="A46" s="128"/>
    </row>
    <row r="47" spans="1:2" x14ac:dyDescent="0.25">
      <c r="A47" s="128"/>
    </row>
    <row r="48" spans="1:2" x14ac:dyDescent="0.25">
      <c r="A48" s="128"/>
    </row>
    <row r="49" spans="1:1" x14ac:dyDescent="0.25">
      <c r="A49" s="128"/>
    </row>
    <row r="50" spans="1:1" x14ac:dyDescent="0.25">
      <c r="A50" s="128"/>
    </row>
  </sheetData>
  <customSheetViews>
    <customSheetView guid="{0DC4A0F8-0DA2-43F8-8C4D-60ABCF78B482}" showPageBreaks="1" printArea="1" view="pageBreakPreview">
      <selection activeCell="A3" sqref="A3"/>
      <pageMargins left="0.35433070866141736" right="0.15748031496062992" top="0.59055118110236227" bottom="0.78740157480314965" header="0.51181102362204722" footer="0.51181102362204722"/>
      <printOptions horizontalCentered="1"/>
      <pageSetup paperSize="9" scale="79" orientation="portrait" r:id="rId1"/>
      <headerFooter alignWithMargins="0">
        <oddFooter>&amp;L&amp;F&amp;CPage &amp;P of &amp;N&amp;R&amp;A</oddFooter>
      </headerFooter>
    </customSheetView>
    <customSheetView guid="{511B5C14-79B0-490D-A5EF-AFEBF81AB83B}" showPageBreaks="1" printArea="1" view="pageBreakPreview">
      <selection activeCell="D14" sqref="D14"/>
      <pageMargins left="0.35433070866141736" right="0.15748031496062992" top="0.59055118110236227" bottom="0.78740157480314965" header="0.51181102362204722" footer="0.51181102362204722"/>
      <printOptions horizontalCentered="1"/>
      <pageSetup paperSize="9" scale="79" orientation="portrait" r:id="rId2"/>
      <headerFooter alignWithMargins="0">
        <oddFooter>&amp;L&amp;F&amp;CPage &amp;P of &amp;N&amp;R&amp;A</oddFooter>
      </headerFooter>
    </customSheetView>
    <customSheetView guid="{CACAFB77-A9C3-451B-9574-D112DE3116D2}" showPageBreaks="1" printArea="1" view="pageBreakPreview">
      <selection activeCell="D14" sqref="D14"/>
      <pageMargins left="0.35433070866141736" right="0.15748031496062992" top="0.59055118110236227" bottom="0.78740157480314965" header="0.51181102362204722" footer="0.51181102362204722"/>
      <printOptions horizontalCentered="1"/>
      <pageSetup paperSize="9" scale="79" orientation="portrait" r:id="rId3"/>
      <headerFooter alignWithMargins="0">
        <oddFooter>&amp;L&amp;F&amp;CPage &amp;P of &amp;N&amp;R&amp;A</oddFooter>
      </headerFooter>
    </customSheetView>
    <customSheetView guid="{19CB91D9-B2FE-4E1A-A4B3-4E2570A95E85}" showPageBreaks="1" printArea="1" view="pageBreakPreview">
      <selection activeCell="D14" sqref="D14"/>
      <pageMargins left="0.35433070866141736" right="0.15748031496062992" top="0.59055118110236227" bottom="0.78740157480314965" header="0.51181102362204722" footer="0.51181102362204722"/>
      <printOptions horizontalCentered="1"/>
      <pageSetup paperSize="9" scale="79" orientation="portrait" r:id="rId4"/>
      <headerFooter alignWithMargins="0">
        <oddFooter>&amp;L&amp;F&amp;CPage &amp;P of &amp;N&amp;R&amp;A</oddFooter>
      </headerFooter>
    </customSheetView>
    <customSheetView guid="{A95191F0-9154-407E-8D43-4FF0E22304A2}" showPageBreaks="1" printArea="1" view="pageBreakPreview" topLeftCell="A4">
      <selection activeCell="D14" sqref="D14"/>
      <pageMargins left="0.35433070866141736" right="0.15748031496062992" top="0.59055118110236227" bottom="0.78740157480314965" header="0.51181102362204722" footer="0.51181102362204722"/>
      <printOptions horizontalCentered="1"/>
      <pageSetup paperSize="9" scale="79" orientation="portrait" r:id="rId5"/>
      <headerFooter alignWithMargins="0">
        <oddFooter>&amp;L&amp;F&amp;CPage &amp;P of &amp;N&amp;R&amp;A</oddFooter>
      </headerFooter>
    </customSheetView>
    <customSheetView guid="{A14972A4-C0B5-4978-9223-76935458928C}" showPageBreaks="1" printArea="1" view="pageBreakPreview">
      <selection activeCell="B5" sqref="B5"/>
      <pageMargins left="0.35433070866141736" right="0.15748031496062992" top="0.59055118110236227" bottom="0.78740157480314965" header="0.51181102362204722" footer="0.51181102362204722"/>
      <printOptions horizontalCentered="1"/>
      <pageSetup paperSize="9" scale="85" orientation="portrait" r:id="rId6"/>
      <headerFooter alignWithMargins="0">
        <oddFooter>&amp;L&amp;F&amp;CPage &amp;P of &amp;N&amp;R&amp;A</oddFooter>
      </headerFooter>
    </customSheetView>
    <customSheetView guid="{8E87B443-9ECA-4E5B-8B30-5FFAF59E53BF}" showPageBreaks="1" printArea="1" view="pageBreakPreview" topLeftCell="A15">
      <selection activeCell="P4" sqref="P4"/>
      <pageMargins left="0.35433070866141736" right="0.15748031496062992" top="0.59055118110236227" bottom="0.78740157480314965" header="0.51181102362204722" footer="0.51181102362204722"/>
      <printOptions horizontalCentered="1"/>
      <pageSetup paperSize="9" scale="85" orientation="portrait" r:id="rId7"/>
      <headerFooter alignWithMargins="0">
        <oddFooter>&amp;L&amp;F&amp;CPage &amp;P of &amp;N&amp;R&amp;A</oddFooter>
      </headerFooter>
    </customSheetView>
    <customSheetView guid="{0721AF5F-91F7-4413-BD86-949A4DD3CF95}" showPageBreaks="1" printArea="1" view="pageBreakPreview">
      <selection activeCell="A4" sqref="A4"/>
      <pageMargins left="0.35433070866141736" right="0.15748031496062992" top="0.59055118110236227" bottom="0.78740157480314965" header="0.51181102362204722" footer="0.51181102362204722"/>
      <printOptions horizontalCentered="1"/>
      <pageSetup paperSize="9" scale="85" orientation="portrait" r:id="rId8"/>
      <headerFooter alignWithMargins="0">
        <oddFooter>&amp;L&amp;F&amp;CPage &amp;P of &amp;N&amp;R&amp;A</oddFooter>
      </headerFooter>
    </customSheetView>
    <customSheetView guid="{AA49714C-6F91-4DB7-B26A-33732E0FA33C}" showPageBreaks="1" printArea="1" view="pageBreakPreview" topLeftCell="A23">
      <selection activeCell="B15" sqref="B15"/>
      <pageMargins left="0.35433070866141736" right="0.15748031496062992" top="0.59055118110236227" bottom="0.78740157480314965" header="0.51181102362204722" footer="0.51181102362204722"/>
      <printOptions horizontalCentered="1"/>
      <pageSetup paperSize="9" scale="85" orientation="portrait" r:id="rId9"/>
      <headerFooter alignWithMargins="0">
        <oddFooter>&amp;L&amp;F&amp;CPage &amp;P of &amp;N&amp;R&amp;A</oddFooter>
      </headerFooter>
    </customSheetView>
    <customSheetView guid="{75B67C82-AF51-4EF4-946E-E9F2EB089D17}" showPageBreaks="1" printArea="1" view="pageBreakPreview">
      <selection activeCell="B15" sqref="B15"/>
      <pageMargins left="0.35433070866141736" right="0.15748031496062992" top="0.59055118110236227" bottom="0.78740157480314965" header="0.51181102362204722" footer="0.51181102362204722"/>
      <printOptions horizontalCentered="1"/>
      <pageSetup paperSize="9" scale="85" orientation="portrait" r:id="rId10"/>
      <headerFooter alignWithMargins="0">
        <oddFooter>&amp;L&amp;F&amp;CPage &amp;P of &amp;N&amp;R&amp;A</oddFooter>
      </headerFooter>
    </customSheetView>
    <customSheetView guid="{0BB2A382-E417-4BA9-86AB-ED80B243BA72}" showPageBreaks="1" printArea="1" view="pageBreakPreview" topLeftCell="A4">
      <selection activeCell="B15" sqref="B15"/>
      <pageMargins left="0.35433070866141736" right="0.15748031496062992" top="0.59055118110236227" bottom="0.78740157480314965" header="0.51181102362204722" footer="0.51181102362204722"/>
      <printOptions horizontalCentered="1"/>
      <pageSetup paperSize="9" scale="85" orientation="portrait" r:id="rId11"/>
      <headerFooter alignWithMargins="0">
        <oddFooter>&amp;L&amp;F&amp;CPage &amp;P of &amp;N&amp;R&amp;A</oddFooter>
      </headerFooter>
    </customSheetView>
    <customSheetView guid="{F3390224-4D9D-4BF8-BCFE-C097CE5C0689}" showPageBreaks="1" printArea="1" view="pageBreakPreview">
      <selection activeCell="D14" sqref="D14"/>
      <pageMargins left="0.35433070866141736" right="0.15748031496062992" top="0.59055118110236227" bottom="0.78740157480314965" header="0.51181102362204722" footer="0.51181102362204722"/>
      <printOptions horizontalCentered="1"/>
      <pageSetup paperSize="9" scale="79" orientation="portrait" r:id="rId12"/>
      <headerFooter alignWithMargins="0">
        <oddFooter>&amp;L&amp;F&amp;CPage &amp;P of &amp;N&amp;R&amp;A</oddFooter>
      </headerFooter>
    </customSheetView>
    <customSheetView guid="{72E10B6C-3E78-4A6E-B308-D0CBDB1DBC8A}" showPageBreaks="1" printArea="1" view="pageBreakPreview">
      <selection activeCell="D14" sqref="D14"/>
      <pageMargins left="0.35433070866141736" right="0.15748031496062992" top="0.59055118110236227" bottom="0.78740157480314965" header="0.51181102362204722" footer="0.51181102362204722"/>
      <printOptions horizontalCentered="1"/>
      <pageSetup paperSize="9" scale="79" orientation="portrait" r:id="rId13"/>
      <headerFooter alignWithMargins="0">
        <oddFooter>&amp;L&amp;F&amp;CPage &amp;P of &amp;N&amp;R&amp;A</oddFooter>
      </headerFooter>
    </customSheetView>
  </customSheetViews>
  <phoneticPr fontId="2" type="noConversion"/>
  <printOptions horizontalCentered="1"/>
  <pageMargins left="0.35433070866141736" right="0.15748031496062992" top="0.59055118110236227" bottom="0.78740157480314965" header="0.51181102362204722" footer="0.51181102362204722"/>
  <pageSetup paperSize="9" scale="79" orientation="portrait" r:id="rId14"/>
  <headerFooter alignWithMargins="0">
    <oddFooter>&amp;L&amp;F&amp;CPage &amp;P of &amp;N&amp;R&amp;A</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tabColor rgb="FFFFFF00"/>
  </sheetPr>
  <dimension ref="A1:Y105"/>
  <sheetViews>
    <sheetView view="pageBreakPreview" topLeftCell="A4" zoomScaleNormal="75" zoomScaleSheetLayoutView="100" workbookViewId="0">
      <selection activeCell="C12" sqref="C12"/>
    </sheetView>
  </sheetViews>
  <sheetFormatPr defaultColWidth="9.1796875" defaultRowHeight="15.5" x14ac:dyDescent="0.35"/>
  <cols>
    <col min="1" max="1" width="11.1796875" style="31" customWidth="1"/>
    <col min="2" max="2" width="8.26953125" style="31" customWidth="1"/>
    <col min="3" max="3" width="45.1796875" style="31" customWidth="1"/>
    <col min="4" max="4" width="18.26953125" style="31" customWidth="1"/>
    <col min="5" max="5" width="19.453125" style="31" customWidth="1"/>
    <col min="6" max="6" width="18.1796875" style="31" customWidth="1"/>
    <col min="7" max="7" width="11.26953125" style="31" bestFit="1" customWidth="1"/>
    <col min="8" max="8" width="8.7265625" style="31" customWidth="1"/>
    <col min="9" max="9" width="15.7265625" style="31" customWidth="1"/>
    <col min="10" max="11" width="8.54296875" style="31" customWidth="1"/>
    <col min="12" max="12" width="15.1796875" style="31" customWidth="1"/>
    <col min="13" max="13" width="8.54296875" style="31" customWidth="1"/>
    <col min="14" max="14" width="11.26953125" style="31" customWidth="1"/>
    <col min="15" max="15" width="16" style="31" customWidth="1"/>
    <col min="16" max="16" width="8.1796875" style="31" customWidth="1"/>
    <col min="17" max="17" width="8.26953125" style="31" customWidth="1"/>
    <col min="18" max="18" width="14.54296875" style="31" customWidth="1"/>
    <col min="19" max="19" width="16.81640625" style="31" customWidth="1"/>
    <col min="20" max="20" width="8.7265625" style="31" customWidth="1"/>
    <col min="21" max="21" width="16" style="31" customWidth="1"/>
    <col min="22" max="22" width="8.54296875" style="31" customWidth="1"/>
    <col min="23" max="23" width="18.54296875" style="31" customWidth="1"/>
    <col min="24" max="24" width="16" style="31" customWidth="1"/>
    <col min="25" max="25" width="14.453125" style="61" customWidth="1"/>
    <col min="26" max="16384" width="9.1796875" style="31"/>
  </cols>
  <sheetData>
    <row r="1" spans="1:13" x14ac:dyDescent="0.35">
      <c r="A1" s="14">
        <f>'Cover Sheet'!A2</f>
        <v>0</v>
      </c>
      <c r="B1" s="14"/>
    </row>
    <row r="2" spans="1:13" x14ac:dyDescent="0.35">
      <c r="A2" s="14" t="str">
        <f>'Cover Sheet'!$A$19</f>
        <v xml:space="preserve">ENQUIRY NUMBER </v>
      </c>
      <c r="B2" s="14"/>
      <c r="C2" s="446" t="str">
        <f>'Cover Sheet'!B19</f>
        <v>MPTUT10610PS</v>
      </c>
    </row>
    <row r="3" spans="1:13" x14ac:dyDescent="0.35">
      <c r="A3" s="14" t="s">
        <v>129</v>
      </c>
      <c r="B3" s="14"/>
      <c r="C3" s="31">
        <f>'Cover Sheet'!B25</f>
        <v>0</v>
      </c>
    </row>
    <row r="4" spans="1:13" x14ac:dyDescent="0.35">
      <c r="A4" s="55" t="str">
        <f>'5.1.0 Preambles'!A3</f>
        <v xml:space="preserve">Manufacture, Supply and delivery of Seventy Two (72) Low NOx Burners and Burners Spares for Three (3) Units at Tutuka Power Station </v>
      </c>
      <c r="B4" s="63"/>
      <c r="G4" s="190" t="s">
        <v>274</v>
      </c>
    </row>
    <row r="5" spans="1:13" s="10" customFormat="1" ht="7.5" customHeight="1" x14ac:dyDescent="0.35">
      <c r="A5" s="60"/>
      <c r="B5" s="60"/>
      <c r="M5" s="31"/>
    </row>
    <row r="6" spans="1:13" s="10" customFormat="1" ht="13" x14ac:dyDescent="0.3">
      <c r="A6" s="72" t="s">
        <v>159</v>
      </c>
      <c r="B6" s="72"/>
      <c r="D6" s="257" t="s">
        <v>160</v>
      </c>
      <c r="E6" s="258"/>
      <c r="F6" s="259"/>
    </row>
    <row r="7" spans="1:13" s="9" customFormat="1" ht="27.75" customHeight="1" thickBot="1" x14ac:dyDescent="0.3">
      <c r="A7" s="79" t="s">
        <v>161</v>
      </c>
      <c r="B7" s="80" t="s">
        <v>101</v>
      </c>
      <c r="C7" s="117" t="s">
        <v>102</v>
      </c>
      <c r="D7" s="81" t="s">
        <v>154</v>
      </c>
      <c r="E7" s="81" t="s">
        <v>155</v>
      </c>
      <c r="F7" s="82" t="s">
        <v>162</v>
      </c>
      <c r="H7" s="73"/>
      <c r="J7" s="10"/>
      <c r="K7" s="10"/>
    </row>
    <row r="8" spans="1:13" s="9" customFormat="1" ht="12.5" x14ac:dyDescent="0.25">
      <c r="A8" s="494" t="s">
        <v>163</v>
      </c>
      <c r="B8" s="495">
        <v>1</v>
      </c>
      <c r="C8" s="495" t="str">
        <f>'5.1.2 Pricing Schedule'!E23</f>
        <v>Preliminary and General</v>
      </c>
      <c r="D8" s="496">
        <f>'5.1.2 Pricing Schedule'!P23</f>
        <v>0</v>
      </c>
      <c r="E8" s="496">
        <f>'5.1.2 Pricing Schedule'!Q23</f>
        <v>0</v>
      </c>
      <c r="F8" s="496">
        <f>'5.1.2 Pricing Schedule'!R23</f>
        <v>0</v>
      </c>
      <c r="H8" s="73"/>
      <c r="J8" s="10"/>
      <c r="K8" s="10"/>
    </row>
    <row r="9" spans="1:13" s="9" customFormat="1" ht="12.5" x14ac:dyDescent="0.25">
      <c r="A9" s="494" t="s">
        <v>163</v>
      </c>
      <c r="B9" s="497">
        <v>2</v>
      </c>
      <c r="C9" s="495" t="str">
        <f>'5.1.2 Pricing Schedule'!E34</f>
        <v>Storage, Transportation &amp; Delivery</v>
      </c>
      <c r="D9" s="496">
        <f>'5.1.2 Pricing Schedule'!P34</f>
        <v>0</v>
      </c>
      <c r="E9" s="496">
        <f>'5.1.2 Pricing Schedule'!Q34</f>
        <v>0</v>
      </c>
      <c r="F9" s="496">
        <f>'5.1.2 Pricing Schedule'!R34</f>
        <v>0</v>
      </c>
      <c r="H9" s="73"/>
      <c r="J9" s="10"/>
      <c r="K9" s="10"/>
    </row>
    <row r="10" spans="1:13" s="9" customFormat="1" ht="12.5" x14ac:dyDescent="0.25">
      <c r="A10" s="494" t="s">
        <v>163</v>
      </c>
      <c r="B10" s="497">
        <v>3</v>
      </c>
      <c r="C10" s="495" t="str">
        <f>'5.1.2 Pricing Schedule'!E45</f>
        <v>Manufacturing</v>
      </c>
      <c r="D10" s="496">
        <f>'5.1.2 Pricing Schedule'!P45</f>
        <v>0</v>
      </c>
      <c r="E10" s="496">
        <f>'5.1.2 Pricing Schedule'!Q45</f>
        <v>0</v>
      </c>
      <c r="F10" s="496">
        <f>'5.1.2 Pricing Schedule'!R45</f>
        <v>0</v>
      </c>
      <c r="H10" s="73"/>
      <c r="J10" s="10"/>
      <c r="K10" s="10"/>
    </row>
    <row r="11" spans="1:13" s="9" customFormat="1" ht="12.5" x14ac:dyDescent="0.25">
      <c r="A11" s="494" t="s">
        <v>163</v>
      </c>
      <c r="B11" s="498">
        <v>4</v>
      </c>
      <c r="C11" s="495" t="str">
        <f>'5.1.2 Pricing Schedule'!E59</f>
        <v>Procurement of Materials</v>
      </c>
      <c r="D11" s="496">
        <f>'5.1.2 Pricing Schedule'!P59</f>
        <v>0</v>
      </c>
      <c r="E11" s="496">
        <f>'5.1.2 Pricing Schedule'!Q59</f>
        <v>0</v>
      </c>
      <c r="F11" s="496">
        <f>'5.1.2 Pricing Schedule'!R59</f>
        <v>0</v>
      </c>
      <c r="H11" s="73"/>
      <c r="J11" s="10"/>
      <c r="K11" s="10"/>
    </row>
    <row r="12" spans="1:13" s="9" customFormat="1" ht="12.5" x14ac:dyDescent="0.25">
      <c r="A12" s="494" t="s">
        <v>163</v>
      </c>
      <c r="B12" s="498">
        <v>5</v>
      </c>
      <c r="C12" s="495">
        <f>'5.1.2 Pricing Schedule'!E87</f>
        <v>0</v>
      </c>
      <c r="D12" s="496">
        <f>'5.1.2 Pricing Schedule'!P87</f>
        <v>0</v>
      </c>
      <c r="E12" s="496">
        <f>'5.1.2 Pricing Schedule'!Q87</f>
        <v>0</v>
      </c>
      <c r="F12" s="496">
        <f>'5.1.2 Pricing Schedule'!R87</f>
        <v>0</v>
      </c>
      <c r="H12" s="73"/>
      <c r="J12" s="10"/>
      <c r="K12" s="10"/>
    </row>
    <row r="13" spans="1:13" s="9" customFormat="1" ht="12.5" x14ac:dyDescent="0.25">
      <c r="A13" s="494" t="s">
        <v>163</v>
      </c>
      <c r="B13" s="498">
        <v>6</v>
      </c>
      <c r="C13" s="495">
        <f>'5.1.2 Pricing Schedule'!C144</f>
        <v>0</v>
      </c>
      <c r="D13" s="496">
        <f>'5.1.2 Pricing Schedule'!P144</f>
        <v>0</v>
      </c>
      <c r="E13" s="496">
        <f>'5.1.2 Pricing Schedule'!Q144</f>
        <v>0</v>
      </c>
      <c r="F13" s="496">
        <f>'5.1.2 Pricing Schedule'!R144</f>
        <v>0</v>
      </c>
      <c r="H13" s="73"/>
      <c r="J13" s="10"/>
      <c r="K13" s="10"/>
    </row>
    <row r="14" spans="1:13" s="9" customFormat="1" ht="13" thickBot="1" x14ac:dyDescent="0.3">
      <c r="A14" s="498"/>
      <c r="B14" s="498"/>
      <c r="C14" s="498"/>
      <c r="D14" s="496"/>
      <c r="E14" s="499"/>
      <c r="F14" s="496"/>
      <c r="H14" s="74"/>
      <c r="I14" s="75"/>
      <c r="J14" s="10"/>
      <c r="K14" s="10"/>
    </row>
    <row r="15" spans="1:13" s="9" customFormat="1" ht="13" thickBot="1" x14ac:dyDescent="0.3">
      <c r="A15" s="500"/>
      <c r="B15" s="501"/>
      <c r="C15" s="502"/>
      <c r="D15" s="503">
        <f>SUM(D8:D14)</f>
        <v>0</v>
      </c>
      <c r="E15" s="503">
        <f>SUM(E8:E14)</f>
        <v>0</v>
      </c>
      <c r="F15" s="504">
        <f>SUM(D15:E15)</f>
        <v>0</v>
      </c>
      <c r="H15" s="74"/>
    </row>
    <row r="16" spans="1:13" s="9" customFormat="1" ht="9" customHeight="1" x14ac:dyDescent="0.25"/>
    <row r="17" spans="1:7" s="9" customFormat="1" ht="13" x14ac:dyDescent="0.3">
      <c r="A17" s="76" t="s">
        <v>164</v>
      </c>
      <c r="B17" s="76"/>
      <c r="D17" s="421"/>
      <c r="E17" s="72"/>
      <c r="F17" s="72"/>
      <c r="G17" s="72"/>
    </row>
    <row r="18" spans="1:7" s="9" customFormat="1" ht="31.5" customHeight="1" thickBot="1" x14ac:dyDescent="0.3">
      <c r="A18" s="79" t="s">
        <v>161</v>
      </c>
      <c r="B18" s="80" t="s">
        <v>165</v>
      </c>
      <c r="C18" s="80" t="s">
        <v>174</v>
      </c>
      <c r="D18" s="83" t="s">
        <v>371</v>
      </c>
      <c r="E18" s="422"/>
      <c r="F18" s="10"/>
      <c r="G18" s="10"/>
    </row>
    <row r="19" spans="1:7" s="9" customFormat="1" ht="12.5" x14ac:dyDescent="0.25">
      <c r="A19" s="505" t="str">
        <f t="shared" ref="A19:C21" si="0">A8</f>
        <v>Main</v>
      </c>
      <c r="B19" s="505">
        <f t="shared" si="0"/>
        <v>1</v>
      </c>
      <c r="C19" s="505" t="str">
        <f t="shared" si="0"/>
        <v>Preliminary and General</v>
      </c>
      <c r="D19" s="506">
        <f>'5.1.2 Pricing Schedule'!L23</f>
        <v>0</v>
      </c>
    </row>
    <row r="20" spans="1:7" s="9" customFormat="1" ht="12.5" x14ac:dyDescent="0.25">
      <c r="A20" s="498" t="str">
        <f t="shared" si="0"/>
        <v>Main</v>
      </c>
      <c r="B20" s="498">
        <f t="shared" si="0"/>
        <v>2</v>
      </c>
      <c r="C20" s="507" t="str">
        <f t="shared" si="0"/>
        <v>Storage, Transportation &amp; Delivery</v>
      </c>
      <c r="D20" s="508">
        <f>'5.1.2 Pricing Schedule'!L34</f>
        <v>0</v>
      </c>
    </row>
    <row r="21" spans="1:7" s="9" customFormat="1" ht="12.5" x14ac:dyDescent="0.25">
      <c r="A21" s="498" t="str">
        <f t="shared" si="0"/>
        <v>Main</v>
      </c>
      <c r="B21" s="498">
        <f t="shared" si="0"/>
        <v>3</v>
      </c>
      <c r="C21" s="498" t="str">
        <f t="shared" si="0"/>
        <v>Manufacturing</v>
      </c>
      <c r="D21" s="509">
        <f>'5.1.2 Pricing Schedule'!L45</f>
        <v>0</v>
      </c>
    </row>
    <row r="22" spans="1:7" s="9" customFormat="1" ht="12.5" x14ac:dyDescent="0.25">
      <c r="A22" s="498" t="str">
        <f>A11</f>
        <v>Main</v>
      </c>
      <c r="B22" s="498">
        <v>4</v>
      </c>
      <c r="C22" s="498" t="str">
        <f>C11</f>
        <v>Procurement of Materials</v>
      </c>
      <c r="D22" s="509">
        <f>'5.1.2 Pricing Schedule'!L59</f>
        <v>0</v>
      </c>
    </row>
    <row r="23" spans="1:7" s="9" customFormat="1" ht="12.5" x14ac:dyDescent="0.25">
      <c r="A23" s="498" t="str">
        <f>A12</f>
        <v>Main</v>
      </c>
      <c r="B23" s="498">
        <v>5</v>
      </c>
      <c r="C23" s="498">
        <f>C12</f>
        <v>0</v>
      </c>
      <c r="D23" s="509">
        <f>'5.1.2 Pricing Schedule'!L87</f>
        <v>0</v>
      </c>
    </row>
    <row r="24" spans="1:7" s="9" customFormat="1" ht="12.5" x14ac:dyDescent="0.25">
      <c r="A24" s="498" t="str">
        <f>A13</f>
        <v>Main</v>
      </c>
      <c r="B24" s="498">
        <v>6</v>
      </c>
      <c r="C24" s="498">
        <f>C13</f>
        <v>0</v>
      </c>
      <c r="D24" s="509">
        <f>'5.1.2 Pricing Schedule'!L144</f>
        <v>0</v>
      </c>
    </row>
    <row r="25" spans="1:7" s="9" customFormat="1" ht="13" thickBot="1" x14ac:dyDescent="0.3">
      <c r="A25" s="498">
        <f>A14</f>
        <v>0</v>
      </c>
      <c r="B25" s="498"/>
      <c r="C25" s="498"/>
      <c r="D25" s="509"/>
    </row>
    <row r="26" spans="1:7" s="9" customFormat="1" ht="13.5" thickBot="1" x14ac:dyDescent="0.35">
      <c r="A26" s="500"/>
      <c r="B26" s="501"/>
      <c r="C26" s="502"/>
      <c r="D26" s="510">
        <f>SUM(D19:D25)</f>
        <v>0</v>
      </c>
    </row>
    <row r="27" spans="1:7" s="9" customFormat="1" ht="12.5" x14ac:dyDescent="0.25">
      <c r="A27" s="10"/>
      <c r="B27" s="10"/>
      <c r="C27" s="10"/>
      <c r="D27" s="77" t="b">
        <f>IF(D26='5.1.3 Rate of Exchange table'!F34,TRUE,FALSE)</f>
        <v>1</v>
      </c>
      <c r="E27" s="78"/>
      <c r="F27" s="74"/>
    </row>
    <row r="28" spans="1:7" s="9" customFormat="1" ht="12.5" x14ac:dyDescent="0.25"/>
    <row r="29" spans="1:7" s="9" customFormat="1" ht="12.5" x14ac:dyDescent="0.25"/>
    <row r="30" spans="1:7" s="9" customFormat="1" ht="12.5" x14ac:dyDescent="0.25"/>
    <row r="31" spans="1:7" s="9" customFormat="1" ht="12.5" x14ac:dyDescent="0.25"/>
    <row r="32" spans="1:7" s="9" customFormat="1" ht="12.5" x14ac:dyDescent="0.25"/>
    <row r="33" s="9" customFormat="1" ht="12.5" x14ac:dyDescent="0.25"/>
    <row r="34" s="9" customFormat="1" ht="12.5" x14ac:dyDescent="0.25"/>
    <row r="35" s="9" customFormat="1" ht="12.5" x14ac:dyDescent="0.25"/>
    <row r="36" s="9" customFormat="1" ht="12.5" x14ac:dyDescent="0.25"/>
    <row r="37" s="9" customFormat="1" ht="12.5" x14ac:dyDescent="0.25"/>
    <row r="38" s="9" customFormat="1" ht="12.5" x14ac:dyDescent="0.25"/>
    <row r="39" s="9" customFormat="1" ht="12.5" x14ac:dyDescent="0.25"/>
    <row r="40" s="9" customFormat="1" ht="12.5" x14ac:dyDescent="0.25"/>
    <row r="41" s="9" customFormat="1" ht="12.5" x14ac:dyDescent="0.25"/>
    <row r="42" s="9" customFormat="1" ht="12.5" x14ac:dyDescent="0.25"/>
    <row r="43" s="9" customFormat="1" ht="12.5" x14ac:dyDescent="0.25"/>
    <row r="44" s="9" customFormat="1" ht="12.5" x14ac:dyDescent="0.25"/>
    <row r="45" s="9" customFormat="1" ht="12.5" x14ac:dyDescent="0.25"/>
    <row r="46" s="9" customFormat="1" ht="12.5" x14ac:dyDescent="0.25"/>
    <row r="47" s="9" customFormat="1" ht="12.5" x14ac:dyDescent="0.25"/>
    <row r="48" s="9" customFormat="1" ht="12.5" x14ac:dyDescent="0.25"/>
    <row r="49" s="9" customFormat="1" ht="12.5" x14ac:dyDescent="0.25"/>
    <row r="50" s="9" customFormat="1" ht="12.5" x14ac:dyDescent="0.25"/>
    <row r="51" s="9" customFormat="1" ht="12.5" x14ac:dyDescent="0.25"/>
    <row r="52" s="9" customFormat="1" ht="12.5" x14ac:dyDescent="0.25"/>
    <row r="53" s="9" customFormat="1" ht="12.5" x14ac:dyDescent="0.25"/>
    <row r="54" s="9" customFormat="1" ht="12.5" x14ac:dyDescent="0.25"/>
    <row r="55" s="9" customFormat="1" ht="12.5" x14ac:dyDescent="0.25"/>
    <row r="56" s="9" customFormat="1" ht="12.5" x14ac:dyDescent="0.25"/>
    <row r="57" s="9" customFormat="1" ht="12.5" x14ac:dyDescent="0.25"/>
    <row r="58" s="9" customFormat="1" ht="12.5" x14ac:dyDescent="0.25"/>
    <row r="59" s="9" customFormat="1" ht="12.5" x14ac:dyDescent="0.25"/>
    <row r="60" s="9" customFormat="1" ht="12.5" x14ac:dyDescent="0.25"/>
    <row r="61" s="9" customFormat="1" ht="12.5" x14ac:dyDescent="0.25"/>
    <row r="62" s="9" customFormat="1" ht="12.5" x14ac:dyDescent="0.25"/>
    <row r="63" s="9" customFormat="1" ht="12.5" x14ac:dyDescent="0.25"/>
    <row r="64" s="9" customFormat="1" ht="12.5" x14ac:dyDescent="0.25"/>
    <row r="65" s="9" customFormat="1" ht="12.5" x14ac:dyDescent="0.25"/>
    <row r="66" s="9" customFormat="1" ht="12.5" x14ac:dyDescent="0.25"/>
    <row r="67" s="9" customFormat="1" ht="12.5" x14ac:dyDescent="0.25"/>
    <row r="68" s="9" customFormat="1" ht="12.5" x14ac:dyDescent="0.25"/>
    <row r="69" s="9" customFormat="1" ht="12.5" x14ac:dyDescent="0.25"/>
    <row r="70" s="9" customFormat="1" ht="12.5" x14ac:dyDescent="0.25"/>
    <row r="71" s="9" customFormat="1" ht="12.5" x14ac:dyDescent="0.25"/>
    <row r="72" s="9" customFormat="1" ht="12.5" x14ac:dyDescent="0.25"/>
    <row r="73" s="9" customFormat="1" ht="12.5" x14ac:dyDescent="0.25"/>
    <row r="74" s="9" customFormat="1" ht="12.5" x14ac:dyDescent="0.25"/>
    <row r="75" s="9" customFormat="1" ht="12.5" x14ac:dyDescent="0.25"/>
    <row r="76" s="9" customFormat="1" ht="12.5" x14ac:dyDescent="0.25"/>
    <row r="77" s="9" customFormat="1" ht="12.5" x14ac:dyDescent="0.25"/>
    <row r="78" s="9" customFormat="1" ht="12.5" x14ac:dyDescent="0.25"/>
    <row r="79" s="9" customFormat="1" ht="12.5" x14ac:dyDescent="0.25"/>
    <row r="80" s="9" customFormat="1" ht="12.5" x14ac:dyDescent="0.25"/>
    <row r="81" s="9" customFormat="1" ht="12.5" x14ac:dyDescent="0.25"/>
    <row r="82" s="9" customFormat="1" ht="12.5" x14ac:dyDescent="0.25"/>
    <row r="83" s="9" customFormat="1" ht="12.5" x14ac:dyDescent="0.25"/>
    <row r="84" s="9" customFormat="1" ht="12.5" x14ac:dyDescent="0.25"/>
    <row r="85" s="9" customFormat="1" ht="12.5" x14ac:dyDescent="0.25"/>
    <row r="86" s="9" customFormat="1" ht="12.5" x14ac:dyDescent="0.25"/>
    <row r="87" s="9" customFormat="1" ht="12.5" x14ac:dyDescent="0.25"/>
    <row r="88" s="9" customFormat="1" ht="12.5" x14ac:dyDescent="0.25"/>
    <row r="89" s="9" customFormat="1" ht="12.5" x14ac:dyDescent="0.25"/>
    <row r="90" s="9" customFormat="1" ht="12.5" x14ac:dyDescent="0.25"/>
    <row r="91" s="9" customFormat="1" ht="12.5" x14ac:dyDescent="0.25"/>
    <row r="92" s="9" customFormat="1" ht="12.5" x14ac:dyDescent="0.25"/>
    <row r="93" s="9" customFormat="1" ht="12.5" x14ac:dyDescent="0.25"/>
    <row r="94" s="9" customFormat="1" ht="12.5" x14ac:dyDescent="0.25"/>
    <row r="95" s="9" customFormat="1" ht="12.5" x14ac:dyDescent="0.25"/>
    <row r="96" s="9" customFormat="1" ht="12.5" x14ac:dyDescent="0.25"/>
    <row r="97" s="9" customFormat="1" ht="12.5" x14ac:dyDescent="0.25"/>
    <row r="98" s="9" customFormat="1" ht="12.5" x14ac:dyDescent="0.25"/>
    <row r="99" s="9" customFormat="1" ht="12.5" x14ac:dyDescent="0.25"/>
    <row r="100" s="9" customFormat="1" ht="12.5" x14ac:dyDescent="0.25"/>
    <row r="101" s="9" customFormat="1" ht="12.5" x14ac:dyDescent="0.25"/>
    <row r="102" s="9" customFormat="1" ht="12.5" x14ac:dyDescent="0.25"/>
    <row r="103" s="9" customFormat="1" ht="12.5" x14ac:dyDescent="0.25"/>
    <row r="104" s="9" customFormat="1" ht="12.5" x14ac:dyDescent="0.25"/>
    <row r="105" s="9" customFormat="1" ht="12.5" x14ac:dyDescent="0.25"/>
  </sheetData>
  <customSheetViews>
    <customSheetView guid="{0DC4A0F8-0DA2-43F8-8C4D-60ABCF78B482}" showPageBreaks="1" printArea="1" view="pageBreakPreview" topLeftCell="A4">
      <selection activeCell="C12" sqref="C12"/>
      <pageMargins left="0.35433070866141736" right="0.15748031496062992" top="0.59055118110236227" bottom="0.78740157480314965" header="0.51181102362204722" footer="0.51181102362204722"/>
      <printOptions horizontalCentered="1"/>
      <pageSetup paperSize="9" fitToWidth="3" fitToHeight="7" orientation="landscape" r:id="rId1"/>
      <headerFooter alignWithMargins="0">
        <oddFooter>&amp;L&amp;F&amp;CPage &amp;P of &amp;N&amp;R&amp;A</oddFooter>
      </headerFooter>
    </customSheetView>
    <customSheetView guid="{511B5C14-79B0-490D-A5EF-AFEBF81AB83B}" showPageBreaks="1" printArea="1" view="pageBreakPreview">
      <selection activeCell="F22" sqref="F22"/>
      <pageMargins left="0.35433070866141736" right="0.15748031496062992" top="0.59055118110236227" bottom="0.78740157480314965" header="0.51181102362204722" footer="0.51181102362204722"/>
      <printOptions horizontalCentered="1"/>
      <pageSetup paperSize="9" fitToWidth="3" fitToHeight="7" orientation="landscape" r:id="rId2"/>
      <headerFooter alignWithMargins="0">
        <oddFooter>&amp;L&amp;F&amp;CPage &amp;P of &amp;N&amp;R&amp;A</oddFooter>
      </headerFooter>
    </customSheetView>
    <customSheetView guid="{CACAFB77-A9C3-451B-9574-D112DE3116D2}" showPageBreaks="1" printArea="1" view="pageBreakPreview">
      <selection activeCell="C2" sqref="C2"/>
      <pageMargins left="0.35433070866141736" right="0.15748031496062992" top="0.59055118110236227" bottom="0.78740157480314965" header="0.51181102362204722" footer="0.51181102362204722"/>
      <printOptions horizontalCentered="1"/>
      <pageSetup paperSize="9" fitToWidth="3" fitToHeight="7" orientation="landscape" r:id="rId3"/>
      <headerFooter alignWithMargins="0">
        <oddFooter>&amp;L&amp;F&amp;CPage &amp;P of &amp;N&amp;R&amp;A</oddFooter>
      </headerFooter>
    </customSheetView>
    <customSheetView guid="{19CB91D9-B2FE-4E1A-A4B3-4E2570A95E85}" showPageBreaks="1" printArea="1" view="pageBreakPreview">
      <selection activeCell="E18" sqref="E18"/>
      <pageMargins left="0.35433070866141736" right="0.15748031496062992" top="0.59055118110236227" bottom="0.78740157480314965" header="0.51181102362204722" footer="0.51181102362204722"/>
      <printOptions horizontalCentered="1"/>
      <pageSetup paperSize="9" fitToWidth="3" fitToHeight="7" orientation="landscape" r:id="rId4"/>
      <headerFooter alignWithMargins="0">
        <oddFooter>&amp;L&amp;F&amp;CPage &amp;P of &amp;N&amp;R&amp;A</oddFooter>
      </headerFooter>
    </customSheetView>
    <customSheetView guid="{A95191F0-9154-407E-8D43-4FF0E22304A2}" showPageBreaks="1" printArea="1" view="pageBreakPreview">
      <selection activeCell="D27" sqref="D27"/>
      <pageMargins left="0.35433070866141736" right="0.15748031496062992" top="0.59055118110236227" bottom="0.78740157480314965" header="0.51181102362204722" footer="0.51181102362204722"/>
      <printOptions horizontalCentered="1"/>
      <pageSetup paperSize="9" scale="52" fitToWidth="3" fitToHeight="7" orientation="landscape" r:id="rId5"/>
      <headerFooter alignWithMargins="0">
        <oddFooter>&amp;L&amp;F&amp;CPage &amp;P of &amp;N&amp;R&amp;A</oddFooter>
      </headerFooter>
    </customSheetView>
    <customSheetView guid="{A14972A4-C0B5-4978-9223-76935458928C}" showPageBreaks="1" printArea="1" view="pageBreakPreview">
      <selection activeCell="C2" sqref="C2"/>
      <pageMargins left="0.35433070866141736" right="0.15748031496062992" top="0.59055118110236227" bottom="0.78740157480314965" header="0.51181102362204722" footer="0.51181102362204722"/>
      <printOptions horizontalCentered="1"/>
      <pageSetup paperSize="9" scale="52" fitToWidth="3" fitToHeight="7" orientation="landscape" r:id="rId6"/>
      <headerFooter alignWithMargins="0">
        <oddFooter>&amp;L&amp;F&amp;CPage &amp;P of &amp;N&amp;R&amp;A</oddFooter>
      </headerFooter>
    </customSheetView>
    <customSheetView guid="{8E87B443-9ECA-4E5B-8B30-5FFAF59E53BF}" showPageBreaks="1" printArea="1" view="pageBreakPreview" topLeftCell="A12">
      <selection activeCell="D20" sqref="D20"/>
      <pageMargins left="0.35433070866141736" right="0.15748031496062992" top="0.59055118110236227" bottom="0.78740157480314965" header="0.51181102362204722" footer="0.51181102362204722"/>
      <printOptions horizontalCentered="1"/>
      <pageSetup paperSize="9" scale="52" fitToWidth="3" fitToHeight="7" orientation="landscape" r:id="rId7"/>
      <headerFooter alignWithMargins="0">
        <oddFooter>&amp;L&amp;F&amp;CPage &amp;P of &amp;N&amp;R&amp;A</oddFooter>
      </headerFooter>
    </customSheetView>
    <customSheetView guid="{0721AF5F-91F7-4413-BD86-949A4DD3CF95}" showPageBreaks="1" printArea="1" view="pageBreakPreview">
      <selection activeCell="D20" sqref="D20"/>
      <pageMargins left="0.35433070866141736" right="0.15748031496062992" top="0.59055118110236227" bottom="0.78740157480314965" header="0.51181102362204722" footer="0.51181102362204722"/>
      <printOptions horizontalCentered="1"/>
      <pageSetup paperSize="9" scale="52" fitToWidth="3" fitToHeight="7" orientation="landscape" r:id="rId8"/>
      <headerFooter alignWithMargins="0">
        <oddFooter>&amp;L&amp;F&amp;CPage &amp;P of &amp;N&amp;R&amp;A</oddFooter>
      </headerFooter>
    </customSheetView>
    <customSheetView guid="{AA49714C-6F91-4DB7-B26A-33732E0FA33C}" showPageBreaks="1" printArea="1" view="pageBreakPreview" topLeftCell="A5">
      <selection activeCell="C8" sqref="C8"/>
      <pageMargins left="0.35433070866141736" right="0.15748031496062992" top="0.59055118110236227" bottom="0.78740157480314965" header="0.51181102362204722" footer="0.51181102362204722"/>
      <printOptions horizontalCentered="1"/>
      <pageSetup paperSize="9" scale="52" fitToWidth="3" fitToHeight="7" orientation="landscape" r:id="rId9"/>
      <headerFooter alignWithMargins="0">
        <oddFooter>&amp;L&amp;F&amp;CPage &amp;P of &amp;N&amp;R&amp;A</oddFooter>
      </headerFooter>
    </customSheetView>
    <customSheetView guid="{75B67C82-AF51-4EF4-946E-E9F2EB089D17}" showPageBreaks="1" printArea="1" view="pageBreakPreview" topLeftCell="A5">
      <selection activeCell="C8" sqref="C8"/>
      <pageMargins left="0.35433070866141736" right="0.15748031496062992" top="0.59055118110236227" bottom="0.78740157480314965" header="0.51181102362204722" footer="0.51181102362204722"/>
      <printOptions horizontalCentered="1"/>
      <pageSetup paperSize="9" scale="52" fitToWidth="3" fitToHeight="7" orientation="landscape" r:id="rId10"/>
      <headerFooter alignWithMargins="0">
        <oddFooter>&amp;L&amp;F&amp;CPage &amp;P of &amp;N&amp;R&amp;A</oddFooter>
      </headerFooter>
    </customSheetView>
    <customSheetView guid="{0BB2A382-E417-4BA9-86AB-ED80B243BA72}" showPageBreaks="1" printArea="1" view="pageBreakPreview">
      <selection activeCell="G4" sqref="G4"/>
      <pageMargins left="0.35433070866141736" right="0.15748031496062992" top="0.59055118110236227" bottom="0.78740157480314965" header="0.51181102362204722" footer="0.51181102362204722"/>
      <printOptions horizontalCentered="1"/>
      <pageSetup paperSize="9" scale="52" fitToWidth="3" fitToHeight="7" orientation="landscape" r:id="rId11"/>
      <headerFooter alignWithMargins="0">
        <oddFooter>&amp;L&amp;F&amp;CPage &amp;P of &amp;N&amp;R&amp;A</oddFooter>
      </headerFooter>
    </customSheetView>
    <customSheetView guid="{F3390224-4D9D-4BF8-BCFE-C097CE5C0689}" showPageBreaks="1" printArea="1" view="pageBreakPreview">
      <selection activeCell="E18" sqref="E18"/>
      <pageMargins left="0.35433070866141736" right="0.15748031496062992" top="0.59055118110236227" bottom="0.78740157480314965" header="0.51181102362204722" footer="0.51181102362204722"/>
      <printOptions horizontalCentered="1"/>
      <pageSetup paperSize="9" fitToWidth="3" fitToHeight="7" orientation="landscape" r:id="rId12"/>
      <headerFooter alignWithMargins="0">
        <oddFooter>&amp;L&amp;F&amp;CPage &amp;P of &amp;N&amp;R&amp;A</oddFooter>
      </headerFooter>
    </customSheetView>
    <customSheetView guid="{72E10B6C-3E78-4A6E-B308-D0CBDB1DBC8A}" showPageBreaks="1" printArea="1" view="pageBreakPreview">
      <selection activeCell="F22" sqref="F22"/>
      <pageMargins left="0.35433070866141736" right="0.15748031496062992" top="0.59055118110236227" bottom="0.78740157480314965" header="0.51181102362204722" footer="0.51181102362204722"/>
      <printOptions horizontalCentered="1"/>
      <pageSetup paperSize="9" fitToWidth="3" fitToHeight="7" orientation="landscape" r:id="rId13"/>
      <headerFooter alignWithMargins="0">
        <oddFooter>&amp;L&amp;F&amp;CPage &amp;P of &amp;N&amp;R&amp;A</oddFooter>
      </headerFooter>
    </customSheetView>
  </customSheetViews>
  <phoneticPr fontId="2" type="noConversion"/>
  <printOptions horizontalCentered="1"/>
  <pageMargins left="0.35433070866141736" right="0.15748031496062992" top="0.59055118110236227" bottom="0.78740157480314965" header="0.51181102362204722" footer="0.51181102362204722"/>
  <pageSetup paperSize="9" fitToWidth="3" fitToHeight="7" orientation="landscape" r:id="rId14"/>
  <headerFooter alignWithMargins="0">
    <oddFooter>&amp;L&amp;F&amp;CPage &amp;P of &amp;N&amp;R&amp;A</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
    <tabColor indexed="13"/>
  </sheetPr>
  <dimension ref="A1:Q18"/>
  <sheetViews>
    <sheetView zoomScale="75" workbookViewId="0"/>
  </sheetViews>
  <sheetFormatPr defaultRowHeight="12.5" x14ac:dyDescent="0.25"/>
  <cols>
    <col min="2" max="2" width="53.1796875" customWidth="1"/>
    <col min="3" max="3" width="22.81640625" customWidth="1"/>
    <col min="4" max="4" width="29.1796875" bestFit="1" customWidth="1"/>
    <col min="5" max="5" width="18.453125" customWidth="1"/>
    <col min="6" max="7" width="13.26953125" bestFit="1" customWidth="1"/>
    <col min="8" max="8" width="12.81640625" bestFit="1" customWidth="1"/>
    <col min="9" max="9" width="13.7265625" bestFit="1" customWidth="1"/>
    <col min="10" max="10" width="12.81640625" bestFit="1" customWidth="1"/>
    <col min="11" max="11" width="12.26953125" bestFit="1" customWidth="1"/>
    <col min="12" max="13" width="13.453125" bestFit="1" customWidth="1"/>
    <col min="14" max="15" width="13.1796875" bestFit="1" customWidth="1"/>
    <col min="16" max="16" width="13.453125" bestFit="1" customWidth="1"/>
    <col min="17" max="17" width="12.81640625" bestFit="1" customWidth="1"/>
    <col min="18" max="19" width="13.26953125" bestFit="1" customWidth="1"/>
    <col min="20" max="20" width="12.81640625" bestFit="1" customWidth="1"/>
    <col min="21" max="21" width="13.7265625" bestFit="1" customWidth="1"/>
    <col min="22" max="22" width="12.81640625" bestFit="1" customWidth="1"/>
    <col min="23" max="23" width="12.26953125" bestFit="1" customWidth="1"/>
    <col min="24" max="25" width="13.453125" bestFit="1" customWidth="1"/>
    <col min="26" max="27" width="13.1796875" bestFit="1" customWidth="1"/>
    <col min="28" max="28" width="13.453125" bestFit="1" customWidth="1"/>
    <col min="29" max="29" width="12.81640625" bestFit="1" customWidth="1"/>
    <col min="30" max="31" width="13.26953125" bestFit="1" customWidth="1"/>
    <col min="32" max="32" width="12.81640625" bestFit="1" customWidth="1"/>
    <col min="33" max="33" width="13.7265625" bestFit="1" customWidth="1"/>
    <col min="34" max="34" width="12.81640625" bestFit="1" customWidth="1"/>
    <col min="35" max="35" width="12.26953125" bestFit="1" customWidth="1"/>
    <col min="36" max="37" width="13.453125" bestFit="1" customWidth="1"/>
    <col min="38" max="39" width="13.1796875" bestFit="1" customWidth="1"/>
    <col min="40" max="40" width="13.453125" bestFit="1" customWidth="1"/>
  </cols>
  <sheetData>
    <row r="1" spans="1:17" ht="13" x14ac:dyDescent="0.3">
      <c r="A1" s="14"/>
      <c r="E1" s="96" t="s">
        <v>4</v>
      </c>
      <c r="F1" s="97"/>
      <c r="G1" s="97"/>
      <c r="H1" s="97"/>
      <c r="I1" s="97"/>
      <c r="J1" s="97"/>
      <c r="K1" s="97"/>
      <c r="L1" s="97"/>
      <c r="M1" s="97"/>
      <c r="N1" s="97"/>
      <c r="O1" s="97"/>
      <c r="P1" s="97"/>
      <c r="Q1" s="97"/>
    </row>
    <row r="2" spans="1:17" x14ac:dyDescent="0.25">
      <c r="A2" s="14" t="str">
        <f>'Cover Sheet'!$A$19</f>
        <v xml:space="preserve">ENQUIRY NUMBER </v>
      </c>
    </row>
    <row r="3" spans="1:17" x14ac:dyDescent="0.25">
      <c r="A3" s="14" t="s">
        <v>129</v>
      </c>
    </row>
    <row r="4" spans="1:17" x14ac:dyDescent="0.25">
      <c r="A4" s="63" t="str">
        <f>'5.1.1 Summary'!A4</f>
        <v xml:space="preserve">Manufacture, Supply and delivery of Seventy Two (72) Low NOx Burners and Burners Spares for Three (3) Units at Tutuka Power Station </v>
      </c>
    </row>
    <row r="6" spans="1:17" ht="13" x14ac:dyDescent="0.3">
      <c r="A6" s="71" t="s">
        <v>166</v>
      </c>
    </row>
    <row r="8" spans="1:17" x14ac:dyDescent="0.25">
      <c r="A8" s="66" t="s">
        <v>64</v>
      </c>
      <c r="B8" s="65"/>
      <c r="C8" s="112"/>
    </row>
    <row r="9" spans="1:17" x14ac:dyDescent="0.25">
      <c r="A9" s="66" t="s">
        <v>101</v>
      </c>
      <c r="B9" s="66" t="s">
        <v>102</v>
      </c>
      <c r="C9" s="112" t="s">
        <v>176</v>
      </c>
    </row>
    <row r="10" spans="1:17" x14ac:dyDescent="0.25">
      <c r="A10" s="64">
        <v>1</v>
      </c>
      <c r="B10" s="64" t="s">
        <v>103</v>
      </c>
      <c r="C10" s="98">
        <v>0</v>
      </c>
    </row>
    <row r="11" spans="1:17" x14ac:dyDescent="0.25">
      <c r="A11" s="64">
        <v>2</v>
      </c>
      <c r="B11" s="64" t="s">
        <v>104</v>
      </c>
      <c r="C11" s="98">
        <v>0</v>
      </c>
    </row>
    <row r="12" spans="1:17" x14ac:dyDescent="0.25">
      <c r="A12" s="64">
        <v>3</v>
      </c>
      <c r="B12" s="64" t="s">
        <v>105</v>
      </c>
      <c r="C12" s="98">
        <v>0</v>
      </c>
    </row>
    <row r="13" spans="1:17" x14ac:dyDescent="0.25">
      <c r="A13" s="64">
        <v>4</v>
      </c>
      <c r="B13" s="64" t="s">
        <v>106</v>
      </c>
      <c r="C13" s="98">
        <v>0</v>
      </c>
    </row>
    <row r="14" spans="1:17" x14ac:dyDescent="0.25">
      <c r="A14" s="64">
        <v>5</v>
      </c>
      <c r="B14" s="64" t="s">
        <v>18</v>
      </c>
      <c r="C14" s="98">
        <v>0</v>
      </c>
    </row>
    <row r="15" spans="1:17" x14ac:dyDescent="0.25">
      <c r="A15" s="64">
        <v>6</v>
      </c>
      <c r="B15" s="64" t="s">
        <v>107</v>
      </c>
      <c r="C15" s="98">
        <v>0</v>
      </c>
    </row>
    <row r="16" spans="1:17" x14ac:dyDescent="0.25">
      <c r="A16" s="64">
        <v>7</v>
      </c>
      <c r="B16" s="64" t="s">
        <v>108</v>
      </c>
      <c r="C16" s="98">
        <v>0</v>
      </c>
    </row>
    <row r="17" spans="1:3" x14ac:dyDescent="0.25">
      <c r="A17" s="64">
        <v>8</v>
      </c>
      <c r="B17" s="64" t="s">
        <v>109</v>
      </c>
      <c r="C17" s="98">
        <v>0</v>
      </c>
    </row>
    <row r="18" spans="1:3" x14ac:dyDescent="0.25">
      <c r="A18" s="69" t="s">
        <v>157</v>
      </c>
      <c r="B18" s="70"/>
      <c r="C18" s="99">
        <v>0</v>
      </c>
    </row>
  </sheetData>
  <customSheetViews>
    <customSheetView guid="{0DC4A0F8-0DA2-43F8-8C4D-60ABCF78B482}" scale="75" showPageBreaks="1" printArea="1" state="hidden">
      <pageMargins left="0.75" right="0.75" top="1" bottom="1" header="0.5" footer="0.5"/>
      <pageSetup paperSize="9" orientation="landscape" r:id="rId2"/>
      <headerFooter alignWithMargins="0">
        <oddFooter>&amp;L&amp;F&amp;CPage &amp;P of &amp;N&amp;R&amp;A</oddFooter>
      </headerFooter>
    </customSheetView>
    <customSheetView guid="{511B5C14-79B0-490D-A5EF-AFEBF81AB83B}" scale="75" state="hidden">
      <selection activeCell="D34" activeCellId="1" sqref="B28 D34"/>
      <pageMargins left="0.75" right="0.75" top="1" bottom="1" header="0.5" footer="0.5"/>
      <pageSetup paperSize="9" orientation="landscape" r:id="rId3"/>
      <headerFooter alignWithMargins="0">
        <oddFooter>&amp;L&amp;F&amp;CPage &amp;P of &amp;N&amp;R&amp;A</oddFooter>
      </headerFooter>
    </customSheetView>
    <customSheetView guid="{CACAFB77-A9C3-451B-9574-D112DE3116D2}" scale="75" state="hidden">
      <selection activeCell="D34" activeCellId="1" sqref="B28 D34"/>
      <pageMargins left="0.75" right="0.75" top="1" bottom="1" header="0.5" footer="0.5"/>
      <pageSetup paperSize="9" orientation="landscape" r:id="rId4"/>
      <headerFooter alignWithMargins="0">
        <oddFooter>&amp;L&amp;F&amp;CPage &amp;P of &amp;N&amp;R&amp;A</oddFooter>
      </headerFooter>
    </customSheetView>
    <customSheetView guid="{19CB91D9-B2FE-4E1A-A4B3-4E2570A95E85}" scale="75" state="hidden">
      <selection activeCell="D34" activeCellId="1" sqref="B28 D34"/>
      <pageMargins left="0.75" right="0.75" top="1" bottom="1" header="0.5" footer="0.5"/>
      <pageSetup paperSize="9" orientation="landscape" r:id="rId5"/>
      <headerFooter alignWithMargins="0">
        <oddFooter>&amp;L&amp;F&amp;CPage &amp;P of &amp;N&amp;R&amp;A</oddFooter>
      </headerFooter>
    </customSheetView>
    <customSheetView guid="{A95191F0-9154-407E-8D43-4FF0E22304A2}" scale="75" state="hidden">
      <selection activeCell="D34" activeCellId="1" sqref="B28 D34"/>
      <pageMargins left="0.75" right="0.75" top="1" bottom="1" header="0.5" footer="0.5"/>
      <pageSetup paperSize="9" orientation="landscape" r:id="rId6"/>
      <headerFooter alignWithMargins="0">
        <oddFooter>&amp;L&amp;F&amp;CPage &amp;P of &amp;N&amp;R&amp;A</oddFooter>
      </headerFooter>
    </customSheetView>
    <customSheetView guid="{A14972A4-C0B5-4978-9223-76935458928C}" scale="75" state="hidden">
      <selection activeCell="D34" activeCellId="1" sqref="B28 D34"/>
      <pageMargins left="0.75" right="0.75" top="1" bottom="1" header="0.5" footer="0.5"/>
      <pageSetup paperSize="9" orientation="landscape" r:id="rId7"/>
      <headerFooter alignWithMargins="0">
        <oddFooter>&amp;L&amp;F&amp;CPage &amp;P of &amp;N&amp;R&amp;A</oddFooter>
      </headerFooter>
    </customSheetView>
    <customSheetView guid="{8E87B443-9ECA-4E5B-8B30-5FFAF59E53BF}" scale="75" state="hidden">
      <selection activeCell="D34" activeCellId="1" sqref="B28 D34"/>
      <pageMargins left="0.75" right="0.75" top="1" bottom="1" header="0.5" footer="0.5"/>
      <pageSetup paperSize="9" orientation="landscape" r:id="rId8"/>
      <headerFooter alignWithMargins="0">
        <oddFooter>&amp;L&amp;F&amp;CPage &amp;P of &amp;N&amp;R&amp;A</oddFooter>
      </headerFooter>
    </customSheetView>
    <customSheetView guid="{0721AF5F-91F7-4413-BD86-949A4DD3CF95}" scale="75" showPageBreaks="1" printArea="1" state="hidden">
      <selection activeCell="D34" activeCellId="1" sqref="B28 D34"/>
      <pageMargins left="0.75" right="0.75" top="1" bottom="1" header="0.5" footer="0.5"/>
      <pageSetup paperSize="9" orientation="landscape" r:id="rId9"/>
      <headerFooter alignWithMargins="0">
        <oddFooter>&amp;L&amp;F&amp;CPage &amp;P of &amp;N&amp;R&amp;A</oddFooter>
      </headerFooter>
    </customSheetView>
    <customSheetView guid="{AA49714C-6F91-4DB7-B26A-33732E0FA33C}" scale="75" state="hidden">
      <selection activeCell="D34" activeCellId="1" sqref="B28 D34"/>
      <pageMargins left="0.75" right="0.75" top="1" bottom="1" header="0.5" footer="0.5"/>
      <pageSetup paperSize="9" orientation="landscape" r:id="rId10"/>
      <headerFooter alignWithMargins="0">
        <oddFooter>&amp;L&amp;F&amp;CPage &amp;P of &amp;N&amp;R&amp;A</oddFooter>
      </headerFooter>
    </customSheetView>
    <customSheetView guid="{75B67C82-AF51-4EF4-946E-E9F2EB089D17}" scale="75" state="hidden">
      <selection activeCell="D34" activeCellId="1" sqref="B28 D34"/>
      <pageMargins left="0.75" right="0.75" top="1" bottom="1" header="0.5" footer="0.5"/>
      <pageSetup paperSize="9" orientation="landscape" r:id="rId11"/>
      <headerFooter alignWithMargins="0">
        <oddFooter>&amp;L&amp;F&amp;CPage &amp;P of &amp;N&amp;R&amp;A</oddFooter>
      </headerFooter>
    </customSheetView>
    <customSheetView guid="{0BB2A382-E417-4BA9-86AB-ED80B243BA72}" scale="75" showPageBreaks="1" printArea="1" state="hidden">
      <selection activeCell="D34" activeCellId="1" sqref="B28 D34"/>
      <pageMargins left="0.75" right="0.75" top="1" bottom="1" header="0.5" footer="0.5"/>
      <pageSetup paperSize="9" orientation="landscape" r:id="rId12"/>
      <headerFooter alignWithMargins="0">
        <oddFooter>&amp;L&amp;F&amp;CPage &amp;P of &amp;N&amp;R&amp;A</oddFooter>
      </headerFooter>
    </customSheetView>
    <customSheetView guid="{F3390224-4D9D-4BF8-BCFE-C097CE5C0689}" scale="75" state="hidden">
      <selection activeCell="D34" activeCellId="1" sqref="B28 D34"/>
      <pageMargins left="0.75" right="0.75" top="1" bottom="1" header="0.5" footer="0.5"/>
      <pageSetup paperSize="9" orientation="landscape" r:id="rId13"/>
      <headerFooter alignWithMargins="0">
        <oddFooter>&amp;L&amp;F&amp;CPage &amp;P of &amp;N&amp;R&amp;A</oddFooter>
      </headerFooter>
    </customSheetView>
    <customSheetView guid="{72E10B6C-3E78-4A6E-B308-D0CBDB1DBC8A}" scale="75" state="hidden">
      <selection activeCell="D34" activeCellId="1" sqref="B28 D34"/>
      <pageMargins left="0.75" right="0.75" top="1" bottom="1" header="0.5" footer="0.5"/>
      <pageSetup paperSize="9" orientation="landscape" r:id="rId14"/>
      <headerFooter alignWithMargins="0">
        <oddFooter>&amp;L&amp;F&amp;CPage &amp;P of &amp;N&amp;R&amp;A</oddFooter>
      </headerFooter>
    </customSheetView>
  </customSheetViews>
  <phoneticPr fontId="2" type="noConversion"/>
  <pageMargins left="0.75" right="0.75" top="1" bottom="1" header="0.5" footer="0.5"/>
  <pageSetup paperSize="9" orientation="landscape" r:id="rId15"/>
  <headerFooter alignWithMargins="0">
    <oddFooter>&amp;L&amp;F&amp;CPage &amp;P of &amp;N&amp;R&amp;A</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4">
    <tabColor indexed="13"/>
  </sheetPr>
  <dimension ref="A1:BO31"/>
  <sheetViews>
    <sheetView zoomScale="75" workbookViewId="0">
      <selection activeCell="A2" sqref="A2"/>
    </sheetView>
  </sheetViews>
  <sheetFormatPr defaultRowHeight="12.5" x14ac:dyDescent="0.25"/>
  <cols>
    <col min="1" max="1" width="13.1796875" customWidth="1"/>
    <col min="2" max="2" width="14" customWidth="1"/>
    <col min="3" max="3" width="20.7265625" customWidth="1"/>
    <col min="4" max="4" width="18.26953125" customWidth="1"/>
    <col min="5" max="5" width="24.453125" customWidth="1"/>
    <col min="6" max="6" width="12.54296875" customWidth="1"/>
    <col min="7" max="7" width="32.1796875" customWidth="1"/>
    <col min="8" max="8" width="10.81640625" bestFit="1" customWidth="1"/>
    <col min="9" max="9" width="11" bestFit="1" customWidth="1"/>
    <col min="10" max="10" width="11.1796875" bestFit="1" customWidth="1"/>
    <col min="11" max="11" width="10.81640625" bestFit="1" customWidth="1"/>
    <col min="12" max="12" width="11.453125" bestFit="1" customWidth="1"/>
    <col min="13" max="13" width="10.81640625" bestFit="1" customWidth="1"/>
    <col min="14" max="14" width="10.26953125" bestFit="1" customWidth="1"/>
    <col min="15" max="15" width="11.1796875" bestFit="1" customWidth="1"/>
    <col min="16" max="16" width="11" bestFit="1" customWidth="1"/>
    <col min="17" max="17" width="10.81640625" bestFit="1" customWidth="1"/>
    <col min="18" max="18" width="11.453125" bestFit="1" customWidth="1"/>
    <col min="19" max="19" width="11.1796875" bestFit="1" customWidth="1"/>
    <col min="20" max="20" width="10.81640625" bestFit="1" customWidth="1"/>
    <col min="21" max="21" width="11" bestFit="1" customWidth="1"/>
    <col min="22" max="22" width="11.1796875" bestFit="1" customWidth="1"/>
    <col min="23" max="23" width="10.81640625" bestFit="1" customWidth="1"/>
    <col min="24" max="24" width="11.453125" bestFit="1" customWidth="1"/>
    <col min="25" max="25" width="10.81640625" bestFit="1" customWidth="1"/>
    <col min="26" max="26" width="10.26953125" bestFit="1" customWidth="1"/>
    <col min="27" max="27" width="11.1796875" bestFit="1" customWidth="1"/>
    <col min="28" max="28" width="11" bestFit="1" customWidth="1"/>
    <col min="29" max="29" width="10.81640625" bestFit="1" customWidth="1"/>
    <col min="30" max="30" width="15" bestFit="1" customWidth="1"/>
    <col min="31" max="31" width="11.1796875" bestFit="1" customWidth="1"/>
    <col min="32" max="32" width="10.81640625" bestFit="1" customWidth="1"/>
    <col min="33" max="33" width="11" bestFit="1" customWidth="1"/>
    <col min="34" max="34" width="11.1796875" bestFit="1" customWidth="1"/>
    <col min="35" max="35" width="10.81640625" bestFit="1" customWidth="1"/>
    <col min="36" max="36" width="11.453125" bestFit="1" customWidth="1"/>
    <col min="37" max="37" width="10.81640625" bestFit="1" customWidth="1"/>
    <col min="38" max="38" width="10.26953125" bestFit="1" customWidth="1"/>
    <col min="39" max="39" width="11.1796875" bestFit="1" customWidth="1"/>
    <col min="40" max="40" width="11" bestFit="1" customWidth="1"/>
    <col min="41" max="41" width="10.81640625" bestFit="1" customWidth="1"/>
    <col min="42" max="42" width="11.453125" bestFit="1" customWidth="1"/>
    <col min="43" max="43" width="11.1796875" bestFit="1" customWidth="1"/>
    <col min="44" max="44" width="10.81640625" bestFit="1" customWidth="1"/>
    <col min="45" max="45" width="11" bestFit="1" customWidth="1"/>
    <col min="46" max="46" width="11.1796875" bestFit="1" customWidth="1"/>
    <col min="47" max="47" width="10.81640625" bestFit="1" customWidth="1"/>
    <col min="48" max="48" width="11.453125" bestFit="1" customWidth="1"/>
    <col min="49" max="49" width="10.81640625" bestFit="1" customWidth="1"/>
    <col min="50" max="50" width="10.26953125" bestFit="1" customWidth="1"/>
    <col min="51" max="51" width="11.1796875" bestFit="1" customWidth="1"/>
    <col min="52" max="52" width="11" bestFit="1" customWidth="1"/>
    <col min="53" max="53" width="10.81640625" bestFit="1" customWidth="1"/>
    <col min="54" max="54" width="11.453125" bestFit="1" customWidth="1"/>
    <col min="55" max="55" width="11.1796875" bestFit="1" customWidth="1"/>
    <col min="56" max="56" width="10.81640625" bestFit="1" customWidth="1"/>
    <col min="57" max="57" width="11" bestFit="1" customWidth="1"/>
    <col min="58" max="58" width="11.1796875" bestFit="1" customWidth="1"/>
    <col min="59" max="59" width="10.81640625" bestFit="1" customWidth="1"/>
    <col min="60" max="60" width="11.453125" bestFit="1" customWidth="1"/>
    <col min="61" max="61" width="10.81640625" bestFit="1" customWidth="1"/>
    <col min="62" max="62" width="10.26953125" bestFit="1" customWidth="1"/>
    <col min="63" max="63" width="11.1796875" bestFit="1" customWidth="1"/>
    <col min="64" max="64" width="11" bestFit="1" customWidth="1"/>
    <col min="65" max="65" width="10.81640625" bestFit="1" customWidth="1"/>
    <col min="66" max="66" width="11.453125" bestFit="1" customWidth="1"/>
    <col min="67" max="67" width="11.1796875" bestFit="1" customWidth="1"/>
  </cols>
  <sheetData>
    <row r="1" spans="1:67" ht="13" x14ac:dyDescent="0.3">
      <c r="A1" s="96" t="s">
        <v>4</v>
      </c>
      <c r="B1" s="97"/>
      <c r="C1" s="97"/>
      <c r="D1" s="97"/>
      <c r="E1" s="97"/>
      <c r="F1" s="97"/>
      <c r="G1" s="97"/>
      <c r="H1" s="97"/>
      <c r="I1" s="97"/>
      <c r="J1" s="97"/>
      <c r="K1" s="97"/>
      <c r="L1" s="97"/>
      <c r="M1" s="97"/>
    </row>
    <row r="2" spans="1:67" x14ac:dyDescent="0.25">
      <c r="A2" s="14"/>
    </row>
    <row r="3" spans="1:67" x14ac:dyDescent="0.25">
      <c r="A3" s="14" t="str">
        <f>'Cover Sheet'!$A$19</f>
        <v xml:space="preserve">ENQUIRY NUMBER </v>
      </c>
    </row>
    <row r="4" spans="1:67" x14ac:dyDescent="0.25">
      <c r="A4" s="14" t="s">
        <v>129</v>
      </c>
    </row>
    <row r="5" spans="1:67" x14ac:dyDescent="0.25">
      <c r="A5" s="63" t="str">
        <f>'5.1.1 Summary'!A4</f>
        <v xml:space="preserve">Manufacture, Supply and delivery of Seventy Two (72) Low NOx Burners and Burners Spares for Three (3) Units at Tutuka Power Station </v>
      </c>
    </row>
    <row r="6" spans="1:67" x14ac:dyDescent="0.25">
      <c r="E6" s="164" t="s">
        <v>112</v>
      </c>
      <c r="F6" s="165"/>
      <c r="G6" s="166"/>
      <c r="H6" s="62" t="e">
        <f>#REF!</f>
        <v>#REF!</v>
      </c>
      <c r="I6" s="62" t="e">
        <f>#REF!</f>
        <v>#REF!</v>
      </c>
      <c r="J6" s="62" t="e">
        <f>#REF!</f>
        <v>#REF!</v>
      </c>
      <c r="K6" s="62" t="e">
        <f>#REF!</f>
        <v>#REF!</v>
      </c>
      <c r="L6" s="62" t="e">
        <f>#REF!</f>
        <v>#REF!</v>
      </c>
      <c r="M6" s="62" t="e">
        <f>#REF!</f>
        <v>#REF!</v>
      </c>
      <c r="N6" s="62" t="e">
        <f>#REF!</f>
        <v>#REF!</v>
      </c>
      <c r="O6" s="62" t="e">
        <f>#REF!</f>
        <v>#REF!</v>
      </c>
      <c r="P6" s="62" t="e">
        <f>#REF!</f>
        <v>#REF!</v>
      </c>
      <c r="Q6" s="62" t="e">
        <f>#REF!</f>
        <v>#REF!</v>
      </c>
      <c r="R6" s="62" t="e">
        <f>#REF!</f>
        <v>#REF!</v>
      </c>
      <c r="S6" s="62" t="e">
        <f>#REF!</f>
        <v>#REF!</v>
      </c>
      <c r="T6" s="62" t="e">
        <f>#REF!</f>
        <v>#REF!</v>
      </c>
      <c r="U6" s="62" t="e">
        <f>#REF!</f>
        <v>#REF!</v>
      </c>
      <c r="V6" s="62" t="e">
        <f>#REF!</f>
        <v>#REF!</v>
      </c>
      <c r="W6" s="62" t="e">
        <f>#REF!</f>
        <v>#REF!</v>
      </c>
      <c r="X6" s="62" t="e">
        <f>#REF!</f>
        <v>#REF!</v>
      </c>
      <c r="Y6" s="62" t="e">
        <f>#REF!</f>
        <v>#REF!</v>
      </c>
      <c r="Z6" s="62" t="e">
        <f>#REF!</f>
        <v>#REF!</v>
      </c>
      <c r="AA6" s="62" t="e">
        <f>#REF!</f>
        <v>#REF!</v>
      </c>
      <c r="AB6" s="62" t="e">
        <f>#REF!</f>
        <v>#REF!</v>
      </c>
      <c r="AC6" s="62" t="e">
        <f>#REF!</f>
        <v>#REF!</v>
      </c>
      <c r="AD6" s="62" t="e">
        <f>#REF!</f>
        <v>#REF!</v>
      </c>
      <c r="AE6" s="62" t="e">
        <f>#REF!</f>
        <v>#REF!</v>
      </c>
      <c r="AF6" s="62" t="e">
        <f>#REF!</f>
        <v>#REF!</v>
      </c>
      <c r="AG6" s="62" t="e">
        <f>#REF!</f>
        <v>#REF!</v>
      </c>
      <c r="AH6" s="62" t="e">
        <f>#REF!</f>
        <v>#REF!</v>
      </c>
      <c r="AI6" s="62" t="e">
        <f>#REF!</f>
        <v>#REF!</v>
      </c>
      <c r="AJ6" s="62" t="e">
        <f>#REF!</f>
        <v>#REF!</v>
      </c>
      <c r="AK6" s="62" t="e">
        <f>#REF!</f>
        <v>#REF!</v>
      </c>
      <c r="AL6" s="62" t="e">
        <f>#REF!</f>
        <v>#REF!</v>
      </c>
      <c r="AM6" s="62" t="e">
        <f>#REF!</f>
        <v>#REF!</v>
      </c>
      <c r="AN6" s="62" t="e">
        <f>#REF!</f>
        <v>#REF!</v>
      </c>
      <c r="AO6" s="62" t="e">
        <f>#REF!</f>
        <v>#REF!</v>
      </c>
      <c r="AP6" s="62" t="e">
        <f>#REF!</f>
        <v>#REF!</v>
      </c>
      <c r="AQ6" s="62" t="e">
        <f>#REF!</f>
        <v>#REF!</v>
      </c>
      <c r="AR6" s="62" t="e">
        <f>#REF!</f>
        <v>#REF!</v>
      </c>
      <c r="AS6" s="62" t="e">
        <f>#REF!</f>
        <v>#REF!</v>
      </c>
      <c r="AT6" s="62" t="e">
        <f>#REF!</f>
        <v>#REF!</v>
      </c>
      <c r="AU6" s="62" t="e">
        <f>#REF!</f>
        <v>#REF!</v>
      </c>
      <c r="AV6" s="62" t="e">
        <f>#REF!</f>
        <v>#REF!</v>
      </c>
      <c r="AW6" s="62" t="e">
        <f>#REF!</f>
        <v>#REF!</v>
      </c>
      <c r="AX6" s="62" t="e">
        <f>#REF!</f>
        <v>#REF!</v>
      </c>
      <c r="AY6" s="62" t="e">
        <f>#REF!</f>
        <v>#REF!</v>
      </c>
      <c r="AZ6" s="62" t="e">
        <f>#REF!</f>
        <v>#REF!</v>
      </c>
      <c r="BA6" s="62" t="e">
        <f>#REF!</f>
        <v>#REF!</v>
      </c>
      <c r="BB6" s="62" t="e">
        <f>#REF!</f>
        <v>#REF!</v>
      </c>
      <c r="BC6" s="62" t="e">
        <f>#REF!</f>
        <v>#REF!</v>
      </c>
      <c r="BD6" s="62" t="e">
        <f>#REF!</f>
        <v>#REF!</v>
      </c>
      <c r="BE6" s="62" t="e">
        <f>#REF!</f>
        <v>#REF!</v>
      </c>
      <c r="BF6" s="62" t="e">
        <f>#REF!</f>
        <v>#REF!</v>
      </c>
      <c r="BG6" s="62" t="e">
        <f>#REF!</f>
        <v>#REF!</v>
      </c>
      <c r="BH6" s="62" t="e">
        <f>#REF!</f>
        <v>#REF!</v>
      </c>
      <c r="BI6" s="62" t="e">
        <f>#REF!</f>
        <v>#REF!</v>
      </c>
      <c r="BJ6" s="62" t="e">
        <f>#REF!</f>
        <v>#REF!</v>
      </c>
      <c r="BK6" s="62" t="e">
        <f>#REF!</f>
        <v>#REF!</v>
      </c>
      <c r="BL6" s="62" t="e">
        <f>#REF!</f>
        <v>#REF!</v>
      </c>
      <c r="BM6" s="62" t="e">
        <f>#REF!</f>
        <v>#REF!</v>
      </c>
      <c r="BN6" s="62" t="e">
        <f>#REF!</f>
        <v>#REF!</v>
      </c>
      <c r="BO6" s="62" t="e">
        <f>#REF!</f>
        <v>#REF!</v>
      </c>
    </row>
    <row r="7" spans="1:67" ht="13" x14ac:dyDescent="0.3">
      <c r="A7" s="71" t="s">
        <v>158</v>
      </c>
      <c r="B7" s="71"/>
      <c r="E7" s="164" t="s">
        <v>65</v>
      </c>
      <c r="F7" s="165"/>
      <c r="G7" s="166"/>
      <c r="H7" s="154" t="e">
        <f>#REF!</f>
        <v>#REF!</v>
      </c>
      <c r="I7" s="154" t="e">
        <f>#REF!</f>
        <v>#REF!</v>
      </c>
      <c r="J7" s="154" t="e">
        <f>#REF!</f>
        <v>#REF!</v>
      </c>
      <c r="K7" s="154" t="e">
        <f>#REF!</f>
        <v>#REF!</v>
      </c>
      <c r="L7" s="154" t="e">
        <f>#REF!</f>
        <v>#REF!</v>
      </c>
      <c r="M7" s="154" t="e">
        <f>#REF!</f>
        <v>#REF!</v>
      </c>
      <c r="N7" s="154" t="e">
        <f>#REF!</f>
        <v>#REF!</v>
      </c>
      <c r="O7" s="154" t="e">
        <f>#REF!</f>
        <v>#REF!</v>
      </c>
      <c r="P7" s="154" t="e">
        <f>#REF!</f>
        <v>#REF!</v>
      </c>
      <c r="Q7" s="154" t="e">
        <f>#REF!</f>
        <v>#REF!</v>
      </c>
      <c r="R7" s="154" t="e">
        <f>#REF!</f>
        <v>#REF!</v>
      </c>
      <c r="S7" s="154" t="e">
        <f>#REF!</f>
        <v>#REF!</v>
      </c>
      <c r="T7" s="154" t="e">
        <f>#REF!</f>
        <v>#REF!</v>
      </c>
      <c r="U7" s="154" t="e">
        <f>#REF!</f>
        <v>#REF!</v>
      </c>
      <c r="V7" s="154" t="e">
        <f>#REF!</f>
        <v>#REF!</v>
      </c>
      <c r="W7" s="154" t="e">
        <f>#REF!</f>
        <v>#REF!</v>
      </c>
      <c r="X7" s="154" t="e">
        <f>#REF!</f>
        <v>#REF!</v>
      </c>
      <c r="Y7" s="154" t="e">
        <f>#REF!</f>
        <v>#REF!</v>
      </c>
      <c r="Z7" s="154" t="e">
        <f>#REF!</f>
        <v>#REF!</v>
      </c>
      <c r="AA7" s="154" t="e">
        <f>#REF!</f>
        <v>#REF!</v>
      </c>
      <c r="AB7" s="154" t="e">
        <f>#REF!</f>
        <v>#REF!</v>
      </c>
      <c r="AC7" s="154" t="e">
        <f>#REF!</f>
        <v>#REF!</v>
      </c>
      <c r="AD7" s="154" t="e">
        <f>#REF!</f>
        <v>#REF!</v>
      </c>
      <c r="AE7" s="154" t="e">
        <f>#REF!</f>
        <v>#REF!</v>
      </c>
      <c r="AF7" s="154" t="e">
        <f>#REF!</f>
        <v>#REF!</v>
      </c>
      <c r="AG7" s="154" t="e">
        <f>#REF!</f>
        <v>#REF!</v>
      </c>
      <c r="AH7" s="154" t="e">
        <f>#REF!</f>
        <v>#REF!</v>
      </c>
      <c r="AI7" s="154" t="e">
        <f>#REF!</f>
        <v>#REF!</v>
      </c>
      <c r="AJ7" s="154" t="e">
        <f>#REF!</f>
        <v>#REF!</v>
      </c>
      <c r="AK7" s="154" t="e">
        <f>#REF!</f>
        <v>#REF!</v>
      </c>
      <c r="AL7" s="154" t="e">
        <f>#REF!</f>
        <v>#REF!</v>
      </c>
      <c r="AM7" s="154" t="e">
        <f>#REF!</f>
        <v>#REF!</v>
      </c>
      <c r="AN7" s="154" t="e">
        <f>#REF!</f>
        <v>#REF!</v>
      </c>
      <c r="AO7" s="154" t="e">
        <f>#REF!</f>
        <v>#REF!</v>
      </c>
      <c r="AP7" s="154" t="e">
        <f>#REF!</f>
        <v>#REF!</v>
      </c>
      <c r="AQ7" s="154" t="e">
        <f>#REF!</f>
        <v>#REF!</v>
      </c>
      <c r="AR7" s="154" t="e">
        <f>#REF!</f>
        <v>#REF!</v>
      </c>
      <c r="AS7" s="154" t="e">
        <f>#REF!</f>
        <v>#REF!</v>
      </c>
      <c r="AT7" s="154" t="e">
        <f>#REF!</f>
        <v>#REF!</v>
      </c>
      <c r="AU7" s="154" t="e">
        <f>#REF!</f>
        <v>#REF!</v>
      </c>
      <c r="AV7" s="154" t="e">
        <f>#REF!</f>
        <v>#REF!</v>
      </c>
      <c r="AW7" s="154" t="e">
        <f>#REF!</f>
        <v>#REF!</v>
      </c>
      <c r="AX7" s="154" t="e">
        <f>#REF!</f>
        <v>#REF!</v>
      </c>
      <c r="AY7" s="154" t="e">
        <f>#REF!</f>
        <v>#REF!</v>
      </c>
      <c r="AZ7" s="154" t="e">
        <f>#REF!</f>
        <v>#REF!</v>
      </c>
      <c r="BA7" s="154" t="e">
        <f>#REF!</f>
        <v>#REF!</v>
      </c>
      <c r="BB7" s="154" t="e">
        <f>#REF!</f>
        <v>#REF!</v>
      </c>
      <c r="BC7" s="154" t="e">
        <f>#REF!</f>
        <v>#REF!</v>
      </c>
      <c r="BD7" s="154" t="e">
        <f>#REF!</f>
        <v>#REF!</v>
      </c>
      <c r="BE7" s="154" t="e">
        <f>#REF!</f>
        <v>#REF!</v>
      </c>
      <c r="BF7" s="154" t="e">
        <f>#REF!</f>
        <v>#REF!</v>
      </c>
      <c r="BG7" s="154" t="e">
        <f>#REF!</f>
        <v>#REF!</v>
      </c>
      <c r="BH7" s="154" t="e">
        <f>#REF!</f>
        <v>#REF!</v>
      </c>
      <c r="BI7" s="154" t="e">
        <f>#REF!</f>
        <v>#REF!</v>
      </c>
      <c r="BJ7" s="154" t="e">
        <f>#REF!</f>
        <v>#REF!</v>
      </c>
      <c r="BK7" s="154" t="e">
        <f>#REF!</f>
        <v>#REF!</v>
      </c>
      <c r="BL7" s="154" t="e">
        <f>#REF!</f>
        <v>#REF!</v>
      </c>
      <c r="BM7" s="154" t="e">
        <f>#REF!</f>
        <v>#REF!</v>
      </c>
      <c r="BN7" s="154" t="e">
        <f>#REF!</f>
        <v>#REF!</v>
      </c>
      <c r="BO7" s="154" t="e">
        <f>#REF!</f>
        <v>#REF!</v>
      </c>
    </row>
    <row r="8" spans="1:67" ht="13" x14ac:dyDescent="0.3">
      <c r="B8" s="71"/>
      <c r="E8" s="164" t="s">
        <v>67</v>
      </c>
      <c r="F8" s="165"/>
      <c r="G8" s="166"/>
      <c r="H8" s="154" t="e">
        <f>#REF!</f>
        <v>#REF!</v>
      </c>
      <c r="I8" s="154" t="e">
        <f>#REF!</f>
        <v>#REF!</v>
      </c>
      <c r="J8" s="154" t="e">
        <f>#REF!</f>
        <v>#REF!</v>
      </c>
      <c r="K8" s="154" t="e">
        <f>#REF!</f>
        <v>#REF!</v>
      </c>
      <c r="L8" s="154" t="e">
        <f>#REF!</f>
        <v>#REF!</v>
      </c>
      <c r="M8" s="154" t="e">
        <f>#REF!</f>
        <v>#REF!</v>
      </c>
      <c r="N8" s="154" t="e">
        <f>#REF!</f>
        <v>#REF!</v>
      </c>
      <c r="O8" s="154" t="e">
        <f>#REF!</f>
        <v>#REF!</v>
      </c>
      <c r="P8" s="154" t="e">
        <f>#REF!</f>
        <v>#REF!</v>
      </c>
      <c r="Q8" s="154" t="e">
        <f>#REF!</f>
        <v>#REF!</v>
      </c>
      <c r="R8" s="154" t="e">
        <f>#REF!</f>
        <v>#REF!</v>
      </c>
      <c r="S8" s="154" t="e">
        <f>#REF!</f>
        <v>#REF!</v>
      </c>
      <c r="T8" s="154" t="e">
        <f>#REF!</f>
        <v>#REF!</v>
      </c>
      <c r="U8" s="154" t="e">
        <f>#REF!</f>
        <v>#REF!</v>
      </c>
      <c r="V8" s="154" t="e">
        <f>#REF!</f>
        <v>#REF!</v>
      </c>
      <c r="W8" s="154" t="e">
        <f>#REF!</f>
        <v>#REF!</v>
      </c>
      <c r="X8" s="154" t="e">
        <f>#REF!</f>
        <v>#REF!</v>
      </c>
      <c r="Y8" s="154" t="e">
        <f>#REF!</f>
        <v>#REF!</v>
      </c>
      <c r="Z8" s="154" t="e">
        <f>#REF!</f>
        <v>#REF!</v>
      </c>
      <c r="AA8" s="154" t="e">
        <f>#REF!</f>
        <v>#REF!</v>
      </c>
      <c r="AB8" s="154" t="e">
        <f>#REF!</f>
        <v>#REF!</v>
      </c>
      <c r="AC8" s="154" t="e">
        <f>#REF!</f>
        <v>#REF!</v>
      </c>
      <c r="AD8" s="154" t="e">
        <f>#REF!</f>
        <v>#REF!</v>
      </c>
      <c r="AE8" s="154" t="e">
        <f>#REF!</f>
        <v>#REF!</v>
      </c>
      <c r="AF8" s="154" t="e">
        <f>#REF!</f>
        <v>#REF!</v>
      </c>
      <c r="AG8" s="154" t="e">
        <f>#REF!</f>
        <v>#REF!</v>
      </c>
      <c r="AH8" s="154" t="e">
        <f>#REF!</f>
        <v>#REF!</v>
      </c>
      <c r="AI8" s="154" t="e">
        <f>#REF!</f>
        <v>#REF!</v>
      </c>
      <c r="AJ8" s="154" t="e">
        <f>#REF!</f>
        <v>#REF!</v>
      </c>
      <c r="AK8" s="154" t="e">
        <f>#REF!</f>
        <v>#REF!</v>
      </c>
      <c r="AL8" s="154" t="e">
        <f>#REF!</f>
        <v>#REF!</v>
      </c>
      <c r="AM8" s="154" t="e">
        <f>#REF!</f>
        <v>#REF!</v>
      </c>
      <c r="AN8" s="154" t="e">
        <f>#REF!</f>
        <v>#REF!</v>
      </c>
      <c r="AO8" s="154" t="e">
        <f>#REF!</f>
        <v>#REF!</v>
      </c>
      <c r="AP8" s="154" t="e">
        <f>#REF!</f>
        <v>#REF!</v>
      </c>
      <c r="AQ8" s="154" t="e">
        <f>#REF!</f>
        <v>#REF!</v>
      </c>
      <c r="AR8" s="154" t="e">
        <f>#REF!</f>
        <v>#REF!</v>
      </c>
      <c r="AS8" s="154" t="e">
        <f>#REF!</f>
        <v>#REF!</v>
      </c>
      <c r="AT8" s="154" t="e">
        <f>#REF!</f>
        <v>#REF!</v>
      </c>
      <c r="AU8" s="154" t="e">
        <f>#REF!</f>
        <v>#REF!</v>
      </c>
      <c r="AV8" s="154" t="e">
        <f>#REF!</f>
        <v>#REF!</v>
      </c>
      <c r="AW8" s="154" t="e">
        <f>#REF!</f>
        <v>#REF!</v>
      </c>
      <c r="AX8" s="154" t="e">
        <f>#REF!</f>
        <v>#REF!</v>
      </c>
      <c r="AY8" s="154" t="e">
        <f>#REF!</f>
        <v>#REF!</v>
      </c>
      <c r="AZ8" s="154" t="e">
        <f>#REF!</f>
        <v>#REF!</v>
      </c>
      <c r="BA8" s="154" t="e">
        <f>#REF!</f>
        <v>#REF!</v>
      </c>
      <c r="BB8" s="154" t="e">
        <f>#REF!</f>
        <v>#REF!</v>
      </c>
      <c r="BC8" s="154" t="e">
        <f>#REF!</f>
        <v>#REF!</v>
      </c>
      <c r="BD8" s="154" t="e">
        <f>#REF!</f>
        <v>#REF!</v>
      </c>
      <c r="BE8" s="154" t="e">
        <f>#REF!</f>
        <v>#REF!</v>
      </c>
      <c r="BF8" s="154" t="e">
        <f>#REF!</f>
        <v>#REF!</v>
      </c>
      <c r="BG8" s="154" t="e">
        <f>#REF!</f>
        <v>#REF!</v>
      </c>
      <c r="BH8" s="154" t="e">
        <f>#REF!</f>
        <v>#REF!</v>
      </c>
      <c r="BI8" s="154" t="e">
        <f>#REF!</f>
        <v>#REF!</v>
      </c>
      <c r="BJ8" s="154" t="e">
        <f>#REF!</f>
        <v>#REF!</v>
      </c>
      <c r="BK8" s="154" t="e">
        <f>#REF!</f>
        <v>#REF!</v>
      </c>
      <c r="BL8" s="154" t="e">
        <f>#REF!</f>
        <v>#REF!</v>
      </c>
      <c r="BM8" s="154" t="e">
        <f>#REF!</f>
        <v>#REF!</v>
      </c>
      <c r="BN8" s="154" t="e">
        <f>#REF!</f>
        <v>#REF!</v>
      </c>
      <c r="BO8" s="154" t="e">
        <f>#REF!</f>
        <v>#REF!</v>
      </c>
    </row>
    <row r="9" spans="1:67" ht="13" x14ac:dyDescent="0.3">
      <c r="B9" s="71"/>
      <c r="E9" s="164" t="s">
        <v>66</v>
      </c>
      <c r="F9" s="165"/>
      <c r="G9" s="166"/>
      <c r="H9" s="154" t="e">
        <f>#REF!</f>
        <v>#REF!</v>
      </c>
      <c r="I9" s="154" t="e">
        <f>#REF!</f>
        <v>#REF!</v>
      </c>
      <c r="J9" s="154" t="e">
        <f>#REF!</f>
        <v>#REF!</v>
      </c>
      <c r="K9" s="154" t="e">
        <f>#REF!</f>
        <v>#REF!</v>
      </c>
      <c r="L9" s="154" t="e">
        <f>#REF!</f>
        <v>#REF!</v>
      </c>
      <c r="M9" s="154" t="e">
        <f>#REF!</f>
        <v>#REF!</v>
      </c>
      <c r="N9" s="154" t="e">
        <f>#REF!</f>
        <v>#REF!</v>
      </c>
      <c r="O9" s="154" t="e">
        <f>#REF!</f>
        <v>#REF!</v>
      </c>
      <c r="P9" s="154" t="e">
        <f>#REF!</f>
        <v>#REF!</v>
      </c>
      <c r="Q9" s="154" t="e">
        <f>#REF!</f>
        <v>#REF!</v>
      </c>
      <c r="R9" s="154" t="e">
        <f>#REF!</f>
        <v>#REF!</v>
      </c>
      <c r="S9" s="154" t="e">
        <f>#REF!</f>
        <v>#REF!</v>
      </c>
      <c r="T9" s="154" t="e">
        <f>#REF!</f>
        <v>#REF!</v>
      </c>
      <c r="U9" s="154" t="e">
        <f>#REF!</f>
        <v>#REF!</v>
      </c>
      <c r="V9" s="154" t="e">
        <f>#REF!</f>
        <v>#REF!</v>
      </c>
      <c r="W9" s="154" t="e">
        <f>#REF!</f>
        <v>#REF!</v>
      </c>
      <c r="X9" s="154" t="e">
        <f>#REF!</f>
        <v>#REF!</v>
      </c>
      <c r="Y9" s="154" t="e">
        <f>#REF!</f>
        <v>#REF!</v>
      </c>
      <c r="Z9" s="154" t="e">
        <f>#REF!</f>
        <v>#REF!</v>
      </c>
      <c r="AA9" s="154" t="e">
        <f>#REF!</f>
        <v>#REF!</v>
      </c>
      <c r="AB9" s="154" t="e">
        <f>#REF!</f>
        <v>#REF!</v>
      </c>
      <c r="AC9" s="154" t="e">
        <f>#REF!</f>
        <v>#REF!</v>
      </c>
      <c r="AD9" s="154" t="e">
        <f>#REF!</f>
        <v>#REF!</v>
      </c>
      <c r="AE9" s="154" t="e">
        <f>#REF!</f>
        <v>#REF!</v>
      </c>
      <c r="AF9" s="154" t="e">
        <f>#REF!</f>
        <v>#REF!</v>
      </c>
      <c r="AG9" s="154" t="e">
        <f>#REF!</f>
        <v>#REF!</v>
      </c>
      <c r="AH9" s="154" t="e">
        <f>#REF!</f>
        <v>#REF!</v>
      </c>
      <c r="AI9" s="154" t="e">
        <f>#REF!</f>
        <v>#REF!</v>
      </c>
      <c r="AJ9" s="154" t="e">
        <f>#REF!</f>
        <v>#REF!</v>
      </c>
      <c r="AK9" s="154" t="e">
        <f>#REF!</f>
        <v>#REF!</v>
      </c>
      <c r="AL9" s="154" t="e">
        <f>#REF!</f>
        <v>#REF!</v>
      </c>
      <c r="AM9" s="154" t="e">
        <f>#REF!</f>
        <v>#REF!</v>
      </c>
      <c r="AN9" s="154" t="e">
        <f>#REF!</f>
        <v>#REF!</v>
      </c>
      <c r="AO9" s="154" t="e">
        <f>#REF!</f>
        <v>#REF!</v>
      </c>
      <c r="AP9" s="154" t="e">
        <f>#REF!</f>
        <v>#REF!</v>
      </c>
      <c r="AQ9" s="154" t="e">
        <f>#REF!</f>
        <v>#REF!</v>
      </c>
      <c r="AR9" s="154" t="e">
        <f>#REF!</f>
        <v>#REF!</v>
      </c>
      <c r="AS9" s="154" t="e">
        <f>#REF!</f>
        <v>#REF!</v>
      </c>
      <c r="AT9" s="154" t="e">
        <f>#REF!</f>
        <v>#REF!</v>
      </c>
      <c r="AU9" s="154" t="e">
        <f>#REF!</f>
        <v>#REF!</v>
      </c>
      <c r="AV9" s="154" t="e">
        <f>#REF!</f>
        <v>#REF!</v>
      </c>
      <c r="AW9" s="154" t="e">
        <f>#REF!</f>
        <v>#REF!</v>
      </c>
      <c r="AX9" s="154" t="e">
        <f>#REF!</f>
        <v>#REF!</v>
      </c>
      <c r="AY9" s="154" t="e">
        <f>#REF!</f>
        <v>#REF!</v>
      </c>
      <c r="AZ9" s="154" t="e">
        <f>#REF!</f>
        <v>#REF!</v>
      </c>
      <c r="BA9" s="154" t="e">
        <f>#REF!</f>
        <v>#REF!</v>
      </c>
      <c r="BB9" s="154" t="e">
        <f>#REF!</f>
        <v>#REF!</v>
      </c>
      <c r="BC9" s="154" t="e">
        <f>#REF!</f>
        <v>#REF!</v>
      </c>
      <c r="BD9" s="154" t="e">
        <f>#REF!</f>
        <v>#REF!</v>
      </c>
      <c r="BE9" s="154" t="e">
        <f>#REF!</f>
        <v>#REF!</v>
      </c>
      <c r="BF9" s="154" t="e">
        <f>#REF!</f>
        <v>#REF!</v>
      </c>
      <c r="BG9" s="154" t="e">
        <f>#REF!</f>
        <v>#REF!</v>
      </c>
      <c r="BH9" s="154" t="e">
        <f>#REF!</f>
        <v>#REF!</v>
      </c>
      <c r="BI9" s="154" t="e">
        <f>#REF!</f>
        <v>#REF!</v>
      </c>
      <c r="BJ9" s="154" t="e">
        <f>#REF!</f>
        <v>#REF!</v>
      </c>
      <c r="BK9" s="154" t="e">
        <f>#REF!</f>
        <v>#REF!</v>
      </c>
      <c r="BL9" s="154" t="e">
        <f>#REF!</f>
        <v>#REF!</v>
      </c>
      <c r="BM9" s="154" t="e">
        <f>#REF!</f>
        <v>#REF!</v>
      </c>
      <c r="BN9" s="154" t="e">
        <f>#REF!</f>
        <v>#REF!</v>
      </c>
      <c r="BO9" s="154" t="e">
        <f>#REF!</f>
        <v>#REF!</v>
      </c>
    </row>
    <row r="10" spans="1:67" x14ac:dyDescent="0.25">
      <c r="E10" s="167" t="s">
        <v>20</v>
      </c>
      <c r="F10" s="165"/>
      <c r="G10" s="166"/>
      <c r="H10" s="168" t="e">
        <f>H9</f>
        <v>#REF!</v>
      </c>
      <c r="I10" s="168" t="e">
        <f t="shared" ref="I10:BO10" si="0">I9</f>
        <v>#REF!</v>
      </c>
      <c r="J10" s="168" t="e">
        <f t="shared" si="0"/>
        <v>#REF!</v>
      </c>
      <c r="K10" s="168" t="e">
        <f t="shared" si="0"/>
        <v>#REF!</v>
      </c>
      <c r="L10" s="168" t="e">
        <f t="shared" si="0"/>
        <v>#REF!</v>
      </c>
      <c r="M10" s="168" t="e">
        <f t="shared" si="0"/>
        <v>#REF!</v>
      </c>
      <c r="N10" s="168" t="e">
        <f t="shared" si="0"/>
        <v>#REF!</v>
      </c>
      <c r="O10" s="168" t="e">
        <f t="shared" si="0"/>
        <v>#REF!</v>
      </c>
      <c r="P10" s="168" t="e">
        <f t="shared" si="0"/>
        <v>#REF!</v>
      </c>
      <c r="Q10" s="168" t="e">
        <f t="shared" si="0"/>
        <v>#REF!</v>
      </c>
      <c r="R10" s="168" t="e">
        <f t="shared" si="0"/>
        <v>#REF!</v>
      </c>
      <c r="S10" s="168" t="e">
        <f t="shared" si="0"/>
        <v>#REF!</v>
      </c>
      <c r="T10" s="168" t="e">
        <f t="shared" si="0"/>
        <v>#REF!</v>
      </c>
      <c r="U10" s="168" t="e">
        <f t="shared" si="0"/>
        <v>#REF!</v>
      </c>
      <c r="V10" s="168" t="e">
        <f t="shared" si="0"/>
        <v>#REF!</v>
      </c>
      <c r="W10" s="168" t="e">
        <f t="shared" si="0"/>
        <v>#REF!</v>
      </c>
      <c r="X10" s="168" t="e">
        <f t="shared" si="0"/>
        <v>#REF!</v>
      </c>
      <c r="Y10" s="168" t="e">
        <f t="shared" si="0"/>
        <v>#REF!</v>
      </c>
      <c r="Z10" s="168" t="e">
        <f t="shared" si="0"/>
        <v>#REF!</v>
      </c>
      <c r="AA10" s="168" t="e">
        <f t="shared" si="0"/>
        <v>#REF!</v>
      </c>
      <c r="AB10" s="168" t="e">
        <f t="shared" si="0"/>
        <v>#REF!</v>
      </c>
      <c r="AC10" s="168" t="e">
        <f t="shared" si="0"/>
        <v>#REF!</v>
      </c>
      <c r="AD10" s="168" t="e">
        <f t="shared" si="0"/>
        <v>#REF!</v>
      </c>
      <c r="AE10" s="168" t="e">
        <f t="shared" si="0"/>
        <v>#REF!</v>
      </c>
      <c r="AF10" s="168" t="e">
        <f t="shared" si="0"/>
        <v>#REF!</v>
      </c>
      <c r="AG10" s="168" t="e">
        <f t="shared" si="0"/>
        <v>#REF!</v>
      </c>
      <c r="AH10" s="168" t="e">
        <f t="shared" si="0"/>
        <v>#REF!</v>
      </c>
      <c r="AI10" s="168" t="e">
        <f t="shared" si="0"/>
        <v>#REF!</v>
      </c>
      <c r="AJ10" s="168" t="e">
        <f t="shared" si="0"/>
        <v>#REF!</v>
      </c>
      <c r="AK10" s="168" t="e">
        <f t="shared" si="0"/>
        <v>#REF!</v>
      </c>
      <c r="AL10" s="168" t="e">
        <f t="shared" si="0"/>
        <v>#REF!</v>
      </c>
      <c r="AM10" s="168" t="e">
        <f t="shared" si="0"/>
        <v>#REF!</v>
      </c>
      <c r="AN10" s="168" t="e">
        <f t="shared" si="0"/>
        <v>#REF!</v>
      </c>
      <c r="AO10" s="168" t="e">
        <f t="shared" si="0"/>
        <v>#REF!</v>
      </c>
      <c r="AP10" s="168" t="e">
        <f t="shared" si="0"/>
        <v>#REF!</v>
      </c>
      <c r="AQ10" s="168" t="e">
        <f t="shared" si="0"/>
        <v>#REF!</v>
      </c>
      <c r="AR10" s="168" t="e">
        <f t="shared" si="0"/>
        <v>#REF!</v>
      </c>
      <c r="AS10" s="168" t="e">
        <f t="shared" si="0"/>
        <v>#REF!</v>
      </c>
      <c r="AT10" s="168" t="e">
        <f t="shared" si="0"/>
        <v>#REF!</v>
      </c>
      <c r="AU10" s="168" t="e">
        <f t="shared" si="0"/>
        <v>#REF!</v>
      </c>
      <c r="AV10" s="168" t="e">
        <f t="shared" si="0"/>
        <v>#REF!</v>
      </c>
      <c r="AW10" s="168" t="e">
        <f t="shared" si="0"/>
        <v>#REF!</v>
      </c>
      <c r="AX10" s="168" t="e">
        <f t="shared" si="0"/>
        <v>#REF!</v>
      </c>
      <c r="AY10" s="168" t="e">
        <f t="shared" si="0"/>
        <v>#REF!</v>
      </c>
      <c r="AZ10" s="168" t="e">
        <f t="shared" si="0"/>
        <v>#REF!</v>
      </c>
      <c r="BA10" s="168" t="e">
        <f t="shared" si="0"/>
        <v>#REF!</v>
      </c>
      <c r="BB10" s="168" t="e">
        <f t="shared" si="0"/>
        <v>#REF!</v>
      </c>
      <c r="BC10" s="168" t="e">
        <f t="shared" si="0"/>
        <v>#REF!</v>
      </c>
      <c r="BD10" s="168" t="e">
        <f t="shared" si="0"/>
        <v>#REF!</v>
      </c>
      <c r="BE10" s="168" t="e">
        <f t="shared" si="0"/>
        <v>#REF!</v>
      </c>
      <c r="BF10" s="168" t="e">
        <f t="shared" si="0"/>
        <v>#REF!</v>
      </c>
      <c r="BG10" s="168" t="e">
        <f t="shared" si="0"/>
        <v>#REF!</v>
      </c>
      <c r="BH10" s="168" t="e">
        <f t="shared" si="0"/>
        <v>#REF!</v>
      </c>
      <c r="BI10" s="168" t="e">
        <f t="shared" si="0"/>
        <v>#REF!</v>
      </c>
      <c r="BJ10" s="168" t="e">
        <f t="shared" si="0"/>
        <v>#REF!</v>
      </c>
      <c r="BK10" s="168" t="e">
        <f t="shared" si="0"/>
        <v>#REF!</v>
      </c>
      <c r="BL10" s="168" t="e">
        <f t="shared" si="0"/>
        <v>#REF!</v>
      </c>
      <c r="BM10" s="168" t="e">
        <f t="shared" si="0"/>
        <v>#REF!</v>
      </c>
      <c r="BN10" s="168" t="e">
        <f t="shared" si="0"/>
        <v>#REF!</v>
      </c>
      <c r="BO10" s="168" t="e">
        <f t="shared" si="0"/>
        <v>#REF!</v>
      </c>
    </row>
    <row r="11" spans="1:67" x14ac:dyDescent="0.25">
      <c r="C11" t="s">
        <v>21</v>
      </c>
    </row>
    <row r="12" spans="1:67" x14ac:dyDescent="0.25">
      <c r="C12" s="64"/>
      <c r="D12" s="65"/>
      <c r="E12" s="65"/>
      <c r="F12" s="65"/>
      <c r="G12" s="65"/>
      <c r="H12" s="66" t="s">
        <v>68</v>
      </c>
      <c r="I12" s="65"/>
      <c r="J12" s="65"/>
      <c r="K12" s="65"/>
      <c r="L12" s="65"/>
      <c r="M12" s="65"/>
      <c r="N12" s="65"/>
      <c r="O12" s="65"/>
      <c r="P12" s="65"/>
      <c r="Q12" s="65"/>
      <c r="R12" s="65"/>
      <c r="S12" s="65"/>
      <c r="T12" s="65"/>
      <c r="U12" s="65"/>
      <c r="V12" s="65"/>
      <c r="W12" s="65"/>
      <c r="X12" s="65"/>
      <c r="Y12" s="65"/>
      <c r="Z12" s="65"/>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7"/>
    </row>
    <row r="13" spans="1:67" ht="39" x14ac:dyDescent="0.3">
      <c r="A13" s="49" t="s">
        <v>114</v>
      </c>
      <c r="B13" s="49" t="s">
        <v>113</v>
      </c>
      <c r="C13" s="66" t="s">
        <v>62</v>
      </c>
      <c r="D13" s="66" t="s">
        <v>212</v>
      </c>
      <c r="E13" s="66" t="s">
        <v>156</v>
      </c>
      <c r="F13" s="66" t="s">
        <v>42</v>
      </c>
      <c r="G13" s="66" t="s">
        <v>63</v>
      </c>
      <c r="H13" s="114" t="s">
        <v>69</v>
      </c>
      <c r="I13" s="115" t="s">
        <v>70</v>
      </c>
      <c r="J13" s="115" t="s">
        <v>71</v>
      </c>
      <c r="K13" s="115" t="s">
        <v>72</v>
      </c>
      <c r="L13" s="115" t="s">
        <v>73</v>
      </c>
      <c r="M13" s="115" t="s">
        <v>74</v>
      </c>
      <c r="N13" s="115" t="s">
        <v>75</v>
      </c>
      <c r="O13" s="115" t="s">
        <v>76</v>
      </c>
      <c r="P13" s="115" t="s">
        <v>77</v>
      </c>
      <c r="Q13" s="115" t="s">
        <v>78</v>
      </c>
      <c r="R13" s="115" t="s">
        <v>79</v>
      </c>
      <c r="S13" s="115" t="s">
        <v>80</v>
      </c>
      <c r="T13" s="115" t="s">
        <v>81</v>
      </c>
      <c r="U13" s="115" t="s">
        <v>82</v>
      </c>
      <c r="V13" s="115" t="s">
        <v>83</v>
      </c>
      <c r="W13" s="115" t="s">
        <v>84</v>
      </c>
      <c r="X13" s="115" t="s">
        <v>85</v>
      </c>
      <c r="Y13" s="115" t="s">
        <v>86</v>
      </c>
      <c r="Z13" s="115" t="s">
        <v>87</v>
      </c>
      <c r="AA13" s="115" t="s">
        <v>88</v>
      </c>
      <c r="AB13" s="115" t="s">
        <v>89</v>
      </c>
      <c r="AC13" s="115" t="s">
        <v>90</v>
      </c>
      <c r="AD13" s="115" t="s">
        <v>91</v>
      </c>
      <c r="AE13" s="115" t="s">
        <v>92</v>
      </c>
      <c r="AF13" s="115" t="s">
        <v>93</v>
      </c>
      <c r="AG13" s="115" t="s">
        <v>94</v>
      </c>
      <c r="AH13" s="115" t="s">
        <v>95</v>
      </c>
      <c r="AI13" s="115" t="s">
        <v>96</v>
      </c>
      <c r="AJ13" s="115" t="s">
        <v>97</v>
      </c>
      <c r="AK13" s="115" t="s">
        <v>98</v>
      </c>
      <c r="AL13" s="115" t="s">
        <v>99</v>
      </c>
      <c r="AM13" s="115" t="s">
        <v>100</v>
      </c>
      <c r="AN13" s="115" t="s">
        <v>316</v>
      </c>
      <c r="AO13" s="115" t="s">
        <v>317</v>
      </c>
      <c r="AP13" s="115" t="s">
        <v>318</v>
      </c>
      <c r="AQ13" s="115" t="s">
        <v>319</v>
      </c>
      <c r="AR13" s="115" t="s">
        <v>320</v>
      </c>
      <c r="AS13" s="115" t="s">
        <v>321</v>
      </c>
      <c r="AT13" s="115" t="s">
        <v>322</v>
      </c>
      <c r="AU13" s="115" t="s">
        <v>323</v>
      </c>
      <c r="AV13" s="115" t="s">
        <v>324</v>
      </c>
      <c r="AW13" s="115" t="s">
        <v>325</v>
      </c>
      <c r="AX13" s="115" t="s">
        <v>326</v>
      </c>
      <c r="AY13" s="115" t="s">
        <v>327</v>
      </c>
      <c r="AZ13" s="115" t="s">
        <v>328</v>
      </c>
      <c r="BA13" s="115" t="s">
        <v>329</v>
      </c>
      <c r="BB13" s="115" t="s">
        <v>330</v>
      </c>
      <c r="BC13" s="115" t="s">
        <v>331</v>
      </c>
      <c r="BD13" s="115" t="s">
        <v>332</v>
      </c>
      <c r="BE13" s="115" t="s">
        <v>333</v>
      </c>
      <c r="BF13" s="115" t="s">
        <v>334</v>
      </c>
      <c r="BG13" s="115" t="s">
        <v>335</v>
      </c>
      <c r="BH13" s="115" t="s">
        <v>336</v>
      </c>
      <c r="BI13" s="115" t="s">
        <v>337</v>
      </c>
      <c r="BJ13" s="115" t="s">
        <v>338</v>
      </c>
      <c r="BK13" s="115" t="s">
        <v>339</v>
      </c>
      <c r="BL13" s="115" t="s">
        <v>340</v>
      </c>
      <c r="BM13" s="115" t="s">
        <v>341</v>
      </c>
      <c r="BN13" s="115" t="s">
        <v>342</v>
      </c>
      <c r="BO13" s="116" t="s">
        <v>343</v>
      </c>
    </row>
    <row r="14" spans="1:67" x14ac:dyDescent="0.25">
      <c r="A14" s="85">
        <f t="shared" ref="A14:A19" si="1">B14*E14</f>
        <v>0</v>
      </c>
      <c r="B14" s="161">
        <f t="shared" ref="B14:B19" si="2">SUM(G14:CK14)</f>
        <v>0</v>
      </c>
      <c r="C14" s="64" t="s">
        <v>154</v>
      </c>
      <c r="D14" s="64" t="s">
        <v>180</v>
      </c>
      <c r="E14" s="64">
        <v>6.8823124569855469</v>
      </c>
      <c r="F14" s="64">
        <v>1</v>
      </c>
      <c r="G14" s="64" t="s">
        <v>55</v>
      </c>
      <c r="H14" s="155"/>
      <c r="I14" s="156"/>
      <c r="J14" s="156"/>
      <c r="K14" s="156"/>
      <c r="L14" s="156"/>
      <c r="M14" s="156"/>
      <c r="N14" s="156"/>
      <c r="O14" s="156"/>
      <c r="P14" s="156"/>
      <c r="Q14" s="156"/>
      <c r="R14" s="156"/>
      <c r="S14" s="156"/>
      <c r="T14" s="156"/>
      <c r="U14" s="156"/>
      <c r="V14" s="156"/>
      <c r="W14" s="156"/>
      <c r="X14" s="156"/>
      <c r="Y14" s="156"/>
      <c r="Z14" s="156"/>
      <c r="AA14" s="156"/>
      <c r="AB14" s="156"/>
      <c r="AC14" s="156"/>
      <c r="AD14" s="156"/>
      <c r="AE14" s="156"/>
      <c r="AF14" s="156"/>
      <c r="AG14" s="156"/>
      <c r="AH14" s="156"/>
      <c r="AI14" s="156"/>
      <c r="AJ14" s="156"/>
      <c r="AK14" s="156"/>
      <c r="AL14" s="156"/>
      <c r="AM14" s="156"/>
      <c r="AN14" s="156"/>
      <c r="AO14" s="156"/>
      <c r="AP14" s="156"/>
      <c r="AQ14" s="156"/>
      <c r="AR14" s="156"/>
      <c r="AS14" s="156"/>
      <c r="AT14" s="156"/>
      <c r="AU14" s="156"/>
      <c r="AV14" s="156"/>
      <c r="AW14" s="156"/>
      <c r="AX14" s="156"/>
      <c r="AY14" s="156"/>
      <c r="AZ14" s="156"/>
      <c r="BA14" s="156"/>
      <c r="BB14" s="156"/>
      <c r="BC14" s="156"/>
      <c r="BD14" s="156"/>
      <c r="BE14" s="156"/>
      <c r="BF14" s="156"/>
      <c r="BG14" s="156"/>
      <c r="BH14" s="156"/>
      <c r="BI14" s="156"/>
      <c r="BJ14" s="156"/>
      <c r="BK14" s="156"/>
      <c r="BL14" s="156"/>
      <c r="BM14" s="156"/>
      <c r="BN14" s="156"/>
      <c r="BO14" s="157"/>
    </row>
    <row r="15" spans="1:67" s="176" customFormat="1" x14ac:dyDescent="0.25">
      <c r="A15" s="169">
        <f t="shared" si="1"/>
        <v>0</v>
      </c>
      <c r="B15" s="170">
        <f t="shared" si="2"/>
        <v>0</v>
      </c>
      <c r="C15" s="68"/>
      <c r="D15" s="64" t="s">
        <v>190</v>
      </c>
      <c r="E15" s="64">
        <v>11.465299999999999</v>
      </c>
      <c r="F15" s="64">
        <v>1</v>
      </c>
      <c r="G15" s="64" t="s">
        <v>55</v>
      </c>
      <c r="H15" s="155"/>
      <c r="I15" s="156"/>
      <c r="J15" s="156"/>
      <c r="K15" s="156"/>
      <c r="L15" s="156"/>
      <c r="M15" s="156"/>
      <c r="N15" s="156"/>
      <c r="O15" s="156"/>
      <c r="P15" s="156"/>
      <c r="Q15" s="156"/>
      <c r="R15" s="156"/>
      <c r="S15" s="156"/>
      <c r="T15" s="156"/>
      <c r="U15" s="156"/>
      <c r="V15" s="156"/>
      <c r="W15" s="156"/>
      <c r="X15" s="156"/>
      <c r="Y15" s="156"/>
      <c r="Z15" s="156"/>
      <c r="AA15" s="156"/>
      <c r="AB15" s="156"/>
      <c r="AC15" s="156"/>
      <c r="AD15" s="156"/>
      <c r="AE15" s="156"/>
      <c r="AF15" s="156"/>
      <c r="AG15" s="156"/>
      <c r="AH15" s="156"/>
      <c r="AI15" s="156"/>
      <c r="AJ15" s="156"/>
      <c r="AK15" s="156"/>
      <c r="AL15" s="156"/>
      <c r="AM15" s="156"/>
      <c r="AN15" s="156"/>
      <c r="AO15" s="156"/>
      <c r="AP15" s="156"/>
      <c r="AQ15" s="156"/>
      <c r="AR15" s="156"/>
      <c r="AS15" s="156"/>
      <c r="AT15" s="156"/>
      <c r="AU15" s="156"/>
      <c r="AV15" s="156"/>
      <c r="AW15" s="156"/>
      <c r="AX15" s="156"/>
      <c r="AY15" s="156"/>
      <c r="AZ15" s="156"/>
      <c r="BA15" s="156"/>
      <c r="BB15" s="156"/>
      <c r="BC15" s="156"/>
      <c r="BD15" s="156"/>
      <c r="BE15" s="156"/>
      <c r="BF15" s="156"/>
      <c r="BG15" s="156"/>
      <c r="BH15" s="156"/>
      <c r="BI15" s="156"/>
      <c r="BJ15" s="156"/>
      <c r="BK15" s="156"/>
      <c r="BL15" s="156"/>
      <c r="BM15" s="156"/>
      <c r="BN15" s="156"/>
      <c r="BO15" s="157"/>
    </row>
    <row r="16" spans="1:67" x14ac:dyDescent="0.25">
      <c r="A16" s="85">
        <f t="shared" si="1"/>
        <v>0</v>
      </c>
      <c r="B16" s="161">
        <f t="shared" si="2"/>
        <v>0</v>
      </c>
      <c r="C16" s="171" t="s">
        <v>110</v>
      </c>
      <c r="D16" s="172"/>
      <c r="E16" s="172"/>
      <c r="F16" s="172"/>
      <c r="G16" s="172"/>
      <c r="H16" s="173"/>
      <c r="I16" s="174"/>
      <c r="J16" s="174"/>
      <c r="K16" s="174"/>
      <c r="L16" s="174"/>
      <c r="M16" s="174"/>
      <c r="N16" s="174"/>
      <c r="O16" s="174"/>
      <c r="P16" s="174"/>
      <c r="Q16" s="174"/>
      <c r="R16" s="174"/>
      <c r="S16" s="174"/>
      <c r="T16" s="174"/>
      <c r="U16" s="174"/>
      <c r="V16" s="174"/>
      <c r="W16" s="174"/>
      <c r="X16" s="174"/>
      <c r="Y16" s="174"/>
      <c r="Z16" s="174"/>
      <c r="AA16" s="174"/>
      <c r="AB16" s="174"/>
      <c r="AC16" s="174"/>
      <c r="AD16" s="174"/>
      <c r="AE16" s="174"/>
      <c r="AF16" s="174"/>
      <c r="AG16" s="174"/>
      <c r="AH16" s="174"/>
      <c r="AI16" s="174"/>
      <c r="AJ16" s="174"/>
      <c r="AK16" s="174"/>
      <c r="AL16" s="174"/>
      <c r="AM16" s="174"/>
      <c r="AN16" s="174"/>
      <c r="AO16" s="174"/>
      <c r="AP16" s="174"/>
      <c r="AQ16" s="174"/>
      <c r="AR16" s="174"/>
      <c r="AS16" s="174"/>
      <c r="AT16" s="174"/>
      <c r="AU16" s="174"/>
      <c r="AV16" s="174"/>
      <c r="AW16" s="174"/>
      <c r="AX16" s="174"/>
      <c r="AY16" s="174"/>
      <c r="AZ16" s="174"/>
      <c r="BA16" s="174"/>
      <c r="BB16" s="174"/>
      <c r="BC16" s="174"/>
      <c r="BD16" s="174"/>
      <c r="BE16" s="174"/>
      <c r="BF16" s="174"/>
      <c r="BG16" s="174"/>
      <c r="BH16" s="174"/>
      <c r="BI16" s="174"/>
      <c r="BJ16" s="174"/>
      <c r="BK16" s="174"/>
      <c r="BL16" s="174"/>
      <c r="BM16" s="174"/>
      <c r="BN16" s="174"/>
      <c r="BO16" s="175"/>
    </row>
    <row r="17" spans="1:67" s="184" customFormat="1" x14ac:dyDescent="0.25">
      <c r="A17" s="177">
        <f t="shared" si="1"/>
        <v>0</v>
      </c>
      <c r="B17" s="178">
        <f t="shared" si="2"/>
        <v>0</v>
      </c>
      <c r="C17" s="64" t="s">
        <v>155</v>
      </c>
      <c r="D17" s="64" t="s">
        <v>204</v>
      </c>
      <c r="E17" s="64">
        <v>1</v>
      </c>
      <c r="F17" s="64">
        <v>1</v>
      </c>
      <c r="G17" s="64" t="s">
        <v>55</v>
      </c>
      <c r="H17" s="155"/>
      <c r="I17" s="156"/>
      <c r="J17" s="156"/>
      <c r="K17" s="156"/>
      <c r="L17" s="156"/>
      <c r="M17" s="156"/>
      <c r="N17" s="156"/>
      <c r="O17" s="156"/>
      <c r="P17" s="156"/>
      <c r="Q17" s="156"/>
      <c r="R17" s="156"/>
      <c r="S17" s="156"/>
      <c r="T17" s="156"/>
      <c r="U17" s="156"/>
      <c r="V17" s="156"/>
      <c r="W17" s="156"/>
      <c r="X17" s="156"/>
      <c r="Y17" s="156"/>
      <c r="Z17" s="156"/>
      <c r="AA17" s="156"/>
      <c r="AB17" s="156"/>
      <c r="AC17" s="156"/>
      <c r="AD17" s="156"/>
      <c r="AE17" s="156"/>
      <c r="AF17" s="156"/>
      <c r="AG17" s="156"/>
      <c r="AH17" s="156"/>
      <c r="AI17" s="156"/>
      <c r="AJ17" s="156"/>
      <c r="AK17" s="156"/>
      <c r="AL17" s="156"/>
      <c r="AM17" s="156"/>
      <c r="AN17" s="156"/>
      <c r="AO17" s="156"/>
      <c r="AP17" s="156"/>
      <c r="AQ17" s="156"/>
      <c r="AR17" s="156"/>
      <c r="AS17" s="156"/>
      <c r="AT17" s="156"/>
      <c r="AU17" s="156"/>
      <c r="AV17" s="156"/>
      <c r="AW17" s="156"/>
      <c r="AX17" s="156"/>
      <c r="AY17" s="156"/>
      <c r="AZ17" s="156"/>
      <c r="BA17" s="156"/>
      <c r="BB17" s="156"/>
      <c r="BC17" s="156"/>
      <c r="BD17" s="156"/>
      <c r="BE17" s="156"/>
      <c r="BF17" s="156"/>
      <c r="BG17" s="156"/>
      <c r="BH17" s="156"/>
      <c r="BI17" s="156"/>
      <c r="BJ17" s="156"/>
      <c r="BK17" s="156"/>
      <c r="BL17" s="156"/>
      <c r="BM17" s="156"/>
      <c r="BN17" s="156"/>
      <c r="BO17" s="157"/>
    </row>
    <row r="18" spans="1:67" x14ac:dyDescent="0.25">
      <c r="A18" s="85">
        <f t="shared" si="1"/>
        <v>0</v>
      </c>
      <c r="B18" s="161">
        <f t="shared" si="2"/>
        <v>0</v>
      </c>
      <c r="C18" s="179" t="s">
        <v>111</v>
      </c>
      <c r="D18" s="180"/>
      <c r="E18" s="180"/>
      <c r="F18" s="180"/>
      <c r="G18" s="180"/>
      <c r="H18" s="181"/>
      <c r="I18" s="182"/>
      <c r="J18" s="182"/>
      <c r="K18" s="182"/>
      <c r="L18" s="182"/>
      <c r="M18" s="182"/>
      <c r="N18" s="182"/>
      <c r="O18" s="182"/>
      <c r="P18" s="182"/>
      <c r="Q18" s="182"/>
      <c r="R18" s="182"/>
      <c r="S18" s="182"/>
      <c r="T18" s="182"/>
      <c r="U18" s="182"/>
      <c r="V18" s="182"/>
      <c r="W18" s="182"/>
      <c r="X18" s="182"/>
      <c r="Y18" s="182"/>
      <c r="Z18" s="182"/>
      <c r="AA18" s="182"/>
      <c r="AB18" s="182"/>
      <c r="AC18" s="182"/>
      <c r="AD18" s="182"/>
      <c r="AE18" s="182"/>
      <c r="AF18" s="182"/>
      <c r="AG18" s="182"/>
      <c r="AH18" s="182"/>
      <c r="AI18" s="182"/>
      <c r="AJ18" s="182"/>
      <c r="AK18" s="182"/>
      <c r="AL18" s="182"/>
      <c r="AM18" s="182"/>
      <c r="AN18" s="182"/>
      <c r="AO18" s="182"/>
      <c r="AP18" s="182"/>
      <c r="AQ18" s="182"/>
      <c r="AR18" s="182"/>
      <c r="AS18" s="182"/>
      <c r="AT18" s="182"/>
      <c r="AU18" s="182"/>
      <c r="AV18" s="182"/>
      <c r="AW18" s="182"/>
      <c r="AX18" s="182"/>
      <c r="AY18" s="182"/>
      <c r="AZ18" s="182"/>
      <c r="BA18" s="182"/>
      <c r="BB18" s="182"/>
      <c r="BC18" s="182"/>
      <c r="BD18" s="182"/>
      <c r="BE18" s="182"/>
      <c r="BF18" s="182"/>
      <c r="BG18" s="182"/>
      <c r="BH18" s="182"/>
      <c r="BI18" s="182"/>
      <c r="BJ18" s="182"/>
      <c r="BK18" s="182"/>
      <c r="BL18" s="182"/>
      <c r="BM18" s="182"/>
      <c r="BN18" s="182"/>
      <c r="BO18" s="183"/>
    </row>
    <row r="19" spans="1:67" x14ac:dyDescent="0.25">
      <c r="A19" s="85">
        <f t="shared" si="1"/>
        <v>0</v>
      </c>
      <c r="B19" s="161">
        <f t="shared" si="2"/>
        <v>0</v>
      </c>
      <c r="C19" s="69" t="s">
        <v>157</v>
      </c>
      <c r="D19" s="70"/>
      <c r="E19" s="70"/>
      <c r="F19" s="70"/>
      <c r="G19" s="70"/>
      <c r="H19" s="158"/>
      <c r="I19" s="159"/>
      <c r="J19" s="159"/>
      <c r="K19" s="159"/>
      <c r="L19" s="159"/>
      <c r="M19" s="159"/>
      <c r="N19" s="159"/>
      <c r="O19" s="159"/>
      <c r="P19" s="159"/>
      <c r="Q19" s="159"/>
      <c r="R19" s="159"/>
      <c r="S19" s="159"/>
      <c r="T19" s="159"/>
      <c r="U19" s="159"/>
      <c r="V19" s="159"/>
      <c r="W19" s="159"/>
      <c r="X19" s="159"/>
      <c r="Y19" s="159"/>
      <c r="Z19" s="159"/>
      <c r="AA19" s="159"/>
      <c r="AB19" s="159"/>
      <c r="AC19" s="159"/>
      <c r="AD19" s="159"/>
      <c r="AE19" s="159"/>
      <c r="AF19" s="159"/>
      <c r="AG19" s="159"/>
      <c r="AH19" s="159"/>
      <c r="AI19" s="159"/>
      <c r="AJ19" s="159"/>
      <c r="AK19" s="159"/>
      <c r="AL19" s="159"/>
      <c r="AM19" s="159"/>
      <c r="AN19" s="159"/>
      <c r="AO19" s="159"/>
      <c r="AP19" s="159"/>
      <c r="AQ19" s="159"/>
      <c r="AR19" s="159"/>
      <c r="AS19" s="159"/>
      <c r="AT19" s="159"/>
      <c r="AU19" s="159"/>
      <c r="AV19" s="159"/>
      <c r="AW19" s="159"/>
      <c r="AX19" s="159"/>
      <c r="AY19" s="159"/>
      <c r="AZ19" s="159"/>
      <c r="BA19" s="159"/>
      <c r="BB19" s="159"/>
      <c r="BC19" s="159"/>
      <c r="BD19" s="159"/>
      <c r="BE19" s="159"/>
      <c r="BF19" s="159"/>
      <c r="BG19" s="159"/>
      <c r="BH19" s="159"/>
      <c r="BI19" s="159"/>
      <c r="BJ19" s="159"/>
      <c r="BK19" s="159"/>
      <c r="BL19" s="159"/>
      <c r="BM19" s="159"/>
      <c r="BN19" s="159"/>
      <c r="BO19" s="160"/>
    </row>
    <row r="20" spans="1:67" x14ac:dyDescent="0.25">
      <c r="A20" s="85">
        <f t="shared" ref="A20:A31" si="3">B20*E20</f>
        <v>0</v>
      </c>
      <c r="B20" s="161">
        <f t="shared" ref="B20:B31" si="4">SUM(G20:CK20)</f>
        <v>0</v>
      </c>
    </row>
    <row r="21" spans="1:67" x14ac:dyDescent="0.25">
      <c r="A21" s="85">
        <f t="shared" si="3"/>
        <v>0</v>
      </c>
      <c r="B21" s="161">
        <f t="shared" si="4"/>
        <v>0</v>
      </c>
    </row>
    <row r="22" spans="1:67" x14ac:dyDescent="0.25">
      <c r="A22" s="85">
        <f t="shared" si="3"/>
        <v>0</v>
      </c>
      <c r="B22" s="161">
        <f t="shared" si="4"/>
        <v>0</v>
      </c>
    </row>
    <row r="23" spans="1:67" x14ac:dyDescent="0.25">
      <c r="A23" s="85">
        <f t="shared" si="3"/>
        <v>0</v>
      </c>
      <c r="B23" s="161">
        <f t="shared" si="4"/>
        <v>0</v>
      </c>
    </row>
    <row r="24" spans="1:67" x14ac:dyDescent="0.25">
      <c r="A24" s="85">
        <f t="shared" si="3"/>
        <v>0</v>
      </c>
      <c r="B24" s="161">
        <f t="shared" si="4"/>
        <v>0</v>
      </c>
    </row>
    <row r="25" spans="1:67" x14ac:dyDescent="0.25">
      <c r="A25" s="85">
        <f t="shared" si="3"/>
        <v>0</v>
      </c>
      <c r="B25" s="161">
        <f t="shared" si="4"/>
        <v>0</v>
      </c>
    </row>
    <row r="26" spans="1:67" x14ac:dyDescent="0.25">
      <c r="A26" s="85">
        <f t="shared" si="3"/>
        <v>0</v>
      </c>
      <c r="B26" s="161">
        <f t="shared" si="4"/>
        <v>0</v>
      </c>
    </row>
    <row r="27" spans="1:67" x14ac:dyDescent="0.25">
      <c r="A27" s="85">
        <f t="shared" si="3"/>
        <v>0</v>
      </c>
      <c r="B27" s="161">
        <f t="shared" si="4"/>
        <v>0</v>
      </c>
    </row>
    <row r="28" spans="1:67" x14ac:dyDescent="0.25">
      <c r="A28" s="85">
        <f t="shared" si="3"/>
        <v>0</v>
      </c>
      <c r="B28" s="161">
        <f t="shared" si="4"/>
        <v>0</v>
      </c>
    </row>
    <row r="29" spans="1:67" x14ac:dyDescent="0.25">
      <c r="A29" s="85">
        <f t="shared" si="3"/>
        <v>0</v>
      </c>
      <c r="B29" s="161">
        <f t="shared" si="4"/>
        <v>0</v>
      </c>
    </row>
    <row r="30" spans="1:67" x14ac:dyDescent="0.25">
      <c r="A30" s="85">
        <f t="shared" si="3"/>
        <v>0</v>
      </c>
      <c r="B30" s="161">
        <f t="shared" si="4"/>
        <v>0</v>
      </c>
    </row>
    <row r="31" spans="1:67" x14ac:dyDescent="0.25">
      <c r="A31" s="85">
        <f t="shared" si="3"/>
        <v>0</v>
      </c>
      <c r="B31" s="161">
        <f t="shared" si="4"/>
        <v>0</v>
      </c>
    </row>
  </sheetData>
  <customSheetViews>
    <customSheetView guid="{0DC4A0F8-0DA2-43F8-8C4D-60ABCF78B482}" scale="75" showPageBreaks="1" printArea="1" state="hidden">
      <selection activeCell="A2" sqref="A2"/>
      <pageMargins left="0.35433070866141736" right="0.15748031496062992" top="0.59055118110236227" bottom="0.78740157480314965" header="0.51181102362204722" footer="0.51181102362204722"/>
      <pageSetup paperSize="9" scale="85" orientation="landscape" r:id="rId2"/>
      <headerFooter alignWithMargins="0">
        <oddFooter>&amp;L&amp;F&amp;CPage &amp;P of &amp;N&amp;R&amp;A</oddFooter>
      </headerFooter>
    </customSheetView>
    <customSheetView guid="{511B5C14-79B0-490D-A5EF-AFEBF81AB83B}" scale="75" state="hidden">
      <pane xSplit="7" ySplit="13" topLeftCell="H14" activePane="bottomRight" state="frozenSplit"/>
      <selection pane="bottomRight" activeCell="D34" activeCellId="1" sqref="B28 D34"/>
      <pageMargins left="0.35433070866141736" right="0.15748031496062992" top="0.59055118110236227" bottom="0.78740157480314965" header="0.51181102362204722" footer="0.51181102362204722"/>
      <pageSetup paperSize="9" scale="85" orientation="landscape" r:id="rId3"/>
      <headerFooter alignWithMargins="0">
        <oddFooter>&amp;L&amp;F&amp;CPage &amp;P of &amp;N&amp;R&amp;A</oddFooter>
      </headerFooter>
    </customSheetView>
    <customSheetView guid="{CACAFB77-A9C3-451B-9574-D112DE3116D2}" scale="75" state="hidden">
      <pane xSplit="7" ySplit="13" topLeftCell="H14" activePane="bottomRight" state="frozenSplit"/>
      <selection pane="bottomRight" activeCell="D34" activeCellId="1" sqref="B28 D34"/>
      <pageMargins left="0.35433070866141736" right="0.15748031496062992" top="0.59055118110236227" bottom="0.78740157480314965" header="0.51181102362204722" footer="0.51181102362204722"/>
      <pageSetup paperSize="9" scale="85" orientation="landscape" r:id="rId4"/>
      <headerFooter alignWithMargins="0">
        <oddFooter>&amp;L&amp;F&amp;CPage &amp;P of &amp;N&amp;R&amp;A</oddFooter>
      </headerFooter>
    </customSheetView>
    <customSheetView guid="{19CB91D9-B2FE-4E1A-A4B3-4E2570A95E85}" scale="75" state="hidden">
      <pane xSplit="7" ySplit="13" topLeftCell="H14" activePane="bottomRight" state="frozenSplit"/>
      <selection pane="bottomRight" activeCell="D34" activeCellId="1" sqref="B28 D34"/>
      <pageMargins left="0.35433070866141736" right="0.15748031496062992" top="0.59055118110236227" bottom="0.78740157480314965" header="0.51181102362204722" footer="0.51181102362204722"/>
      <pageSetup paperSize="9" scale="85" orientation="landscape" r:id="rId5"/>
      <headerFooter alignWithMargins="0">
        <oddFooter>&amp;L&amp;F&amp;CPage &amp;P of &amp;N&amp;R&amp;A</oddFooter>
      </headerFooter>
    </customSheetView>
    <customSheetView guid="{A95191F0-9154-407E-8D43-4FF0E22304A2}" scale="75" state="hidden">
      <pane xSplit="7" ySplit="13" topLeftCell="H14" activePane="bottomRight" state="frozenSplit"/>
      <selection pane="bottomRight" activeCell="D34" activeCellId="1" sqref="B28 D34"/>
      <pageMargins left="0.35433070866141736" right="0.15748031496062992" top="0.59055118110236227" bottom="0.78740157480314965" header="0.51181102362204722" footer="0.51181102362204722"/>
      <pageSetup paperSize="9" scale="85" orientation="landscape" r:id="rId6"/>
      <headerFooter alignWithMargins="0">
        <oddFooter>&amp;L&amp;F&amp;CPage &amp;P of &amp;N&amp;R&amp;A</oddFooter>
      </headerFooter>
    </customSheetView>
    <customSheetView guid="{A14972A4-C0B5-4978-9223-76935458928C}" scale="75" state="hidden">
      <pane xSplit="7" ySplit="13" topLeftCell="H14" activePane="bottomRight" state="frozenSplit"/>
      <selection pane="bottomRight" activeCell="D34" activeCellId="1" sqref="B28 D34"/>
      <pageMargins left="0.35433070866141736" right="0.15748031496062992" top="0.59055118110236227" bottom="0.78740157480314965" header="0.51181102362204722" footer="0.51181102362204722"/>
      <pageSetup paperSize="9" scale="85" orientation="landscape" r:id="rId7"/>
      <headerFooter alignWithMargins="0">
        <oddFooter>&amp;L&amp;F&amp;CPage &amp;P of &amp;N&amp;R&amp;A</oddFooter>
      </headerFooter>
    </customSheetView>
    <customSheetView guid="{8E87B443-9ECA-4E5B-8B30-5FFAF59E53BF}" scale="75" state="hidden">
      <pane xSplit="7" ySplit="13" topLeftCell="H14" activePane="bottomRight" state="frozenSplit"/>
      <selection pane="bottomRight" activeCell="D34" activeCellId="1" sqref="B28 D34"/>
      <pageMargins left="0.35433070866141736" right="0.15748031496062992" top="0.59055118110236227" bottom="0.78740157480314965" header="0.51181102362204722" footer="0.51181102362204722"/>
      <pageSetup paperSize="9" scale="85" orientation="landscape" r:id="rId8"/>
      <headerFooter alignWithMargins="0">
        <oddFooter>&amp;L&amp;F&amp;CPage &amp;P of &amp;N&amp;R&amp;A</oddFooter>
      </headerFooter>
    </customSheetView>
    <customSheetView guid="{0721AF5F-91F7-4413-BD86-949A4DD3CF95}" scale="75" showPageBreaks="1" printArea="1" state="hidden">
      <pane xSplit="7" ySplit="13" topLeftCell="H14" activePane="bottomRight" state="frozenSplit"/>
      <selection pane="bottomRight" activeCell="D34" activeCellId="1" sqref="B28 D34"/>
      <pageMargins left="0.35433070866141736" right="0.15748031496062992" top="0.59055118110236227" bottom="0.78740157480314965" header="0.51181102362204722" footer="0.51181102362204722"/>
      <pageSetup paperSize="9" scale="85" orientation="landscape" r:id="rId9"/>
      <headerFooter alignWithMargins="0">
        <oddFooter>&amp;L&amp;F&amp;CPage &amp;P of &amp;N&amp;R&amp;A</oddFooter>
      </headerFooter>
    </customSheetView>
    <customSheetView guid="{AA49714C-6F91-4DB7-B26A-33732E0FA33C}" scale="75" state="hidden">
      <pane xSplit="7" ySplit="13" topLeftCell="H14" activePane="bottomRight" state="frozenSplit"/>
      <selection pane="bottomRight" activeCell="D34" activeCellId="1" sqref="B28 D34"/>
      <pageMargins left="0.35433070866141736" right="0.15748031496062992" top="0.59055118110236227" bottom="0.78740157480314965" header="0.51181102362204722" footer="0.51181102362204722"/>
      <pageSetup paperSize="9" scale="85" orientation="landscape" r:id="rId10"/>
      <headerFooter alignWithMargins="0">
        <oddFooter>&amp;L&amp;F&amp;CPage &amp;P of &amp;N&amp;R&amp;A</oddFooter>
      </headerFooter>
    </customSheetView>
    <customSheetView guid="{75B67C82-AF51-4EF4-946E-E9F2EB089D17}" scale="75" state="hidden">
      <pane xSplit="6.2307692307692308" ySplit="13" topLeftCell="H14" activePane="bottomRight" state="frozenSplit"/>
      <selection pane="bottomRight" activeCell="D34" activeCellId="1" sqref="B28 D34"/>
      <pageMargins left="0.35433070866141736" right="0.15748031496062992" top="0.59055118110236227" bottom="0.78740157480314965" header="0.51181102362204722" footer="0.51181102362204722"/>
      <pageSetup paperSize="9" scale="85" orientation="landscape" r:id="rId11"/>
      <headerFooter alignWithMargins="0">
        <oddFooter>&amp;L&amp;F&amp;CPage &amp;P of &amp;N&amp;R&amp;A</oddFooter>
      </headerFooter>
    </customSheetView>
    <customSheetView guid="{0BB2A382-E417-4BA9-86AB-ED80B243BA72}" scale="75" showPageBreaks="1" printArea="1" state="hidden">
      <pane xSplit="7" ySplit="13" topLeftCell="H14" activePane="bottomRight" state="frozenSplit"/>
      <selection pane="bottomRight" activeCell="D34" activeCellId="1" sqref="B28 D34"/>
      <pageMargins left="0.35433070866141736" right="0.15748031496062992" top="0.59055118110236227" bottom="0.78740157480314965" header="0.51181102362204722" footer="0.51181102362204722"/>
      <pageSetup paperSize="9" scale="85" orientation="landscape" r:id="rId12"/>
      <headerFooter alignWithMargins="0">
        <oddFooter>&amp;L&amp;F&amp;CPage &amp;P of &amp;N&amp;R&amp;A</oddFooter>
      </headerFooter>
    </customSheetView>
    <customSheetView guid="{F3390224-4D9D-4BF8-BCFE-C097CE5C0689}" scale="75" state="hidden">
      <pane xSplit="7" ySplit="13" topLeftCell="H14" activePane="bottomRight" state="frozenSplit"/>
      <selection pane="bottomRight" activeCell="D34" activeCellId="1" sqref="B28 D34"/>
      <pageMargins left="0.35433070866141736" right="0.15748031496062992" top="0.59055118110236227" bottom="0.78740157480314965" header="0.51181102362204722" footer="0.51181102362204722"/>
      <pageSetup paperSize="9" scale="85" orientation="landscape" r:id="rId13"/>
      <headerFooter alignWithMargins="0">
        <oddFooter>&amp;L&amp;F&amp;CPage &amp;P of &amp;N&amp;R&amp;A</oddFooter>
      </headerFooter>
    </customSheetView>
    <customSheetView guid="{72E10B6C-3E78-4A6E-B308-D0CBDB1DBC8A}" scale="75" state="hidden">
      <pane xSplit="7" ySplit="13" topLeftCell="H14" activePane="bottomRight" state="frozenSplit"/>
      <selection pane="bottomRight" activeCell="D34" activeCellId="1" sqref="B28 D34"/>
      <pageMargins left="0.35433070866141736" right="0.15748031496062992" top="0.59055118110236227" bottom="0.78740157480314965" header="0.51181102362204722" footer="0.51181102362204722"/>
      <pageSetup paperSize="9" scale="85" orientation="landscape" r:id="rId14"/>
      <headerFooter alignWithMargins="0">
        <oddFooter>&amp;L&amp;F&amp;CPage &amp;P of &amp;N&amp;R&amp;A</oddFooter>
      </headerFooter>
    </customSheetView>
  </customSheetViews>
  <phoneticPr fontId="2" type="noConversion"/>
  <pageMargins left="0.35433070866141736" right="0.15748031496062992" top="0.59055118110236227" bottom="0.78740157480314965" header="0.51181102362204722" footer="0.51181102362204722"/>
  <pageSetup paperSize="9" scale="85" orientation="landscape" r:id="rId15"/>
  <headerFooter alignWithMargins="0">
    <oddFooter>&amp;L&amp;F&amp;CPage &amp;P of &amp;N&amp;R&amp;A</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indexed="13"/>
  </sheetPr>
  <dimension ref="A1:BM60"/>
  <sheetViews>
    <sheetView zoomScale="75" workbookViewId="0">
      <pane xSplit="5" ySplit="16" topLeftCell="F29" activePane="bottomRight" state="frozenSplit"/>
      <selection pane="topRight" activeCell="F1" sqref="F1"/>
      <selection pane="bottomLeft" activeCell="A17" sqref="A17"/>
      <selection pane="bottomRight" activeCell="D34" activeCellId="1" sqref="B28 D34"/>
    </sheetView>
  </sheetViews>
  <sheetFormatPr defaultRowHeight="12.5" x14ac:dyDescent="0.25"/>
  <cols>
    <col min="1" max="1" width="14.81640625" customWidth="1"/>
    <col min="2" max="2" width="6.26953125" customWidth="1"/>
    <col min="3" max="3" width="42.1796875" bestFit="1" customWidth="1"/>
    <col min="4" max="4" width="5.54296875" customWidth="1"/>
    <col min="5" max="5" width="18.1796875" bestFit="1" customWidth="1"/>
    <col min="6" max="6" width="10.81640625" bestFit="1" customWidth="1"/>
    <col min="7" max="7" width="11" bestFit="1" customWidth="1"/>
    <col min="8" max="8" width="11.1796875" bestFit="1" customWidth="1"/>
    <col min="9" max="9" width="10.81640625" bestFit="1" customWidth="1"/>
    <col min="10" max="10" width="11.453125" bestFit="1" customWidth="1"/>
    <col min="11" max="11" width="10.81640625" bestFit="1" customWidth="1"/>
    <col min="12" max="12" width="10.26953125" bestFit="1" customWidth="1"/>
    <col min="13" max="13" width="11.1796875" bestFit="1" customWidth="1"/>
    <col min="14" max="14" width="11" bestFit="1" customWidth="1"/>
    <col min="15" max="15" width="10.81640625" bestFit="1" customWidth="1"/>
    <col min="16" max="16" width="11.453125" bestFit="1" customWidth="1"/>
    <col min="17" max="17" width="11.1796875" bestFit="1" customWidth="1"/>
    <col min="18" max="18" width="10.81640625" bestFit="1" customWidth="1"/>
    <col min="19" max="19" width="11" bestFit="1" customWidth="1"/>
    <col min="20" max="20" width="11.1796875" bestFit="1" customWidth="1"/>
    <col min="21" max="21" width="10.81640625" bestFit="1" customWidth="1"/>
    <col min="22" max="22" width="11.453125" bestFit="1" customWidth="1"/>
    <col min="23" max="23" width="10.81640625" bestFit="1" customWidth="1"/>
    <col min="24" max="24" width="10.26953125" bestFit="1" customWidth="1"/>
    <col min="25" max="25" width="11.1796875" bestFit="1" customWidth="1"/>
    <col min="26" max="26" width="11" bestFit="1" customWidth="1"/>
    <col min="27" max="27" width="10.81640625" bestFit="1" customWidth="1"/>
    <col min="28" max="28" width="11.453125" bestFit="1" customWidth="1"/>
    <col min="29" max="29" width="11.1796875" bestFit="1" customWidth="1"/>
    <col min="30" max="30" width="10.81640625" bestFit="1" customWidth="1"/>
    <col min="31" max="31" width="11" bestFit="1" customWidth="1"/>
    <col min="32" max="32" width="11.1796875" bestFit="1" customWidth="1"/>
    <col min="33" max="33" width="10.81640625" bestFit="1" customWidth="1"/>
    <col min="34" max="34" width="11.453125" bestFit="1" customWidth="1"/>
    <col min="35" max="35" width="10.81640625" bestFit="1" customWidth="1"/>
    <col min="36" max="36" width="10.26953125" bestFit="1" customWidth="1"/>
    <col min="37" max="37" width="11.1796875" bestFit="1" customWidth="1"/>
    <col min="38" max="38" width="11" bestFit="1" customWidth="1"/>
    <col min="39" max="39" width="10.81640625" bestFit="1" customWidth="1"/>
    <col min="40" max="40" width="11.453125" bestFit="1" customWidth="1"/>
    <col min="41" max="41" width="11.1796875" bestFit="1" customWidth="1"/>
    <col min="42" max="42" width="10.81640625" bestFit="1" customWidth="1"/>
    <col min="43" max="43" width="11" bestFit="1" customWidth="1"/>
    <col min="44" max="44" width="11.1796875" bestFit="1" customWidth="1"/>
    <col min="45" max="45" width="10.81640625" bestFit="1" customWidth="1"/>
    <col min="46" max="46" width="11.453125" bestFit="1" customWidth="1"/>
    <col min="47" max="47" width="10.81640625" bestFit="1" customWidth="1"/>
    <col min="48" max="48" width="10.26953125" bestFit="1" customWidth="1"/>
    <col min="49" max="49" width="11.1796875" bestFit="1" customWidth="1"/>
    <col min="50" max="50" width="11" bestFit="1" customWidth="1"/>
    <col min="51" max="51" width="10.81640625" bestFit="1" customWidth="1"/>
    <col min="52" max="52" width="11.453125" bestFit="1" customWidth="1"/>
    <col min="53" max="53" width="11.1796875" bestFit="1" customWidth="1"/>
    <col min="54" max="54" width="10.81640625" bestFit="1" customWidth="1"/>
    <col min="55" max="55" width="11" bestFit="1" customWidth="1"/>
    <col min="56" max="56" width="11.1796875" bestFit="1" customWidth="1"/>
    <col min="57" max="57" width="10.81640625" bestFit="1" customWidth="1"/>
    <col min="58" max="58" width="11.453125" bestFit="1" customWidth="1"/>
    <col min="59" max="59" width="10.81640625" bestFit="1" customWidth="1"/>
    <col min="60" max="60" width="10.26953125" bestFit="1" customWidth="1"/>
    <col min="61" max="61" width="11.1796875" bestFit="1" customWidth="1"/>
    <col min="62" max="62" width="11" bestFit="1" customWidth="1"/>
    <col min="63" max="63" width="10.81640625" bestFit="1" customWidth="1"/>
    <col min="64" max="64" width="11.453125" bestFit="1" customWidth="1"/>
    <col min="65" max="65" width="11.1796875" bestFit="1" customWidth="1"/>
  </cols>
  <sheetData>
    <row r="1" spans="1:65" ht="13" x14ac:dyDescent="0.3">
      <c r="A1" s="96" t="s">
        <v>4</v>
      </c>
      <c r="B1" s="97"/>
      <c r="C1" s="97"/>
      <c r="D1" s="97"/>
      <c r="E1" s="97"/>
      <c r="F1" s="97"/>
      <c r="G1" s="97"/>
      <c r="H1" s="97"/>
      <c r="I1" s="97"/>
      <c r="J1" s="97"/>
      <c r="K1" s="97"/>
      <c r="L1" s="97"/>
      <c r="M1" s="97"/>
    </row>
    <row r="2" spans="1:65" x14ac:dyDescent="0.25">
      <c r="A2" s="14" t="s">
        <v>5</v>
      </c>
    </row>
    <row r="3" spans="1:65" x14ac:dyDescent="0.25">
      <c r="A3" s="14" t="str">
        <f>'Cover Sheet'!$A$19</f>
        <v xml:space="preserve">ENQUIRY NUMBER </v>
      </c>
    </row>
    <row r="4" spans="1:65" x14ac:dyDescent="0.25">
      <c r="A4" s="14" t="s">
        <v>129</v>
      </c>
    </row>
    <row r="5" spans="1:65" x14ac:dyDescent="0.25">
      <c r="A5" s="63" t="str">
        <f>'5.1.1 Summary'!A4</f>
        <v xml:space="preserve">Manufacture, Supply and delivery of Seventy Two (72) Low NOx Burners and Burners Spares for Three (3) Units at Tutuka Power Station </v>
      </c>
    </row>
    <row r="7" spans="1:65" ht="14" x14ac:dyDescent="0.3">
      <c r="A7" s="55" t="s">
        <v>19</v>
      </c>
    </row>
    <row r="8" spans="1:65" ht="13" x14ac:dyDescent="0.3">
      <c r="A8" s="71"/>
    </row>
    <row r="9" spans="1:65" ht="13" x14ac:dyDescent="0.3">
      <c r="A9" s="71"/>
      <c r="C9" s="185" t="s">
        <v>112</v>
      </c>
      <c r="D9" s="186"/>
      <c r="E9" s="187"/>
      <c r="F9" s="48" t="e">
        <f>#REF!</f>
        <v>#REF!</v>
      </c>
      <c r="G9" s="48" t="e">
        <f>#REF!</f>
        <v>#REF!</v>
      </c>
      <c r="H9" s="48" t="e">
        <f>#REF!</f>
        <v>#REF!</v>
      </c>
      <c r="I9" s="48" t="e">
        <f>#REF!</f>
        <v>#REF!</v>
      </c>
      <c r="J9" s="48" t="e">
        <f>#REF!</f>
        <v>#REF!</v>
      </c>
      <c r="K9" s="48" t="e">
        <f>#REF!</f>
        <v>#REF!</v>
      </c>
      <c r="L9" s="48" t="e">
        <f>#REF!</f>
        <v>#REF!</v>
      </c>
      <c r="M9" s="48" t="e">
        <f>#REF!</f>
        <v>#REF!</v>
      </c>
      <c r="N9" s="48" t="e">
        <f>#REF!</f>
        <v>#REF!</v>
      </c>
      <c r="O9" s="48" t="e">
        <f>#REF!</f>
        <v>#REF!</v>
      </c>
      <c r="P9" s="48" t="e">
        <f>#REF!</f>
        <v>#REF!</v>
      </c>
      <c r="Q9" s="48" t="e">
        <f>#REF!</f>
        <v>#REF!</v>
      </c>
      <c r="R9" s="48" t="e">
        <f>#REF!</f>
        <v>#REF!</v>
      </c>
      <c r="S9" s="48" t="e">
        <f>#REF!</f>
        <v>#REF!</v>
      </c>
      <c r="T9" s="48" t="e">
        <f>#REF!</f>
        <v>#REF!</v>
      </c>
      <c r="U9" s="48" t="e">
        <f>#REF!</f>
        <v>#REF!</v>
      </c>
      <c r="V9" s="48" t="e">
        <f>#REF!</f>
        <v>#REF!</v>
      </c>
      <c r="W9" s="48" t="e">
        <f>#REF!</f>
        <v>#REF!</v>
      </c>
      <c r="X9" s="48" t="e">
        <f>#REF!</f>
        <v>#REF!</v>
      </c>
      <c r="Y9" s="48" t="e">
        <f>#REF!</f>
        <v>#REF!</v>
      </c>
      <c r="Z9" s="48" t="e">
        <f>#REF!</f>
        <v>#REF!</v>
      </c>
      <c r="AA9" s="48" t="e">
        <f>#REF!</f>
        <v>#REF!</v>
      </c>
      <c r="AB9" s="48" t="e">
        <f>#REF!</f>
        <v>#REF!</v>
      </c>
      <c r="AC9" s="48" t="e">
        <f>#REF!</f>
        <v>#REF!</v>
      </c>
      <c r="AD9" s="48" t="e">
        <f>#REF!</f>
        <v>#REF!</v>
      </c>
      <c r="AE9" s="48" t="e">
        <f>#REF!</f>
        <v>#REF!</v>
      </c>
      <c r="AF9" s="48" t="e">
        <f>#REF!</f>
        <v>#REF!</v>
      </c>
      <c r="AG9" s="48" t="e">
        <f>#REF!</f>
        <v>#REF!</v>
      </c>
      <c r="AH9" s="48" t="e">
        <f>#REF!</f>
        <v>#REF!</v>
      </c>
      <c r="AI9" s="48" t="e">
        <f>#REF!</f>
        <v>#REF!</v>
      </c>
      <c r="AJ9" s="48" t="e">
        <f>#REF!</f>
        <v>#REF!</v>
      </c>
      <c r="AK9" s="48" t="e">
        <f>#REF!</f>
        <v>#REF!</v>
      </c>
      <c r="AL9" s="48" t="e">
        <f>#REF!</f>
        <v>#REF!</v>
      </c>
      <c r="AM9" s="48" t="e">
        <f>#REF!</f>
        <v>#REF!</v>
      </c>
      <c r="AN9" s="48" t="e">
        <f>#REF!</f>
        <v>#REF!</v>
      </c>
      <c r="AO9" s="48" t="e">
        <f>#REF!</f>
        <v>#REF!</v>
      </c>
      <c r="AP9" s="48" t="e">
        <f>#REF!</f>
        <v>#REF!</v>
      </c>
      <c r="AQ9" s="48" t="e">
        <f>#REF!</f>
        <v>#REF!</v>
      </c>
      <c r="AR9" s="48" t="e">
        <f>#REF!</f>
        <v>#REF!</v>
      </c>
      <c r="AS9" s="48" t="e">
        <f>#REF!</f>
        <v>#REF!</v>
      </c>
      <c r="AT9" s="48" t="e">
        <f>#REF!</f>
        <v>#REF!</v>
      </c>
      <c r="AU9" s="48" t="e">
        <f>#REF!</f>
        <v>#REF!</v>
      </c>
      <c r="AV9" s="48" t="e">
        <f>#REF!</f>
        <v>#REF!</v>
      </c>
      <c r="AW9" s="48" t="e">
        <f>#REF!</f>
        <v>#REF!</v>
      </c>
      <c r="AX9" s="48" t="e">
        <f>#REF!</f>
        <v>#REF!</v>
      </c>
      <c r="AY9" s="48" t="e">
        <f>#REF!</f>
        <v>#REF!</v>
      </c>
      <c r="AZ9" s="48" t="e">
        <f>#REF!</f>
        <v>#REF!</v>
      </c>
      <c r="BA9" s="48" t="e">
        <f>#REF!</f>
        <v>#REF!</v>
      </c>
      <c r="BB9" s="48" t="e">
        <f>#REF!</f>
        <v>#REF!</v>
      </c>
      <c r="BC9" s="48" t="e">
        <f>#REF!</f>
        <v>#REF!</v>
      </c>
      <c r="BD9" s="48" t="e">
        <f>#REF!</f>
        <v>#REF!</v>
      </c>
      <c r="BE9" s="48" t="e">
        <f>#REF!</f>
        <v>#REF!</v>
      </c>
      <c r="BF9" s="48" t="e">
        <f>#REF!</f>
        <v>#REF!</v>
      </c>
      <c r="BG9" s="48" t="e">
        <f>#REF!</f>
        <v>#REF!</v>
      </c>
      <c r="BH9" s="48" t="e">
        <f>#REF!</f>
        <v>#REF!</v>
      </c>
      <c r="BI9" s="48" t="e">
        <f>#REF!</f>
        <v>#REF!</v>
      </c>
      <c r="BJ9" s="48" t="e">
        <f>#REF!</f>
        <v>#REF!</v>
      </c>
      <c r="BK9" s="48" t="e">
        <f>#REF!</f>
        <v>#REF!</v>
      </c>
      <c r="BL9" s="48" t="e">
        <f>#REF!</f>
        <v>#REF!</v>
      </c>
      <c r="BM9" s="48" t="e">
        <f>#REF!</f>
        <v>#REF!</v>
      </c>
    </row>
    <row r="10" spans="1:65" ht="13" x14ac:dyDescent="0.3">
      <c r="A10" s="71"/>
      <c r="C10" s="164" t="s">
        <v>65</v>
      </c>
      <c r="D10" s="165"/>
      <c r="E10" s="166"/>
      <c r="F10" s="154" t="e">
        <f>#REF!</f>
        <v>#REF!</v>
      </c>
      <c r="G10" s="154" t="e">
        <f>#REF!</f>
        <v>#REF!</v>
      </c>
      <c r="H10" s="154" t="e">
        <f>#REF!</f>
        <v>#REF!</v>
      </c>
      <c r="I10" s="154" t="e">
        <f>#REF!</f>
        <v>#REF!</v>
      </c>
      <c r="J10" s="154" t="e">
        <f>#REF!</f>
        <v>#REF!</v>
      </c>
      <c r="K10" s="154" t="e">
        <f>#REF!</f>
        <v>#REF!</v>
      </c>
      <c r="L10" s="154" t="e">
        <f>#REF!</f>
        <v>#REF!</v>
      </c>
      <c r="M10" s="154" t="e">
        <f>#REF!</f>
        <v>#REF!</v>
      </c>
      <c r="N10" s="154" t="e">
        <f>#REF!</f>
        <v>#REF!</v>
      </c>
      <c r="O10" s="154" t="e">
        <f>#REF!</f>
        <v>#REF!</v>
      </c>
      <c r="P10" s="154" t="e">
        <f>#REF!</f>
        <v>#REF!</v>
      </c>
      <c r="Q10" s="154" t="e">
        <f>#REF!</f>
        <v>#REF!</v>
      </c>
      <c r="R10" s="154" t="e">
        <f>#REF!</f>
        <v>#REF!</v>
      </c>
      <c r="S10" s="154" t="e">
        <f>#REF!</f>
        <v>#REF!</v>
      </c>
      <c r="T10" s="154" t="e">
        <f>#REF!</f>
        <v>#REF!</v>
      </c>
      <c r="U10" s="154" t="e">
        <f>#REF!</f>
        <v>#REF!</v>
      </c>
      <c r="V10" s="154" t="e">
        <f>#REF!</f>
        <v>#REF!</v>
      </c>
      <c r="W10" s="154" t="e">
        <f>#REF!</f>
        <v>#REF!</v>
      </c>
      <c r="X10" s="154" t="e">
        <f>#REF!</f>
        <v>#REF!</v>
      </c>
      <c r="Y10" s="154" t="e">
        <f>#REF!</f>
        <v>#REF!</v>
      </c>
      <c r="Z10" s="154" t="e">
        <f>#REF!</f>
        <v>#REF!</v>
      </c>
      <c r="AA10" s="154" t="e">
        <f>#REF!</f>
        <v>#REF!</v>
      </c>
      <c r="AB10" s="154" t="e">
        <f>#REF!</f>
        <v>#REF!</v>
      </c>
      <c r="AC10" s="154" t="e">
        <f>#REF!</f>
        <v>#REF!</v>
      </c>
      <c r="AD10" s="154" t="e">
        <f>#REF!</f>
        <v>#REF!</v>
      </c>
      <c r="AE10" s="154" t="e">
        <f>#REF!</f>
        <v>#REF!</v>
      </c>
      <c r="AF10" s="154" t="e">
        <f>#REF!</f>
        <v>#REF!</v>
      </c>
      <c r="AG10" s="154" t="e">
        <f>#REF!</f>
        <v>#REF!</v>
      </c>
      <c r="AH10" s="154" t="e">
        <f>#REF!</f>
        <v>#REF!</v>
      </c>
      <c r="AI10" s="154" t="e">
        <f>#REF!</f>
        <v>#REF!</v>
      </c>
      <c r="AJ10" s="154" t="e">
        <f>#REF!</f>
        <v>#REF!</v>
      </c>
      <c r="AK10" s="154" t="e">
        <f>#REF!</f>
        <v>#REF!</v>
      </c>
      <c r="AL10" s="154" t="e">
        <f>#REF!</f>
        <v>#REF!</v>
      </c>
      <c r="AM10" s="154" t="e">
        <f>#REF!</f>
        <v>#REF!</v>
      </c>
      <c r="AN10" s="154" t="e">
        <f>#REF!</f>
        <v>#REF!</v>
      </c>
      <c r="AO10" s="154" t="e">
        <f>#REF!</f>
        <v>#REF!</v>
      </c>
      <c r="AP10" s="154" t="e">
        <f>#REF!</f>
        <v>#REF!</v>
      </c>
      <c r="AQ10" s="154" t="e">
        <f>#REF!</f>
        <v>#REF!</v>
      </c>
      <c r="AR10" s="154" t="e">
        <f>#REF!</f>
        <v>#REF!</v>
      </c>
      <c r="AS10" s="154" t="e">
        <f>#REF!</f>
        <v>#REF!</v>
      </c>
      <c r="AT10" s="154" t="e">
        <f>#REF!</f>
        <v>#REF!</v>
      </c>
      <c r="AU10" s="154" t="e">
        <f>#REF!</f>
        <v>#REF!</v>
      </c>
      <c r="AV10" s="154" t="e">
        <f>#REF!</f>
        <v>#REF!</v>
      </c>
      <c r="AW10" s="154" t="e">
        <f>#REF!</f>
        <v>#REF!</v>
      </c>
      <c r="AX10" s="154" t="e">
        <f>#REF!</f>
        <v>#REF!</v>
      </c>
      <c r="AY10" s="154" t="e">
        <f>#REF!</f>
        <v>#REF!</v>
      </c>
      <c r="AZ10" s="154" t="e">
        <f>#REF!</f>
        <v>#REF!</v>
      </c>
      <c r="BA10" s="154" t="e">
        <f>#REF!</f>
        <v>#REF!</v>
      </c>
      <c r="BB10" s="154" t="e">
        <f>#REF!</f>
        <v>#REF!</v>
      </c>
      <c r="BC10" s="154" t="e">
        <f>#REF!</f>
        <v>#REF!</v>
      </c>
      <c r="BD10" s="154" t="e">
        <f>#REF!</f>
        <v>#REF!</v>
      </c>
      <c r="BE10" s="154" t="e">
        <f>#REF!</f>
        <v>#REF!</v>
      </c>
      <c r="BF10" s="154" t="e">
        <f>#REF!</f>
        <v>#REF!</v>
      </c>
      <c r="BG10" s="154" t="e">
        <f>#REF!</f>
        <v>#REF!</v>
      </c>
      <c r="BH10" s="154" t="e">
        <f>#REF!</f>
        <v>#REF!</v>
      </c>
      <c r="BI10" s="154" t="e">
        <f>#REF!</f>
        <v>#REF!</v>
      </c>
      <c r="BJ10" s="154" t="e">
        <f>#REF!</f>
        <v>#REF!</v>
      </c>
      <c r="BK10" s="154" t="e">
        <f>#REF!</f>
        <v>#REF!</v>
      </c>
      <c r="BL10" s="154" t="e">
        <f>#REF!</f>
        <v>#REF!</v>
      </c>
      <c r="BM10" s="154" t="e">
        <f>#REF!</f>
        <v>#REF!</v>
      </c>
    </row>
    <row r="11" spans="1:65" ht="13" x14ac:dyDescent="0.3">
      <c r="A11" s="71"/>
      <c r="C11" s="164" t="s">
        <v>67</v>
      </c>
      <c r="D11" s="165"/>
      <c r="E11" s="166"/>
      <c r="F11" s="154" t="e">
        <f>#REF!</f>
        <v>#REF!</v>
      </c>
      <c r="G11" s="154" t="e">
        <f>#REF!</f>
        <v>#REF!</v>
      </c>
      <c r="H11" s="154" t="e">
        <f>#REF!</f>
        <v>#REF!</v>
      </c>
      <c r="I11" s="154" t="e">
        <f>#REF!</f>
        <v>#REF!</v>
      </c>
      <c r="J11" s="154" t="e">
        <f>#REF!</f>
        <v>#REF!</v>
      </c>
      <c r="K11" s="154" t="e">
        <f>#REF!</f>
        <v>#REF!</v>
      </c>
      <c r="L11" s="154" t="e">
        <f>#REF!</f>
        <v>#REF!</v>
      </c>
      <c r="M11" s="154" t="e">
        <f>#REF!</f>
        <v>#REF!</v>
      </c>
      <c r="N11" s="154" t="e">
        <f>#REF!</f>
        <v>#REF!</v>
      </c>
      <c r="O11" s="154" t="e">
        <f>#REF!</f>
        <v>#REF!</v>
      </c>
      <c r="P11" s="154" t="e">
        <f>#REF!</f>
        <v>#REF!</v>
      </c>
      <c r="Q11" s="154" t="e">
        <f>#REF!</f>
        <v>#REF!</v>
      </c>
      <c r="R11" s="154" t="e">
        <f>#REF!</f>
        <v>#REF!</v>
      </c>
      <c r="S11" s="154" t="e">
        <f>#REF!</f>
        <v>#REF!</v>
      </c>
      <c r="T11" s="154" t="e">
        <f>#REF!</f>
        <v>#REF!</v>
      </c>
      <c r="U11" s="154" t="e">
        <f>#REF!</f>
        <v>#REF!</v>
      </c>
      <c r="V11" s="154" t="e">
        <f>#REF!</f>
        <v>#REF!</v>
      </c>
      <c r="W11" s="154" t="e">
        <f>#REF!</f>
        <v>#REF!</v>
      </c>
      <c r="X11" s="154" t="e">
        <f>#REF!</f>
        <v>#REF!</v>
      </c>
      <c r="Y11" s="154" t="e">
        <f>#REF!</f>
        <v>#REF!</v>
      </c>
      <c r="Z11" s="154" t="e">
        <f>#REF!</f>
        <v>#REF!</v>
      </c>
      <c r="AA11" s="154" t="e">
        <f>#REF!</f>
        <v>#REF!</v>
      </c>
      <c r="AB11" s="154" t="e">
        <f>#REF!</f>
        <v>#REF!</v>
      </c>
      <c r="AC11" s="154" t="e">
        <f>#REF!</f>
        <v>#REF!</v>
      </c>
      <c r="AD11" s="154" t="e">
        <f>#REF!</f>
        <v>#REF!</v>
      </c>
      <c r="AE11" s="154" t="e">
        <f>#REF!</f>
        <v>#REF!</v>
      </c>
      <c r="AF11" s="154" t="e">
        <f>#REF!</f>
        <v>#REF!</v>
      </c>
      <c r="AG11" s="154" t="e">
        <f>#REF!</f>
        <v>#REF!</v>
      </c>
      <c r="AH11" s="154" t="e">
        <f>#REF!</f>
        <v>#REF!</v>
      </c>
      <c r="AI11" s="154" t="e">
        <f>#REF!</f>
        <v>#REF!</v>
      </c>
      <c r="AJ11" s="154" t="e">
        <f>#REF!</f>
        <v>#REF!</v>
      </c>
      <c r="AK11" s="154" t="e">
        <f>#REF!</f>
        <v>#REF!</v>
      </c>
      <c r="AL11" s="154" t="e">
        <f>#REF!</f>
        <v>#REF!</v>
      </c>
      <c r="AM11" s="154" t="e">
        <f>#REF!</f>
        <v>#REF!</v>
      </c>
      <c r="AN11" s="154" t="e">
        <f>#REF!</f>
        <v>#REF!</v>
      </c>
      <c r="AO11" s="154" t="e">
        <f>#REF!</f>
        <v>#REF!</v>
      </c>
      <c r="AP11" s="154" t="e">
        <f>#REF!</f>
        <v>#REF!</v>
      </c>
      <c r="AQ11" s="154" t="e">
        <f>#REF!</f>
        <v>#REF!</v>
      </c>
      <c r="AR11" s="154" t="e">
        <f>#REF!</f>
        <v>#REF!</v>
      </c>
      <c r="AS11" s="154" t="e">
        <f>#REF!</f>
        <v>#REF!</v>
      </c>
      <c r="AT11" s="154" t="e">
        <f>#REF!</f>
        <v>#REF!</v>
      </c>
      <c r="AU11" s="154" t="e">
        <f>#REF!</f>
        <v>#REF!</v>
      </c>
      <c r="AV11" s="154" t="e">
        <f>#REF!</f>
        <v>#REF!</v>
      </c>
      <c r="AW11" s="154" t="e">
        <f>#REF!</f>
        <v>#REF!</v>
      </c>
      <c r="AX11" s="154" t="e">
        <f>#REF!</f>
        <v>#REF!</v>
      </c>
      <c r="AY11" s="154" t="e">
        <f>#REF!</f>
        <v>#REF!</v>
      </c>
      <c r="AZ11" s="154" t="e">
        <f>#REF!</f>
        <v>#REF!</v>
      </c>
      <c r="BA11" s="154" t="e">
        <f>#REF!</f>
        <v>#REF!</v>
      </c>
      <c r="BB11" s="154" t="e">
        <f>#REF!</f>
        <v>#REF!</v>
      </c>
      <c r="BC11" s="154" t="e">
        <f>#REF!</f>
        <v>#REF!</v>
      </c>
      <c r="BD11" s="154" t="e">
        <f>#REF!</f>
        <v>#REF!</v>
      </c>
      <c r="BE11" s="154" t="e">
        <f>#REF!</f>
        <v>#REF!</v>
      </c>
      <c r="BF11" s="154" t="e">
        <f>#REF!</f>
        <v>#REF!</v>
      </c>
      <c r="BG11" s="154" t="e">
        <f>#REF!</f>
        <v>#REF!</v>
      </c>
      <c r="BH11" s="154" t="e">
        <f>#REF!</f>
        <v>#REF!</v>
      </c>
      <c r="BI11" s="154" t="e">
        <f>#REF!</f>
        <v>#REF!</v>
      </c>
      <c r="BJ11" s="154" t="e">
        <f>#REF!</f>
        <v>#REF!</v>
      </c>
      <c r="BK11" s="154" t="e">
        <f>#REF!</f>
        <v>#REF!</v>
      </c>
      <c r="BL11" s="154" t="e">
        <f>#REF!</f>
        <v>#REF!</v>
      </c>
      <c r="BM11" s="154" t="e">
        <f>#REF!</f>
        <v>#REF!</v>
      </c>
    </row>
    <row r="12" spans="1:65" ht="13" x14ac:dyDescent="0.3">
      <c r="A12" s="71"/>
      <c r="C12" s="164" t="s">
        <v>66</v>
      </c>
      <c r="D12" s="165"/>
      <c r="E12" s="166"/>
      <c r="F12" s="154" t="e">
        <f>#REF!</f>
        <v>#REF!</v>
      </c>
      <c r="G12" s="154" t="e">
        <f>#REF!</f>
        <v>#REF!</v>
      </c>
      <c r="H12" s="154" t="e">
        <f>#REF!</f>
        <v>#REF!</v>
      </c>
      <c r="I12" s="154" t="e">
        <f>#REF!</f>
        <v>#REF!</v>
      </c>
      <c r="J12" s="154" t="e">
        <f>#REF!</f>
        <v>#REF!</v>
      </c>
      <c r="K12" s="154" t="e">
        <f>#REF!</f>
        <v>#REF!</v>
      </c>
      <c r="L12" s="154" t="e">
        <f>#REF!</f>
        <v>#REF!</v>
      </c>
      <c r="M12" s="154" t="e">
        <f>#REF!</f>
        <v>#REF!</v>
      </c>
      <c r="N12" s="154" t="e">
        <f>#REF!</f>
        <v>#REF!</v>
      </c>
      <c r="O12" s="154" t="e">
        <f>#REF!</f>
        <v>#REF!</v>
      </c>
      <c r="P12" s="154" t="e">
        <f>#REF!</f>
        <v>#REF!</v>
      </c>
      <c r="Q12" s="154" t="e">
        <f>#REF!</f>
        <v>#REF!</v>
      </c>
      <c r="R12" s="154" t="e">
        <f>#REF!</f>
        <v>#REF!</v>
      </c>
      <c r="S12" s="154" t="e">
        <f>#REF!</f>
        <v>#REF!</v>
      </c>
      <c r="T12" s="154" t="e">
        <f>#REF!</f>
        <v>#REF!</v>
      </c>
      <c r="U12" s="154" t="e">
        <f>#REF!</f>
        <v>#REF!</v>
      </c>
      <c r="V12" s="154" t="e">
        <f>#REF!</f>
        <v>#REF!</v>
      </c>
      <c r="W12" s="154" t="e">
        <f>#REF!</f>
        <v>#REF!</v>
      </c>
      <c r="X12" s="154" t="e">
        <f>#REF!</f>
        <v>#REF!</v>
      </c>
      <c r="Y12" s="154" t="e">
        <f>#REF!</f>
        <v>#REF!</v>
      </c>
      <c r="Z12" s="154" t="e">
        <f>#REF!</f>
        <v>#REF!</v>
      </c>
      <c r="AA12" s="154" t="e">
        <f>#REF!</f>
        <v>#REF!</v>
      </c>
      <c r="AB12" s="154" t="e">
        <f>#REF!</f>
        <v>#REF!</v>
      </c>
      <c r="AC12" s="154" t="e">
        <f>#REF!</f>
        <v>#REF!</v>
      </c>
      <c r="AD12" s="154" t="e">
        <f>#REF!</f>
        <v>#REF!</v>
      </c>
      <c r="AE12" s="154" t="e">
        <f>#REF!</f>
        <v>#REF!</v>
      </c>
      <c r="AF12" s="154" t="e">
        <f>#REF!</f>
        <v>#REF!</v>
      </c>
      <c r="AG12" s="154" t="e">
        <f>#REF!</f>
        <v>#REF!</v>
      </c>
      <c r="AH12" s="154" t="e">
        <f>#REF!</f>
        <v>#REF!</v>
      </c>
      <c r="AI12" s="154" t="e">
        <f>#REF!</f>
        <v>#REF!</v>
      </c>
      <c r="AJ12" s="154" t="e">
        <f>#REF!</f>
        <v>#REF!</v>
      </c>
      <c r="AK12" s="154" t="e">
        <f>#REF!</f>
        <v>#REF!</v>
      </c>
      <c r="AL12" s="154" t="e">
        <f>#REF!</f>
        <v>#REF!</v>
      </c>
      <c r="AM12" s="154" t="e">
        <f>#REF!</f>
        <v>#REF!</v>
      </c>
      <c r="AN12" s="154" t="e">
        <f>#REF!</f>
        <v>#REF!</v>
      </c>
      <c r="AO12" s="154" t="e">
        <f>#REF!</f>
        <v>#REF!</v>
      </c>
      <c r="AP12" s="154" t="e">
        <f>#REF!</f>
        <v>#REF!</v>
      </c>
      <c r="AQ12" s="154" t="e">
        <f>#REF!</f>
        <v>#REF!</v>
      </c>
      <c r="AR12" s="154" t="e">
        <f>#REF!</f>
        <v>#REF!</v>
      </c>
      <c r="AS12" s="154" t="e">
        <f>#REF!</f>
        <v>#REF!</v>
      </c>
      <c r="AT12" s="154" t="e">
        <f>#REF!</f>
        <v>#REF!</v>
      </c>
      <c r="AU12" s="154" t="e">
        <f>#REF!</f>
        <v>#REF!</v>
      </c>
      <c r="AV12" s="154" t="e">
        <f>#REF!</f>
        <v>#REF!</v>
      </c>
      <c r="AW12" s="154" t="e">
        <f>#REF!</f>
        <v>#REF!</v>
      </c>
      <c r="AX12" s="154" t="e">
        <f>#REF!</f>
        <v>#REF!</v>
      </c>
      <c r="AY12" s="154" t="e">
        <f>#REF!</f>
        <v>#REF!</v>
      </c>
      <c r="AZ12" s="154" t="e">
        <f>#REF!</f>
        <v>#REF!</v>
      </c>
      <c r="BA12" s="154" t="e">
        <f>#REF!</f>
        <v>#REF!</v>
      </c>
      <c r="BB12" s="154" t="e">
        <f>#REF!</f>
        <v>#REF!</v>
      </c>
      <c r="BC12" s="154" t="e">
        <f>#REF!</f>
        <v>#REF!</v>
      </c>
      <c r="BD12" s="154" t="e">
        <f>#REF!</f>
        <v>#REF!</v>
      </c>
      <c r="BE12" s="154" t="e">
        <f>#REF!</f>
        <v>#REF!</v>
      </c>
      <c r="BF12" s="154" t="e">
        <f>#REF!</f>
        <v>#REF!</v>
      </c>
      <c r="BG12" s="154" t="e">
        <f>#REF!</f>
        <v>#REF!</v>
      </c>
      <c r="BH12" s="154" t="e">
        <f>#REF!</f>
        <v>#REF!</v>
      </c>
      <c r="BI12" s="154" t="e">
        <f>#REF!</f>
        <v>#REF!</v>
      </c>
      <c r="BJ12" s="154" t="e">
        <f>#REF!</f>
        <v>#REF!</v>
      </c>
      <c r="BK12" s="154" t="e">
        <f>#REF!</f>
        <v>#REF!</v>
      </c>
      <c r="BL12" s="154" t="e">
        <f>#REF!</f>
        <v>#REF!</v>
      </c>
      <c r="BM12" s="154" t="e">
        <f>#REF!</f>
        <v>#REF!</v>
      </c>
    </row>
    <row r="13" spans="1:65" ht="13" x14ac:dyDescent="0.3">
      <c r="A13" s="71"/>
      <c r="C13" s="45" t="s">
        <v>20</v>
      </c>
      <c r="D13" s="186"/>
      <c r="E13" s="187"/>
      <c r="F13" s="188" t="e">
        <f>F12</f>
        <v>#REF!</v>
      </c>
      <c r="G13" s="188" t="e">
        <f t="shared" ref="G13:BM13" si="0">G12</f>
        <v>#REF!</v>
      </c>
      <c r="H13" s="188" t="e">
        <f t="shared" si="0"/>
        <v>#REF!</v>
      </c>
      <c r="I13" s="188" t="e">
        <f t="shared" si="0"/>
        <v>#REF!</v>
      </c>
      <c r="J13" s="188" t="e">
        <f t="shared" si="0"/>
        <v>#REF!</v>
      </c>
      <c r="K13" s="188" t="e">
        <f t="shared" si="0"/>
        <v>#REF!</v>
      </c>
      <c r="L13" s="188" t="e">
        <f t="shared" si="0"/>
        <v>#REF!</v>
      </c>
      <c r="M13" s="188" t="e">
        <f t="shared" si="0"/>
        <v>#REF!</v>
      </c>
      <c r="N13" s="188" t="e">
        <f t="shared" si="0"/>
        <v>#REF!</v>
      </c>
      <c r="O13" s="188" t="e">
        <f t="shared" si="0"/>
        <v>#REF!</v>
      </c>
      <c r="P13" s="188" t="e">
        <f t="shared" si="0"/>
        <v>#REF!</v>
      </c>
      <c r="Q13" s="188" t="e">
        <f t="shared" si="0"/>
        <v>#REF!</v>
      </c>
      <c r="R13" s="188" t="e">
        <f t="shared" si="0"/>
        <v>#REF!</v>
      </c>
      <c r="S13" s="188" t="e">
        <f t="shared" si="0"/>
        <v>#REF!</v>
      </c>
      <c r="T13" s="188" t="e">
        <f t="shared" si="0"/>
        <v>#REF!</v>
      </c>
      <c r="U13" s="188" t="e">
        <f t="shared" si="0"/>
        <v>#REF!</v>
      </c>
      <c r="V13" s="188" t="e">
        <f t="shared" si="0"/>
        <v>#REF!</v>
      </c>
      <c r="W13" s="188" t="e">
        <f t="shared" si="0"/>
        <v>#REF!</v>
      </c>
      <c r="X13" s="188" t="e">
        <f t="shared" si="0"/>
        <v>#REF!</v>
      </c>
      <c r="Y13" s="188" t="e">
        <f t="shared" si="0"/>
        <v>#REF!</v>
      </c>
      <c r="Z13" s="188" t="e">
        <f t="shared" si="0"/>
        <v>#REF!</v>
      </c>
      <c r="AA13" s="188" t="e">
        <f t="shared" si="0"/>
        <v>#REF!</v>
      </c>
      <c r="AB13" s="188" t="e">
        <f t="shared" si="0"/>
        <v>#REF!</v>
      </c>
      <c r="AC13" s="188" t="e">
        <f t="shared" si="0"/>
        <v>#REF!</v>
      </c>
      <c r="AD13" s="188" t="e">
        <f t="shared" si="0"/>
        <v>#REF!</v>
      </c>
      <c r="AE13" s="188" t="e">
        <f t="shared" si="0"/>
        <v>#REF!</v>
      </c>
      <c r="AF13" s="188" t="e">
        <f t="shared" si="0"/>
        <v>#REF!</v>
      </c>
      <c r="AG13" s="188" t="e">
        <f t="shared" si="0"/>
        <v>#REF!</v>
      </c>
      <c r="AH13" s="188" t="e">
        <f t="shared" si="0"/>
        <v>#REF!</v>
      </c>
      <c r="AI13" s="188" t="e">
        <f t="shared" si="0"/>
        <v>#REF!</v>
      </c>
      <c r="AJ13" s="188" t="e">
        <f t="shared" si="0"/>
        <v>#REF!</v>
      </c>
      <c r="AK13" s="188" t="e">
        <f t="shared" si="0"/>
        <v>#REF!</v>
      </c>
      <c r="AL13" s="188" t="e">
        <f t="shared" si="0"/>
        <v>#REF!</v>
      </c>
      <c r="AM13" s="188" t="e">
        <f t="shared" si="0"/>
        <v>#REF!</v>
      </c>
      <c r="AN13" s="188" t="e">
        <f t="shared" si="0"/>
        <v>#REF!</v>
      </c>
      <c r="AO13" s="188" t="e">
        <f t="shared" si="0"/>
        <v>#REF!</v>
      </c>
      <c r="AP13" s="188" t="e">
        <f t="shared" si="0"/>
        <v>#REF!</v>
      </c>
      <c r="AQ13" s="188" t="e">
        <f t="shared" si="0"/>
        <v>#REF!</v>
      </c>
      <c r="AR13" s="188" t="e">
        <f t="shared" si="0"/>
        <v>#REF!</v>
      </c>
      <c r="AS13" s="188" t="e">
        <f t="shared" si="0"/>
        <v>#REF!</v>
      </c>
      <c r="AT13" s="188" t="e">
        <f t="shared" si="0"/>
        <v>#REF!</v>
      </c>
      <c r="AU13" s="188" t="e">
        <f t="shared" si="0"/>
        <v>#REF!</v>
      </c>
      <c r="AV13" s="188" t="e">
        <f t="shared" si="0"/>
        <v>#REF!</v>
      </c>
      <c r="AW13" s="188" t="e">
        <f t="shared" si="0"/>
        <v>#REF!</v>
      </c>
      <c r="AX13" s="188" t="e">
        <f t="shared" si="0"/>
        <v>#REF!</v>
      </c>
      <c r="AY13" s="188" t="e">
        <f t="shared" si="0"/>
        <v>#REF!</v>
      </c>
      <c r="AZ13" s="188" t="e">
        <f t="shared" si="0"/>
        <v>#REF!</v>
      </c>
      <c r="BA13" s="188" t="e">
        <f t="shared" si="0"/>
        <v>#REF!</v>
      </c>
      <c r="BB13" s="188" t="e">
        <f t="shared" si="0"/>
        <v>#REF!</v>
      </c>
      <c r="BC13" s="188" t="e">
        <f t="shared" si="0"/>
        <v>#REF!</v>
      </c>
      <c r="BD13" s="188" t="e">
        <f t="shared" si="0"/>
        <v>#REF!</v>
      </c>
      <c r="BE13" s="188" t="e">
        <f t="shared" si="0"/>
        <v>#REF!</v>
      </c>
      <c r="BF13" s="188" t="e">
        <f t="shared" si="0"/>
        <v>#REF!</v>
      </c>
      <c r="BG13" s="188" t="e">
        <f t="shared" si="0"/>
        <v>#REF!</v>
      </c>
      <c r="BH13" s="188" t="e">
        <f t="shared" si="0"/>
        <v>#REF!</v>
      </c>
      <c r="BI13" s="188" t="e">
        <f t="shared" si="0"/>
        <v>#REF!</v>
      </c>
      <c r="BJ13" s="188" t="e">
        <f t="shared" si="0"/>
        <v>#REF!</v>
      </c>
      <c r="BK13" s="188" t="e">
        <f t="shared" si="0"/>
        <v>#REF!</v>
      </c>
      <c r="BL13" s="188" t="e">
        <f t="shared" si="0"/>
        <v>#REF!</v>
      </c>
      <c r="BM13" s="188" t="e">
        <f t="shared" si="0"/>
        <v>#REF!</v>
      </c>
    </row>
    <row r="14" spans="1:65" ht="13" x14ac:dyDescent="0.3">
      <c r="A14" s="71"/>
    </row>
    <row r="15" spans="1:65" ht="13" x14ac:dyDescent="0.3">
      <c r="A15" s="71"/>
      <c r="B15" s="64"/>
      <c r="C15" s="65"/>
      <c r="D15" s="65"/>
      <c r="E15" s="65"/>
      <c r="F15" s="66" t="s">
        <v>68</v>
      </c>
      <c r="G15" s="65"/>
      <c r="H15" s="65"/>
      <c r="I15" s="65"/>
      <c r="J15" s="65"/>
      <c r="K15" s="65"/>
      <c r="L15" s="65"/>
      <c r="M15" s="65"/>
      <c r="N15" s="65"/>
      <c r="O15" s="65"/>
      <c r="P15" s="65"/>
      <c r="Q15" s="65"/>
      <c r="R15" s="65"/>
      <c r="S15" s="65"/>
      <c r="T15" s="65"/>
      <c r="U15" s="65"/>
      <c r="V15" s="65"/>
      <c r="W15" s="65"/>
      <c r="X15" s="65"/>
      <c r="Y15" s="65"/>
      <c r="Z15" s="65"/>
      <c r="AA15" s="65"/>
      <c r="AB15" s="65"/>
      <c r="AC15" s="65"/>
      <c r="AD15" s="65"/>
      <c r="AE15" s="65"/>
      <c r="AF15" s="65"/>
      <c r="AG15" s="65"/>
      <c r="AH15" s="65"/>
      <c r="AI15" s="65"/>
      <c r="AJ15" s="65"/>
      <c r="AK15" s="65"/>
      <c r="AL15" s="65"/>
      <c r="AM15" s="65"/>
      <c r="AN15" s="65"/>
      <c r="AO15" s="65"/>
      <c r="AP15" s="65"/>
      <c r="AQ15" s="65"/>
      <c r="AR15" s="65"/>
      <c r="AS15" s="65"/>
      <c r="AT15" s="65"/>
      <c r="AU15" s="65"/>
      <c r="AV15" s="65"/>
      <c r="AW15" s="65"/>
      <c r="AX15" s="65"/>
      <c r="AY15" s="65"/>
      <c r="AZ15" s="65"/>
      <c r="BA15" s="65"/>
      <c r="BB15" s="65"/>
      <c r="BC15" s="65"/>
      <c r="BD15" s="65"/>
      <c r="BE15" s="65"/>
      <c r="BF15" s="65"/>
      <c r="BG15" s="65"/>
      <c r="BH15" s="65"/>
      <c r="BI15" s="65"/>
      <c r="BJ15" s="65"/>
      <c r="BK15" s="65"/>
      <c r="BL15" s="65"/>
      <c r="BM15" s="67"/>
    </row>
    <row r="16" spans="1:65" ht="25" x14ac:dyDescent="0.25">
      <c r="A16" s="62" t="s">
        <v>176</v>
      </c>
      <c r="B16" s="66" t="s">
        <v>101</v>
      </c>
      <c r="C16" s="66" t="s">
        <v>102</v>
      </c>
      <c r="D16" s="66" t="s">
        <v>178</v>
      </c>
      <c r="E16" s="66" t="s">
        <v>130</v>
      </c>
      <c r="F16" s="114" t="s">
        <v>69</v>
      </c>
      <c r="G16" s="115" t="s">
        <v>70</v>
      </c>
      <c r="H16" s="115" t="s">
        <v>71</v>
      </c>
      <c r="I16" s="115" t="s">
        <v>72</v>
      </c>
      <c r="J16" s="115" t="s">
        <v>73</v>
      </c>
      <c r="K16" s="115" t="s">
        <v>74</v>
      </c>
      <c r="L16" s="115" t="s">
        <v>75</v>
      </c>
      <c r="M16" s="115" t="s">
        <v>76</v>
      </c>
      <c r="N16" s="115" t="s">
        <v>77</v>
      </c>
      <c r="O16" s="115" t="s">
        <v>78</v>
      </c>
      <c r="P16" s="115" t="s">
        <v>79</v>
      </c>
      <c r="Q16" s="115" t="s">
        <v>80</v>
      </c>
      <c r="R16" s="115" t="s">
        <v>81</v>
      </c>
      <c r="S16" s="115" t="s">
        <v>82</v>
      </c>
      <c r="T16" s="115" t="s">
        <v>83</v>
      </c>
      <c r="U16" s="115" t="s">
        <v>84</v>
      </c>
      <c r="V16" s="115" t="s">
        <v>85</v>
      </c>
      <c r="W16" s="115" t="s">
        <v>86</v>
      </c>
      <c r="X16" s="115" t="s">
        <v>87</v>
      </c>
      <c r="Y16" s="115" t="s">
        <v>88</v>
      </c>
      <c r="Z16" s="115" t="s">
        <v>89</v>
      </c>
      <c r="AA16" s="115" t="s">
        <v>90</v>
      </c>
      <c r="AB16" s="115" t="s">
        <v>91</v>
      </c>
      <c r="AC16" s="115" t="s">
        <v>92</v>
      </c>
      <c r="AD16" s="115" t="s">
        <v>93</v>
      </c>
      <c r="AE16" s="115" t="s">
        <v>94</v>
      </c>
      <c r="AF16" s="115" t="s">
        <v>95</v>
      </c>
      <c r="AG16" s="115" t="s">
        <v>96</v>
      </c>
      <c r="AH16" s="115" t="s">
        <v>97</v>
      </c>
      <c r="AI16" s="115" t="s">
        <v>98</v>
      </c>
      <c r="AJ16" s="115" t="s">
        <v>99</v>
      </c>
      <c r="AK16" s="115" t="s">
        <v>100</v>
      </c>
      <c r="AL16" s="115" t="s">
        <v>316</v>
      </c>
      <c r="AM16" s="115" t="s">
        <v>317</v>
      </c>
      <c r="AN16" s="115" t="s">
        <v>318</v>
      </c>
      <c r="AO16" s="115" t="s">
        <v>319</v>
      </c>
      <c r="AP16" s="115" t="s">
        <v>320</v>
      </c>
      <c r="AQ16" s="115" t="s">
        <v>321</v>
      </c>
      <c r="AR16" s="115" t="s">
        <v>322</v>
      </c>
      <c r="AS16" s="115" t="s">
        <v>323</v>
      </c>
      <c r="AT16" s="115" t="s">
        <v>324</v>
      </c>
      <c r="AU16" s="115" t="s">
        <v>325</v>
      </c>
      <c r="AV16" s="115" t="s">
        <v>326</v>
      </c>
      <c r="AW16" s="115" t="s">
        <v>327</v>
      </c>
      <c r="AX16" s="115" t="s">
        <v>328</v>
      </c>
      <c r="AY16" s="115" t="s">
        <v>329</v>
      </c>
      <c r="AZ16" s="115" t="s">
        <v>330</v>
      </c>
      <c r="BA16" s="115" t="s">
        <v>331</v>
      </c>
      <c r="BB16" s="115" t="s">
        <v>332</v>
      </c>
      <c r="BC16" s="115" t="s">
        <v>333</v>
      </c>
      <c r="BD16" s="115" t="s">
        <v>334</v>
      </c>
      <c r="BE16" s="115" t="s">
        <v>335</v>
      </c>
      <c r="BF16" s="115" t="s">
        <v>336</v>
      </c>
      <c r="BG16" s="115" t="s">
        <v>337</v>
      </c>
      <c r="BH16" s="115" t="s">
        <v>338</v>
      </c>
      <c r="BI16" s="115" t="s">
        <v>339</v>
      </c>
      <c r="BJ16" s="115" t="s">
        <v>340</v>
      </c>
      <c r="BK16" s="115" t="s">
        <v>341</v>
      </c>
      <c r="BL16" s="115" t="s">
        <v>342</v>
      </c>
      <c r="BM16" s="116" t="s">
        <v>343</v>
      </c>
    </row>
    <row r="17" spans="1:65" x14ac:dyDescent="0.25">
      <c r="A17" s="161">
        <f>SUM(F17:BZ17)</f>
        <v>0</v>
      </c>
      <c r="B17" s="64">
        <v>1</v>
      </c>
      <c r="C17" s="64" t="s">
        <v>103</v>
      </c>
      <c r="D17" s="64">
        <v>10</v>
      </c>
      <c r="E17" s="64" t="s">
        <v>264</v>
      </c>
      <c r="F17" s="155"/>
      <c r="G17" s="156"/>
      <c r="H17" s="156"/>
      <c r="I17" s="156"/>
      <c r="J17" s="156"/>
      <c r="K17" s="156"/>
      <c r="L17" s="156"/>
      <c r="M17" s="156"/>
      <c r="N17" s="156"/>
      <c r="O17" s="156"/>
      <c r="P17" s="156"/>
      <c r="Q17" s="156"/>
      <c r="R17" s="156"/>
      <c r="S17" s="156"/>
      <c r="T17" s="156"/>
      <c r="U17" s="156"/>
      <c r="V17" s="156"/>
      <c r="W17" s="156"/>
      <c r="X17" s="156"/>
      <c r="Y17" s="156"/>
      <c r="Z17" s="156"/>
      <c r="AA17" s="156"/>
      <c r="AB17" s="156"/>
      <c r="AC17" s="156"/>
      <c r="AD17" s="156"/>
      <c r="AE17" s="156"/>
      <c r="AF17" s="156"/>
      <c r="AG17" s="156"/>
      <c r="AH17" s="156"/>
      <c r="AI17" s="156"/>
      <c r="AJ17" s="156"/>
      <c r="AK17" s="156"/>
      <c r="AL17" s="156"/>
      <c r="AM17" s="156"/>
      <c r="AN17" s="156"/>
      <c r="AO17" s="156"/>
      <c r="AP17" s="156"/>
      <c r="AQ17" s="156"/>
      <c r="AR17" s="156"/>
      <c r="AS17" s="156"/>
      <c r="AT17" s="156"/>
      <c r="AU17" s="156"/>
      <c r="AV17" s="156"/>
      <c r="AW17" s="156"/>
      <c r="AX17" s="156"/>
      <c r="AY17" s="156"/>
      <c r="AZ17" s="156"/>
      <c r="BA17" s="156"/>
      <c r="BB17" s="156"/>
      <c r="BC17" s="156"/>
      <c r="BD17" s="156"/>
      <c r="BE17" s="156"/>
      <c r="BF17" s="156"/>
      <c r="BG17" s="156"/>
      <c r="BH17" s="156"/>
      <c r="BI17" s="156"/>
      <c r="BJ17" s="156"/>
      <c r="BK17" s="156"/>
      <c r="BL17" s="156"/>
      <c r="BM17" s="157"/>
    </row>
    <row r="18" spans="1:65" x14ac:dyDescent="0.25">
      <c r="A18" s="161">
        <f t="shared" ref="A18:A39" si="1">SUM(F18:BZ18)</f>
        <v>0</v>
      </c>
      <c r="B18" s="68"/>
      <c r="C18" s="68"/>
      <c r="D18" s="64">
        <v>20</v>
      </c>
      <c r="E18" s="64" t="s">
        <v>39</v>
      </c>
      <c r="F18" s="155"/>
      <c r="G18" s="156"/>
      <c r="H18" s="156"/>
      <c r="I18" s="156"/>
      <c r="J18" s="156"/>
      <c r="K18" s="156"/>
      <c r="L18" s="156"/>
      <c r="M18" s="156"/>
      <c r="N18" s="156"/>
      <c r="O18" s="156"/>
      <c r="P18" s="156"/>
      <c r="Q18" s="156"/>
      <c r="R18" s="156"/>
      <c r="S18" s="156"/>
      <c r="T18" s="156"/>
      <c r="U18" s="156"/>
      <c r="V18" s="156"/>
      <c r="W18" s="156"/>
      <c r="X18" s="156"/>
      <c r="Y18" s="156"/>
      <c r="Z18" s="156"/>
      <c r="AA18" s="156"/>
      <c r="AB18" s="156"/>
      <c r="AC18" s="156"/>
      <c r="AD18" s="156"/>
      <c r="AE18" s="156"/>
      <c r="AF18" s="156"/>
      <c r="AG18" s="156"/>
      <c r="AH18" s="156"/>
      <c r="AI18" s="156"/>
      <c r="AJ18" s="156"/>
      <c r="AK18" s="156"/>
      <c r="AL18" s="156"/>
      <c r="AM18" s="156"/>
      <c r="AN18" s="156"/>
      <c r="AO18" s="156"/>
      <c r="AP18" s="156"/>
      <c r="AQ18" s="156"/>
      <c r="AR18" s="156"/>
      <c r="AS18" s="156"/>
      <c r="AT18" s="156"/>
      <c r="AU18" s="156"/>
      <c r="AV18" s="156"/>
      <c r="AW18" s="156"/>
      <c r="AX18" s="156"/>
      <c r="AY18" s="156"/>
      <c r="AZ18" s="156"/>
      <c r="BA18" s="156"/>
      <c r="BB18" s="156"/>
      <c r="BC18" s="156"/>
      <c r="BD18" s="156"/>
      <c r="BE18" s="156"/>
      <c r="BF18" s="156"/>
      <c r="BG18" s="156"/>
      <c r="BH18" s="156"/>
      <c r="BI18" s="156"/>
      <c r="BJ18" s="156"/>
      <c r="BK18" s="156"/>
      <c r="BL18" s="156"/>
      <c r="BM18" s="157"/>
    </row>
    <row r="19" spans="1:65" x14ac:dyDescent="0.25">
      <c r="A19" s="161">
        <f t="shared" si="1"/>
        <v>0</v>
      </c>
      <c r="B19" s="68"/>
      <c r="C19" s="68"/>
      <c r="D19" s="64">
        <v>30</v>
      </c>
      <c r="E19" s="64" t="s">
        <v>276</v>
      </c>
      <c r="F19" s="155"/>
      <c r="G19" s="156"/>
      <c r="H19" s="156"/>
      <c r="I19" s="156"/>
      <c r="J19" s="156"/>
      <c r="K19" s="156"/>
      <c r="L19" s="156"/>
      <c r="M19" s="156"/>
      <c r="N19" s="156"/>
      <c r="O19" s="156"/>
      <c r="P19" s="156"/>
      <c r="Q19" s="156"/>
      <c r="R19" s="156"/>
      <c r="S19" s="156"/>
      <c r="T19" s="156"/>
      <c r="U19" s="156"/>
      <c r="V19" s="156"/>
      <c r="W19" s="156"/>
      <c r="X19" s="156"/>
      <c r="Y19" s="156"/>
      <c r="Z19" s="156"/>
      <c r="AA19" s="156"/>
      <c r="AB19" s="156"/>
      <c r="AC19" s="156"/>
      <c r="AD19" s="156"/>
      <c r="AE19" s="156"/>
      <c r="AF19" s="156"/>
      <c r="AG19" s="156"/>
      <c r="AH19" s="156"/>
      <c r="AI19" s="156"/>
      <c r="AJ19" s="156"/>
      <c r="AK19" s="156"/>
      <c r="AL19" s="156"/>
      <c r="AM19" s="156"/>
      <c r="AN19" s="156"/>
      <c r="AO19" s="156"/>
      <c r="AP19" s="156"/>
      <c r="AQ19" s="156"/>
      <c r="AR19" s="156"/>
      <c r="AS19" s="156"/>
      <c r="AT19" s="156"/>
      <c r="AU19" s="156"/>
      <c r="AV19" s="156"/>
      <c r="AW19" s="156"/>
      <c r="AX19" s="156"/>
      <c r="AY19" s="156"/>
      <c r="AZ19" s="156"/>
      <c r="BA19" s="156"/>
      <c r="BB19" s="156"/>
      <c r="BC19" s="156"/>
      <c r="BD19" s="156"/>
      <c r="BE19" s="156"/>
      <c r="BF19" s="156"/>
      <c r="BG19" s="156"/>
      <c r="BH19" s="156"/>
      <c r="BI19" s="156"/>
      <c r="BJ19" s="156"/>
      <c r="BK19" s="156"/>
      <c r="BL19" s="156"/>
      <c r="BM19" s="157"/>
    </row>
    <row r="20" spans="1:65" x14ac:dyDescent="0.25">
      <c r="A20" s="161">
        <f t="shared" si="1"/>
        <v>0</v>
      </c>
      <c r="B20" s="64">
        <v>2</v>
      </c>
      <c r="C20" s="64" t="s">
        <v>104</v>
      </c>
      <c r="D20" s="64">
        <v>10</v>
      </c>
      <c r="E20" s="64" t="s">
        <v>264</v>
      </c>
      <c r="F20" s="155"/>
      <c r="G20" s="156"/>
      <c r="H20" s="156"/>
      <c r="I20" s="156"/>
      <c r="J20" s="156"/>
      <c r="K20" s="156"/>
      <c r="L20" s="156"/>
      <c r="M20" s="156"/>
      <c r="N20" s="156"/>
      <c r="O20" s="156"/>
      <c r="P20" s="156"/>
      <c r="Q20" s="156"/>
      <c r="R20" s="156"/>
      <c r="S20" s="156"/>
      <c r="T20" s="156"/>
      <c r="U20" s="156"/>
      <c r="V20" s="156"/>
      <c r="W20" s="156"/>
      <c r="X20" s="156"/>
      <c r="Y20" s="156"/>
      <c r="Z20" s="156"/>
      <c r="AA20" s="156"/>
      <c r="AB20" s="156"/>
      <c r="AC20" s="156"/>
      <c r="AD20" s="156"/>
      <c r="AE20" s="156"/>
      <c r="AF20" s="156"/>
      <c r="AG20" s="156"/>
      <c r="AH20" s="156"/>
      <c r="AI20" s="156"/>
      <c r="AJ20" s="156"/>
      <c r="AK20" s="156"/>
      <c r="AL20" s="156"/>
      <c r="AM20" s="156"/>
      <c r="AN20" s="156"/>
      <c r="AO20" s="156"/>
      <c r="AP20" s="156"/>
      <c r="AQ20" s="156"/>
      <c r="AR20" s="156"/>
      <c r="AS20" s="156"/>
      <c r="AT20" s="156"/>
      <c r="AU20" s="156"/>
      <c r="AV20" s="156"/>
      <c r="AW20" s="156"/>
      <c r="AX20" s="156"/>
      <c r="AY20" s="156"/>
      <c r="AZ20" s="156"/>
      <c r="BA20" s="156"/>
      <c r="BB20" s="156"/>
      <c r="BC20" s="156"/>
      <c r="BD20" s="156"/>
      <c r="BE20" s="156"/>
      <c r="BF20" s="156"/>
      <c r="BG20" s="156"/>
      <c r="BH20" s="156"/>
      <c r="BI20" s="156"/>
      <c r="BJ20" s="156"/>
      <c r="BK20" s="156"/>
      <c r="BL20" s="156"/>
      <c r="BM20" s="157"/>
    </row>
    <row r="21" spans="1:65" x14ac:dyDescent="0.25">
      <c r="A21" s="161">
        <f t="shared" si="1"/>
        <v>0</v>
      </c>
      <c r="B21" s="68"/>
      <c r="C21" s="68"/>
      <c r="D21" s="64">
        <v>20</v>
      </c>
      <c r="E21" s="64" t="s">
        <v>39</v>
      </c>
      <c r="F21" s="155"/>
      <c r="G21" s="156"/>
      <c r="H21" s="156"/>
      <c r="I21" s="156"/>
      <c r="J21" s="156"/>
      <c r="K21" s="156"/>
      <c r="L21" s="156"/>
      <c r="M21" s="156"/>
      <c r="N21" s="156"/>
      <c r="O21" s="156"/>
      <c r="P21" s="156"/>
      <c r="Q21" s="156"/>
      <c r="R21" s="156"/>
      <c r="S21" s="156"/>
      <c r="T21" s="156"/>
      <c r="U21" s="156"/>
      <c r="V21" s="156"/>
      <c r="W21" s="156"/>
      <c r="X21" s="156"/>
      <c r="Y21" s="156"/>
      <c r="Z21" s="156"/>
      <c r="AA21" s="156"/>
      <c r="AB21" s="156"/>
      <c r="AC21" s="156"/>
      <c r="AD21" s="156"/>
      <c r="AE21" s="156"/>
      <c r="AF21" s="156"/>
      <c r="AG21" s="156"/>
      <c r="AH21" s="156"/>
      <c r="AI21" s="156"/>
      <c r="AJ21" s="156"/>
      <c r="AK21" s="156"/>
      <c r="AL21" s="156"/>
      <c r="AM21" s="156"/>
      <c r="AN21" s="156"/>
      <c r="AO21" s="156"/>
      <c r="AP21" s="156"/>
      <c r="AQ21" s="156"/>
      <c r="AR21" s="156"/>
      <c r="AS21" s="156"/>
      <c r="AT21" s="156"/>
      <c r="AU21" s="156"/>
      <c r="AV21" s="156"/>
      <c r="AW21" s="156"/>
      <c r="AX21" s="156"/>
      <c r="AY21" s="156"/>
      <c r="AZ21" s="156"/>
      <c r="BA21" s="156"/>
      <c r="BB21" s="156"/>
      <c r="BC21" s="156"/>
      <c r="BD21" s="156"/>
      <c r="BE21" s="156"/>
      <c r="BF21" s="156"/>
      <c r="BG21" s="156"/>
      <c r="BH21" s="156"/>
      <c r="BI21" s="156"/>
      <c r="BJ21" s="156"/>
      <c r="BK21" s="156"/>
      <c r="BL21" s="156"/>
      <c r="BM21" s="157"/>
    </row>
    <row r="22" spans="1:65" x14ac:dyDescent="0.25">
      <c r="A22" s="161">
        <f t="shared" si="1"/>
        <v>0</v>
      </c>
      <c r="B22" s="68"/>
      <c r="C22" s="68"/>
      <c r="D22" s="64">
        <v>30</v>
      </c>
      <c r="E22" s="64" t="s">
        <v>276</v>
      </c>
      <c r="F22" s="155"/>
      <c r="G22" s="156"/>
      <c r="H22" s="156"/>
      <c r="I22" s="156"/>
      <c r="J22" s="156"/>
      <c r="K22" s="156"/>
      <c r="L22" s="156"/>
      <c r="M22" s="156"/>
      <c r="N22" s="156"/>
      <c r="O22" s="156"/>
      <c r="P22" s="156"/>
      <c r="Q22" s="156"/>
      <c r="R22" s="156"/>
      <c r="S22" s="156"/>
      <c r="T22" s="156"/>
      <c r="U22" s="156"/>
      <c r="V22" s="156"/>
      <c r="W22" s="156"/>
      <c r="X22" s="156"/>
      <c r="Y22" s="156"/>
      <c r="Z22" s="156"/>
      <c r="AA22" s="156"/>
      <c r="AB22" s="156"/>
      <c r="AC22" s="156"/>
      <c r="AD22" s="156"/>
      <c r="AE22" s="156"/>
      <c r="AF22" s="156"/>
      <c r="AG22" s="156"/>
      <c r="AH22" s="156"/>
      <c r="AI22" s="156"/>
      <c r="AJ22" s="156"/>
      <c r="AK22" s="156"/>
      <c r="AL22" s="156"/>
      <c r="AM22" s="156"/>
      <c r="AN22" s="156"/>
      <c r="AO22" s="156"/>
      <c r="AP22" s="156"/>
      <c r="AQ22" s="156"/>
      <c r="AR22" s="156"/>
      <c r="AS22" s="156"/>
      <c r="AT22" s="156"/>
      <c r="AU22" s="156"/>
      <c r="AV22" s="156"/>
      <c r="AW22" s="156"/>
      <c r="AX22" s="156"/>
      <c r="AY22" s="156"/>
      <c r="AZ22" s="156"/>
      <c r="BA22" s="156"/>
      <c r="BB22" s="156"/>
      <c r="BC22" s="156"/>
      <c r="BD22" s="156"/>
      <c r="BE22" s="156"/>
      <c r="BF22" s="156"/>
      <c r="BG22" s="156"/>
      <c r="BH22" s="156"/>
      <c r="BI22" s="156"/>
      <c r="BJ22" s="156"/>
      <c r="BK22" s="156"/>
      <c r="BL22" s="156"/>
      <c r="BM22" s="157"/>
    </row>
    <row r="23" spans="1:65" x14ac:dyDescent="0.25">
      <c r="A23" s="161">
        <f t="shared" si="1"/>
        <v>0</v>
      </c>
      <c r="B23" s="64">
        <v>3</v>
      </c>
      <c r="C23" s="64" t="s">
        <v>105</v>
      </c>
      <c r="D23" s="64">
        <v>10</v>
      </c>
      <c r="E23" s="64" t="s">
        <v>264</v>
      </c>
      <c r="F23" s="155"/>
      <c r="G23" s="156"/>
      <c r="H23" s="156"/>
      <c r="I23" s="156"/>
      <c r="J23" s="156"/>
      <c r="K23" s="156"/>
      <c r="L23" s="156"/>
      <c r="M23" s="156"/>
      <c r="N23" s="156"/>
      <c r="O23" s="156"/>
      <c r="P23" s="156"/>
      <c r="Q23" s="156"/>
      <c r="R23" s="156"/>
      <c r="S23" s="156"/>
      <c r="T23" s="156"/>
      <c r="U23" s="156"/>
      <c r="V23" s="156"/>
      <c r="W23" s="156"/>
      <c r="X23" s="156"/>
      <c r="Y23" s="156"/>
      <c r="Z23" s="156"/>
      <c r="AA23" s="156"/>
      <c r="AB23" s="156"/>
      <c r="AC23" s="156"/>
      <c r="AD23" s="156"/>
      <c r="AE23" s="156"/>
      <c r="AF23" s="156"/>
      <c r="AG23" s="156"/>
      <c r="AH23" s="156"/>
      <c r="AI23" s="156"/>
      <c r="AJ23" s="156"/>
      <c r="AK23" s="156"/>
      <c r="AL23" s="156"/>
      <c r="AM23" s="156"/>
      <c r="AN23" s="156"/>
      <c r="AO23" s="156"/>
      <c r="AP23" s="156"/>
      <c r="AQ23" s="156"/>
      <c r="AR23" s="156"/>
      <c r="AS23" s="156"/>
      <c r="AT23" s="156"/>
      <c r="AU23" s="156"/>
      <c r="AV23" s="156"/>
      <c r="AW23" s="156"/>
      <c r="AX23" s="156"/>
      <c r="AY23" s="156"/>
      <c r="AZ23" s="156"/>
      <c r="BA23" s="156"/>
      <c r="BB23" s="156"/>
      <c r="BC23" s="156"/>
      <c r="BD23" s="156"/>
      <c r="BE23" s="156"/>
      <c r="BF23" s="156"/>
      <c r="BG23" s="156"/>
      <c r="BH23" s="156"/>
      <c r="BI23" s="156"/>
      <c r="BJ23" s="156"/>
      <c r="BK23" s="156"/>
      <c r="BL23" s="156"/>
      <c r="BM23" s="157"/>
    </row>
    <row r="24" spans="1:65" x14ac:dyDescent="0.25">
      <c r="A24" s="161">
        <f t="shared" si="1"/>
        <v>0</v>
      </c>
      <c r="B24" s="68"/>
      <c r="C24" s="68"/>
      <c r="D24" s="64">
        <v>20</v>
      </c>
      <c r="E24" s="64" t="s">
        <v>39</v>
      </c>
      <c r="F24" s="155"/>
      <c r="G24" s="156"/>
      <c r="H24" s="156"/>
      <c r="I24" s="156"/>
      <c r="J24" s="156"/>
      <c r="K24" s="156"/>
      <c r="L24" s="156"/>
      <c r="M24" s="156"/>
      <c r="N24" s="156"/>
      <c r="O24" s="156"/>
      <c r="P24" s="156"/>
      <c r="Q24" s="156"/>
      <c r="R24" s="156"/>
      <c r="S24" s="156"/>
      <c r="T24" s="156"/>
      <c r="U24" s="156"/>
      <c r="V24" s="156"/>
      <c r="W24" s="156"/>
      <c r="X24" s="156"/>
      <c r="Y24" s="156"/>
      <c r="Z24" s="156"/>
      <c r="AA24" s="156"/>
      <c r="AB24" s="156"/>
      <c r="AC24" s="156"/>
      <c r="AD24" s="156"/>
      <c r="AE24" s="156"/>
      <c r="AF24" s="156"/>
      <c r="AG24" s="156"/>
      <c r="AH24" s="156"/>
      <c r="AI24" s="156"/>
      <c r="AJ24" s="156"/>
      <c r="AK24" s="156"/>
      <c r="AL24" s="156"/>
      <c r="AM24" s="156"/>
      <c r="AN24" s="156"/>
      <c r="AO24" s="156"/>
      <c r="AP24" s="156"/>
      <c r="AQ24" s="156"/>
      <c r="AR24" s="156"/>
      <c r="AS24" s="156"/>
      <c r="AT24" s="156"/>
      <c r="AU24" s="156"/>
      <c r="AV24" s="156"/>
      <c r="AW24" s="156"/>
      <c r="AX24" s="156"/>
      <c r="AY24" s="156"/>
      <c r="AZ24" s="156"/>
      <c r="BA24" s="156"/>
      <c r="BB24" s="156"/>
      <c r="BC24" s="156"/>
      <c r="BD24" s="156"/>
      <c r="BE24" s="156"/>
      <c r="BF24" s="156"/>
      <c r="BG24" s="156"/>
      <c r="BH24" s="156"/>
      <c r="BI24" s="156"/>
      <c r="BJ24" s="156"/>
      <c r="BK24" s="156"/>
      <c r="BL24" s="156"/>
      <c r="BM24" s="157"/>
    </row>
    <row r="25" spans="1:65" x14ac:dyDescent="0.25">
      <c r="A25" s="161">
        <f t="shared" si="1"/>
        <v>0</v>
      </c>
      <c r="B25" s="68"/>
      <c r="C25" s="68"/>
      <c r="D25" s="64">
        <v>30</v>
      </c>
      <c r="E25" s="64" t="s">
        <v>276</v>
      </c>
      <c r="F25" s="155"/>
      <c r="G25" s="156"/>
      <c r="H25" s="156"/>
      <c r="I25" s="156"/>
      <c r="J25" s="156"/>
      <c r="K25" s="156"/>
      <c r="L25" s="156"/>
      <c r="M25" s="156"/>
      <c r="N25" s="156"/>
      <c r="O25" s="156"/>
      <c r="P25" s="156"/>
      <c r="Q25" s="156"/>
      <c r="R25" s="156"/>
      <c r="S25" s="156"/>
      <c r="T25" s="156"/>
      <c r="U25" s="156"/>
      <c r="V25" s="156"/>
      <c r="W25" s="156"/>
      <c r="X25" s="156"/>
      <c r="Y25" s="156"/>
      <c r="Z25" s="156"/>
      <c r="AA25" s="156"/>
      <c r="AB25" s="156"/>
      <c r="AC25" s="156"/>
      <c r="AD25" s="156"/>
      <c r="AE25" s="156"/>
      <c r="AF25" s="156"/>
      <c r="AG25" s="156"/>
      <c r="AH25" s="156"/>
      <c r="AI25" s="156"/>
      <c r="AJ25" s="156"/>
      <c r="AK25" s="156"/>
      <c r="AL25" s="156"/>
      <c r="AM25" s="156"/>
      <c r="AN25" s="156"/>
      <c r="AO25" s="156"/>
      <c r="AP25" s="156"/>
      <c r="AQ25" s="156"/>
      <c r="AR25" s="156"/>
      <c r="AS25" s="156"/>
      <c r="AT25" s="156"/>
      <c r="AU25" s="156"/>
      <c r="AV25" s="156"/>
      <c r="AW25" s="156"/>
      <c r="AX25" s="156"/>
      <c r="AY25" s="156"/>
      <c r="AZ25" s="156"/>
      <c r="BA25" s="156"/>
      <c r="BB25" s="156"/>
      <c r="BC25" s="156"/>
      <c r="BD25" s="156"/>
      <c r="BE25" s="156"/>
      <c r="BF25" s="156"/>
      <c r="BG25" s="156"/>
      <c r="BH25" s="156"/>
      <c r="BI25" s="156"/>
      <c r="BJ25" s="156"/>
      <c r="BK25" s="156"/>
      <c r="BL25" s="156"/>
      <c r="BM25" s="157"/>
    </row>
    <row r="26" spans="1:65" x14ac:dyDescent="0.25">
      <c r="A26" s="161">
        <f t="shared" si="1"/>
        <v>0</v>
      </c>
      <c r="B26" s="64">
        <v>4</v>
      </c>
      <c r="C26" s="64" t="s">
        <v>106</v>
      </c>
      <c r="D26" s="64">
        <v>10</v>
      </c>
      <c r="E26" s="64" t="s">
        <v>264</v>
      </c>
      <c r="F26" s="155"/>
      <c r="G26" s="156"/>
      <c r="H26" s="156"/>
      <c r="I26" s="156"/>
      <c r="J26" s="156"/>
      <c r="K26" s="156"/>
      <c r="L26" s="156"/>
      <c r="M26" s="156"/>
      <c r="N26" s="156"/>
      <c r="O26" s="156"/>
      <c r="P26" s="156"/>
      <c r="Q26" s="156"/>
      <c r="R26" s="156"/>
      <c r="S26" s="156"/>
      <c r="T26" s="156"/>
      <c r="U26" s="156"/>
      <c r="V26" s="156"/>
      <c r="W26" s="156"/>
      <c r="X26" s="156"/>
      <c r="Y26" s="156"/>
      <c r="Z26" s="156"/>
      <c r="AA26" s="156"/>
      <c r="AB26" s="156"/>
      <c r="AC26" s="156"/>
      <c r="AD26" s="156"/>
      <c r="AE26" s="156"/>
      <c r="AF26" s="156"/>
      <c r="AG26" s="156"/>
      <c r="AH26" s="156"/>
      <c r="AI26" s="156"/>
      <c r="AJ26" s="156"/>
      <c r="AK26" s="156"/>
      <c r="AL26" s="156"/>
      <c r="AM26" s="156"/>
      <c r="AN26" s="156"/>
      <c r="AO26" s="156"/>
      <c r="AP26" s="156"/>
      <c r="AQ26" s="156"/>
      <c r="AR26" s="156"/>
      <c r="AS26" s="156"/>
      <c r="AT26" s="156"/>
      <c r="AU26" s="156"/>
      <c r="AV26" s="156"/>
      <c r="AW26" s="156"/>
      <c r="AX26" s="156"/>
      <c r="AY26" s="156"/>
      <c r="AZ26" s="156"/>
      <c r="BA26" s="156"/>
      <c r="BB26" s="156"/>
      <c r="BC26" s="156"/>
      <c r="BD26" s="156"/>
      <c r="BE26" s="156"/>
      <c r="BF26" s="156"/>
      <c r="BG26" s="156"/>
      <c r="BH26" s="156"/>
      <c r="BI26" s="156"/>
      <c r="BJ26" s="156"/>
      <c r="BK26" s="156"/>
      <c r="BL26" s="156"/>
      <c r="BM26" s="157"/>
    </row>
    <row r="27" spans="1:65" x14ac:dyDescent="0.25">
      <c r="A27" s="161">
        <f t="shared" si="1"/>
        <v>0</v>
      </c>
      <c r="B27" s="68"/>
      <c r="C27" s="68"/>
      <c r="D27" s="64">
        <v>20</v>
      </c>
      <c r="E27" s="64" t="s">
        <v>39</v>
      </c>
      <c r="F27" s="155"/>
      <c r="G27" s="156"/>
      <c r="H27" s="156"/>
      <c r="I27" s="156"/>
      <c r="J27" s="156"/>
      <c r="K27" s="156"/>
      <c r="L27" s="156"/>
      <c r="M27" s="156"/>
      <c r="N27" s="156"/>
      <c r="O27" s="156"/>
      <c r="P27" s="156"/>
      <c r="Q27" s="156"/>
      <c r="R27" s="156"/>
      <c r="S27" s="156"/>
      <c r="T27" s="156"/>
      <c r="U27" s="156"/>
      <c r="V27" s="156"/>
      <c r="W27" s="156"/>
      <c r="X27" s="156"/>
      <c r="Y27" s="156"/>
      <c r="Z27" s="156"/>
      <c r="AA27" s="156"/>
      <c r="AB27" s="156"/>
      <c r="AC27" s="156"/>
      <c r="AD27" s="156"/>
      <c r="AE27" s="156"/>
      <c r="AF27" s="156"/>
      <c r="AG27" s="156"/>
      <c r="AH27" s="156"/>
      <c r="AI27" s="156"/>
      <c r="AJ27" s="156"/>
      <c r="AK27" s="156"/>
      <c r="AL27" s="156"/>
      <c r="AM27" s="156"/>
      <c r="AN27" s="156"/>
      <c r="AO27" s="156"/>
      <c r="AP27" s="156"/>
      <c r="AQ27" s="156"/>
      <c r="AR27" s="156"/>
      <c r="AS27" s="156"/>
      <c r="AT27" s="156"/>
      <c r="AU27" s="156"/>
      <c r="AV27" s="156"/>
      <c r="AW27" s="156"/>
      <c r="AX27" s="156"/>
      <c r="AY27" s="156"/>
      <c r="AZ27" s="156"/>
      <c r="BA27" s="156"/>
      <c r="BB27" s="156"/>
      <c r="BC27" s="156"/>
      <c r="BD27" s="156"/>
      <c r="BE27" s="156"/>
      <c r="BF27" s="156"/>
      <c r="BG27" s="156"/>
      <c r="BH27" s="156"/>
      <c r="BI27" s="156"/>
      <c r="BJ27" s="156"/>
      <c r="BK27" s="156"/>
      <c r="BL27" s="156"/>
      <c r="BM27" s="157"/>
    </row>
    <row r="28" spans="1:65" x14ac:dyDescent="0.25">
      <c r="A28" s="161">
        <f t="shared" si="1"/>
        <v>0</v>
      </c>
      <c r="B28" s="68"/>
      <c r="C28" s="68"/>
      <c r="D28" s="64">
        <v>30</v>
      </c>
      <c r="E28" s="64" t="s">
        <v>276</v>
      </c>
      <c r="F28" s="155"/>
      <c r="G28" s="156"/>
      <c r="H28" s="156"/>
      <c r="I28" s="156"/>
      <c r="J28" s="156"/>
      <c r="K28" s="156"/>
      <c r="L28" s="156"/>
      <c r="M28" s="156"/>
      <c r="N28" s="156"/>
      <c r="O28" s="156"/>
      <c r="P28" s="156"/>
      <c r="Q28" s="156"/>
      <c r="R28" s="156"/>
      <c r="S28" s="156"/>
      <c r="T28" s="156"/>
      <c r="U28" s="156"/>
      <c r="V28" s="156"/>
      <c r="W28" s="156"/>
      <c r="X28" s="156"/>
      <c r="Y28" s="156"/>
      <c r="Z28" s="156"/>
      <c r="AA28" s="156"/>
      <c r="AB28" s="156"/>
      <c r="AC28" s="156"/>
      <c r="AD28" s="156"/>
      <c r="AE28" s="156"/>
      <c r="AF28" s="156"/>
      <c r="AG28" s="156"/>
      <c r="AH28" s="156"/>
      <c r="AI28" s="156"/>
      <c r="AJ28" s="156"/>
      <c r="AK28" s="156"/>
      <c r="AL28" s="156"/>
      <c r="AM28" s="156"/>
      <c r="AN28" s="156"/>
      <c r="AO28" s="156"/>
      <c r="AP28" s="156"/>
      <c r="AQ28" s="156"/>
      <c r="AR28" s="156"/>
      <c r="AS28" s="156"/>
      <c r="AT28" s="156"/>
      <c r="AU28" s="156"/>
      <c r="AV28" s="156"/>
      <c r="AW28" s="156"/>
      <c r="AX28" s="156"/>
      <c r="AY28" s="156"/>
      <c r="AZ28" s="156"/>
      <c r="BA28" s="156"/>
      <c r="BB28" s="156"/>
      <c r="BC28" s="156"/>
      <c r="BD28" s="156"/>
      <c r="BE28" s="156"/>
      <c r="BF28" s="156"/>
      <c r="BG28" s="156"/>
      <c r="BH28" s="156"/>
      <c r="BI28" s="156"/>
      <c r="BJ28" s="156"/>
      <c r="BK28" s="156"/>
      <c r="BL28" s="156"/>
      <c r="BM28" s="157"/>
    </row>
    <row r="29" spans="1:65" x14ac:dyDescent="0.25">
      <c r="A29" s="161">
        <f t="shared" si="1"/>
        <v>0</v>
      </c>
      <c r="B29" s="64">
        <v>5</v>
      </c>
      <c r="C29" s="64" t="s">
        <v>18</v>
      </c>
      <c r="D29" s="64">
        <v>10</v>
      </c>
      <c r="E29" s="64" t="s">
        <v>264</v>
      </c>
      <c r="F29" s="155"/>
      <c r="G29" s="156"/>
      <c r="H29" s="156"/>
      <c r="I29" s="156"/>
      <c r="J29" s="156"/>
      <c r="K29" s="156"/>
      <c r="L29" s="156"/>
      <c r="M29" s="156"/>
      <c r="N29" s="156"/>
      <c r="O29" s="156"/>
      <c r="P29" s="156"/>
      <c r="Q29" s="156"/>
      <c r="R29" s="156"/>
      <c r="S29" s="156"/>
      <c r="T29" s="156"/>
      <c r="U29" s="156"/>
      <c r="V29" s="156"/>
      <c r="W29" s="156"/>
      <c r="X29" s="156"/>
      <c r="Y29" s="156"/>
      <c r="Z29" s="156"/>
      <c r="AA29" s="156"/>
      <c r="AB29" s="156"/>
      <c r="AC29" s="156"/>
      <c r="AD29" s="156"/>
      <c r="AE29" s="156"/>
      <c r="AF29" s="156"/>
      <c r="AG29" s="156"/>
      <c r="AH29" s="156"/>
      <c r="AI29" s="156"/>
      <c r="AJ29" s="156"/>
      <c r="AK29" s="156"/>
      <c r="AL29" s="156"/>
      <c r="AM29" s="156"/>
      <c r="AN29" s="156"/>
      <c r="AO29" s="156"/>
      <c r="AP29" s="156"/>
      <c r="AQ29" s="156"/>
      <c r="AR29" s="156"/>
      <c r="AS29" s="156"/>
      <c r="AT29" s="156"/>
      <c r="AU29" s="156"/>
      <c r="AV29" s="156"/>
      <c r="AW29" s="156"/>
      <c r="AX29" s="156"/>
      <c r="AY29" s="156"/>
      <c r="AZ29" s="156"/>
      <c r="BA29" s="156"/>
      <c r="BB29" s="156"/>
      <c r="BC29" s="156"/>
      <c r="BD29" s="156"/>
      <c r="BE29" s="156"/>
      <c r="BF29" s="156"/>
      <c r="BG29" s="156"/>
      <c r="BH29" s="156"/>
      <c r="BI29" s="156"/>
      <c r="BJ29" s="156"/>
      <c r="BK29" s="156"/>
      <c r="BL29" s="156"/>
      <c r="BM29" s="157"/>
    </row>
    <row r="30" spans="1:65" x14ac:dyDescent="0.25">
      <c r="A30" s="161">
        <f t="shared" si="1"/>
        <v>0</v>
      </c>
      <c r="B30" s="68"/>
      <c r="C30" s="68"/>
      <c r="D30" s="64">
        <v>20</v>
      </c>
      <c r="E30" s="64" t="s">
        <v>39</v>
      </c>
      <c r="F30" s="155"/>
      <c r="G30" s="156"/>
      <c r="H30" s="156"/>
      <c r="I30" s="156"/>
      <c r="J30" s="156"/>
      <c r="K30" s="156"/>
      <c r="L30" s="156"/>
      <c r="M30" s="156"/>
      <c r="N30" s="156"/>
      <c r="O30" s="156"/>
      <c r="P30" s="156"/>
      <c r="Q30" s="156"/>
      <c r="R30" s="156"/>
      <c r="S30" s="156"/>
      <c r="T30" s="156"/>
      <c r="U30" s="156"/>
      <c r="V30" s="156"/>
      <c r="W30" s="156"/>
      <c r="X30" s="156"/>
      <c r="Y30" s="156"/>
      <c r="Z30" s="156"/>
      <c r="AA30" s="156"/>
      <c r="AB30" s="156"/>
      <c r="AC30" s="156"/>
      <c r="AD30" s="156"/>
      <c r="AE30" s="156"/>
      <c r="AF30" s="156"/>
      <c r="AG30" s="156"/>
      <c r="AH30" s="156"/>
      <c r="AI30" s="156"/>
      <c r="AJ30" s="156"/>
      <c r="AK30" s="156"/>
      <c r="AL30" s="156"/>
      <c r="AM30" s="156"/>
      <c r="AN30" s="156"/>
      <c r="AO30" s="156"/>
      <c r="AP30" s="156"/>
      <c r="AQ30" s="156"/>
      <c r="AR30" s="156"/>
      <c r="AS30" s="156"/>
      <c r="AT30" s="156"/>
      <c r="AU30" s="156"/>
      <c r="AV30" s="156"/>
      <c r="AW30" s="156"/>
      <c r="AX30" s="156"/>
      <c r="AY30" s="156"/>
      <c r="AZ30" s="156"/>
      <c r="BA30" s="156"/>
      <c r="BB30" s="156"/>
      <c r="BC30" s="156"/>
      <c r="BD30" s="156"/>
      <c r="BE30" s="156"/>
      <c r="BF30" s="156"/>
      <c r="BG30" s="156"/>
      <c r="BH30" s="156"/>
      <c r="BI30" s="156"/>
      <c r="BJ30" s="156"/>
      <c r="BK30" s="156"/>
      <c r="BL30" s="156"/>
      <c r="BM30" s="157"/>
    </row>
    <row r="31" spans="1:65" x14ac:dyDescent="0.25">
      <c r="A31" s="161">
        <f t="shared" si="1"/>
        <v>0</v>
      </c>
      <c r="B31" s="68"/>
      <c r="C31" s="68"/>
      <c r="D31" s="64">
        <v>30</v>
      </c>
      <c r="E31" s="64" t="s">
        <v>276</v>
      </c>
      <c r="F31" s="155"/>
      <c r="G31" s="156"/>
      <c r="H31" s="156"/>
      <c r="I31" s="156"/>
      <c r="J31" s="156"/>
      <c r="K31" s="156"/>
      <c r="L31" s="156"/>
      <c r="M31" s="156"/>
      <c r="N31" s="156"/>
      <c r="O31" s="156"/>
      <c r="P31" s="156"/>
      <c r="Q31" s="156"/>
      <c r="R31" s="156"/>
      <c r="S31" s="156"/>
      <c r="T31" s="156"/>
      <c r="U31" s="156"/>
      <c r="V31" s="156"/>
      <c r="W31" s="156"/>
      <c r="X31" s="156"/>
      <c r="Y31" s="156"/>
      <c r="Z31" s="156"/>
      <c r="AA31" s="156"/>
      <c r="AB31" s="156"/>
      <c r="AC31" s="156"/>
      <c r="AD31" s="156"/>
      <c r="AE31" s="156"/>
      <c r="AF31" s="156"/>
      <c r="AG31" s="156"/>
      <c r="AH31" s="156"/>
      <c r="AI31" s="156"/>
      <c r="AJ31" s="156"/>
      <c r="AK31" s="156"/>
      <c r="AL31" s="156"/>
      <c r="AM31" s="156"/>
      <c r="AN31" s="156"/>
      <c r="AO31" s="156"/>
      <c r="AP31" s="156"/>
      <c r="AQ31" s="156"/>
      <c r="AR31" s="156"/>
      <c r="AS31" s="156"/>
      <c r="AT31" s="156"/>
      <c r="AU31" s="156"/>
      <c r="AV31" s="156"/>
      <c r="AW31" s="156"/>
      <c r="AX31" s="156"/>
      <c r="AY31" s="156"/>
      <c r="AZ31" s="156"/>
      <c r="BA31" s="156"/>
      <c r="BB31" s="156"/>
      <c r="BC31" s="156"/>
      <c r="BD31" s="156"/>
      <c r="BE31" s="156"/>
      <c r="BF31" s="156"/>
      <c r="BG31" s="156"/>
      <c r="BH31" s="156"/>
      <c r="BI31" s="156"/>
      <c r="BJ31" s="156"/>
      <c r="BK31" s="156"/>
      <c r="BL31" s="156"/>
      <c r="BM31" s="157"/>
    </row>
    <row r="32" spans="1:65" x14ac:dyDescent="0.25">
      <c r="A32" s="161">
        <f t="shared" si="1"/>
        <v>0</v>
      </c>
      <c r="B32" s="64">
        <v>6</v>
      </c>
      <c r="C32" s="64" t="s">
        <v>107</v>
      </c>
      <c r="D32" s="64">
        <v>10</v>
      </c>
      <c r="E32" s="64" t="s">
        <v>264</v>
      </c>
      <c r="F32" s="155"/>
      <c r="G32" s="156"/>
      <c r="H32" s="156"/>
      <c r="I32" s="156"/>
      <c r="J32" s="156"/>
      <c r="K32" s="156"/>
      <c r="L32" s="156"/>
      <c r="M32" s="156"/>
      <c r="N32" s="156"/>
      <c r="O32" s="156"/>
      <c r="P32" s="156"/>
      <c r="Q32" s="156"/>
      <c r="R32" s="156"/>
      <c r="S32" s="156"/>
      <c r="T32" s="156"/>
      <c r="U32" s="156"/>
      <c r="V32" s="156"/>
      <c r="W32" s="156"/>
      <c r="X32" s="156"/>
      <c r="Y32" s="156"/>
      <c r="Z32" s="156"/>
      <c r="AA32" s="156"/>
      <c r="AB32" s="156"/>
      <c r="AC32" s="156"/>
      <c r="AD32" s="156"/>
      <c r="AE32" s="156"/>
      <c r="AF32" s="156"/>
      <c r="AG32" s="156"/>
      <c r="AH32" s="156"/>
      <c r="AI32" s="156"/>
      <c r="AJ32" s="156"/>
      <c r="AK32" s="156"/>
      <c r="AL32" s="156"/>
      <c r="AM32" s="156"/>
      <c r="AN32" s="156"/>
      <c r="AO32" s="156"/>
      <c r="AP32" s="156"/>
      <c r="AQ32" s="156"/>
      <c r="AR32" s="156"/>
      <c r="AS32" s="156"/>
      <c r="AT32" s="156"/>
      <c r="AU32" s="156"/>
      <c r="AV32" s="156"/>
      <c r="AW32" s="156"/>
      <c r="AX32" s="156"/>
      <c r="AY32" s="156"/>
      <c r="AZ32" s="156"/>
      <c r="BA32" s="156"/>
      <c r="BB32" s="156"/>
      <c r="BC32" s="156"/>
      <c r="BD32" s="156"/>
      <c r="BE32" s="156"/>
      <c r="BF32" s="156"/>
      <c r="BG32" s="156"/>
      <c r="BH32" s="156"/>
      <c r="BI32" s="156"/>
      <c r="BJ32" s="156"/>
      <c r="BK32" s="156"/>
      <c r="BL32" s="156"/>
      <c r="BM32" s="157"/>
    </row>
    <row r="33" spans="1:65" x14ac:dyDescent="0.25">
      <c r="A33" s="161">
        <f t="shared" si="1"/>
        <v>0</v>
      </c>
      <c r="B33" s="68"/>
      <c r="C33" s="68"/>
      <c r="D33" s="64">
        <v>20</v>
      </c>
      <c r="E33" s="64" t="s">
        <v>39</v>
      </c>
      <c r="F33" s="155"/>
      <c r="G33" s="156"/>
      <c r="H33" s="156"/>
      <c r="I33" s="156"/>
      <c r="J33" s="156"/>
      <c r="K33" s="156"/>
      <c r="L33" s="156"/>
      <c r="M33" s="156"/>
      <c r="N33" s="156"/>
      <c r="O33" s="156"/>
      <c r="P33" s="156"/>
      <c r="Q33" s="156"/>
      <c r="R33" s="156"/>
      <c r="S33" s="156"/>
      <c r="T33" s="156"/>
      <c r="U33" s="156"/>
      <c r="V33" s="156"/>
      <c r="W33" s="156"/>
      <c r="X33" s="156"/>
      <c r="Y33" s="156"/>
      <c r="Z33" s="156"/>
      <c r="AA33" s="156"/>
      <c r="AB33" s="156"/>
      <c r="AC33" s="156"/>
      <c r="AD33" s="156"/>
      <c r="AE33" s="156"/>
      <c r="AF33" s="156"/>
      <c r="AG33" s="156"/>
      <c r="AH33" s="156"/>
      <c r="AI33" s="156"/>
      <c r="AJ33" s="156"/>
      <c r="AK33" s="156"/>
      <c r="AL33" s="156"/>
      <c r="AM33" s="156"/>
      <c r="AN33" s="156"/>
      <c r="AO33" s="156"/>
      <c r="AP33" s="156"/>
      <c r="AQ33" s="156"/>
      <c r="AR33" s="156"/>
      <c r="AS33" s="156"/>
      <c r="AT33" s="156"/>
      <c r="AU33" s="156"/>
      <c r="AV33" s="156"/>
      <c r="AW33" s="156"/>
      <c r="AX33" s="156"/>
      <c r="AY33" s="156"/>
      <c r="AZ33" s="156"/>
      <c r="BA33" s="156"/>
      <c r="BB33" s="156"/>
      <c r="BC33" s="156"/>
      <c r="BD33" s="156"/>
      <c r="BE33" s="156"/>
      <c r="BF33" s="156"/>
      <c r="BG33" s="156"/>
      <c r="BH33" s="156"/>
      <c r="BI33" s="156"/>
      <c r="BJ33" s="156"/>
      <c r="BK33" s="156"/>
      <c r="BL33" s="156"/>
      <c r="BM33" s="157"/>
    </row>
    <row r="34" spans="1:65" x14ac:dyDescent="0.25">
      <c r="A34" s="161">
        <f t="shared" si="1"/>
        <v>0</v>
      </c>
      <c r="B34" s="68"/>
      <c r="C34" s="68"/>
      <c r="D34" s="64">
        <v>30</v>
      </c>
      <c r="E34" s="64" t="s">
        <v>276</v>
      </c>
      <c r="F34" s="155"/>
      <c r="G34" s="156"/>
      <c r="H34" s="156"/>
      <c r="I34" s="156"/>
      <c r="J34" s="156"/>
      <c r="K34" s="156"/>
      <c r="L34" s="156"/>
      <c r="M34" s="156"/>
      <c r="N34" s="156"/>
      <c r="O34" s="156"/>
      <c r="P34" s="156"/>
      <c r="Q34" s="156"/>
      <c r="R34" s="156"/>
      <c r="S34" s="156"/>
      <c r="T34" s="156"/>
      <c r="U34" s="156"/>
      <c r="V34" s="156"/>
      <c r="W34" s="156"/>
      <c r="X34" s="156"/>
      <c r="Y34" s="156"/>
      <c r="Z34" s="156"/>
      <c r="AA34" s="156"/>
      <c r="AB34" s="156"/>
      <c r="AC34" s="156"/>
      <c r="AD34" s="156"/>
      <c r="AE34" s="156"/>
      <c r="AF34" s="156"/>
      <c r="AG34" s="156"/>
      <c r="AH34" s="156"/>
      <c r="AI34" s="156"/>
      <c r="AJ34" s="156"/>
      <c r="AK34" s="156"/>
      <c r="AL34" s="156"/>
      <c r="AM34" s="156"/>
      <c r="AN34" s="156"/>
      <c r="AO34" s="156"/>
      <c r="AP34" s="156"/>
      <c r="AQ34" s="156"/>
      <c r="AR34" s="156"/>
      <c r="AS34" s="156"/>
      <c r="AT34" s="156"/>
      <c r="AU34" s="156"/>
      <c r="AV34" s="156"/>
      <c r="AW34" s="156"/>
      <c r="AX34" s="156"/>
      <c r="AY34" s="156"/>
      <c r="AZ34" s="156"/>
      <c r="BA34" s="156"/>
      <c r="BB34" s="156"/>
      <c r="BC34" s="156"/>
      <c r="BD34" s="156"/>
      <c r="BE34" s="156"/>
      <c r="BF34" s="156"/>
      <c r="BG34" s="156"/>
      <c r="BH34" s="156"/>
      <c r="BI34" s="156"/>
      <c r="BJ34" s="156"/>
      <c r="BK34" s="156"/>
      <c r="BL34" s="156"/>
      <c r="BM34" s="157"/>
    </row>
    <row r="35" spans="1:65" x14ac:dyDescent="0.25">
      <c r="A35" s="161">
        <f t="shared" si="1"/>
        <v>0</v>
      </c>
      <c r="B35" s="64">
        <v>7</v>
      </c>
      <c r="C35" s="64" t="s">
        <v>108</v>
      </c>
      <c r="D35" s="64">
        <v>10</v>
      </c>
      <c r="E35" s="64" t="s">
        <v>264</v>
      </c>
      <c r="F35" s="155"/>
      <c r="G35" s="156"/>
      <c r="H35" s="156"/>
      <c r="I35" s="156"/>
      <c r="J35" s="156"/>
      <c r="K35" s="156"/>
      <c r="L35" s="156"/>
      <c r="M35" s="156"/>
      <c r="N35" s="156"/>
      <c r="O35" s="156"/>
      <c r="P35" s="156"/>
      <c r="Q35" s="156"/>
      <c r="R35" s="156"/>
      <c r="S35" s="156"/>
      <c r="T35" s="156"/>
      <c r="U35" s="156"/>
      <c r="V35" s="156"/>
      <c r="W35" s="156"/>
      <c r="X35" s="156"/>
      <c r="Y35" s="156"/>
      <c r="Z35" s="156"/>
      <c r="AA35" s="156"/>
      <c r="AB35" s="156"/>
      <c r="AC35" s="156"/>
      <c r="AD35" s="156"/>
      <c r="AE35" s="156"/>
      <c r="AF35" s="156"/>
      <c r="AG35" s="156"/>
      <c r="AH35" s="156"/>
      <c r="AI35" s="156"/>
      <c r="AJ35" s="156"/>
      <c r="AK35" s="156"/>
      <c r="AL35" s="156"/>
      <c r="AM35" s="156"/>
      <c r="AN35" s="156"/>
      <c r="AO35" s="156"/>
      <c r="AP35" s="156"/>
      <c r="AQ35" s="156"/>
      <c r="AR35" s="156"/>
      <c r="AS35" s="156"/>
      <c r="AT35" s="156"/>
      <c r="AU35" s="156"/>
      <c r="AV35" s="156"/>
      <c r="AW35" s="156"/>
      <c r="AX35" s="156"/>
      <c r="AY35" s="156"/>
      <c r="AZ35" s="156"/>
      <c r="BA35" s="156"/>
      <c r="BB35" s="156"/>
      <c r="BC35" s="156"/>
      <c r="BD35" s="156"/>
      <c r="BE35" s="156"/>
      <c r="BF35" s="156"/>
      <c r="BG35" s="156"/>
      <c r="BH35" s="156"/>
      <c r="BI35" s="156"/>
      <c r="BJ35" s="156"/>
      <c r="BK35" s="156"/>
      <c r="BL35" s="156"/>
      <c r="BM35" s="157"/>
    </row>
    <row r="36" spans="1:65" x14ac:dyDescent="0.25">
      <c r="A36" s="161">
        <f t="shared" si="1"/>
        <v>0</v>
      </c>
      <c r="B36" s="68"/>
      <c r="C36" s="68"/>
      <c r="D36" s="64">
        <v>20</v>
      </c>
      <c r="E36" s="64" t="s">
        <v>39</v>
      </c>
      <c r="F36" s="155"/>
      <c r="G36" s="156"/>
      <c r="H36" s="156"/>
      <c r="I36" s="156"/>
      <c r="J36" s="156"/>
      <c r="K36" s="156"/>
      <c r="L36" s="156"/>
      <c r="M36" s="156"/>
      <c r="N36" s="156"/>
      <c r="O36" s="156"/>
      <c r="P36" s="156"/>
      <c r="Q36" s="156"/>
      <c r="R36" s="156"/>
      <c r="S36" s="156"/>
      <c r="T36" s="156"/>
      <c r="U36" s="156"/>
      <c r="V36" s="156"/>
      <c r="W36" s="156"/>
      <c r="X36" s="156"/>
      <c r="Y36" s="156"/>
      <c r="Z36" s="156"/>
      <c r="AA36" s="156"/>
      <c r="AB36" s="156"/>
      <c r="AC36" s="156"/>
      <c r="AD36" s="156"/>
      <c r="AE36" s="156"/>
      <c r="AF36" s="156"/>
      <c r="AG36" s="156"/>
      <c r="AH36" s="156"/>
      <c r="AI36" s="156"/>
      <c r="AJ36" s="156"/>
      <c r="AK36" s="156"/>
      <c r="AL36" s="156"/>
      <c r="AM36" s="156"/>
      <c r="AN36" s="156"/>
      <c r="AO36" s="156"/>
      <c r="AP36" s="156"/>
      <c r="AQ36" s="156"/>
      <c r="AR36" s="156"/>
      <c r="AS36" s="156"/>
      <c r="AT36" s="156"/>
      <c r="AU36" s="156"/>
      <c r="AV36" s="156"/>
      <c r="AW36" s="156"/>
      <c r="AX36" s="156"/>
      <c r="AY36" s="156"/>
      <c r="AZ36" s="156"/>
      <c r="BA36" s="156"/>
      <c r="BB36" s="156"/>
      <c r="BC36" s="156"/>
      <c r="BD36" s="156"/>
      <c r="BE36" s="156"/>
      <c r="BF36" s="156"/>
      <c r="BG36" s="156"/>
      <c r="BH36" s="156"/>
      <c r="BI36" s="156"/>
      <c r="BJ36" s="156"/>
      <c r="BK36" s="156"/>
      <c r="BL36" s="156"/>
      <c r="BM36" s="157"/>
    </row>
    <row r="37" spans="1:65" x14ac:dyDescent="0.25">
      <c r="A37" s="161">
        <f t="shared" si="1"/>
        <v>0</v>
      </c>
      <c r="B37" s="68"/>
      <c r="C37" s="68"/>
      <c r="D37" s="64">
        <v>30</v>
      </c>
      <c r="E37" s="64" t="s">
        <v>276</v>
      </c>
      <c r="F37" s="155"/>
      <c r="G37" s="156"/>
      <c r="H37" s="156"/>
      <c r="I37" s="156"/>
      <c r="J37" s="156"/>
      <c r="K37" s="156"/>
      <c r="L37" s="156"/>
      <c r="M37" s="156"/>
      <c r="N37" s="156"/>
      <c r="O37" s="156"/>
      <c r="P37" s="156"/>
      <c r="Q37" s="156"/>
      <c r="R37" s="156"/>
      <c r="S37" s="156"/>
      <c r="T37" s="156"/>
      <c r="U37" s="156"/>
      <c r="V37" s="156"/>
      <c r="W37" s="156"/>
      <c r="X37" s="156"/>
      <c r="Y37" s="156"/>
      <c r="Z37" s="156"/>
      <c r="AA37" s="156"/>
      <c r="AB37" s="156"/>
      <c r="AC37" s="156"/>
      <c r="AD37" s="156"/>
      <c r="AE37" s="156"/>
      <c r="AF37" s="156"/>
      <c r="AG37" s="156"/>
      <c r="AH37" s="156"/>
      <c r="AI37" s="156"/>
      <c r="AJ37" s="156"/>
      <c r="AK37" s="156"/>
      <c r="AL37" s="156"/>
      <c r="AM37" s="156"/>
      <c r="AN37" s="156"/>
      <c r="AO37" s="156"/>
      <c r="AP37" s="156"/>
      <c r="AQ37" s="156"/>
      <c r="AR37" s="156"/>
      <c r="AS37" s="156"/>
      <c r="AT37" s="156"/>
      <c r="AU37" s="156"/>
      <c r="AV37" s="156"/>
      <c r="AW37" s="156"/>
      <c r="AX37" s="156"/>
      <c r="AY37" s="156"/>
      <c r="AZ37" s="156"/>
      <c r="BA37" s="156"/>
      <c r="BB37" s="156"/>
      <c r="BC37" s="156"/>
      <c r="BD37" s="156"/>
      <c r="BE37" s="156"/>
      <c r="BF37" s="156"/>
      <c r="BG37" s="156"/>
      <c r="BH37" s="156"/>
      <c r="BI37" s="156"/>
      <c r="BJ37" s="156"/>
      <c r="BK37" s="156"/>
      <c r="BL37" s="156"/>
      <c r="BM37" s="157"/>
    </row>
    <row r="38" spans="1:65" x14ac:dyDescent="0.25">
      <c r="A38" s="161">
        <f t="shared" si="1"/>
        <v>0</v>
      </c>
      <c r="B38" s="64">
        <v>8</v>
      </c>
      <c r="C38" s="64" t="s">
        <v>109</v>
      </c>
      <c r="D38" s="64">
        <v>40</v>
      </c>
      <c r="E38" s="64" t="s">
        <v>225</v>
      </c>
      <c r="F38" s="155"/>
      <c r="G38" s="156"/>
      <c r="H38" s="156"/>
      <c r="I38" s="156"/>
      <c r="J38" s="156"/>
      <c r="K38" s="156"/>
      <c r="L38" s="156"/>
      <c r="M38" s="156"/>
      <c r="N38" s="156"/>
      <c r="O38" s="156"/>
      <c r="P38" s="156"/>
      <c r="Q38" s="156"/>
      <c r="R38" s="156"/>
      <c r="S38" s="156"/>
      <c r="T38" s="156"/>
      <c r="U38" s="156"/>
      <c r="V38" s="156"/>
      <c r="W38" s="156"/>
      <c r="X38" s="156"/>
      <c r="Y38" s="156"/>
      <c r="Z38" s="156"/>
      <c r="AA38" s="156"/>
      <c r="AB38" s="156"/>
      <c r="AC38" s="156"/>
      <c r="AD38" s="156"/>
      <c r="AE38" s="156"/>
      <c r="AF38" s="156"/>
      <c r="AG38" s="156"/>
      <c r="AH38" s="156"/>
      <c r="AI38" s="156"/>
      <c r="AJ38" s="156"/>
      <c r="AK38" s="156"/>
      <c r="AL38" s="156"/>
      <c r="AM38" s="156"/>
      <c r="AN38" s="156"/>
      <c r="AO38" s="156"/>
      <c r="AP38" s="156"/>
      <c r="AQ38" s="156"/>
      <c r="AR38" s="156"/>
      <c r="AS38" s="156"/>
      <c r="AT38" s="156"/>
      <c r="AU38" s="156"/>
      <c r="AV38" s="156"/>
      <c r="AW38" s="156"/>
      <c r="AX38" s="156"/>
      <c r="AY38" s="156"/>
      <c r="AZ38" s="156"/>
      <c r="BA38" s="156"/>
      <c r="BB38" s="156"/>
      <c r="BC38" s="156"/>
      <c r="BD38" s="156"/>
      <c r="BE38" s="156"/>
      <c r="BF38" s="156"/>
      <c r="BG38" s="156"/>
      <c r="BH38" s="156"/>
      <c r="BI38" s="156"/>
      <c r="BJ38" s="156"/>
      <c r="BK38" s="156"/>
      <c r="BL38" s="156"/>
      <c r="BM38" s="157"/>
    </row>
    <row r="39" spans="1:65" x14ac:dyDescent="0.25">
      <c r="A39" s="161">
        <f t="shared" si="1"/>
        <v>0</v>
      </c>
      <c r="B39" s="69" t="s">
        <v>157</v>
      </c>
      <c r="C39" s="70"/>
      <c r="D39" s="70"/>
      <c r="E39" s="70"/>
      <c r="F39" s="158"/>
      <c r="G39" s="159"/>
      <c r="H39" s="159"/>
      <c r="I39" s="159"/>
      <c r="J39" s="159"/>
      <c r="K39" s="159"/>
      <c r="L39" s="159"/>
      <c r="M39" s="159"/>
      <c r="N39" s="159"/>
      <c r="O39" s="159"/>
      <c r="P39" s="159"/>
      <c r="Q39" s="159"/>
      <c r="R39" s="159"/>
      <c r="S39" s="159"/>
      <c r="T39" s="159"/>
      <c r="U39" s="159"/>
      <c r="V39" s="159"/>
      <c r="W39" s="159"/>
      <c r="X39" s="159"/>
      <c r="Y39" s="159"/>
      <c r="Z39" s="159"/>
      <c r="AA39" s="159"/>
      <c r="AB39" s="159"/>
      <c r="AC39" s="159"/>
      <c r="AD39" s="159"/>
      <c r="AE39" s="159"/>
      <c r="AF39" s="159"/>
      <c r="AG39" s="159"/>
      <c r="AH39" s="159"/>
      <c r="AI39" s="159"/>
      <c r="AJ39" s="159"/>
      <c r="AK39" s="159"/>
      <c r="AL39" s="159"/>
      <c r="AM39" s="159"/>
      <c r="AN39" s="159"/>
      <c r="AO39" s="159"/>
      <c r="AP39" s="159"/>
      <c r="AQ39" s="159"/>
      <c r="AR39" s="159"/>
      <c r="AS39" s="159"/>
      <c r="AT39" s="159"/>
      <c r="AU39" s="159"/>
      <c r="AV39" s="159"/>
      <c r="AW39" s="159"/>
      <c r="AX39" s="159"/>
      <c r="AY39" s="159"/>
      <c r="AZ39" s="159"/>
      <c r="BA39" s="159"/>
      <c r="BB39" s="159"/>
      <c r="BC39" s="159"/>
      <c r="BD39" s="159"/>
      <c r="BE39" s="159"/>
      <c r="BF39" s="159"/>
      <c r="BG39" s="159"/>
      <c r="BH39" s="159"/>
      <c r="BI39" s="159"/>
      <c r="BJ39" s="159"/>
      <c r="BK39" s="159"/>
      <c r="BL39" s="159"/>
      <c r="BM39" s="160"/>
    </row>
    <row r="40" spans="1:65" ht="13" x14ac:dyDescent="0.3">
      <c r="A40" s="71"/>
    </row>
    <row r="41" spans="1:65" ht="13" x14ac:dyDescent="0.3">
      <c r="A41" s="71"/>
    </row>
    <row r="42" spans="1:65" ht="13" x14ac:dyDescent="0.3">
      <c r="A42" s="71"/>
    </row>
    <row r="43" spans="1:65" ht="13" x14ac:dyDescent="0.3">
      <c r="A43" s="71"/>
    </row>
    <row r="44" spans="1:65" ht="13" x14ac:dyDescent="0.3">
      <c r="A44" s="71"/>
    </row>
    <row r="45" spans="1:65" ht="13" x14ac:dyDescent="0.3">
      <c r="A45" s="71"/>
    </row>
    <row r="46" spans="1:65" ht="13" x14ac:dyDescent="0.3">
      <c r="A46" s="71"/>
    </row>
    <row r="47" spans="1:65" ht="13" x14ac:dyDescent="0.3">
      <c r="A47" s="71"/>
    </row>
    <row r="48" spans="1:65" ht="13" x14ac:dyDescent="0.3">
      <c r="A48" s="71"/>
    </row>
    <row r="49" spans="1:1" ht="13" x14ac:dyDescent="0.3">
      <c r="A49" s="71"/>
    </row>
    <row r="50" spans="1:1" ht="13" x14ac:dyDescent="0.3">
      <c r="A50" s="71"/>
    </row>
    <row r="51" spans="1:1" ht="13" x14ac:dyDescent="0.3">
      <c r="A51" s="71"/>
    </row>
    <row r="52" spans="1:1" ht="13" x14ac:dyDescent="0.3">
      <c r="A52" s="71"/>
    </row>
    <row r="53" spans="1:1" ht="13" x14ac:dyDescent="0.3">
      <c r="A53" s="71"/>
    </row>
    <row r="54" spans="1:1" ht="13" x14ac:dyDescent="0.3">
      <c r="A54" s="71"/>
    </row>
    <row r="55" spans="1:1" ht="13" x14ac:dyDescent="0.3">
      <c r="A55" s="71"/>
    </row>
    <row r="56" spans="1:1" ht="13" x14ac:dyDescent="0.3">
      <c r="A56" s="71"/>
    </row>
    <row r="57" spans="1:1" ht="13" x14ac:dyDescent="0.3">
      <c r="A57" s="71"/>
    </row>
    <row r="58" spans="1:1" ht="13" x14ac:dyDescent="0.3">
      <c r="A58" s="71"/>
    </row>
    <row r="59" spans="1:1" ht="13" x14ac:dyDescent="0.3">
      <c r="A59" s="71"/>
    </row>
    <row r="60" spans="1:1" ht="13" x14ac:dyDescent="0.3">
      <c r="A60" s="71"/>
    </row>
  </sheetData>
  <customSheetViews>
    <customSheetView guid="{0DC4A0F8-0DA2-43F8-8C4D-60ABCF78B482}" scale="75" showPageBreaks="1" printArea="1" state="hidden">
      <pane xSplit="5" ySplit="16" topLeftCell="F29" activePane="bottomRight" state="frozenSplit"/>
      <selection pane="bottomRight" activeCell="D34" activeCellId="1" sqref="B28 D34"/>
      <pageMargins left="0.35433070866141736" right="0.15748031496062992" top="0.59055118110236227" bottom="0.78740157480314965" header="0.51181102362204722" footer="0.51181102362204722"/>
      <pageSetup paperSize="9" scale="85" orientation="landscape" r:id="rId2"/>
      <headerFooter alignWithMargins="0">
        <oddFooter>&amp;L&amp;F&amp;CPage &amp;P of &amp;N&amp;R&amp;A</oddFooter>
      </headerFooter>
    </customSheetView>
    <customSheetView guid="{511B5C14-79B0-490D-A5EF-AFEBF81AB83B}" scale="75" state="hidden">
      <pane xSplit="5" ySplit="16" topLeftCell="F17" activePane="bottomRight" state="frozenSplit"/>
      <selection pane="bottomRight" activeCell="D34" activeCellId="1" sqref="B28 D34"/>
      <pageMargins left="0.35433070866141736" right="0.15748031496062992" top="0.59055118110236227" bottom="0.78740157480314965" header="0.51181102362204722" footer="0.51181102362204722"/>
      <pageSetup paperSize="9" scale="85" orientation="landscape" r:id="rId3"/>
      <headerFooter alignWithMargins="0">
        <oddFooter>&amp;L&amp;F&amp;CPage &amp;P of &amp;N&amp;R&amp;A</oddFooter>
      </headerFooter>
    </customSheetView>
    <customSheetView guid="{CACAFB77-A9C3-451B-9574-D112DE3116D2}" scale="75" state="hidden">
      <pane xSplit="5" ySplit="16" topLeftCell="F17" activePane="bottomRight" state="frozenSplit"/>
      <selection pane="bottomRight" activeCell="D34" activeCellId="1" sqref="B28 D34"/>
      <pageMargins left="0.35433070866141736" right="0.15748031496062992" top="0.59055118110236227" bottom="0.78740157480314965" header="0.51181102362204722" footer="0.51181102362204722"/>
      <pageSetup paperSize="9" scale="85" orientation="landscape" r:id="rId4"/>
      <headerFooter alignWithMargins="0">
        <oddFooter>&amp;L&amp;F&amp;CPage &amp;P of &amp;N&amp;R&amp;A</oddFooter>
      </headerFooter>
    </customSheetView>
    <customSheetView guid="{19CB91D9-B2FE-4E1A-A4B3-4E2570A95E85}" scale="75" state="hidden">
      <pane xSplit="5" ySplit="16" topLeftCell="F17" activePane="bottomRight" state="frozenSplit"/>
      <selection pane="bottomRight" activeCell="D34" activeCellId="1" sqref="B28 D34"/>
      <pageMargins left="0.35433070866141736" right="0.15748031496062992" top="0.59055118110236227" bottom="0.78740157480314965" header="0.51181102362204722" footer="0.51181102362204722"/>
      <pageSetup paperSize="9" scale="85" orientation="landscape" r:id="rId5"/>
      <headerFooter alignWithMargins="0">
        <oddFooter>&amp;L&amp;F&amp;CPage &amp;P of &amp;N&amp;R&amp;A</oddFooter>
      </headerFooter>
    </customSheetView>
    <customSheetView guid="{A95191F0-9154-407E-8D43-4FF0E22304A2}" scale="75" state="hidden">
      <pane xSplit="5" ySplit="16" topLeftCell="F17" activePane="bottomRight" state="frozenSplit"/>
      <selection pane="bottomRight" activeCell="D34" activeCellId="1" sqref="B28 D34"/>
      <pageMargins left="0.35433070866141736" right="0.15748031496062992" top="0.59055118110236227" bottom="0.78740157480314965" header="0.51181102362204722" footer="0.51181102362204722"/>
      <pageSetup paperSize="9" scale="85" orientation="landscape" r:id="rId6"/>
      <headerFooter alignWithMargins="0">
        <oddFooter>&amp;L&amp;F&amp;CPage &amp;P of &amp;N&amp;R&amp;A</oddFooter>
      </headerFooter>
    </customSheetView>
    <customSheetView guid="{A14972A4-C0B5-4978-9223-76935458928C}" scale="75" state="hidden">
      <pane xSplit="5" ySplit="16" topLeftCell="F17" activePane="bottomRight" state="frozenSplit"/>
      <selection pane="bottomRight" activeCell="D34" activeCellId="1" sqref="B28 D34"/>
      <pageMargins left="0.35433070866141736" right="0.15748031496062992" top="0.59055118110236227" bottom="0.78740157480314965" header="0.51181102362204722" footer="0.51181102362204722"/>
      <pageSetup paperSize="9" scale="85" orientation="landscape" r:id="rId7"/>
      <headerFooter alignWithMargins="0">
        <oddFooter>&amp;L&amp;F&amp;CPage &amp;P of &amp;N&amp;R&amp;A</oddFooter>
      </headerFooter>
    </customSheetView>
    <customSheetView guid="{8E87B443-9ECA-4E5B-8B30-5FFAF59E53BF}" scale="75" state="hidden">
      <pane xSplit="5" ySplit="16" topLeftCell="F17" activePane="bottomRight" state="frozenSplit"/>
      <selection pane="bottomRight" activeCell="D34" activeCellId="1" sqref="B28 D34"/>
      <pageMargins left="0.35433070866141736" right="0.15748031496062992" top="0.59055118110236227" bottom="0.78740157480314965" header="0.51181102362204722" footer="0.51181102362204722"/>
      <pageSetup paperSize="9" scale="85" orientation="landscape" r:id="rId8"/>
      <headerFooter alignWithMargins="0">
        <oddFooter>&amp;L&amp;F&amp;CPage &amp;P of &amp;N&amp;R&amp;A</oddFooter>
      </headerFooter>
    </customSheetView>
    <customSheetView guid="{0721AF5F-91F7-4413-BD86-949A4DD3CF95}" scale="75" showPageBreaks="1" printArea="1" state="hidden">
      <pane xSplit="5" ySplit="16" topLeftCell="F17" activePane="bottomRight" state="frozenSplit"/>
      <selection pane="bottomRight" activeCell="D34" activeCellId="1" sqref="B28 D34"/>
      <pageMargins left="0.35433070866141736" right="0.15748031496062992" top="0.59055118110236227" bottom="0.78740157480314965" header="0.51181102362204722" footer="0.51181102362204722"/>
      <pageSetup paperSize="9" scale="85" orientation="landscape" r:id="rId9"/>
      <headerFooter alignWithMargins="0">
        <oddFooter>&amp;L&amp;F&amp;CPage &amp;P of &amp;N&amp;R&amp;A</oddFooter>
      </headerFooter>
    </customSheetView>
    <customSheetView guid="{AA49714C-6F91-4DB7-B26A-33732E0FA33C}" scale="75" state="hidden">
      <pane xSplit="5" ySplit="16" topLeftCell="F17" activePane="bottomRight" state="frozenSplit"/>
      <selection pane="bottomRight" activeCell="D34" activeCellId="1" sqref="B28 D34"/>
      <pageMargins left="0.35433070866141736" right="0.15748031496062992" top="0.59055118110236227" bottom="0.78740157480314965" header="0.51181102362204722" footer="0.51181102362204722"/>
      <pageSetup paperSize="9" scale="85" orientation="landscape" r:id="rId10"/>
      <headerFooter alignWithMargins="0">
        <oddFooter>&amp;L&amp;F&amp;CPage &amp;P of &amp;N&amp;R&amp;A</oddFooter>
      </headerFooter>
    </customSheetView>
    <customSheetView guid="{75B67C82-AF51-4EF4-946E-E9F2EB089D17}" scale="75" state="hidden">
      <pane xSplit="5" ySplit="16" topLeftCell="F17" activePane="bottomRight" state="frozenSplit"/>
      <selection pane="bottomRight" activeCell="D34" activeCellId="1" sqref="B28 D34"/>
      <pageMargins left="0.35433070866141736" right="0.15748031496062992" top="0.59055118110236227" bottom="0.78740157480314965" header="0.51181102362204722" footer="0.51181102362204722"/>
      <pageSetup paperSize="9" scale="85" orientation="landscape" r:id="rId11"/>
      <headerFooter alignWithMargins="0">
        <oddFooter>&amp;L&amp;F&amp;CPage &amp;P of &amp;N&amp;R&amp;A</oddFooter>
      </headerFooter>
    </customSheetView>
    <customSheetView guid="{0BB2A382-E417-4BA9-86AB-ED80B243BA72}" scale="75" showPageBreaks="1" printArea="1" state="hidden">
      <pane xSplit="5" ySplit="16" topLeftCell="F17" activePane="bottomRight" state="frozenSplit"/>
      <selection pane="bottomRight" activeCell="D34" activeCellId="1" sqref="B28 D34"/>
      <pageMargins left="0.35433070866141736" right="0.15748031496062992" top="0.59055118110236227" bottom="0.78740157480314965" header="0.51181102362204722" footer="0.51181102362204722"/>
      <pageSetup paperSize="9" scale="85" orientation="landscape" r:id="rId12"/>
      <headerFooter alignWithMargins="0">
        <oddFooter>&amp;L&amp;F&amp;CPage &amp;P of &amp;N&amp;R&amp;A</oddFooter>
      </headerFooter>
    </customSheetView>
    <customSheetView guid="{F3390224-4D9D-4BF8-BCFE-C097CE5C0689}" scale="75" state="hidden">
      <pane xSplit="5" ySplit="16" topLeftCell="F17" activePane="bottomRight" state="frozenSplit"/>
      <selection pane="bottomRight" activeCell="D34" activeCellId="1" sqref="B28 D34"/>
      <pageMargins left="0.35433070866141736" right="0.15748031496062992" top="0.59055118110236227" bottom="0.78740157480314965" header="0.51181102362204722" footer="0.51181102362204722"/>
      <pageSetup paperSize="9" scale="85" orientation="landscape" r:id="rId13"/>
      <headerFooter alignWithMargins="0">
        <oddFooter>&amp;L&amp;F&amp;CPage &amp;P of &amp;N&amp;R&amp;A</oddFooter>
      </headerFooter>
    </customSheetView>
    <customSheetView guid="{72E10B6C-3E78-4A6E-B308-D0CBDB1DBC8A}" scale="75" state="hidden">
      <pane xSplit="5" ySplit="16" topLeftCell="F17" activePane="bottomRight" state="frozenSplit"/>
      <selection pane="bottomRight" activeCell="D34" activeCellId="1" sqref="B28 D34"/>
      <pageMargins left="0.35433070866141736" right="0.15748031496062992" top="0.59055118110236227" bottom="0.78740157480314965" header="0.51181102362204722" footer="0.51181102362204722"/>
      <pageSetup paperSize="9" scale="85" orientation="landscape" r:id="rId14"/>
      <headerFooter alignWithMargins="0">
        <oddFooter>&amp;L&amp;F&amp;CPage &amp;P of &amp;N&amp;R&amp;A</oddFooter>
      </headerFooter>
    </customSheetView>
  </customSheetViews>
  <phoneticPr fontId="2" type="noConversion"/>
  <pageMargins left="0.35433070866141736" right="0.15748031496062992" top="0.59055118110236227" bottom="0.78740157480314965" header="0.51181102362204722" footer="0.51181102362204722"/>
  <pageSetup paperSize="9" scale="85" orientation="landscape" r:id="rId15"/>
  <headerFooter alignWithMargins="0">
    <oddFooter>&amp;L&amp;F&amp;CPage &amp;P of &amp;N&amp;R&amp;A</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indexed="13"/>
  </sheetPr>
  <dimension ref="A1:K56"/>
  <sheetViews>
    <sheetView zoomScale="75" zoomScaleNormal="100" workbookViewId="0"/>
  </sheetViews>
  <sheetFormatPr defaultRowHeight="12.5" x14ac:dyDescent="0.25"/>
  <cols>
    <col min="1" max="1" width="6.7265625" customWidth="1"/>
    <col min="2" max="2" width="40.26953125" customWidth="1"/>
    <col min="3" max="50" width="15" customWidth="1"/>
  </cols>
  <sheetData>
    <row r="1" spans="1:3" x14ac:dyDescent="0.25">
      <c r="A1" s="14"/>
    </row>
    <row r="2" spans="1:3" x14ac:dyDescent="0.25">
      <c r="A2" s="14" t="str">
        <f>'Cover Sheet'!$A$19</f>
        <v xml:space="preserve">ENQUIRY NUMBER </v>
      </c>
    </row>
    <row r="3" spans="1:3" x14ac:dyDescent="0.25">
      <c r="A3" s="14" t="s">
        <v>129</v>
      </c>
    </row>
    <row r="4" spans="1:3" x14ac:dyDescent="0.25">
      <c r="A4" s="63" t="str">
        <f>'5.1.1 Summary'!A4</f>
        <v xml:space="preserve">Manufacture, Supply and delivery of Seventy Two (72) Low NOx Burners and Burners Spares for Three (3) Units at Tutuka Power Station </v>
      </c>
    </row>
    <row r="6" spans="1:3" ht="13" x14ac:dyDescent="0.3">
      <c r="A6" s="71" t="s">
        <v>3</v>
      </c>
    </row>
    <row r="7" spans="1:3" ht="13" x14ac:dyDescent="0.3">
      <c r="A7" s="71"/>
      <c r="C7" s="190" t="s">
        <v>274</v>
      </c>
    </row>
    <row r="8" spans="1:3" ht="23" x14ac:dyDescent="0.25">
      <c r="A8" s="106" t="s">
        <v>53</v>
      </c>
      <c r="B8" s="107" t="s">
        <v>54</v>
      </c>
      <c r="C8" s="62" t="s">
        <v>272</v>
      </c>
    </row>
    <row r="9" spans="1:3" ht="15.75" customHeight="1" x14ac:dyDescent="0.3">
      <c r="A9" s="105">
        <v>1</v>
      </c>
      <c r="B9" s="84" t="s">
        <v>6</v>
      </c>
      <c r="C9" s="189"/>
    </row>
    <row r="10" spans="1:3" ht="15.75" customHeight="1" x14ac:dyDescent="0.3">
      <c r="A10" s="105">
        <v>2</v>
      </c>
      <c r="B10" s="84" t="s">
        <v>7</v>
      </c>
      <c r="C10" s="189"/>
    </row>
    <row r="11" spans="1:3" ht="15.75" customHeight="1" x14ac:dyDescent="0.3">
      <c r="A11" s="105">
        <v>4</v>
      </c>
      <c r="B11" s="84" t="s">
        <v>8</v>
      </c>
      <c r="C11" s="189"/>
    </row>
    <row r="12" spans="1:3" ht="15.75" customHeight="1" x14ac:dyDescent="0.3">
      <c r="A12" s="105">
        <v>5</v>
      </c>
      <c r="B12" s="84" t="s">
        <v>9</v>
      </c>
      <c r="C12" s="189"/>
    </row>
    <row r="13" spans="1:3" ht="15.75" customHeight="1" x14ac:dyDescent="0.3">
      <c r="A13" s="105">
        <v>6</v>
      </c>
      <c r="B13" s="84" t="s">
        <v>10</v>
      </c>
      <c r="C13" s="189"/>
    </row>
    <row r="14" spans="1:3" ht="15.75" customHeight="1" x14ac:dyDescent="0.3">
      <c r="A14" s="105">
        <v>8</v>
      </c>
      <c r="B14" s="84" t="s">
        <v>11</v>
      </c>
      <c r="C14" s="189"/>
    </row>
    <row r="15" spans="1:3" ht="15.75" customHeight="1" x14ac:dyDescent="0.3">
      <c r="A15" s="105">
        <v>9</v>
      </c>
      <c r="B15" s="84" t="s">
        <v>12</v>
      </c>
      <c r="C15" s="189"/>
    </row>
    <row r="16" spans="1:3" ht="15.75" customHeight="1" x14ac:dyDescent="0.3">
      <c r="A16" s="105">
        <v>10</v>
      </c>
      <c r="B16" s="84" t="s">
        <v>13</v>
      </c>
      <c r="C16" s="189"/>
    </row>
    <row r="17" spans="1:11" ht="15.75" customHeight="1" x14ac:dyDescent="0.3">
      <c r="A17" s="105">
        <v>11</v>
      </c>
      <c r="B17" s="84" t="s">
        <v>14</v>
      </c>
      <c r="C17" s="189"/>
    </row>
    <row r="18" spans="1:11" ht="15.75" customHeight="1" x14ac:dyDescent="0.3">
      <c r="A18" s="105">
        <v>14</v>
      </c>
      <c r="B18" s="84" t="s">
        <v>15</v>
      </c>
      <c r="C18" s="189"/>
    </row>
    <row r="19" spans="1:11" ht="15.75" customHeight="1" x14ac:dyDescent="0.3">
      <c r="A19" s="105">
        <v>15</v>
      </c>
      <c r="B19" s="84" t="s">
        <v>16</v>
      </c>
      <c r="C19" s="189"/>
    </row>
    <row r="20" spans="1:11" ht="15.75" customHeight="1" x14ac:dyDescent="0.3">
      <c r="A20" s="105">
        <v>18</v>
      </c>
      <c r="B20" s="84" t="s">
        <v>17</v>
      </c>
      <c r="C20" s="189"/>
    </row>
    <row r="21" spans="1:11" ht="15.75" customHeight="1" x14ac:dyDescent="0.3">
      <c r="A21" s="105">
        <v>19</v>
      </c>
      <c r="B21" s="84" t="s">
        <v>46</v>
      </c>
      <c r="C21" s="189"/>
    </row>
    <row r="22" spans="1:11" ht="15.75" customHeight="1" x14ac:dyDescent="0.3">
      <c r="A22" s="105">
        <v>21</v>
      </c>
      <c r="B22" s="84" t="s">
        <v>47</v>
      </c>
      <c r="C22" s="189"/>
    </row>
    <row r="23" spans="1:11" ht="15.75" customHeight="1" x14ac:dyDescent="0.3">
      <c r="A23" s="105">
        <v>22</v>
      </c>
      <c r="B23" s="84" t="s">
        <v>48</v>
      </c>
      <c r="C23" s="189"/>
    </row>
    <row r="24" spans="1:11" ht="15.75" customHeight="1" x14ac:dyDescent="0.3">
      <c r="A24" s="105">
        <v>25</v>
      </c>
      <c r="B24" s="84" t="s">
        <v>49</v>
      </c>
      <c r="C24" s="189"/>
    </row>
    <row r="25" spans="1:11" ht="15.75" customHeight="1" x14ac:dyDescent="0.3">
      <c r="A25" s="105">
        <v>26</v>
      </c>
      <c r="B25" s="84" t="s">
        <v>50</v>
      </c>
      <c r="C25" s="189"/>
    </row>
    <row r="26" spans="1:11" ht="15.75" customHeight="1" x14ac:dyDescent="0.3">
      <c r="A26" s="105">
        <v>28</v>
      </c>
      <c r="B26" s="84" t="s">
        <v>51</v>
      </c>
      <c r="C26" s="189"/>
    </row>
    <row r="27" spans="1:11" ht="15.75" customHeight="1" x14ac:dyDescent="0.3">
      <c r="A27" s="105">
        <v>29</v>
      </c>
      <c r="B27" s="84" t="s">
        <v>52</v>
      </c>
      <c r="C27" s="189"/>
    </row>
    <row r="28" spans="1:11" ht="15.75" customHeight="1" x14ac:dyDescent="0.3">
      <c r="A28" s="71"/>
      <c r="B28" s="85" t="s">
        <v>176</v>
      </c>
      <c r="C28" s="126"/>
    </row>
    <row r="29" spans="1:11" ht="13" x14ac:dyDescent="0.3">
      <c r="A29" s="71"/>
    </row>
    <row r="30" spans="1:11" ht="13" x14ac:dyDescent="0.3">
      <c r="A30" s="95" t="s">
        <v>273</v>
      </c>
    </row>
    <row r="31" spans="1:11" ht="13" x14ac:dyDescent="0.3">
      <c r="A31" s="96" t="s">
        <v>275</v>
      </c>
      <c r="B31" s="97"/>
      <c r="C31" s="97"/>
      <c r="D31" s="97"/>
      <c r="E31" s="97"/>
      <c r="F31" s="97"/>
      <c r="G31" s="97"/>
      <c r="H31" s="97"/>
      <c r="I31" s="97"/>
      <c r="J31" s="97"/>
      <c r="K31" s="97"/>
    </row>
    <row r="32" spans="1:11" x14ac:dyDescent="0.25">
      <c r="A32" s="66" t="s">
        <v>64</v>
      </c>
      <c r="B32" s="66" t="s">
        <v>101</v>
      </c>
      <c r="C32" s="103" t="s">
        <v>102</v>
      </c>
      <c r="D32" s="65"/>
      <c r="E32" s="65"/>
      <c r="F32" s="65"/>
      <c r="G32" s="65"/>
      <c r="H32" s="65"/>
      <c r="I32" s="65"/>
      <c r="J32" s="65"/>
      <c r="K32" s="67"/>
    </row>
    <row r="33" spans="1:11" ht="13" x14ac:dyDescent="0.3">
      <c r="A33" s="68"/>
      <c r="B33" s="113">
        <v>1</v>
      </c>
      <c r="C33" s="113">
        <v>2</v>
      </c>
      <c r="D33" s="113">
        <v>3</v>
      </c>
      <c r="E33" s="113">
        <v>4</v>
      </c>
      <c r="F33" s="113">
        <v>5</v>
      </c>
      <c r="G33" s="113">
        <v>6</v>
      </c>
      <c r="H33" s="113">
        <v>7</v>
      </c>
      <c r="I33" s="113">
        <v>8</v>
      </c>
      <c r="J33" s="64" t="s">
        <v>346</v>
      </c>
      <c r="K33" s="102" t="s">
        <v>157</v>
      </c>
    </row>
    <row r="34" spans="1:11" ht="50.5" x14ac:dyDescent="0.3">
      <c r="A34" s="66" t="s">
        <v>54</v>
      </c>
      <c r="B34" s="114" t="s">
        <v>103</v>
      </c>
      <c r="C34" s="114" t="s">
        <v>104</v>
      </c>
      <c r="D34" s="114" t="s">
        <v>105</v>
      </c>
      <c r="E34" s="114" t="s">
        <v>106</v>
      </c>
      <c r="F34" s="151" t="s">
        <v>18</v>
      </c>
      <c r="G34" s="114" t="s">
        <v>107</v>
      </c>
      <c r="H34" s="114" t="s">
        <v>108</v>
      </c>
      <c r="I34" s="114" t="s">
        <v>109</v>
      </c>
      <c r="J34" s="64" t="s">
        <v>346</v>
      </c>
      <c r="K34" s="104"/>
    </row>
    <row r="35" spans="1:11" x14ac:dyDescent="0.25">
      <c r="A35" s="64" t="s">
        <v>347</v>
      </c>
      <c r="B35" s="100">
        <v>20000</v>
      </c>
      <c r="C35" s="100">
        <v>0</v>
      </c>
      <c r="D35" s="100">
        <v>0</v>
      </c>
      <c r="E35" s="100">
        <v>0</v>
      </c>
      <c r="F35" s="100">
        <v>0</v>
      </c>
      <c r="G35" s="100">
        <v>0</v>
      </c>
      <c r="H35" s="100">
        <v>0</v>
      </c>
      <c r="I35" s="100">
        <v>0</v>
      </c>
      <c r="J35" s="100"/>
      <c r="K35" s="98">
        <v>20000</v>
      </c>
    </row>
    <row r="36" spans="1:11" x14ac:dyDescent="0.25">
      <c r="A36" s="203" t="s">
        <v>346</v>
      </c>
      <c r="B36" s="204"/>
      <c r="C36" s="204"/>
      <c r="D36" s="204"/>
      <c r="E36" s="204"/>
      <c r="F36" s="204"/>
      <c r="G36" s="204"/>
      <c r="H36" s="204"/>
      <c r="I36" s="204"/>
      <c r="J36" s="204"/>
      <c r="K36" s="205"/>
    </row>
    <row r="37" spans="1:11" x14ac:dyDescent="0.25">
      <c r="A37" s="203" t="s">
        <v>6</v>
      </c>
      <c r="B37" s="204"/>
      <c r="C37" s="204"/>
      <c r="D37" s="204"/>
      <c r="E37" s="204"/>
      <c r="F37" s="204"/>
      <c r="G37" s="204"/>
      <c r="H37" s="204"/>
      <c r="I37" s="204"/>
      <c r="J37" s="204"/>
      <c r="K37" s="205"/>
    </row>
    <row r="38" spans="1:11" x14ac:dyDescent="0.25">
      <c r="A38" s="203" t="s">
        <v>7</v>
      </c>
      <c r="B38" s="204"/>
      <c r="C38" s="204"/>
      <c r="D38" s="204"/>
      <c r="E38" s="204"/>
      <c r="F38" s="204"/>
      <c r="G38" s="204"/>
      <c r="H38" s="204"/>
      <c r="I38" s="204"/>
      <c r="J38" s="204"/>
      <c r="K38" s="205"/>
    </row>
    <row r="39" spans="1:11" x14ac:dyDescent="0.25">
      <c r="A39" s="203" t="s">
        <v>8</v>
      </c>
      <c r="B39" s="204"/>
      <c r="C39" s="204"/>
      <c r="D39" s="204"/>
      <c r="E39" s="204"/>
      <c r="F39" s="204"/>
      <c r="G39" s="204"/>
      <c r="H39" s="204"/>
      <c r="I39" s="204"/>
      <c r="J39" s="204"/>
      <c r="K39" s="205"/>
    </row>
    <row r="40" spans="1:11" x14ac:dyDescent="0.25">
      <c r="A40" s="203" t="s">
        <v>9</v>
      </c>
      <c r="B40" s="204"/>
      <c r="C40" s="204"/>
      <c r="D40" s="204"/>
      <c r="E40" s="204"/>
      <c r="F40" s="204"/>
      <c r="G40" s="204"/>
      <c r="H40" s="204"/>
      <c r="I40" s="204"/>
      <c r="J40" s="204"/>
      <c r="K40" s="205"/>
    </row>
    <row r="41" spans="1:11" x14ac:dyDescent="0.25">
      <c r="A41" s="203" t="s">
        <v>10</v>
      </c>
      <c r="B41" s="204"/>
      <c r="C41" s="204"/>
      <c r="D41" s="204"/>
      <c r="E41" s="204"/>
      <c r="F41" s="204"/>
      <c r="G41" s="204"/>
      <c r="H41" s="204"/>
      <c r="I41" s="204"/>
      <c r="J41" s="204"/>
      <c r="K41" s="205"/>
    </row>
    <row r="42" spans="1:11" x14ac:dyDescent="0.25">
      <c r="A42" s="203" t="s">
        <v>11</v>
      </c>
      <c r="B42" s="204"/>
      <c r="C42" s="204"/>
      <c r="D42" s="204"/>
      <c r="E42" s="204"/>
      <c r="F42" s="204"/>
      <c r="G42" s="204"/>
      <c r="H42" s="204"/>
      <c r="I42" s="204"/>
      <c r="J42" s="204"/>
      <c r="K42" s="205"/>
    </row>
    <row r="43" spans="1:11" x14ac:dyDescent="0.25">
      <c r="A43" s="203" t="s">
        <v>12</v>
      </c>
      <c r="B43" s="204"/>
      <c r="C43" s="204"/>
      <c r="D43" s="204"/>
      <c r="E43" s="204"/>
      <c r="F43" s="204"/>
      <c r="G43" s="204"/>
      <c r="H43" s="204"/>
      <c r="I43" s="204"/>
      <c r="J43" s="204"/>
      <c r="K43" s="205"/>
    </row>
    <row r="44" spans="1:11" x14ac:dyDescent="0.25">
      <c r="A44" s="203" t="s">
        <v>13</v>
      </c>
      <c r="B44" s="204"/>
      <c r="C44" s="204"/>
      <c r="D44" s="204"/>
      <c r="E44" s="204"/>
      <c r="F44" s="204"/>
      <c r="G44" s="204"/>
      <c r="H44" s="204"/>
      <c r="I44" s="204"/>
      <c r="J44" s="204"/>
      <c r="K44" s="205"/>
    </row>
    <row r="45" spans="1:11" x14ac:dyDescent="0.25">
      <c r="A45" s="203" t="s">
        <v>14</v>
      </c>
      <c r="B45" s="204"/>
      <c r="C45" s="204"/>
      <c r="D45" s="204"/>
      <c r="E45" s="204"/>
      <c r="F45" s="204"/>
      <c r="G45" s="204"/>
      <c r="H45" s="204"/>
      <c r="I45" s="204"/>
      <c r="J45" s="204"/>
      <c r="K45" s="205"/>
    </row>
    <row r="46" spans="1:11" x14ac:dyDescent="0.25">
      <c r="A46" s="203" t="s">
        <v>15</v>
      </c>
      <c r="B46" s="204"/>
      <c r="C46" s="204"/>
      <c r="D46" s="204"/>
      <c r="E46" s="204"/>
      <c r="F46" s="204"/>
      <c r="G46" s="204"/>
      <c r="H46" s="204"/>
      <c r="I46" s="204"/>
      <c r="J46" s="204"/>
      <c r="K46" s="205"/>
    </row>
    <row r="47" spans="1:11" x14ac:dyDescent="0.25">
      <c r="A47" s="203" t="s">
        <v>16</v>
      </c>
      <c r="B47" s="204"/>
      <c r="C47" s="204"/>
      <c r="D47" s="204"/>
      <c r="E47" s="204"/>
      <c r="F47" s="204"/>
      <c r="G47" s="204"/>
      <c r="H47" s="204"/>
      <c r="I47" s="204"/>
      <c r="J47" s="204"/>
      <c r="K47" s="205"/>
    </row>
    <row r="48" spans="1:11" x14ac:dyDescent="0.25">
      <c r="A48" s="203" t="s">
        <v>17</v>
      </c>
      <c r="B48" s="204"/>
      <c r="C48" s="204"/>
      <c r="D48" s="204"/>
      <c r="E48" s="204"/>
      <c r="F48" s="204"/>
      <c r="G48" s="204"/>
      <c r="H48" s="204"/>
      <c r="I48" s="204"/>
      <c r="J48" s="204"/>
      <c r="K48" s="205"/>
    </row>
    <row r="49" spans="1:11" x14ac:dyDescent="0.25">
      <c r="A49" s="203" t="s">
        <v>46</v>
      </c>
      <c r="B49" s="204"/>
      <c r="C49" s="204"/>
      <c r="D49" s="204"/>
      <c r="E49" s="204"/>
      <c r="F49" s="204"/>
      <c r="G49" s="204"/>
      <c r="H49" s="204"/>
      <c r="I49" s="204"/>
      <c r="J49" s="204"/>
      <c r="K49" s="205"/>
    </row>
    <row r="50" spans="1:11" x14ac:dyDescent="0.25">
      <c r="A50" s="203" t="s">
        <v>47</v>
      </c>
      <c r="B50" s="204"/>
      <c r="C50" s="204"/>
      <c r="D50" s="204"/>
      <c r="E50" s="204"/>
      <c r="F50" s="204"/>
      <c r="G50" s="204"/>
      <c r="H50" s="204"/>
      <c r="I50" s="204"/>
      <c r="J50" s="204"/>
      <c r="K50" s="205"/>
    </row>
    <row r="51" spans="1:11" x14ac:dyDescent="0.25">
      <c r="A51" s="203" t="s">
        <v>48</v>
      </c>
      <c r="B51" s="204"/>
      <c r="C51" s="204"/>
      <c r="D51" s="204"/>
      <c r="E51" s="204"/>
      <c r="F51" s="204"/>
      <c r="G51" s="204"/>
      <c r="H51" s="204"/>
      <c r="I51" s="204"/>
      <c r="J51" s="204"/>
      <c r="K51" s="205"/>
    </row>
    <row r="52" spans="1:11" x14ac:dyDescent="0.25">
      <c r="A52" s="203" t="s">
        <v>49</v>
      </c>
      <c r="B52" s="204">
        <v>40000000</v>
      </c>
      <c r="C52" s="204"/>
      <c r="D52" s="204"/>
      <c r="E52" s="204"/>
      <c r="F52" s="204"/>
      <c r="G52" s="204"/>
      <c r="H52" s="204"/>
      <c r="I52" s="204"/>
      <c r="J52" s="204"/>
      <c r="K52" s="205">
        <v>40000000</v>
      </c>
    </row>
    <row r="53" spans="1:11" x14ac:dyDescent="0.25">
      <c r="A53" s="203" t="s">
        <v>50</v>
      </c>
      <c r="B53" s="204"/>
      <c r="C53" s="204"/>
      <c r="D53" s="204"/>
      <c r="E53" s="204"/>
      <c r="F53" s="204"/>
      <c r="G53" s="204"/>
      <c r="H53" s="204"/>
      <c r="I53" s="204"/>
      <c r="J53" s="204"/>
      <c r="K53" s="205"/>
    </row>
    <row r="54" spans="1:11" x14ac:dyDescent="0.25">
      <c r="A54" s="203" t="s">
        <v>51</v>
      </c>
      <c r="B54" s="204"/>
      <c r="C54" s="204"/>
      <c r="D54" s="204"/>
      <c r="E54" s="204"/>
      <c r="F54" s="204"/>
      <c r="G54" s="204"/>
      <c r="H54" s="204"/>
      <c r="I54" s="204"/>
      <c r="J54" s="204"/>
      <c r="K54" s="205"/>
    </row>
    <row r="55" spans="1:11" x14ac:dyDescent="0.25">
      <c r="A55" s="203" t="s">
        <v>52</v>
      </c>
      <c r="B55" s="204"/>
      <c r="C55" s="204"/>
      <c r="D55" s="204"/>
      <c r="E55" s="204"/>
      <c r="F55" s="204"/>
      <c r="G55" s="204"/>
      <c r="H55" s="204"/>
      <c r="I55" s="204"/>
      <c r="J55" s="204"/>
      <c r="K55" s="205"/>
    </row>
    <row r="56" spans="1:11" x14ac:dyDescent="0.25">
      <c r="A56" s="69" t="s">
        <v>157</v>
      </c>
      <c r="B56" s="101">
        <v>40020000</v>
      </c>
      <c r="C56" s="101">
        <v>0</v>
      </c>
      <c r="D56" s="101">
        <v>0</v>
      </c>
      <c r="E56" s="101">
        <v>0</v>
      </c>
      <c r="F56" s="101">
        <v>0</v>
      </c>
      <c r="G56" s="101">
        <v>0</v>
      </c>
      <c r="H56" s="101">
        <v>0</v>
      </c>
      <c r="I56" s="101">
        <v>0</v>
      </c>
      <c r="J56" s="101"/>
      <c r="K56" s="99">
        <v>40020000</v>
      </c>
    </row>
  </sheetData>
  <customSheetViews>
    <customSheetView guid="{0DC4A0F8-0DA2-43F8-8C4D-60ABCF78B482}" scale="75" showPageBreaks="1" printArea="1" state="hidden">
      <rowBreaks count="1" manualBreakCount="1">
        <brk id="29" max="16383" man="1"/>
      </rowBreaks>
      <pageMargins left="0.35433070866141736" right="0.15748031496062992" top="0.59055118110236227" bottom="0.78740157480314965" header="0.51181102362204722" footer="0.51181102362204722"/>
      <printOptions horizontalCentered="1"/>
      <pageSetup paperSize="9" scale="75" orientation="landscape" r:id="rId2"/>
      <headerFooter alignWithMargins="0">
        <oddFooter>&amp;L&amp;F&amp;CPage &amp;P of &amp;N&amp;R&amp;A</oddFooter>
      </headerFooter>
    </customSheetView>
    <customSheetView guid="{511B5C14-79B0-490D-A5EF-AFEBF81AB83B}" scale="75" state="hidden" topLeftCell="A27">
      <selection activeCell="C50" sqref="C50"/>
      <rowBreaks count="1" manualBreakCount="1">
        <brk id="29" max="16383" man="1"/>
      </rowBreaks>
      <pageMargins left="0.35433070866141736" right="0.15748031496062992" top="0.59055118110236227" bottom="0.78740157480314965" header="0.51181102362204722" footer="0.51181102362204722"/>
      <printOptions horizontalCentered="1"/>
      <pageSetup paperSize="9" scale="75" orientation="landscape" r:id="rId3"/>
      <headerFooter alignWithMargins="0">
        <oddFooter>&amp;L&amp;F&amp;CPage &amp;P of &amp;N&amp;R&amp;A</oddFooter>
      </headerFooter>
    </customSheetView>
    <customSheetView guid="{CACAFB77-A9C3-451B-9574-D112DE3116D2}" scale="75" state="hidden" topLeftCell="A27">
      <selection activeCell="C50" sqref="C50"/>
      <rowBreaks count="1" manualBreakCount="1">
        <brk id="29" max="16383" man="1"/>
      </rowBreaks>
      <pageMargins left="0.35433070866141736" right="0.15748031496062992" top="0.59055118110236227" bottom="0.78740157480314965" header="0.51181102362204722" footer="0.51181102362204722"/>
      <printOptions horizontalCentered="1"/>
      <pageSetup paperSize="9" scale="75" orientation="landscape" r:id="rId4"/>
      <headerFooter alignWithMargins="0">
        <oddFooter>&amp;L&amp;F&amp;CPage &amp;P of &amp;N&amp;R&amp;A</oddFooter>
      </headerFooter>
    </customSheetView>
    <customSheetView guid="{19CB91D9-B2FE-4E1A-A4B3-4E2570A95E85}" scale="75" state="hidden" topLeftCell="A27">
      <selection activeCell="C50" sqref="C50"/>
      <rowBreaks count="1" manualBreakCount="1">
        <brk id="29" max="16383" man="1"/>
      </rowBreaks>
      <pageMargins left="0.35433070866141736" right="0.15748031496062992" top="0.59055118110236227" bottom="0.78740157480314965" header="0.51181102362204722" footer="0.51181102362204722"/>
      <printOptions horizontalCentered="1"/>
      <pageSetup paperSize="9" scale="75" orientation="landscape" r:id="rId5"/>
      <headerFooter alignWithMargins="0">
        <oddFooter>&amp;L&amp;F&amp;CPage &amp;P of &amp;N&amp;R&amp;A</oddFooter>
      </headerFooter>
    </customSheetView>
    <customSheetView guid="{A95191F0-9154-407E-8D43-4FF0E22304A2}" scale="75" state="hidden" topLeftCell="A27">
      <selection activeCell="C50" sqref="C50"/>
      <rowBreaks count="1" manualBreakCount="1">
        <brk id="29" max="16383" man="1"/>
      </rowBreaks>
      <pageMargins left="0.35433070866141736" right="0.15748031496062992" top="0.59055118110236227" bottom="0.78740157480314965" header="0.51181102362204722" footer="0.51181102362204722"/>
      <printOptions horizontalCentered="1"/>
      <pageSetup paperSize="9" scale="75" orientation="landscape" r:id="rId6"/>
      <headerFooter alignWithMargins="0">
        <oddFooter>&amp;L&amp;F&amp;CPage &amp;P of &amp;N&amp;R&amp;A</oddFooter>
      </headerFooter>
    </customSheetView>
    <customSheetView guid="{A14972A4-C0B5-4978-9223-76935458928C}" scale="75" state="hidden" topLeftCell="A27">
      <selection activeCell="C50" sqref="C50"/>
      <rowBreaks count="1" manualBreakCount="1">
        <brk id="29" max="16383" man="1"/>
      </rowBreaks>
      <pageMargins left="0.35433070866141736" right="0.15748031496062992" top="0.59055118110236227" bottom="0.78740157480314965" header="0.51181102362204722" footer="0.51181102362204722"/>
      <printOptions horizontalCentered="1"/>
      <pageSetup paperSize="9" scale="75" orientation="landscape" r:id="rId7"/>
      <headerFooter alignWithMargins="0">
        <oddFooter>&amp;L&amp;F&amp;CPage &amp;P of &amp;N&amp;R&amp;A</oddFooter>
      </headerFooter>
    </customSheetView>
    <customSheetView guid="{8E87B443-9ECA-4E5B-8B30-5FFAF59E53BF}" scale="75" state="hidden" topLeftCell="A27">
      <selection activeCell="C50" sqref="C50"/>
      <rowBreaks count="1" manualBreakCount="1">
        <brk id="29" max="16383" man="1"/>
      </rowBreaks>
      <pageMargins left="0.35433070866141736" right="0.15748031496062992" top="0.59055118110236227" bottom="0.78740157480314965" header="0.51181102362204722" footer="0.51181102362204722"/>
      <printOptions horizontalCentered="1"/>
      <pageSetup paperSize="9" scale="75" orientation="landscape" r:id="rId8"/>
      <headerFooter alignWithMargins="0">
        <oddFooter>&amp;L&amp;F&amp;CPage &amp;P of &amp;N&amp;R&amp;A</oddFooter>
      </headerFooter>
    </customSheetView>
    <customSheetView guid="{0721AF5F-91F7-4413-BD86-949A4DD3CF95}" scale="75" showPageBreaks="1" printArea="1" state="hidden" topLeftCell="A27">
      <selection activeCell="C50" sqref="C50"/>
      <rowBreaks count="1" manualBreakCount="1">
        <brk id="29" max="16383" man="1"/>
      </rowBreaks>
      <pageMargins left="0.35433070866141736" right="0.15748031496062992" top="0.59055118110236227" bottom="0.78740157480314965" header="0.51181102362204722" footer="0.51181102362204722"/>
      <printOptions horizontalCentered="1"/>
      <pageSetup paperSize="9" scale="75" orientation="landscape" r:id="rId9"/>
      <headerFooter alignWithMargins="0">
        <oddFooter>&amp;L&amp;F&amp;CPage &amp;P of &amp;N&amp;R&amp;A</oddFooter>
      </headerFooter>
    </customSheetView>
    <customSheetView guid="{AA49714C-6F91-4DB7-B26A-33732E0FA33C}" scale="75" state="hidden" topLeftCell="A27">
      <selection activeCell="C50" sqref="C50"/>
      <rowBreaks count="1" manualBreakCount="1">
        <brk id="29" max="16383" man="1"/>
      </rowBreaks>
      <pageMargins left="0.35433070866141736" right="0.15748031496062992" top="0.59055118110236227" bottom="0.78740157480314965" header="0.51181102362204722" footer="0.51181102362204722"/>
      <printOptions horizontalCentered="1"/>
      <pageSetup paperSize="9" scale="75" orientation="landscape" r:id="rId10"/>
      <headerFooter alignWithMargins="0">
        <oddFooter>&amp;L&amp;F&amp;CPage &amp;P of &amp;N&amp;R&amp;A</oddFooter>
      </headerFooter>
    </customSheetView>
    <customSheetView guid="{75B67C82-AF51-4EF4-946E-E9F2EB089D17}" scale="75" state="hidden" topLeftCell="A27">
      <selection activeCell="C50" sqref="C50"/>
      <rowBreaks count="1" manualBreakCount="1">
        <brk id="29" max="16383" man="1"/>
      </rowBreaks>
      <pageMargins left="0.35433070866141736" right="0.15748031496062992" top="0.59055118110236227" bottom="0.78740157480314965" header="0.51181102362204722" footer="0.51181102362204722"/>
      <printOptions horizontalCentered="1"/>
      <pageSetup paperSize="9" scale="75" orientation="landscape" r:id="rId11"/>
      <headerFooter alignWithMargins="0">
        <oddFooter>&amp;L&amp;F&amp;CPage &amp;P of &amp;N&amp;R&amp;A</oddFooter>
      </headerFooter>
    </customSheetView>
    <customSheetView guid="{0BB2A382-E417-4BA9-86AB-ED80B243BA72}" scale="75" showPageBreaks="1" printArea="1" state="hidden" topLeftCell="A27">
      <selection activeCell="C50" sqref="C50"/>
      <rowBreaks count="1" manualBreakCount="1">
        <brk id="29" max="16383" man="1"/>
      </rowBreaks>
      <pageMargins left="0.35433070866141736" right="0.15748031496062992" top="0.59055118110236227" bottom="0.78740157480314965" header="0.51181102362204722" footer="0.51181102362204722"/>
      <printOptions horizontalCentered="1"/>
      <pageSetup paperSize="9" scale="75" orientation="landscape" r:id="rId12"/>
      <headerFooter alignWithMargins="0">
        <oddFooter>&amp;L&amp;F&amp;CPage &amp;P of &amp;N&amp;R&amp;A</oddFooter>
      </headerFooter>
    </customSheetView>
    <customSheetView guid="{F3390224-4D9D-4BF8-BCFE-C097CE5C0689}" scale="75" state="hidden" topLeftCell="A27">
      <selection activeCell="C50" sqref="C50"/>
      <rowBreaks count="1" manualBreakCount="1">
        <brk id="29" max="16383" man="1"/>
      </rowBreaks>
      <pageMargins left="0.35433070866141736" right="0.15748031496062992" top="0.59055118110236227" bottom="0.78740157480314965" header="0.51181102362204722" footer="0.51181102362204722"/>
      <printOptions horizontalCentered="1"/>
      <pageSetup paperSize="9" scale="75" orientation="landscape" r:id="rId13"/>
      <headerFooter alignWithMargins="0">
        <oddFooter>&amp;L&amp;F&amp;CPage &amp;P of &amp;N&amp;R&amp;A</oddFooter>
      </headerFooter>
    </customSheetView>
    <customSheetView guid="{72E10B6C-3E78-4A6E-B308-D0CBDB1DBC8A}" scale="75" state="hidden" topLeftCell="A27">
      <selection activeCell="C50" sqref="C50"/>
      <rowBreaks count="1" manualBreakCount="1">
        <brk id="29" max="16383" man="1"/>
      </rowBreaks>
      <pageMargins left="0.35433070866141736" right="0.15748031496062992" top="0.59055118110236227" bottom="0.78740157480314965" header="0.51181102362204722" footer="0.51181102362204722"/>
      <printOptions horizontalCentered="1"/>
      <pageSetup paperSize="9" scale="75" orientation="landscape" r:id="rId14"/>
      <headerFooter alignWithMargins="0">
        <oddFooter>&amp;L&amp;F&amp;CPage &amp;P of &amp;N&amp;R&amp;A</oddFooter>
      </headerFooter>
    </customSheetView>
  </customSheetViews>
  <phoneticPr fontId="2" type="noConversion"/>
  <printOptions horizontalCentered="1"/>
  <pageMargins left="0.35433070866141736" right="0.15748031496062992" top="0.59055118110236227" bottom="0.78740157480314965" header="0.51181102362204722" footer="0.51181102362204722"/>
  <pageSetup paperSize="9" scale="75" orientation="landscape" r:id="rId15"/>
  <headerFooter alignWithMargins="0">
    <oddFooter>&amp;L&amp;F&amp;CPage &amp;P of &amp;N&amp;R&amp;A</oddFooter>
  </headerFooter>
  <rowBreaks count="1" manualBreakCount="1">
    <brk id="29"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FF00"/>
    <pageSetUpPr fitToPage="1"/>
  </sheetPr>
  <dimension ref="A1:BN195"/>
  <sheetViews>
    <sheetView zoomScale="70" zoomScaleNormal="70" zoomScaleSheetLayoutView="30" workbookViewId="0">
      <selection activeCell="E54" sqref="E54"/>
    </sheetView>
  </sheetViews>
  <sheetFormatPr defaultColWidth="9.1796875" defaultRowHeight="12.5" x14ac:dyDescent="0.25"/>
  <cols>
    <col min="1" max="1" width="7.81640625" style="244" customWidth="1"/>
    <col min="2" max="2" width="14.1796875" style="228" customWidth="1"/>
    <col min="3" max="3" width="20.81640625" style="213" customWidth="1"/>
    <col min="4" max="4" width="10.453125" style="228" customWidth="1"/>
    <col min="5" max="5" width="67.1796875" style="572" customWidth="1"/>
    <col min="6" max="6" width="10.1796875" style="228" customWidth="1"/>
    <col min="7" max="7" width="39.54296875" style="245" customWidth="1"/>
    <col min="8" max="9" width="15.7265625" style="217" customWidth="1"/>
    <col min="10" max="10" width="13.453125" style="228" customWidth="1"/>
    <col min="11" max="11" width="14.1796875" style="224" customWidth="1"/>
    <col min="12" max="12" width="18.453125" style="217" customWidth="1"/>
    <col min="13" max="13" width="15.453125" style="227" customWidth="1"/>
    <col min="14" max="14" width="15.08984375" style="219" customWidth="1"/>
    <col min="15" max="18" width="16.36328125" style="216" customWidth="1"/>
    <col min="19" max="48" width="13.6328125" style="213" customWidth="1"/>
    <col min="49" max="66" width="13.6328125" style="220" customWidth="1"/>
    <col min="67" max="16384" width="9.1796875" style="220"/>
  </cols>
  <sheetData>
    <row r="1" spans="1:54" s="92" customFormat="1" ht="23" x14ac:dyDescent="0.25">
      <c r="A1" s="90">
        <f>'Cover Sheet'!A2</f>
        <v>0</v>
      </c>
      <c r="B1" s="91"/>
      <c r="C1" s="90"/>
      <c r="D1" s="91"/>
      <c r="E1" s="569"/>
      <c r="F1" s="540"/>
      <c r="G1" s="208"/>
      <c r="H1" s="209"/>
      <c r="I1" s="209"/>
      <c r="J1" s="556" t="s">
        <v>179</v>
      </c>
      <c r="K1" s="557" t="s">
        <v>22</v>
      </c>
      <c r="L1" s="210"/>
      <c r="M1" s="211"/>
      <c r="N1" s="561" t="s">
        <v>43</v>
      </c>
      <c r="O1" s="562" t="s">
        <v>174</v>
      </c>
      <c r="P1" s="589"/>
      <c r="Q1" s="589"/>
      <c r="R1" s="589"/>
      <c r="S1" s="91"/>
      <c r="T1" s="91"/>
      <c r="U1" s="91"/>
      <c r="V1" s="91"/>
      <c r="W1" s="91"/>
      <c r="X1" s="91"/>
      <c r="Y1" s="91"/>
      <c r="Z1" s="91"/>
      <c r="AA1" s="91"/>
      <c r="AB1" s="91"/>
      <c r="AC1" s="91"/>
      <c r="AD1" s="91"/>
      <c r="AE1" s="91"/>
      <c r="AF1" s="91"/>
      <c r="AG1" s="91"/>
      <c r="AH1" s="91"/>
      <c r="AI1" s="91"/>
      <c r="AJ1" s="91"/>
      <c r="AK1" s="91"/>
      <c r="AL1" s="91"/>
      <c r="AM1" s="91"/>
      <c r="AN1" s="91"/>
      <c r="AO1" s="91"/>
      <c r="AP1" s="91"/>
      <c r="AQ1" s="91"/>
      <c r="AR1" s="91"/>
      <c r="AS1" s="91"/>
      <c r="AT1" s="91"/>
      <c r="AU1" s="91"/>
      <c r="AV1" s="91"/>
    </row>
    <row r="2" spans="1:54" s="92" customFormat="1" ht="15.5" x14ac:dyDescent="0.25">
      <c r="A2" s="92" t="str">
        <f>'Cover Sheet'!A19</f>
        <v xml:space="preserve">ENQUIRY NUMBER </v>
      </c>
      <c r="B2" s="91"/>
      <c r="C2" s="91"/>
      <c r="D2" s="549" t="str">
        <f>'Cover Sheet'!A21</f>
        <v xml:space="preserve">Manufacture, Supply and delivery of Seventy Two (72) Low NOx Burners and Burners Spares for Three (3) Units at Tutuka Power Station </v>
      </c>
      <c r="E2" s="570"/>
      <c r="F2" s="541"/>
      <c r="G2" s="208"/>
      <c r="H2" s="209"/>
      <c r="I2" s="628">
        <v>1</v>
      </c>
      <c r="J2" s="628" t="str">
        <f>'5.1.3 Rate of Exchange table'!C18</f>
        <v>ZAR</v>
      </c>
      <c r="K2" s="555">
        <v>1</v>
      </c>
      <c r="L2" s="210"/>
      <c r="M2" s="211"/>
      <c r="N2" s="563">
        <v>1</v>
      </c>
      <c r="O2" s="629">
        <f>' 5.1.4.1 CPA Formula'!B9</f>
        <v>0</v>
      </c>
      <c r="P2" s="590"/>
      <c r="Q2" s="590"/>
      <c r="R2" s="590"/>
      <c r="S2" s="91"/>
      <c r="T2" s="91"/>
      <c r="U2" s="91"/>
      <c r="V2" s="91"/>
      <c r="W2" s="91"/>
      <c r="X2" s="91"/>
      <c r="Y2" s="91"/>
      <c r="Z2" s="91"/>
      <c r="AA2" s="91"/>
      <c r="AB2" s="91"/>
      <c r="AC2" s="91"/>
      <c r="AD2" s="91"/>
      <c r="AE2" s="91"/>
      <c r="AF2" s="91"/>
      <c r="AG2" s="91"/>
      <c r="AH2" s="91"/>
      <c r="AI2" s="91"/>
      <c r="AJ2" s="91"/>
      <c r="AK2" s="91"/>
      <c r="AL2" s="91"/>
      <c r="AM2" s="91"/>
      <c r="AN2" s="91"/>
      <c r="AO2" s="91"/>
      <c r="AP2" s="91"/>
      <c r="AQ2" s="91"/>
      <c r="AR2" s="91"/>
      <c r="AS2" s="91"/>
      <c r="AT2" s="91"/>
      <c r="AU2" s="91"/>
      <c r="AV2" s="91"/>
    </row>
    <row r="3" spans="1:54" s="92" customFormat="1" ht="15.5" x14ac:dyDescent="0.25">
      <c r="A3" s="92" t="s">
        <v>44</v>
      </c>
      <c r="B3" s="91"/>
      <c r="C3" s="90"/>
      <c r="D3" s="93">
        <f>'Cover Sheet'!B25</f>
        <v>0</v>
      </c>
      <c r="E3" s="571"/>
      <c r="F3" s="542" t="s">
        <v>178</v>
      </c>
      <c r="G3" s="254" t="s">
        <v>248</v>
      </c>
      <c r="H3" s="209"/>
      <c r="I3" s="628">
        <v>2</v>
      </c>
      <c r="J3" s="628" t="str">
        <f>'5.1.3 Rate of Exchange table'!C19</f>
        <v>AUD</v>
      </c>
      <c r="K3" s="555">
        <v>20</v>
      </c>
      <c r="L3" s="210"/>
      <c r="M3" s="212"/>
      <c r="N3" s="563">
        <v>2</v>
      </c>
      <c r="O3" s="629">
        <f>' 5.1.4.1 CPA Formula'!B18</f>
        <v>0</v>
      </c>
      <c r="P3" s="590"/>
      <c r="Q3" s="590"/>
      <c r="R3" s="590"/>
      <c r="S3" s="91"/>
      <c r="T3" s="91"/>
      <c r="U3" s="91"/>
      <c r="V3" s="91"/>
      <c r="W3" s="91"/>
      <c r="X3" s="91"/>
      <c r="Y3" s="91"/>
      <c r="Z3" s="91"/>
      <c r="AA3" s="91"/>
      <c r="AB3" s="91"/>
      <c r="AC3" s="91"/>
      <c r="AD3" s="91"/>
      <c r="AE3" s="91"/>
      <c r="AF3" s="91"/>
      <c r="AG3" s="91"/>
      <c r="AH3" s="91"/>
      <c r="AI3" s="91"/>
      <c r="AJ3" s="91"/>
      <c r="AK3" s="91"/>
      <c r="AL3" s="91"/>
      <c r="AM3" s="91"/>
      <c r="AN3" s="91"/>
      <c r="AO3" s="91"/>
      <c r="AP3" s="91"/>
      <c r="AQ3" s="91"/>
      <c r="AR3" s="91"/>
      <c r="AS3" s="91"/>
      <c r="AT3" s="91"/>
      <c r="AU3" s="91"/>
      <c r="AV3" s="91"/>
    </row>
    <row r="4" spans="1:54" ht="18" x14ac:dyDescent="0.25">
      <c r="A4" s="33" t="s">
        <v>228</v>
      </c>
      <c r="B4" s="213"/>
      <c r="C4" s="214"/>
      <c r="D4" s="215"/>
      <c r="F4" s="628">
        <v>10</v>
      </c>
      <c r="G4" s="629" t="s">
        <v>120</v>
      </c>
      <c r="H4" s="209"/>
      <c r="I4" s="628">
        <v>3</v>
      </c>
      <c r="J4" s="628" t="str">
        <f>'5.1.3 Rate of Exchange table'!C20</f>
        <v>GBP</v>
      </c>
      <c r="K4" s="555"/>
      <c r="M4" s="218"/>
      <c r="N4" s="563">
        <v>3</v>
      </c>
      <c r="O4" s="629">
        <f>' 5.1.4.1 CPA Formula'!B27</f>
        <v>0</v>
      </c>
      <c r="P4" s="590"/>
      <c r="Q4" s="590"/>
      <c r="R4" s="590"/>
    </row>
    <row r="5" spans="1:54" ht="18" x14ac:dyDescent="0.25">
      <c r="A5" s="33"/>
      <c r="B5" s="213"/>
      <c r="C5" s="214"/>
      <c r="D5" s="215"/>
      <c r="E5" s="573"/>
      <c r="F5" s="628">
        <v>20</v>
      </c>
      <c r="G5" s="629" t="s">
        <v>121</v>
      </c>
      <c r="H5" s="209"/>
      <c r="I5" s="628">
        <v>4</v>
      </c>
      <c r="J5" s="628" t="str">
        <f>'5.1.3 Rate of Exchange table'!C21</f>
        <v>CAD</v>
      </c>
      <c r="K5" s="555"/>
      <c r="M5" s="218"/>
      <c r="N5" s="563">
        <v>4</v>
      </c>
      <c r="O5" s="629">
        <f>' 5.1.4.1 CPA Formula'!B36</f>
        <v>0</v>
      </c>
      <c r="P5" s="590"/>
      <c r="Q5" s="590"/>
      <c r="R5" s="590"/>
    </row>
    <row r="6" spans="1:54" ht="15.5" x14ac:dyDescent="0.3">
      <c r="A6" s="251" t="s">
        <v>229</v>
      </c>
      <c r="B6" s="252"/>
      <c r="C6" s="214"/>
      <c r="D6" s="214"/>
      <c r="E6" s="574"/>
      <c r="F6" s="628">
        <v>30</v>
      </c>
      <c r="G6" s="629" t="s">
        <v>373</v>
      </c>
      <c r="H6" s="209"/>
      <c r="I6" s="628">
        <v>5</v>
      </c>
      <c r="J6" s="628" t="str">
        <f>'5.1.3 Rate of Exchange table'!C22</f>
        <v>DKK</v>
      </c>
      <c r="K6" s="555"/>
      <c r="M6" s="218"/>
      <c r="N6" s="563">
        <v>5</v>
      </c>
      <c r="O6" s="629">
        <f>' 5.1.4.1 CPA Formula'!B45</f>
        <v>0</v>
      </c>
      <c r="P6" s="590"/>
      <c r="Q6" s="590"/>
      <c r="R6" s="590"/>
    </row>
    <row r="7" spans="1:54" ht="15.5" x14ac:dyDescent="0.25">
      <c r="A7" s="253">
        <v>1</v>
      </c>
      <c r="B7" s="564" t="s">
        <v>230</v>
      </c>
      <c r="C7" s="214"/>
      <c r="D7" s="214"/>
      <c r="E7" s="574"/>
      <c r="F7" s="628">
        <v>40</v>
      </c>
      <c r="G7" s="629" t="s">
        <v>252</v>
      </c>
      <c r="H7" s="209"/>
      <c r="I7" s="628">
        <v>6</v>
      </c>
      <c r="J7" s="628" t="str">
        <f>'5.1.3 Rate of Exchange table'!C23</f>
        <v>EUR</v>
      </c>
      <c r="K7" s="555"/>
      <c r="M7" s="223"/>
      <c r="N7" s="563">
        <v>6</v>
      </c>
      <c r="O7" s="629">
        <f>' 5.1.4.1 CPA Formula'!B54</f>
        <v>0</v>
      </c>
      <c r="P7" s="590"/>
      <c r="Q7" s="590"/>
      <c r="R7" s="590"/>
    </row>
    <row r="8" spans="1:54" ht="15.5" x14ac:dyDescent="0.25">
      <c r="A8" s="253"/>
      <c r="B8" s="564" t="s">
        <v>231</v>
      </c>
      <c r="C8" s="214"/>
      <c r="D8" s="214"/>
      <c r="E8" s="574"/>
      <c r="F8" s="628">
        <v>50</v>
      </c>
      <c r="G8" s="629" t="s">
        <v>253</v>
      </c>
      <c r="H8" s="209"/>
      <c r="I8" s="628">
        <v>7</v>
      </c>
      <c r="J8" s="628" t="str">
        <f>'5.1.3 Rate of Exchange table'!C24</f>
        <v>JPY</v>
      </c>
      <c r="K8" s="555"/>
      <c r="M8" s="223"/>
      <c r="N8" s="563">
        <v>7</v>
      </c>
      <c r="O8" s="629">
        <f>' 5.1.4.1 CPA Formula'!B63</f>
        <v>0</v>
      </c>
      <c r="P8" s="590"/>
      <c r="Q8" s="590"/>
      <c r="R8" s="590"/>
    </row>
    <row r="9" spans="1:54" ht="15.5" x14ac:dyDescent="0.25">
      <c r="A9" s="253"/>
      <c r="B9" s="564"/>
      <c r="C9" s="220"/>
      <c r="D9" s="220"/>
      <c r="E9" s="574"/>
      <c r="F9" s="628">
        <v>60</v>
      </c>
      <c r="G9" s="629" t="s">
        <v>254</v>
      </c>
      <c r="H9" s="209"/>
      <c r="I9" s="628">
        <v>8</v>
      </c>
      <c r="J9" s="628" t="str">
        <f>'5.1.3 Rate of Exchange table'!C25</f>
        <v>NZD</v>
      </c>
      <c r="K9" s="555"/>
      <c r="M9" s="225"/>
      <c r="N9" s="563">
        <v>8</v>
      </c>
      <c r="O9" s="629">
        <f>' 5.1.4.1 CPA Formula'!B72</f>
        <v>0</v>
      </c>
      <c r="P9" s="590"/>
      <c r="Q9" s="590"/>
      <c r="R9" s="590"/>
    </row>
    <row r="10" spans="1:54" ht="15.5" x14ac:dyDescent="0.25">
      <c r="A10" s="253">
        <v>2</v>
      </c>
      <c r="B10" s="564" t="s">
        <v>232</v>
      </c>
      <c r="C10" s="214"/>
      <c r="D10" s="214"/>
      <c r="E10" s="574"/>
      <c r="F10" s="628">
        <v>70</v>
      </c>
      <c r="G10" s="629" t="s">
        <v>255</v>
      </c>
      <c r="H10" s="209"/>
      <c r="I10" s="628">
        <v>9</v>
      </c>
      <c r="J10" s="628" t="str">
        <f>'5.1.3 Rate of Exchange table'!C26</f>
        <v>NOK</v>
      </c>
      <c r="K10" s="555"/>
      <c r="M10" s="226"/>
      <c r="N10" s="563">
        <v>9</v>
      </c>
      <c r="O10" s="629">
        <f>' 5.1.4.1 CPA Formula'!B81</f>
        <v>0</v>
      </c>
      <c r="P10" s="590"/>
      <c r="Q10" s="590"/>
      <c r="R10" s="590"/>
    </row>
    <row r="11" spans="1:54" ht="25" x14ac:dyDescent="0.25">
      <c r="A11" s="253"/>
      <c r="B11" s="564" t="s">
        <v>233</v>
      </c>
      <c r="C11" s="214"/>
      <c r="D11" s="214"/>
      <c r="E11" s="574"/>
      <c r="F11" s="628">
        <v>80</v>
      </c>
      <c r="G11" s="630" t="s">
        <v>372</v>
      </c>
      <c r="H11" s="209"/>
      <c r="I11" s="628">
        <v>10</v>
      </c>
      <c r="J11" s="628" t="str">
        <f>'5.1.3 Rate of Exchange table'!C27</f>
        <v>SGD</v>
      </c>
      <c r="K11" s="555"/>
      <c r="N11" s="563">
        <v>10</v>
      </c>
      <c r="O11" s="629">
        <f>' 5.1.4.1 CPA Formula'!B90</f>
        <v>0</v>
      </c>
      <c r="P11" s="590"/>
      <c r="Q11" s="590"/>
      <c r="R11" s="590"/>
    </row>
    <row r="12" spans="1:54" ht="15.5" x14ac:dyDescent="0.25">
      <c r="A12" s="253"/>
      <c r="B12" s="564" t="s">
        <v>234</v>
      </c>
      <c r="C12" s="214"/>
      <c r="D12" s="214"/>
      <c r="E12" s="574"/>
      <c r="F12" s="628">
        <v>90</v>
      </c>
      <c r="G12" s="629" t="s">
        <v>257</v>
      </c>
      <c r="H12" s="209"/>
      <c r="I12" s="628">
        <v>11</v>
      </c>
      <c r="J12" s="628" t="str">
        <f>'5.1.3 Rate of Exchange table'!C28</f>
        <v>SEK</v>
      </c>
      <c r="K12" s="555"/>
    </row>
    <row r="13" spans="1:54" ht="15.5" x14ac:dyDescent="0.25">
      <c r="A13" s="253">
        <v>3</v>
      </c>
      <c r="B13" s="564" t="s">
        <v>235</v>
      </c>
      <c r="C13" s="214"/>
      <c r="D13" s="214"/>
      <c r="E13" s="574"/>
      <c r="F13" s="628">
        <v>100</v>
      </c>
      <c r="G13" s="629" t="s">
        <v>258</v>
      </c>
      <c r="H13" s="209"/>
      <c r="I13" s="628">
        <v>12</v>
      </c>
      <c r="J13" s="628" t="str">
        <f>'5.1.3 Rate of Exchange table'!C29</f>
        <v>CHF</v>
      </c>
      <c r="K13" s="555"/>
    </row>
    <row r="14" spans="1:54" ht="15.5" x14ac:dyDescent="0.25">
      <c r="A14" s="253">
        <v>4</v>
      </c>
      <c r="B14" s="564" t="s">
        <v>236</v>
      </c>
      <c r="C14" s="214"/>
      <c r="D14" s="214"/>
      <c r="E14" s="574"/>
      <c r="F14" s="628">
        <v>110</v>
      </c>
      <c r="G14" s="629" t="s">
        <v>259</v>
      </c>
      <c r="H14" s="209"/>
      <c r="I14" s="628">
        <v>13</v>
      </c>
      <c r="J14" s="628" t="str">
        <f>'5.1.3 Rate of Exchange table'!C30</f>
        <v>USD</v>
      </c>
      <c r="K14" s="555"/>
    </row>
    <row r="15" spans="1:54" ht="15.5" x14ac:dyDescent="0.25">
      <c r="A15" s="253"/>
      <c r="B15" s="564"/>
      <c r="C15" s="214"/>
      <c r="D15" s="214"/>
      <c r="E15" s="574"/>
      <c r="F15" s="628">
        <v>120</v>
      </c>
      <c r="G15" s="629" t="s">
        <v>260</v>
      </c>
      <c r="H15" s="209"/>
      <c r="I15" s="628">
        <v>14</v>
      </c>
      <c r="J15" s="628"/>
      <c r="K15" s="555"/>
      <c r="AU15" s="450"/>
      <c r="AV15" s="450"/>
      <c r="AW15" s="450"/>
      <c r="AX15" s="450"/>
      <c r="AY15" s="450"/>
      <c r="AZ15" s="450"/>
      <c r="BA15" s="450"/>
      <c r="BB15" s="450"/>
    </row>
    <row r="16" spans="1:54" ht="14" x14ac:dyDescent="0.25">
      <c r="A16" s="253">
        <v>5</v>
      </c>
      <c r="B16" s="564" t="s">
        <v>237</v>
      </c>
      <c r="C16" s="214"/>
      <c r="D16" s="214"/>
      <c r="E16" s="574"/>
      <c r="F16" s="628">
        <v>130</v>
      </c>
      <c r="G16" s="629" t="s">
        <v>261</v>
      </c>
      <c r="H16" s="221"/>
      <c r="I16" s="628"/>
      <c r="J16" s="628"/>
      <c r="K16" s="400"/>
    </row>
    <row r="17" spans="1:66" ht="14" x14ac:dyDescent="0.25">
      <c r="A17" s="253">
        <v>6</v>
      </c>
      <c r="B17" s="565" t="s">
        <v>402</v>
      </c>
      <c r="C17" s="214"/>
      <c r="D17" s="214"/>
      <c r="E17" s="574"/>
      <c r="F17" s="628">
        <v>140</v>
      </c>
      <c r="G17" s="629" t="s">
        <v>119</v>
      </c>
      <c r="H17" s="221"/>
      <c r="I17" s="221"/>
      <c r="J17" s="261"/>
      <c r="K17" s="400"/>
      <c r="S17" s="450">
        <f>SUM(S24:S192)</f>
        <v>0</v>
      </c>
      <c r="T17" s="450">
        <f t="shared" ref="T17:BE17" si="0">SUM(T24:T192)</f>
        <v>0</v>
      </c>
      <c r="U17" s="450">
        <f t="shared" si="0"/>
        <v>0</v>
      </c>
      <c r="V17" s="450">
        <f t="shared" si="0"/>
        <v>0</v>
      </c>
      <c r="W17" s="450">
        <f t="shared" si="0"/>
        <v>0</v>
      </c>
      <c r="X17" s="450">
        <f t="shared" si="0"/>
        <v>0</v>
      </c>
      <c r="Y17" s="450">
        <f t="shared" si="0"/>
        <v>0</v>
      </c>
      <c r="Z17" s="450">
        <f t="shared" si="0"/>
        <v>0</v>
      </c>
      <c r="AA17" s="450">
        <f t="shared" si="0"/>
        <v>0</v>
      </c>
      <c r="AB17" s="450">
        <f t="shared" si="0"/>
        <v>0</v>
      </c>
      <c r="AC17" s="450">
        <f t="shared" si="0"/>
        <v>0</v>
      </c>
      <c r="AD17" s="450">
        <f t="shared" si="0"/>
        <v>0</v>
      </c>
      <c r="AE17" s="450">
        <f t="shared" si="0"/>
        <v>0</v>
      </c>
      <c r="AF17" s="450">
        <f t="shared" si="0"/>
        <v>0</v>
      </c>
      <c r="AG17" s="450">
        <f t="shared" si="0"/>
        <v>0</v>
      </c>
      <c r="AH17" s="450">
        <f t="shared" si="0"/>
        <v>0</v>
      </c>
      <c r="AI17" s="450">
        <f t="shared" si="0"/>
        <v>0</v>
      </c>
      <c r="AJ17" s="450">
        <f t="shared" si="0"/>
        <v>0</v>
      </c>
      <c r="AK17" s="450">
        <f t="shared" si="0"/>
        <v>0</v>
      </c>
      <c r="AL17" s="450">
        <f t="shared" si="0"/>
        <v>0</v>
      </c>
      <c r="AM17" s="450">
        <f t="shared" si="0"/>
        <v>0</v>
      </c>
      <c r="AN17" s="450">
        <f t="shared" si="0"/>
        <v>0</v>
      </c>
      <c r="AO17" s="450">
        <f t="shared" si="0"/>
        <v>0</v>
      </c>
      <c r="AP17" s="450">
        <f t="shared" si="0"/>
        <v>0</v>
      </c>
      <c r="AQ17" s="450">
        <f t="shared" si="0"/>
        <v>0</v>
      </c>
      <c r="AR17" s="450">
        <f t="shared" si="0"/>
        <v>0</v>
      </c>
      <c r="AS17" s="450">
        <f t="shared" si="0"/>
        <v>0</v>
      </c>
      <c r="AT17" s="450">
        <f t="shared" si="0"/>
        <v>0</v>
      </c>
      <c r="AU17" s="450">
        <f t="shared" si="0"/>
        <v>0</v>
      </c>
      <c r="AV17" s="450">
        <f t="shared" si="0"/>
        <v>0</v>
      </c>
      <c r="AW17" s="450">
        <f t="shared" si="0"/>
        <v>0</v>
      </c>
      <c r="AX17" s="450">
        <f t="shared" si="0"/>
        <v>0</v>
      </c>
      <c r="AY17" s="450">
        <f t="shared" si="0"/>
        <v>0</v>
      </c>
      <c r="AZ17" s="450">
        <f t="shared" si="0"/>
        <v>0</v>
      </c>
      <c r="BA17" s="450">
        <f t="shared" si="0"/>
        <v>0</v>
      </c>
      <c r="BB17" s="450">
        <f t="shared" si="0"/>
        <v>0</v>
      </c>
      <c r="BC17" s="450">
        <f t="shared" si="0"/>
        <v>0</v>
      </c>
      <c r="BD17" s="450">
        <f t="shared" si="0"/>
        <v>0</v>
      </c>
      <c r="BE17" s="450">
        <f t="shared" si="0"/>
        <v>0</v>
      </c>
      <c r="BF17" s="450">
        <f t="shared" ref="BF17:BN17" si="1">SUM(BF24:BF192)</f>
        <v>0</v>
      </c>
      <c r="BG17" s="450">
        <f t="shared" si="1"/>
        <v>0</v>
      </c>
      <c r="BH17" s="450">
        <f t="shared" si="1"/>
        <v>0</v>
      </c>
      <c r="BI17" s="450">
        <f t="shared" si="1"/>
        <v>0</v>
      </c>
      <c r="BJ17" s="450">
        <f t="shared" si="1"/>
        <v>0</v>
      </c>
      <c r="BK17" s="450">
        <f t="shared" si="1"/>
        <v>0</v>
      </c>
      <c r="BL17" s="450">
        <f t="shared" si="1"/>
        <v>0</v>
      </c>
      <c r="BM17" s="450">
        <f t="shared" si="1"/>
        <v>0</v>
      </c>
      <c r="BN17" s="450">
        <f t="shared" si="1"/>
        <v>0</v>
      </c>
    </row>
    <row r="18" spans="1:66" ht="13.5" thickBot="1" x14ac:dyDescent="0.3">
      <c r="A18" s="253"/>
      <c r="B18" s="222"/>
      <c r="C18" s="214"/>
      <c r="D18" s="214"/>
      <c r="E18" s="575"/>
      <c r="F18" s="628"/>
      <c r="G18" s="629"/>
      <c r="H18" s="221"/>
      <c r="I18" s="221"/>
      <c r="J18" s="256"/>
      <c r="K18" s="255"/>
      <c r="N18" s="230"/>
    </row>
    <row r="19" spans="1:66" ht="13.5" thickBot="1" x14ac:dyDescent="0.3">
      <c r="A19" s="253"/>
      <c r="B19" s="222"/>
      <c r="C19" s="214"/>
      <c r="D19" s="214"/>
      <c r="E19" s="576"/>
      <c r="F19" s="229"/>
      <c r="G19" s="233"/>
      <c r="H19" s="221"/>
      <c r="I19" s="221"/>
      <c r="J19" s="221"/>
      <c r="K19" s="221"/>
      <c r="M19" s="226"/>
      <c r="N19" s="229"/>
      <c r="O19" s="402"/>
      <c r="P19" s="402"/>
      <c r="Q19" s="402"/>
      <c r="R19" s="402"/>
      <c r="S19" s="651" t="s">
        <v>404</v>
      </c>
      <c r="T19" s="652"/>
      <c r="U19" s="652"/>
      <c r="V19" s="652"/>
      <c r="W19" s="653"/>
      <c r="X19" s="403"/>
      <c r="Y19" s="404"/>
      <c r="Z19" s="405"/>
    </row>
    <row r="20" spans="1:66" s="231" customFormat="1" ht="27.5" customHeight="1" thickBot="1" x14ac:dyDescent="0.3">
      <c r="D20" s="232"/>
      <c r="E20" s="577"/>
      <c r="F20" s="253"/>
      <c r="G20" s="390"/>
      <c r="H20" s="232"/>
      <c r="I20" s="232"/>
      <c r="J20" s="232"/>
      <c r="K20" s="232"/>
      <c r="L20" s="232"/>
      <c r="M20" s="229"/>
      <c r="N20" s="406"/>
      <c r="O20" s="423"/>
      <c r="P20" s="423"/>
      <c r="Q20" s="423"/>
      <c r="R20" s="423"/>
      <c r="S20" s="627">
        <v>44986</v>
      </c>
      <c r="T20" s="627">
        <v>45017</v>
      </c>
      <c r="U20" s="627">
        <v>45047</v>
      </c>
      <c r="V20" s="627">
        <v>45078</v>
      </c>
      <c r="W20" s="627">
        <v>45108</v>
      </c>
      <c r="X20" s="627">
        <v>45139</v>
      </c>
      <c r="Y20" s="627">
        <v>45170</v>
      </c>
      <c r="Z20" s="627">
        <v>45200</v>
      </c>
      <c r="AA20" s="627">
        <v>45231</v>
      </c>
      <c r="AB20" s="627">
        <v>45261</v>
      </c>
      <c r="AC20" s="627">
        <v>45292</v>
      </c>
      <c r="AD20" s="627">
        <v>45323</v>
      </c>
      <c r="AE20" s="627">
        <v>45352</v>
      </c>
      <c r="AF20" s="627">
        <v>45383</v>
      </c>
      <c r="AG20" s="627">
        <v>45413</v>
      </c>
      <c r="AH20" s="627">
        <v>45444</v>
      </c>
      <c r="AI20" s="627">
        <v>45474</v>
      </c>
      <c r="AJ20" s="627">
        <v>45505</v>
      </c>
      <c r="AK20" s="627">
        <v>45536</v>
      </c>
      <c r="AL20" s="627">
        <v>45566</v>
      </c>
      <c r="AM20" s="627">
        <v>45597</v>
      </c>
      <c r="AN20" s="627">
        <v>45627</v>
      </c>
      <c r="AO20" s="627">
        <v>45658</v>
      </c>
      <c r="AP20" s="627">
        <v>45689</v>
      </c>
      <c r="AQ20" s="627">
        <v>45717</v>
      </c>
      <c r="AR20" s="627">
        <v>45748</v>
      </c>
      <c r="AS20" s="627">
        <v>45778</v>
      </c>
      <c r="AT20" s="627">
        <v>45809</v>
      </c>
      <c r="AU20" s="627">
        <v>45839</v>
      </c>
      <c r="AV20" s="627">
        <v>45870</v>
      </c>
      <c r="AW20" s="627">
        <v>45901</v>
      </c>
      <c r="AX20" s="627">
        <v>45931</v>
      </c>
      <c r="AY20" s="627">
        <v>45962</v>
      </c>
      <c r="AZ20" s="627">
        <v>45992</v>
      </c>
      <c r="BA20" s="627">
        <v>46023</v>
      </c>
      <c r="BB20" s="627">
        <v>46054</v>
      </c>
      <c r="BC20" s="627">
        <v>46082</v>
      </c>
      <c r="BD20" s="627">
        <v>46113</v>
      </c>
      <c r="BE20" s="627">
        <v>46143</v>
      </c>
      <c r="BF20" s="627">
        <v>46174</v>
      </c>
      <c r="BG20" s="627">
        <v>46204</v>
      </c>
      <c r="BH20" s="627">
        <v>46235</v>
      </c>
      <c r="BI20" s="627">
        <v>46266</v>
      </c>
      <c r="BJ20" s="627">
        <v>46296</v>
      </c>
      <c r="BK20" s="627">
        <v>46327</v>
      </c>
      <c r="BL20" s="627">
        <v>46357</v>
      </c>
      <c r="BM20" s="627">
        <v>46388</v>
      </c>
      <c r="BN20" s="627">
        <v>46419</v>
      </c>
    </row>
    <row r="21" spans="1:66" ht="52.5" thickBot="1" x14ac:dyDescent="0.3">
      <c r="A21" s="253"/>
      <c r="B21" s="253"/>
      <c r="C21" s="408"/>
      <c r="D21" s="409"/>
      <c r="E21" s="408"/>
      <c r="F21" s="407"/>
      <c r="G21" s="407"/>
      <c r="H21" s="407"/>
      <c r="I21" s="407"/>
      <c r="J21" s="407"/>
      <c r="K21" s="410"/>
      <c r="L21" s="411"/>
      <c r="M21" s="593"/>
      <c r="N21" s="594" t="s">
        <v>361</v>
      </c>
      <c r="O21" s="594" t="s">
        <v>360</v>
      </c>
      <c r="P21" s="591"/>
      <c r="Q21" s="591"/>
      <c r="R21" s="591"/>
      <c r="S21" s="552"/>
      <c r="T21" s="412"/>
      <c r="U21" s="220"/>
      <c r="V21" s="413" t="s">
        <v>239</v>
      </c>
      <c r="W21" s="412"/>
      <c r="X21" s="412"/>
      <c r="Y21" s="414"/>
      <c r="Z21" s="214" t="s">
        <v>238</v>
      </c>
      <c r="AA21" s="412"/>
      <c r="AB21" s="220"/>
      <c r="AC21" s="415"/>
      <c r="AD21" s="412" t="s">
        <v>239</v>
      </c>
      <c r="AE21" s="412"/>
      <c r="AF21" s="412"/>
      <c r="AG21" s="412"/>
      <c r="AH21" s="412"/>
      <c r="AI21" s="412"/>
      <c r="AJ21" s="412"/>
      <c r="AK21" s="412"/>
      <c r="AL21" s="214" t="s">
        <v>238</v>
      </c>
      <c r="AM21" s="412"/>
      <c r="AN21" s="220"/>
      <c r="AO21" s="415"/>
      <c r="AP21" s="413" t="s">
        <v>239</v>
      </c>
      <c r="AQ21" s="412"/>
      <c r="AR21" s="412"/>
      <c r="AS21" s="412"/>
      <c r="AT21" s="412"/>
      <c r="AU21" s="412"/>
      <c r="AV21" s="414"/>
      <c r="AW21" s="412"/>
      <c r="AX21" s="412"/>
      <c r="AY21" s="414"/>
      <c r="AZ21" s="412"/>
      <c r="BA21" s="412"/>
      <c r="BB21" s="414"/>
      <c r="BC21" s="412"/>
      <c r="BD21" s="412"/>
      <c r="BE21" s="412"/>
      <c r="BF21" s="412"/>
      <c r="BG21" s="412"/>
      <c r="BH21" s="412"/>
      <c r="BI21" s="412"/>
      <c r="BJ21" s="412"/>
      <c r="BK21" s="412"/>
      <c r="BL21" s="412"/>
      <c r="BM21" s="412"/>
      <c r="BN21" s="412"/>
    </row>
    <row r="22" spans="1:66" s="231" customFormat="1" ht="55" customHeight="1" thickBot="1" x14ac:dyDescent="0.3">
      <c r="A22" s="602" t="s">
        <v>240</v>
      </c>
      <c r="B22" s="603" t="s">
        <v>227</v>
      </c>
      <c r="C22" s="603" t="s">
        <v>241</v>
      </c>
      <c r="D22" s="604" t="s">
        <v>242</v>
      </c>
      <c r="E22" s="605" t="s">
        <v>243</v>
      </c>
      <c r="F22" s="603" t="s">
        <v>244</v>
      </c>
      <c r="G22" s="603" t="s">
        <v>245</v>
      </c>
      <c r="H22" s="606" t="s">
        <v>246</v>
      </c>
      <c r="I22" s="606" t="s">
        <v>178</v>
      </c>
      <c r="J22" s="606" t="s">
        <v>23</v>
      </c>
      <c r="K22" s="606" t="s">
        <v>247</v>
      </c>
      <c r="L22" s="607" t="s">
        <v>370</v>
      </c>
      <c r="M22" s="608" t="s">
        <v>138</v>
      </c>
      <c r="N22" s="609" t="s">
        <v>178</v>
      </c>
      <c r="O22" s="610" t="s">
        <v>63</v>
      </c>
      <c r="P22" s="623" t="s">
        <v>363</v>
      </c>
      <c r="Q22" s="624" t="s">
        <v>362</v>
      </c>
      <c r="R22" s="625" t="s">
        <v>364</v>
      </c>
      <c r="S22" s="260">
        <v>45017</v>
      </c>
      <c r="T22" s="466">
        <v>45047</v>
      </c>
      <c r="U22" s="466">
        <v>45078</v>
      </c>
      <c r="V22" s="466">
        <v>45108</v>
      </c>
      <c r="W22" s="466">
        <v>45139</v>
      </c>
      <c r="X22" s="466">
        <v>45170</v>
      </c>
      <c r="Y22" s="466">
        <v>45200</v>
      </c>
      <c r="Z22" s="466">
        <v>45231</v>
      </c>
      <c r="AA22" s="466">
        <v>45261</v>
      </c>
      <c r="AB22" s="466">
        <v>45292</v>
      </c>
      <c r="AC22" s="466">
        <v>45323</v>
      </c>
      <c r="AD22" s="583">
        <v>45352</v>
      </c>
      <c r="AE22" s="260">
        <v>45383</v>
      </c>
      <c r="AF22" s="466">
        <v>45413</v>
      </c>
      <c r="AG22" s="466">
        <v>45444</v>
      </c>
      <c r="AH22" s="466">
        <v>45474</v>
      </c>
      <c r="AI22" s="466">
        <v>45505</v>
      </c>
      <c r="AJ22" s="466">
        <v>45536</v>
      </c>
      <c r="AK22" s="466">
        <v>45566</v>
      </c>
      <c r="AL22" s="466">
        <v>45597</v>
      </c>
      <c r="AM22" s="466">
        <v>45627</v>
      </c>
      <c r="AN22" s="466">
        <v>45658</v>
      </c>
      <c r="AO22" s="466">
        <v>45689</v>
      </c>
      <c r="AP22" s="583">
        <v>45717</v>
      </c>
      <c r="AQ22" s="260">
        <v>45748</v>
      </c>
      <c r="AR22" s="466">
        <v>45778</v>
      </c>
      <c r="AS22" s="466">
        <v>45809</v>
      </c>
      <c r="AT22" s="466">
        <v>45839</v>
      </c>
      <c r="AU22" s="466">
        <v>45870</v>
      </c>
      <c r="AV22" s="466">
        <v>45901</v>
      </c>
      <c r="AW22" s="466">
        <v>45931</v>
      </c>
      <c r="AX22" s="466">
        <v>45962</v>
      </c>
      <c r="AY22" s="466">
        <v>45992</v>
      </c>
      <c r="AZ22" s="466">
        <v>46023</v>
      </c>
      <c r="BA22" s="466">
        <v>46054</v>
      </c>
      <c r="BB22" s="583">
        <v>46082</v>
      </c>
      <c r="BC22" s="260">
        <v>46113</v>
      </c>
      <c r="BD22" s="466">
        <v>46143</v>
      </c>
      <c r="BE22" s="466">
        <v>46174</v>
      </c>
      <c r="BF22" s="466">
        <v>46204</v>
      </c>
      <c r="BG22" s="466">
        <v>46235</v>
      </c>
      <c r="BH22" s="466">
        <v>46266</v>
      </c>
      <c r="BI22" s="466">
        <v>46296</v>
      </c>
      <c r="BJ22" s="466">
        <v>46327</v>
      </c>
      <c r="BK22" s="466">
        <v>46357</v>
      </c>
      <c r="BL22" s="466">
        <v>46388</v>
      </c>
      <c r="BM22" s="466">
        <v>46419</v>
      </c>
      <c r="BN22" s="466">
        <v>46447</v>
      </c>
    </row>
    <row r="23" spans="1:66" s="467" customFormat="1" ht="13" x14ac:dyDescent="0.25">
      <c r="A23" s="550">
        <v>1</v>
      </c>
      <c r="B23" s="551">
        <v>1</v>
      </c>
      <c r="C23" s="581"/>
      <c r="D23" s="568"/>
      <c r="E23" s="578" t="s">
        <v>409</v>
      </c>
      <c r="F23" s="568"/>
      <c r="G23" s="568"/>
      <c r="H23" s="582"/>
      <c r="I23" s="582"/>
      <c r="J23" s="582"/>
      <c r="K23" s="582"/>
      <c r="L23" s="582">
        <f t="shared" ref="L23" si="2">SUM(L24:L33)</f>
        <v>0</v>
      </c>
      <c r="M23" s="582"/>
      <c r="N23" s="582"/>
      <c r="O23" s="585" t="str">
        <f t="shared" ref="O23" si="3">IF(N23&lt;&gt;"",VLOOKUP(N23,$N$1:$O$11,2,FALSE),"")</f>
        <v/>
      </c>
      <c r="P23" s="567">
        <f t="shared" ref="P23:R23" si="4">SUM(P24:P33)</f>
        <v>0</v>
      </c>
      <c r="Q23" s="567">
        <f t="shared" si="4"/>
        <v>0</v>
      </c>
      <c r="R23" s="567">
        <f t="shared" si="4"/>
        <v>0</v>
      </c>
      <c r="S23" s="586">
        <f t="shared" ref="S23:U23" si="5">SUM(S24:S33)</f>
        <v>0</v>
      </c>
      <c r="T23" s="587">
        <f t="shared" si="5"/>
        <v>0</v>
      </c>
      <c r="U23" s="587">
        <f t="shared" si="5"/>
        <v>0</v>
      </c>
      <c r="V23" s="587">
        <f t="shared" ref="V23" si="6">SUM(V24:V33)</f>
        <v>0</v>
      </c>
      <c r="W23" s="587">
        <f t="shared" ref="W23" si="7">SUM(W24:W33)</f>
        <v>0</v>
      </c>
      <c r="X23" s="587">
        <f t="shared" ref="X23" si="8">SUM(X24:X33)</f>
        <v>0</v>
      </c>
      <c r="Y23" s="587">
        <f t="shared" ref="Y23" si="9">SUM(Y24:Y33)</f>
        <v>0</v>
      </c>
      <c r="Z23" s="587">
        <f t="shared" ref="Z23" si="10">SUM(Z24:Z33)</f>
        <v>0</v>
      </c>
      <c r="AA23" s="587">
        <f t="shared" ref="AA23" si="11">SUM(AA24:AA33)</f>
        <v>0</v>
      </c>
      <c r="AB23" s="587">
        <f t="shared" ref="AB23" si="12">SUM(AB24:AB33)</f>
        <v>0</v>
      </c>
      <c r="AC23" s="587">
        <f t="shared" ref="AC23" si="13">SUM(AC24:AC33)</f>
        <v>0</v>
      </c>
      <c r="AD23" s="588">
        <f t="shared" ref="AD23" si="14">SUM(AD24:AD33)</f>
        <v>0</v>
      </c>
      <c r="AE23" s="586">
        <f t="shared" ref="AE23" si="15">SUM(AE24:AE33)</f>
        <v>0</v>
      </c>
      <c r="AF23" s="587">
        <f t="shared" ref="AF23" si="16">SUM(AF24:AF33)</f>
        <v>0</v>
      </c>
      <c r="AG23" s="587">
        <f t="shared" ref="AG23" si="17">SUM(AG24:AG33)</f>
        <v>0</v>
      </c>
      <c r="AH23" s="587">
        <f t="shared" ref="AH23" si="18">SUM(AH24:AH33)</f>
        <v>0</v>
      </c>
      <c r="AI23" s="587">
        <f t="shared" ref="AI23" si="19">SUM(AI24:AI33)</f>
        <v>0</v>
      </c>
      <c r="AJ23" s="587">
        <f t="shared" ref="AJ23" si="20">SUM(AJ24:AJ33)</f>
        <v>0</v>
      </c>
      <c r="AK23" s="587">
        <f t="shared" ref="AK23" si="21">SUM(AK24:AK33)</f>
        <v>0</v>
      </c>
      <c r="AL23" s="587">
        <f t="shared" ref="AL23" si="22">SUM(AL24:AL33)</f>
        <v>0</v>
      </c>
      <c r="AM23" s="587">
        <f t="shared" ref="AM23" si="23">SUM(AM24:AM33)</f>
        <v>0</v>
      </c>
      <c r="AN23" s="587">
        <f t="shared" ref="AN23" si="24">SUM(AN24:AN33)</f>
        <v>0</v>
      </c>
      <c r="AO23" s="587">
        <f t="shared" ref="AO23" si="25">SUM(AO24:AO33)</f>
        <v>0</v>
      </c>
      <c r="AP23" s="588">
        <f t="shared" ref="AP23" si="26">SUM(AP24:AP33)</f>
        <v>0</v>
      </c>
      <c r="AQ23" s="586">
        <f t="shared" ref="AQ23" si="27">SUM(AQ24:AQ33)</f>
        <v>0</v>
      </c>
      <c r="AR23" s="587">
        <f t="shared" ref="AR23" si="28">SUM(AR24:AR33)</f>
        <v>0</v>
      </c>
      <c r="AS23" s="587">
        <f t="shared" ref="AS23" si="29">SUM(AS24:AS33)</f>
        <v>0</v>
      </c>
      <c r="AT23" s="587">
        <f t="shared" ref="AT23" si="30">SUM(AT24:AT33)</f>
        <v>0</v>
      </c>
      <c r="AU23" s="587">
        <f t="shared" ref="AU23" si="31">SUM(AU24:AU33)</f>
        <v>0</v>
      </c>
      <c r="AV23" s="587">
        <f t="shared" ref="AV23" si="32">SUM(AV24:AV33)</f>
        <v>0</v>
      </c>
      <c r="AW23" s="587">
        <f t="shared" ref="AW23" si="33">SUM(AW24:AW33)</f>
        <v>0</v>
      </c>
      <c r="AX23" s="587">
        <f t="shared" ref="AX23" si="34">SUM(AX24:AX33)</f>
        <v>0</v>
      </c>
      <c r="AY23" s="587">
        <f t="shared" ref="AY23" si="35">SUM(AY24:AY33)</f>
        <v>0</v>
      </c>
      <c r="AZ23" s="587">
        <f t="shared" ref="AZ23" si="36">SUM(AZ24:AZ33)</f>
        <v>0</v>
      </c>
      <c r="BA23" s="587">
        <f t="shared" ref="BA23" si="37">SUM(BA24:BA33)</f>
        <v>0</v>
      </c>
      <c r="BB23" s="588">
        <f t="shared" ref="BB23" si="38">SUM(BB24:BB33)</f>
        <v>0</v>
      </c>
      <c r="BC23" s="586">
        <f t="shared" ref="BC23" si="39">SUM(BC24:BC33)</f>
        <v>0</v>
      </c>
      <c r="BD23" s="587">
        <f t="shared" ref="BD23" si="40">SUM(BD24:BD33)</f>
        <v>0</v>
      </c>
      <c r="BE23" s="587">
        <f t="shared" ref="BE23:BN23" si="41">SUM(BE24:BE33)</f>
        <v>0</v>
      </c>
      <c r="BF23" s="587">
        <f t="shared" si="41"/>
        <v>0</v>
      </c>
      <c r="BG23" s="587">
        <f t="shared" si="41"/>
        <v>0</v>
      </c>
      <c r="BH23" s="587">
        <f t="shared" si="41"/>
        <v>0</v>
      </c>
      <c r="BI23" s="587">
        <f t="shared" si="41"/>
        <v>0</v>
      </c>
      <c r="BJ23" s="587">
        <f t="shared" si="41"/>
        <v>0</v>
      </c>
      <c r="BK23" s="587">
        <f t="shared" si="41"/>
        <v>0</v>
      </c>
      <c r="BL23" s="587">
        <f t="shared" si="41"/>
        <v>0</v>
      </c>
      <c r="BM23" s="587">
        <f t="shared" si="41"/>
        <v>0</v>
      </c>
      <c r="BN23" s="587">
        <f t="shared" si="41"/>
        <v>0</v>
      </c>
    </row>
    <row r="24" spans="1:66" ht="57.5" x14ac:dyDescent="0.25">
      <c r="A24" s="391">
        <f>A23+1</f>
        <v>2</v>
      </c>
      <c r="B24" s="234">
        <v>1</v>
      </c>
      <c r="C24" s="536" t="s">
        <v>409</v>
      </c>
      <c r="D24" s="234">
        <v>101</v>
      </c>
      <c r="E24" s="560" t="s">
        <v>406</v>
      </c>
      <c r="F24" s="566">
        <v>20</v>
      </c>
      <c r="G24" s="539" t="str">
        <f t="shared" ref="G24:G33" si="42">IF(F24="","Allocation?",VLOOKUP(F24,$F$3:$G$18,2,FALSE))</f>
        <v>Design</v>
      </c>
      <c r="H24" s="554" t="str">
        <f t="shared" ref="H24:H59" si="43">IF(J24="ZAR", "Local", "Foreign")</f>
        <v>Local</v>
      </c>
      <c r="I24" s="566"/>
      <c r="J24" s="554" t="str">
        <f>IF(I24="","ZAR",VLOOKUP(I24,$I$2:$K$15,2,FALSE))</f>
        <v>ZAR</v>
      </c>
      <c r="K24" s="559">
        <f>IF(H24&lt;&gt;"",VLOOKUP(J24,$J$1:$K$17,2,FALSE),"")</f>
        <v>1</v>
      </c>
      <c r="L24" s="237" t="str">
        <f>IF(Q24&lt;&gt;"",Q24/K24,"-")</f>
        <v>-</v>
      </c>
      <c r="M24" s="566"/>
      <c r="N24" s="566"/>
      <c r="O24" s="611" t="str">
        <f>IF(N24="","Fixed",VLOOKUP(N24,$N$2:$O$11,2,FALSE))</f>
        <v>Fixed</v>
      </c>
      <c r="P24" s="239"/>
      <c r="Q24" s="239"/>
      <c r="R24" s="626">
        <f>+Q24+P24</f>
        <v>0</v>
      </c>
      <c r="S24" s="461"/>
      <c r="T24" s="239"/>
      <c r="U24" s="239"/>
      <c r="V24" s="239"/>
      <c r="W24" s="239"/>
      <c r="X24" s="239"/>
      <c r="Y24" s="239"/>
      <c r="Z24" s="239"/>
      <c r="AA24" s="239"/>
      <c r="AB24" s="239"/>
      <c r="AC24" s="239"/>
      <c r="AD24" s="240"/>
      <c r="AE24" s="461"/>
      <c r="AF24" s="239"/>
      <c r="AG24" s="239"/>
      <c r="AH24" s="239"/>
      <c r="AI24" s="239"/>
      <c r="AJ24" s="239"/>
      <c r="AK24" s="239"/>
      <c r="AL24" s="239"/>
      <c r="AM24" s="239"/>
      <c r="AN24" s="239"/>
      <c r="AO24" s="239"/>
      <c r="AP24" s="240"/>
      <c r="AQ24" s="461"/>
      <c r="AR24" s="239"/>
      <c r="AS24" s="239"/>
      <c r="AT24" s="239"/>
      <c r="AU24" s="239"/>
      <c r="AV24" s="239"/>
      <c r="AW24" s="239"/>
      <c r="AX24" s="239"/>
      <c r="AY24" s="239"/>
      <c r="AZ24" s="239"/>
      <c r="BA24" s="239"/>
      <c r="BB24" s="240"/>
      <c r="BC24" s="461"/>
      <c r="BD24" s="239"/>
      <c r="BE24" s="239"/>
      <c r="BF24" s="239"/>
      <c r="BG24" s="239"/>
      <c r="BH24" s="239"/>
      <c r="BI24" s="239"/>
      <c r="BJ24" s="239"/>
      <c r="BK24" s="239"/>
      <c r="BL24" s="239"/>
      <c r="BM24" s="239"/>
      <c r="BN24" s="239"/>
    </row>
    <row r="25" spans="1:66" ht="13" x14ac:dyDescent="0.25">
      <c r="A25" s="391">
        <f t="shared" ref="A25:A88" si="44">A24+1</f>
        <v>3</v>
      </c>
      <c r="B25" s="234">
        <v>1</v>
      </c>
      <c r="C25" s="536" t="s">
        <v>409</v>
      </c>
      <c r="D25" s="234">
        <v>102</v>
      </c>
      <c r="E25" s="537" t="s">
        <v>407</v>
      </c>
      <c r="F25" s="566">
        <v>20</v>
      </c>
      <c r="G25" s="539" t="str">
        <f t="shared" si="42"/>
        <v>Design</v>
      </c>
      <c r="H25" s="554" t="str">
        <f t="shared" si="43"/>
        <v>Local</v>
      </c>
      <c r="I25" s="566"/>
      <c r="J25" s="554" t="str">
        <f t="shared" ref="J25:J88" si="45">IF(I25="","ZAR",VLOOKUP(I25,$I$2:$K$15,2,FALSE))</f>
        <v>ZAR</v>
      </c>
      <c r="K25" s="553">
        <f t="shared" ref="K25:K33" si="46">IF(J25&lt;&gt;"",VLOOKUP(J25,$J$1:$K$17,2,FALSE),"")</f>
        <v>1</v>
      </c>
      <c r="L25" s="237" t="str">
        <f t="shared" ref="L25:L88" si="47">IF(Q25&lt;&gt;"",Q25/K25,"-")</f>
        <v>-</v>
      </c>
      <c r="M25" s="566"/>
      <c r="N25" s="566"/>
      <c r="O25" s="611" t="str">
        <f t="shared" ref="O25:O88" si="48">IF(N25="","Fixed",VLOOKUP(N25,$N$2:$O$11,2,FALSE))</f>
        <v>Fixed</v>
      </c>
      <c r="P25" s="239"/>
      <c r="Q25" s="239"/>
      <c r="R25" s="626">
        <f t="shared" ref="R25:R88" si="49">+Q25+P25</f>
        <v>0</v>
      </c>
      <c r="S25" s="461"/>
      <c r="T25" s="239"/>
      <c r="U25" s="239"/>
      <c r="V25" s="239"/>
      <c r="W25" s="239"/>
      <c r="X25" s="239"/>
      <c r="Y25" s="239"/>
      <c r="Z25" s="239"/>
      <c r="AA25" s="239"/>
      <c r="AB25" s="239"/>
      <c r="AC25" s="239"/>
      <c r="AD25" s="240"/>
      <c r="AE25" s="461"/>
      <c r="AF25" s="239"/>
      <c r="AG25" s="239"/>
      <c r="AH25" s="239"/>
      <c r="AI25" s="239"/>
      <c r="AJ25" s="239"/>
      <c r="AK25" s="239"/>
      <c r="AL25" s="239"/>
      <c r="AM25" s="239"/>
      <c r="AN25" s="239"/>
      <c r="AO25" s="239"/>
      <c r="AP25" s="240"/>
      <c r="AQ25" s="461"/>
      <c r="AR25" s="239"/>
      <c r="AS25" s="239"/>
      <c r="AT25" s="239"/>
      <c r="AU25" s="239"/>
      <c r="AV25" s="239"/>
      <c r="AW25" s="239"/>
      <c r="AX25" s="239"/>
      <c r="AY25" s="239"/>
      <c r="AZ25" s="239"/>
      <c r="BA25" s="239"/>
      <c r="BB25" s="240"/>
      <c r="BC25" s="461"/>
      <c r="BD25" s="239"/>
      <c r="BE25" s="239"/>
      <c r="BF25" s="239"/>
      <c r="BG25" s="239"/>
      <c r="BH25" s="239"/>
      <c r="BI25" s="239"/>
      <c r="BJ25" s="239"/>
      <c r="BK25" s="239"/>
      <c r="BL25" s="239"/>
      <c r="BM25" s="239"/>
      <c r="BN25" s="239"/>
    </row>
    <row r="26" spans="1:66" ht="13" x14ac:dyDescent="0.25">
      <c r="A26" s="391">
        <f t="shared" si="44"/>
        <v>4</v>
      </c>
      <c r="B26" s="234">
        <v>1</v>
      </c>
      <c r="C26" s="536" t="s">
        <v>409</v>
      </c>
      <c r="D26" s="234">
        <v>103</v>
      </c>
      <c r="E26" s="538" t="s">
        <v>408</v>
      </c>
      <c r="F26" s="566">
        <v>10</v>
      </c>
      <c r="G26" s="539" t="str">
        <f t="shared" si="42"/>
        <v>Project Management</v>
      </c>
      <c r="H26" s="554" t="str">
        <f t="shared" si="43"/>
        <v>Local</v>
      </c>
      <c r="I26" s="566"/>
      <c r="J26" s="554" t="str">
        <f t="shared" si="45"/>
        <v>ZAR</v>
      </c>
      <c r="K26" s="553">
        <f t="shared" ref="K26:K27" si="50">IF(J26&lt;&gt;"",VLOOKUP(J26,$J$1:$K$17,2,FALSE),"")</f>
        <v>1</v>
      </c>
      <c r="L26" s="237" t="str">
        <f t="shared" si="47"/>
        <v>-</v>
      </c>
      <c r="M26" s="566"/>
      <c r="N26" s="566"/>
      <c r="O26" s="611" t="str">
        <f t="shared" si="48"/>
        <v>Fixed</v>
      </c>
      <c r="P26" s="239"/>
      <c r="Q26" s="239"/>
      <c r="R26" s="626">
        <f t="shared" si="49"/>
        <v>0</v>
      </c>
      <c r="S26" s="461"/>
      <c r="T26" s="239"/>
      <c r="U26" s="239"/>
      <c r="V26" s="239"/>
      <c r="W26" s="239"/>
      <c r="X26" s="239"/>
      <c r="Y26" s="239"/>
      <c r="Z26" s="239"/>
      <c r="AA26" s="239"/>
      <c r="AB26" s="239"/>
      <c r="AC26" s="239"/>
      <c r="AD26" s="240"/>
      <c r="AE26" s="461"/>
      <c r="AF26" s="239"/>
      <c r="AG26" s="239"/>
      <c r="AH26" s="239"/>
      <c r="AI26" s="239"/>
      <c r="AJ26" s="239"/>
      <c r="AK26" s="239"/>
      <c r="AL26" s="239"/>
      <c r="AM26" s="239"/>
      <c r="AN26" s="239"/>
      <c r="AO26" s="239"/>
      <c r="AP26" s="240"/>
      <c r="AQ26" s="461"/>
      <c r="AR26" s="239"/>
      <c r="AS26" s="239"/>
      <c r="AT26" s="239"/>
      <c r="AU26" s="239"/>
      <c r="AV26" s="239"/>
      <c r="AW26" s="239"/>
      <c r="AX26" s="239"/>
      <c r="AY26" s="239"/>
      <c r="AZ26" s="239"/>
      <c r="BA26" s="239"/>
      <c r="BB26" s="240"/>
      <c r="BC26" s="461"/>
      <c r="BD26" s="239"/>
      <c r="BE26" s="239"/>
      <c r="BF26" s="239"/>
      <c r="BG26" s="239"/>
      <c r="BH26" s="239"/>
      <c r="BI26" s="239"/>
      <c r="BJ26" s="239"/>
      <c r="BK26" s="239"/>
      <c r="BL26" s="239"/>
      <c r="BM26" s="239"/>
      <c r="BN26" s="239"/>
    </row>
    <row r="27" spans="1:66" ht="13" x14ac:dyDescent="0.25">
      <c r="A27" s="391">
        <f t="shared" si="44"/>
        <v>5</v>
      </c>
      <c r="B27" s="234">
        <v>1</v>
      </c>
      <c r="C27" s="536"/>
      <c r="D27" s="234">
        <v>104</v>
      </c>
      <c r="E27" s="537"/>
      <c r="F27" s="566"/>
      <c r="G27" s="539" t="str">
        <f t="shared" si="42"/>
        <v>Allocation?</v>
      </c>
      <c r="H27" s="554" t="str">
        <f t="shared" si="43"/>
        <v>Local</v>
      </c>
      <c r="I27" s="566"/>
      <c r="J27" s="554" t="str">
        <f t="shared" si="45"/>
        <v>ZAR</v>
      </c>
      <c r="K27" s="553">
        <f t="shared" si="50"/>
        <v>1</v>
      </c>
      <c r="L27" s="237" t="str">
        <f t="shared" si="47"/>
        <v>-</v>
      </c>
      <c r="M27" s="566"/>
      <c r="N27" s="566"/>
      <c r="O27" s="611" t="str">
        <f t="shared" si="48"/>
        <v>Fixed</v>
      </c>
      <c r="P27" s="239"/>
      <c r="Q27" s="239"/>
      <c r="R27" s="626">
        <f t="shared" si="49"/>
        <v>0</v>
      </c>
      <c r="S27" s="461"/>
      <c r="T27" s="239"/>
      <c r="U27" s="239"/>
      <c r="V27" s="239"/>
      <c r="W27" s="239"/>
      <c r="X27" s="239"/>
      <c r="Y27" s="239"/>
      <c r="Z27" s="239"/>
      <c r="AA27" s="239"/>
      <c r="AB27" s="239"/>
      <c r="AC27" s="239"/>
      <c r="AD27" s="240"/>
      <c r="AE27" s="461"/>
      <c r="AF27" s="239"/>
      <c r="AG27" s="239"/>
      <c r="AH27" s="239"/>
      <c r="AI27" s="239"/>
      <c r="AJ27" s="239"/>
      <c r="AK27" s="239"/>
      <c r="AL27" s="239"/>
      <c r="AM27" s="239"/>
      <c r="AN27" s="239"/>
      <c r="AO27" s="239"/>
      <c r="AP27" s="240"/>
      <c r="AQ27" s="461"/>
      <c r="AR27" s="239"/>
      <c r="AS27" s="239"/>
      <c r="AT27" s="239"/>
      <c r="AU27" s="239"/>
      <c r="AV27" s="239"/>
      <c r="AW27" s="239"/>
      <c r="AX27" s="239"/>
      <c r="AY27" s="239"/>
      <c r="AZ27" s="239"/>
      <c r="BA27" s="239"/>
      <c r="BB27" s="240"/>
      <c r="BC27" s="461"/>
      <c r="BD27" s="239"/>
      <c r="BE27" s="239"/>
      <c r="BF27" s="239"/>
      <c r="BG27" s="239"/>
      <c r="BH27" s="239"/>
      <c r="BI27" s="239"/>
      <c r="BJ27" s="239"/>
      <c r="BK27" s="239"/>
      <c r="BL27" s="239"/>
      <c r="BM27" s="239"/>
      <c r="BN27" s="239"/>
    </row>
    <row r="28" spans="1:66" ht="13" x14ac:dyDescent="0.25">
      <c r="A28" s="391">
        <f t="shared" si="44"/>
        <v>6</v>
      </c>
      <c r="B28" s="234">
        <v>1</v>
      </c>
      <c r="C28" s="536"/>
      <c r="D28" s="234">
        <v>105</v>
      </c>
      <c r="E28" s="537"/>
      <c r="F28" s="566"/>
      <c r="G28" s="539" t="str">
        <f t="shared" si="42"/>
        <v>Allocation?</v>
      </c>
      <c r="H28" s="554" t="str">
        <f t="shared" si="43"/>
        <v>Local</v>
      </c>
      <c r="I28" s="566"/>
      <c r="J28" s="554" t="str">
        <f t="shared" si="45"/>
        <v>ZAR</v>
      </c>
      <c r="K28" s="553">
        <f t="shared" si="46"/>
        <v>1</v>
      </c>
      <c r="L28" s="237" t="str">
        <f t="shared" si="47"/>
        <v>-</v>
      </c>
      <c r="M28" s="566"/>
      <c r="N28" s="566"/>
      <c r="O28" s="611" t="str">
        <f t="shared" si="48"/>
        <v>Fixed</v>
      </c>
      <c r="P28" s="239"/>
      <c r="Q28" s="239"/>
      <c r="R28" s="626">
        <f t="shared" si="49"/>
        <v>0</v>
      </c>
      <c r="S28" s="461"/>
      <c r="T28" s="239"/>
      <c r="U28" s="239"/>
      <c r="V28" s="239"/>
      <c r="W28" s="239"/>
      <c r="X28" s="239"/>
      <c r="Y28" s="239"/>
      <c r="Z28" s="239"/>
      <c r="AA28" s="239"/>
      <c r="AB28" s="239"/>
      <c r="AC28" s="239"/>
      <c r="AD28" s="240"/>
      <c r="AE28" s="461"/>
      <c r="AF28" s="239"/>
      <c r="AG28" s="239"/>
      <c r="AH28" s="239"/>
      <c r="AI28" s="239"/>
      <c r="AJ28" s="239"/>
      <c r="AK28" s="239"/>
      <c r="AL28" s="239"/>
      <c r="AM28" s="239"/>
      <c r="AN28" s="239"/>
      <c r="AO28" s="239"/>
      <c r="AP28" s="240"/>
      <c r="AQ28" s="461"/>
      <c r="AR28" s="239"/>
      <c r="AS28" s="239"/>
      <c r="AT28" s="239"/>
      <c r="AU28" s="239"/>
      <c r="AV28" s="239"/>
      <c r="AW28" s="239"/>
      <c r="AX28" s="239"/>
      <c r="AY28" s="239"/>
      <c r="AZ28" s="239"/>
      <c r="BA28" s="239"/>
      <c r="BB28" s="240"/>
      <c r="BC28" s="461"/>
      <c r="BD28" s="239"/>
      <c r="BE28" s="239"/>
      <c r="BF28" s="239"/>
      <c r="BG28" s="239"/>
      <c r="BH28" s="239"/>
      <c r="BI28" s="239"/>
      <c r="BJ28" s="239"/>
      <c r="BK28" s="239"/>
      <c r="BL28" s="239"/>
      <c r="BM28" s="239"/>
      <c r="BN28" s="239"/>
    </row>
    <row r="29" spans="1:66" ht="13" x14ac:dyDescent="0.25">
      <c r="A29" s="391">
        <f t="shared" si="44"/>
        <v>7</v>
      </c>
      <c r="B29" s="234">
        <v>1</v>
      </c>
      <c r="C29" s="536"/>
      <c r="D29" s="234">
        <v>106</v>
      </c>
      <c r="E29" s="537"/>
      <c r="F29" s="566"/>
      <c r="G29" s="539" t="str">
        <f t="shared" si="42"/>
        <v>Allocation?</v>
      </c>
      <c r="H29" s="554" t="str">
        <f t="shared" si="43"/>
        <v>Local</v>
      </c>
      <c r="I29" s="566"/>
      <c r="J29" s="554" t="str">
        <f t="shared" si="45"/>
        <v>ZAR</v>
      </c>
      <c r="K29" s="553">
        <f t="shared" si="46"/>
        <v>1</v>
      </c>
      <c r="L29" s="237" t="str">
        <f t="shared" si="47"/>
        <v>-</v>
      </c>
      <c r="M29" s="566"/>
      <c r="N29" s="566"/>
      <c r="O29" s="611" t="str">
        <f t="shared" si="48"/>
        <v>Fixed</v>
      </c>
      <c r="P29" s="239"/>
      <c r="Q29" s="239"/>
      <c r="R29" s="626">
        <f t="shared" si="49"/>
        <v>0</v>
      </c>
      <c r="S29" s="461"/>
      <c r="T29" s="239"/>
      <c r="U29" s="239"/>
      <c r="V29" s="239"/>
      <c r="W29" s="239"/>
      <c r="X29" s="239"/>
      <c r="Y29" s="239"/>
      <c r="Z29" s="239"/>
      <c r="AA29" s="239"/>
      <c r="AB29" s="239"/>
      <c r="AC29" s="239"/>
      <c r="AD29" s="240"/>
      <c r="AE29" s="461"/>
      <c r="AF29" s="239"/>
      <c r="AG29" s="239"/>
      <c r="AH29" s="239"/>
      <c r="AI29" s="239"/>
      <c r="AJ29" s="239"/>
      <c r="AK29" s="239"/>
      <c r="AL29" s="239"/>
      <c r="AM29" s="239"/>
      <c r="AN29" s="239"/>
      <c r="AO29" s="239"/>
      <c r="AP29" s="240"/>
      <c r="AQ29" s="461"/>
      <c r="AR29" s="239"/>
      <c r="AS29" s="239"/>
      <c r="AT29" s="239"/>
      <c r="AU29" s="239"/>
      <c r="AV29" s="239"/>
      <c r="AW29" s="239"/>
      <c r="AX29" s="239"/>
      <c r="AY29" s="239"/>
      <c r="AZ29" s="239"/>
      <c r="BA29" s="239"/>
      <c r="BB29" s="240"/>
      <c r="BC29" s="461"/>
      <c r="BD29" s="239"/>
      <c r="BE29" s="239"/>
      <c r="BF29" s="239"/>
      <c r="BG29" s="239"/>
      <c r="BH29" s="239"/>
      <c r="BI29" s="239"/>
      <c r="BJ29" s="239"/>
      <c r="BK29" s="239"/>
      <c r="BL29" s="239"/>
      <c r="BM29" s="239"/>
      <c r="BN29" s="239"/>
    </row>
    <row r="30" spans="1:66" ht="13" x14ac:dyDescent="0.25">
      <c r="A30" s="391">
        <f t="shared" si="44"/>
        <v>8</v>
      </c>
      <c r="B30" s="234">
        <v>1</v>
      </c>
      <c r="C30" s="536"/>
      <c r="D30" s="234">
        <v>107</v>
      </c>
      <c r="E30" s="537"/>
      <c r="F30" s="566"/>
      <c r="G30" s="539" t="str">
        <f t="shared" si="42"/>
        <v>Allocation?</v>
      </c>
      <c r="H30" s="554" t="str">
        <f t="shared" si="43"/>
        <v>Local</v>
      </c>
      <c r="I30" s="566"/>
      <c r="J30" s="554" t="str">
        <f t="shared" si="45"/>
        <v>ZAR</v>
      </c>
      <c r="K30" s="553">
        <f>IF(J30&lt;&gt;"",VLOOKUP(J30,$J$1:$K$17,2,FALSE),"")</f>
        <v>1</v>
      </c>
      <c r="L30" s="237" t="str">
        <f t="shared" si="47"/>
        <v>-</v>
      </c>
      <c r="M30" s="566"/>
      <c r="N30" s="566"/>
      <c r="O30" s="611" t="str">
        <f t="shared" si="48"/>
        <v>Fixed</v>
      </c>
      <c r="P30" s="239"/>
      <c r="Q30" s="239"/>
      <c r="R30" s="626">
        <f t="shared" si="49"/>
        <v>0</v>
      </c>
      <c r="S30" s="461"/>
      <c r="T30" s="239"/>
      <c r="U30" s="239"/>
      <c r="V30" s="239"/>
      <c r="W30" s="239"/>
      <c r="X30" s="239"/>
      <c r="Y30" s="239"/>
      <c r="Z30" s="239"/>
      <c r="AA30" s="239"/>
      <c r="AB30" s="239"/>
      <c r="AC30" s="239"/>
      <c r="AD30" s="240"/>
      <c r="AE30" s="461"/>
      <c r="AF30" s="239"/>
      <c r="AG30" s="239"/>
      <c r="AH30" s="239"/>
      <c r="AI30" s="239"/>
      <c r="AJ30" s="239"/>
      <c r="AK30" s="239"/>
      <c r="AL30" s="239"/>
      <c r="AM30" s="239"/>
      <c r="AN30" s="239"/>
      <c r="AO30" s="239"/>
      <c r="AP30" s="240"/>
      <c r="AQ30" s="461"/>
      <c r="AR30" s="239"/>
      <c r="AS30" s="239"/>
      <c r="AT30" s="239"/>
      <c r="AU30" s="239"/>
      <c r="AV30" s="239"/>
      <c r="AW30" s="239"/>
      <c r="AX30" s="239"/>
      <c r="AY30" s="239"/>
      <c r="AZ30" s="239"/>
      <c r="BA30" s="239"/>
      <c r="BB30" s="240"/>
      <c r="BC30" s="461"/>
      <c r="BD30" s="239"/>
      <c r="BE30" s="239"/>
      <c r="BF30" s="239"/>
      <c r="BG30" s="239"/>
      <c r="BH30" s="239"/>
      <c r="BI30" s="239"/>
      <c r="BJ30" s="239"/>
      <c r="BK30" s="239"/>
      <c r="BL30" s="239"/>
      <c r="BM30" s="239"/>
      <c r="BN30" s="239"/>
    </row>
    <row r="31" spans="1:66" ht="13" x14ac:dyDescent="0.25">
      <c r="A31" s="391">
        <f t="shared" si="44"/>
        <v>9</v>
      </c>
      <c r="B31" s="234">
        <v>1</v>
      </c>
      <c r="C31" s="536"/>
      <c r="D31" s="234">
        <v>108</v>
      </c>
      <c r="E31" s="537"/>
      <c r="F31" s="566"/>
      <c r="G31" s="539" t="str">
        <f t="shared" si="42"/>
        <v>Allocation?</v>
      </c>
      <c r="H31" s="554" t="str">
        <f t="shared" si="43"/>
        <v>Local</v>
      </c>
      <c r="I31" s="566"/>
      <c r="J31" s="554" t="str">
        <f>IF(I31="","ZAR",VLOOKUP(I31,$I$2:$K$15,2,FALSE))</f>
        <v>ZAR</v>
      </c>
      <c r="K31" s="553">
        <f>IF(J31&lt;&gt;"",VLOOKUP(J31,$J$1:$K$17,2,FALSE),"")</f>
        <v>1</v>
      </c>
      <c r="L31" s="237" t="str">
        <f t="shared" si="47"/>
        <v>-</v>
      </c>
      <c r="M31" s="566"/>
      <c r="N31" s="566"/>
      <c r="O31" s="611" t="str">
        <f t="shared" si="48"/>
        <v>Fixed</v>
      </c>
      <c r="P31" s="239"/>
      <c r="Q31" s="239"/>
      <c r="R31" s="626">
        <f t="shared" si="49"/>
        <v>0</v>
      </c>
      <c r="S31" s="461"/>
      <c r="T31" s="239"/>
      <c r="U31" s="239"/>
      <c r="V31" s="239"/>
      <c r="W31" s="239"/>
      <c r="X31" s="239"/>
      <c r="Y31" s="239"/>
      <c r="Z31" s="239"/>
      <c r="AA31" s="239"/>
      <c r="AB31" s="239"/>
      <c r="AC31" s="239"/>
      <c r="AD31" s="240"/>
      <c r="AE31" s="461"/>
      <c r="AF31" s="239"/>
      <c r="AG31" s="239"/>
      <c r="AH31" s="239"/>
      <c r="AI31" s="239"/>
      <c r="AJ31" s="239"/>
      <c r="AK31" s="239"/>
      <c r="AL31" s="239"/>
      <c r="AM31" s="239"/>
      <c r="AN31" s="239"/>
      <c r="AO31" s="239"/>
      <c r="AP31" s="240"/>
      <c r="AQ31" s="461"/>
      <c r="AR31" s="239"/>
      <c r="AS31" s="239"/>
      <c r="AT31" s="239"/>
      <c r="AU31" s="239"/>
      <c r="AV31" s="239"/>
      <c r="AW31" s="239"/>
      <c r="AX31" s="239"/>
      <c r="AY31" s="239"/>
      <c r="AZ31" s="239"/>
      <c r="BA31" s="239"/>
      <c r="BB31" s="240"/>
      <c r="BC31" s="461"/>
      <c r="BD31" s="239"/>
      <c r="BE31" s="239"/>
      <c r="BF31" s="239"/>
      <c r="BG31" s="239"/>
      <c r="BH31" s="239"/>
      <c r="BI31" s="239"/>
      <c r="BJ31" s="239"/>
      <c r="BK31" s="239"/>
      <c r="BL31" s="239"/>
      <c r="BM31" s="239"/>
      <c r="BN31" s="239"/>
    </row>
    <row r="32" spans="1:66" ht="13" x14ac:dyDescent="0.25">
      <c r="A32" s="391">
        <f t="shared" si="44"/>
        <v>10</v>
      </c>
      <c r="B32" s="234">
        <v>1</v>
      </c>
      <c r="C32" s="536"/>
      <c r="D32" s="234">
        <v>109</v>
      </c>
      <c r="E32" s="538"/>
      <c r="F32" s="566"/>
      <c r="G32" s="539" t="str">
        <f t="shared" si="42"/>
        <v>Allocation?</v>
      </c>
      <c r="H32" s="554" t="str">
        <f t="shared" si="43"/>
        <v>Local</v>
      </c>
      <c r="I32" s="566"/>
      <c r="J32" s="554" t="str">
        <f t="shared" si="45"/>
        <v>ZAR</v>
      </c>
      <c r="K32" s="553">
        <f t="shared" si="46"/>
        <v>1</v>
      </c>
      <c r="L32" s="237" t="str">
        <f t="shared" si="47"/>
        <v>-</v>
      </c>
      <c r="M32" s="566"/>
      <c r="N32" s="566"/>
      <c r="O32" s="611" t="str">
        <f t="shared" si="48"/>
        <v>Fixed</v>
      </c>
      <c r="P32" s="239"/>
      <c r="Q32" s="239"/>
      <c r="R32" s="626">
        <f t="shared" si="49"/>
        <v>0</v>
      </c>
      <c r="S32" s="461"/>
      <c r="T32" s="239"/>
      <c r="U32" s="239"/>
      <c r="V32" s="239"/>
      <c r="W32" s="239"/>
      <c r="X32" s="239"/>
      <c r="Y32" s="239"/>
      <c r="Z32" s="239"/>
      <c r="AA32" s="239"/>
      <c r="AB32" s="239"/>
      <c r="AC32" s="239"/>
      <c r="AD32" s="240"/>
      <c r="AE32" s="461"/>
      <c r="AF32" s="239"/>
      <c r="AG32" s="239"/>
      <c r="AH32" s="239"/>
      <c r="AI32" s="239"/>
      <c r="AJ32" s="239"/>
      <c r="AK32" s="239"/>
      <c r="AL32" s="239"/>
      <c r="AM32" s="239"/>
      <c r="AN32" s="239"/>
      <c r="AO32" s="239"/>
      <c r="AP32" s="240"/>
      <c r="AQ32" s="461"/>
      <c r="AR32" s="239"/>
      <c r="AS32" s="239"/>
      <c r="AT32" s="239"/>
      <c r="AU32" s="239"/>
      <c r="AV32" s="239"/>
      <c r="AW32" s="239"/>
      <c r="AX32" s="239"/>
      <c r="AY32" s="239"/>
      <c r="AZ32" s="239"/>
      <c r="BA32" s="239"/>
      <c r="BB32" s="240"/>
      <c r="BC32" s="461"/>
      <c r="BD32" s="239"/>
      <c r="BE32" s="239"/>
      <c r="BF32" s="239"/>
      <c r="BG32" s="239"/>
      <c r="BH32" s="239"/>
      <c r="BI32" s="239"/>
      <c r="BJ32" s="239"/>
      <c r="BK32" s="239"/>
      <c r="BL32" s="239"/>
      <c r="BM32" s="239"/>
      <c r="BN32" s="239"/>
    </row>
    <row r="33" spans="1:66" ht="25" x14ac:dyDescent="0.25">
      <c r="A33" s="391">
        <f t="shared" si="44"/>
        <v>11</v>
      </c>
      <c r="B33" s="234">
        <v>1</v>
      </c>
      <c r="C33" s="536" t="s">
        <v>261</v>
      </c>
      <c r="D33" s="234">
        <v>110</v>
      </c>
      <c r="E33" s="537" t="s">
        <v>431</v>
      </c>
      <c r="F33" s="566">
        <v>130</v>
      </c>
      <c r="G33" s="539" t="str">
        <f t="shared" si="42"/>
        <v>Other</v>
      </c>
      <c r="H33" s="554" t="str">
        <f t="shared" si="43"/>
        <v>Local</v>
      </c>
      <c r="I33" s="566"/>
      <c r="J33" s="554" t="str">
        <f t="shared" si="45"/>
        <v>ZAR</v>
      </c>
      <c r="K33" s="553">
        <f t="shared" si="46"/>
        <v>1</v>
      </c>
      <c r="L33" s="237" t="str">
        <f t="shared" si="47"/>
        <v>-</v>
      </c>
      <c r="M33" s="566"/>
      <c r="N33" s="566"/>
      <c r="O33" s="611" t="str">
        <f t="shared" si="48"/>
        <v>Fixed</v>
      </c>
      <c r="P33" s="239"/>
      <c r="Q33" s="239"/>
      <c r="R33" s="626">
        <f t="shared" si="49"/>
        <v>0</v>
      </c>
      <c r="S33" s="461"/>
      <c r="T33" s="239"/>
      <c r="U33" s="239"/>
      <c r="V33" s="239"/>
      <c r="W33" s="239"/>
      <c r="X33" s="239"/>
      <c r="Y33" s="239"/>
      <c r="Z33" s="239"/>
      <c r="AA33" s="239"/>
      <c r="AB33" s="239"/>
      <c r="AC33" s="239"/>
      <c r="AD33" s="240"/>
      <c r="AE33" s="461"/>
      <c r="AF33" s="239"/>
      <c r="AG33" s="239"/>
      <c r="AH33" s="239"/>
      <c r="AI33" s="239"/>
      <c r="AJ33" s="239"/>
      <c r="AK33" s="239"/>
      <c r="AL33" s="239"/>
      <c r="AM33" s="239"/>
      <c r="AN33" s="239"/>
      <c r="AO33" s="239"/>
      <c r="AP33" s="240"/>
      <c r="AQ33" s="461"/>
      <c r="AR33" s="239"/>
      <c r="AS33" s="239"/>
      <c r="AT33" s="239"/>
      <c r="AU33" s="239"/>
      <c r="AV33" s="239"/>
      <c r="AW33" s="239"/>
      <c r="AX33" s="239"/>
      <c r="AY33" s="239"/>
      <c r="AZ33" s="239"/>
      <c r="BA33" s="239"/>
      <c r="BB33" s="240"/>
      <c r="BC33" s="461"/>
      <c r="BD33" s="239"/>
      <c r="BE33" s="239"/>
      <c r="BF33" s="239"/>
      <c r="BG33" s="239"/>
      <c r="BH33" s="239"/>
      <c r="BI33" s="239"/>
      <c r="BJ33" s="239"/>
      <c r="BK33" s="239"/>
      <c r="BL33" s="239"/>
      <c r="BM33" s="239"/>
      <c r="BN33" s="239"/>
    </row>
    <row r="34" spans="1:66" s="467" customFormat="1" ht="13" x14ac:dyDescent="0.25">
      <c r="A34" s="550">
        <f t="shared" si="44"/>
        <v>12</v>
      </c>
      <c r="B34" s="551">
        <v>2</v>
      </c>
      <c r="C34" s="581"/>
      <c r="D34" s="568"/>
      <c r="E34" s="578" t="s">
        <v>425</v>
      </c>
      <c r="F34" s="568"/>
      <c r="G34" s="568"/>
      <c r="H34" s="582" t="str">
        <f t="shared" si="43"/>
        <v>Local</v>
      </c>
      <c r="I34" s="582"/>
      <c r="J34" s="582" t="str">
        <f t="shared" si="45"/>
        <v>ZAR</v>
      </c>
      <c r="K34" s="582">
        <f t="shared" ref="K34" si="51">IF(J34&lt;&gt;"",VLOOKUP(J34,$J$1:$K$17,2,FALSE),"")</f>
        <v>1</v>
      </c>
      <c r="L34" s="584">
        <f>SUM(L35:L44)</f>
        <v>0</v>
      </c>
      <c r="M34" s="582"/>
      <c r="N34" s="582"/>
      <c r="O34" s="585" t="str">
        <f t="shared" si="48"/>
        <v>Fixed</v>
      </c>
      <c r="P34" s="592">
        <f t="shared" ref="P34:Q34" si="52">SUM(P35:P44)</f>
        <v>0</v>
      </c>
      <c r="Q34" s="592">
        <f t="shared" si="52"/>
        <v>0</v>
      </c>
      <c r="R34" s="592">
        <f t="shared" si="49"/>
        <v>0</v>
      </c>
      <c r="S34" s="584">
        <f>SUM(S35:S44)</f>
        <v>0</v>
      </c>
      <c r="T34" s="582">
        <f>SUM(T35:T44)</f>
        <v>0</v>
      </c>
      <c r="U34" s="582">
        <f>SUM(U35:U44)</f>
        <v>0</v>
      </c>
      <c r="V34" s="582">
        <f t="shared" ref="V34:BE34" si="53">SUM(V35:V44)</f>
        <v>0</v>
      </c>
      <c r="W34" s="582">
        <f t="shared" si="53"/>
        <v>0</v>
      </c>
      <c r="X34" s="582">
        <f t="shared" si="53"/>
        <v>0</v>
      </c>
      <c r="Y34" s="582">
        <f t="shared" si="53"/>
        <v>0</v>
      </c>
      <c r="Z34" s="582">
        <f t="shared" si="53"/>
        <v>0</v>
      </c>
      <c r="AA34" s="582">
        <f t="shared" si="53"/>
        <v>0</v>
      </c>
      <c r="AB34" s="582">
        <f t="shared" si="53"/>
        <v>0</v>
      </c>
      <c r="AC34" s="582">
        <f t="shared" si="53"/>
        <v>0</v>
      </c>
      <c r="AD34" s="585">
        <f t="shared" si="53"/>
        <v>0</v>
      </c>
      <c r="AE34" s="584">
        <f t="shared" si="53"/>
        <v>0</v>
      </c>
      <c r="AF34" s="582">
        <f t="shared" si="53"/>
        <v>0</v>
      </c>
      <c r="AG34" s="582">
        <f t="shared" si="53"/>
        <v>0</v>
      </c>
      <c r="AH34" s="582">
        <f t="shared" si="53"/>
        <v>0</v>
      </c>
      <c r="AI34" s="582">
        <f t="shared" si="53"/>
        <v>0</v>
      </c>
      <c r="AJ34" s="582">
        <f t="shared" si="53"/>
        <v>0</v>
      </c>
      <c r="AK34" s="582">
        <f t="shared" si="53"/>
        <v>0</v>
      </c>
      <c r="AL34" s="582">
        <f t="shared" si="53"/>
        <v>0</v>
      </c>
      <c r="AM34" s="582">
        <f t="shared" si="53"/>
        <v>0</v>
      </c>
      <c r="AN34" s="582">
        <f t="shared" si="53"/>
        <v>0</v>
      </c>
      <c r="AO34" s="582">
        <f t="shared" si="53"/>
        <v>0</v>
      </c>
      <c r="AP34" s="585">
        <f t="shared" si="53"/>
        <v>0</v>
      </c>
      <c r="AQ34" s="584">
        <f t="shared" si="53"/>
        <v>0</v>
      </c>
      <c r="AR34" s="582">
        <f t="shared" si="53"/>
        <v>0</v>
      </c>
      <c r="AS34" s="582">
        <f t="shared" si="53"/>
        <v>0</v>
      </c>
      <c r="AT34" s="582">
        <f t="shared" si="53"/>
        <v>0</v>
      </c>
      <c r="AU34" s="582">
        <f t="shared" si="53"/>
        <v>0</v>
      </c>
      <c r="AV34" s="582">
        <f t="shared" si="53"/>
        <v>0</v>
      </c>
      <c r="AW34" s="582">
        <f t="shared" si="53"/>
        <v>0</v>
      </c>
      <c r="AX34" s="582">
        <f t="shared" si="53"/>
        <v>0</v>
      </c>
      <c r="AY34" s="582">
        <f t="shared" si="53"/>
        <v>0</v>
      </c>
      <c r="AZ34" s="582">
        <f t="shared" si="53"/>
        <v>0</v>
      </c>
      <c r="BA34" s="582">
        <f t="shared" si="53"/>
        <v>0</v>
      </c>
      <c r="BB34" s="585">
        <f t="shared" si="53"/>
        <v>0</v>
      </c>
      <c r="BC34" s="584">
        <f t="shared" si="53"/>
        <v>0</v>
      </c>
      <c r="BD34" s="582">
        <f t="shared" si="53"/>
        <v>0</v>
      </c>
      <c r="BE34" s="582">
        <f t="shared" si="53"/>
        <v>0</v>
      </c>
      <c r="BF34" s="582">
        <f t="shared" ref="BF34:BN34" si="54">SUM(BF35:BF44)</f>
        <v>0</v>
      </c>
      <c r="BG34" s="582">
        <f t="shared" si="54"/>
        <v>0</v>
      </c>
      <c r="BH34" s="582">
        <f t="shared" si="54"/>
        <v>0</v>
      </c>
      <c r="BI34" s="582">
        <f t="shared" si="54"/>
        <v>0</v>
      </c>
      <c r="BJ34" s="582">
        <f t="shared" si="54"/>
        <v>0</v>
      </c>
      <c r="BK34" s="582">
        <f t="shared" si="54"/>
        <v>0</v>
      </c>
      <c r="BL34" s="582">
        <f t="shared" si="54"/>
        <v>0</v>
      </c>
      <c r="BM34" s="582">
        <f t="shared" si="54"/>
        <v>0</v>
      </c>
      <c r="BN34" s="582">
        <f t="shared" si="54"/>
        <v>0</v>
      </c>
    </row>
    <row r="35" spans="1:66" ht="13" x14ac:dyDescent="0.25">
      <c r="A35" s="391">
        <f t="shared" si="44"/>
        <v>13</v>
      </c>
      <c r="B35" s="234">
        <v>2</v>
      </c>
      <c r="C35" s="536" t="s">
        <v>425</v>
      </c>
      <c r="D35" s="234">
        <v>201</v>
      </c>
      <c r="E35" s="538" t="s">
        <v>410</v>
      </c>
      <c r="F35" s="566">
        <v>10</v>
      </c>
      <c r="G35" s="539" t="str">
        <f t="shared" ref="G35:G43" si="55">IF(F35="","Allocation?",VLOOKUP(F35,$F$3:$G$18,2,FALSE))</f>
        <v>Project Management</v>
      </c>
      <c r="H35" s="554" t="str">
        <f t="shared" si="43"/>
        <v>Local</v>
      </c>
      <c r="I35" s="558"/>
      <c r="J35" s="554" t="str">
        <f t="shared" si="45"/>
        <v>ZAR</v>
      </c>
      <c r="K35" s="553">
        <f t="shared" ref="K35:K43" si="56">IF(J35&lt;&gt;"",VLOOKUP(J35,$J$1:$K$17,2,FALSE),"")</f>
        <v>1</v>
      </c>
      <c r="L35" s="237" t="str">
        <f t="shared" si="47"/>
        <v>-</v>
      </c>
      <c r="M35" s="238"/>
      <c r="N35" s="236"/>
      <c r="O35" s="611" t="str">
        <f t="shared" si="48"/>
        <v>Fixed</v>
      </c>
      <c r="P35" s="461"/>
      <c r="Q35" s="239"/>
      <c r="R35" s="626">
        <f t="shared" si="49"/>
        <v>0</v>
      </c>
      <c r="S35" s="461"/>
      <c r="T35" s="239"/>
      <c r="U35" s="239"/>
      <c r="V35" s="239"/>
      <c r="W35" s="239"/>
      <c r="X35" s="239"/>
      <c r="Y35" s="239"/>
      <c r="Z35" s="239"/>
      <c r="AA35" s="239"/>
      <c r="AB35" s="239"/>
      <c r="AC35" s="239"/>
      <c r="AD35" s="240"/>
      <c r="AE35" s="461"/>
      <c r="AF35" s="239"/>
      <c r="AG35" s="239"/>
      <c r="AH35" s="239"/>
      <c r="AI35" s="239"/>
      <c r="AJ35" s="239"/>
      <c r="AK35" s="239"/>
      <c r="AL35" s="239"/>
      <c r="AM35" s="239"/>
      <c r="AN35" s="239"/>
      <c r="AO35" s="239"/>
      <c r="AP35" s="240"/>
      <c r="AQ35" s="461"/>
      <c r="AR35" s="239"/>
      <c r="AS35" s="239"/>
      <c r="AT35" s="239"/>
      <c r="AU35" s="239"/>
      <c r="AV35" s="239"/>
      <c r="AW35" s="239"/>
      <c r="AX35" s="239"/>
      <c r="AY35" s="239"/>
      <c r="AZ35" s="239"/>
      <c r="BA35" s="239"/>
      <c r="BB35" s="240"/>
      <c r="BC35" s="461"/>
      <c r="BD35" s="239"/>
      <c r="BE35" s="239"/>
      <c r="BF35" s="239"/>
      <c r="BG35" s="239"/>
      <c r="BH35" s="239"/>
      <c r="BI35" s="239"/>
      <c r="BJ35" s="239"/>
      <c r="BK35" s="239"/>
      <c r="BL35" s="239"/>
      <c r="BM35" s="239"/>
      <c r="BN35" s="239"/>
    </row>
    <row r="36" spans="1:66" ht="13" x14ac:dyDescent="0.25">
      <c r="A36" s="391">
        <f t="shared" si="44"/>
        <v>14</v>
      </c>
      <c r="B36" s="234">
        <v>2</v>
      </c>
      <c r="C36" s="536" t="s">
        <v>425</v>
      </c>
      <c r="D36" s="449">
        <v>202</v>
      </c>
      <c r="E36" s="631" t="s">
        <v>411</v>
      </c>
      <c r="F36" s="566">
        <v>60</v>
      </c>
      <c r="G36" s="539" t="str">
        <f t="shared" si="55"/>
        <v>Transport - Local</v>
      </c>
      <c r="H36" s="554" t="str">
        <f t="shared" si="43"/>
        <v>Local</v>
      </c>
      <c r="I36" s="558"/>
      <c r="J36" s="554" t="str">
        <f t="shared" si="45"/>
        <v>ZAR</v>
      </c>
      <c r="K36" s="553">
        <f t="shared" ref="K36" si="57">IF(J36&lt;&gt;"",VLOOKUP(J36,$J$1:$K$17,2,FALSE),"")</f>
        <v>1</v>
      </c>
      <c r="L36" s="237" t="str">
        <f t="shared" si="47"/>
        <v>-</v>
      </c>
      <c r="M36" s="238"/>
      <c r="N36" s="236"/>
      <c r="O36" s="611" t="str">
        <f t="shared" si="48"/>
        <v>Fixed</v>
      </c>
      <c r="P36" s="461"/>
      <c r="Q36" s="239"/>
      <c r="R36" s="626">
        <f t="shared" si="49"/>
        <v>0</v>
      </c>
      <c r="S36" s="461"/>
      <c r="T36" s="239"/>
      <c r="U36" s="239"/>
      <c r="V36" s="239"/>
      <c r="W36" s="239"/>
      <c r="X36" s="239"/>
      <c r="Y36" s="239"/>
      <c r="Z36" s="239"/>
      <c r="AA36" s="239"/>
      <c r="AB36" s="239"/>
      <c r="AC36" s="239"/>
      <c r="AD36" s="240"/>
      <c r="AE36" s="461"/>
      <c r="AF36" s="239"/>
      <c r="AG36" s="239"/>
      <c r="AH36" s="239"/>
      <c r="AI36" s="239"/>
      <c r="AJ36" s="239"/>
      <c r="AK36" s="239"/>
      <c r="AL36" s="239"/>
      <c r="AM36" s="239"/>
      <c r="AN36" s="239"/>
      <c r="AO36" s="239"/>
      <c r="AP36" s="240"/>
      <c r="AQ36" s="461"/>
      <c r="AR36" s="239"/>
      <c r="AS36" s="239"/>
      <c r="AT36" s="239"/>
      <c r="AU36" s="239"/>
      <c r="AV36" s="239"/>
      <c r="AW36" s="239"/>
      <c r="AX36" s="239"/>
      <c r="AY36" s="239"/>
      <c r="AZ36" s="239"/>
      <c r="BA36" s="239"/>
      <c r="BB36" s="240"/>
      <c r="BC36" s="461"/>
      <c r="BD36" s="239"/>
      <c r="BE36" s="239"/>
      <c r="BF36" s="239"/>
      <c r="BG36" s="239"/>
      <c r="BH36" s="239"/>
      <c r="BI36" s="239"/>
      <c r="BJ36" s="239"/>
      <c r="BK36" s="239"/>
      <c r="BL36" s="239"/>
      <c r="BM36" s="239"/>
      <c r="BN36" s="239"/>
    </row>
    <row r="37" spans="1:66" ht="13" x14ac:dyDescent="0.25">
      <c r="A37" s="391">
        <f t="shared" si="44"/>
        <v>15</v>
      </c>
      <c r="B37" s="234">
        <v>2</v>
      </c>
      <c r="C37" s="536" t="s">
        <v>425</v>
      </c>
      <c r="D37" s="234">
        <v>203</v>
      </c>
      <c r="E37" s="538" t="s">
        <v>412</v>
      </c>
      <c r="F37" s="566">
        <v>60</v>
      </c>
      <c r="G37" s="539" t="str">
        <f t="shared" si="55"/>
        <v>Transport - Local</v>
      </c>
      <c r="H37" s="554" t="str">
        <f t="shared" si="43"/>
        <v>Local</v>
      </c>
      <c r="I37" s="558"/>
      <c r="J37" s="554" t="str">
        <f t="shared" si="45"/>
        <v>ZAR</v>
      </c>
      <c r="K37" s="553">
        <f t="shared" si="56"/>
        <v>1</v>
      </c>
      <c r="L37" s="237" t="str">
        <f t="shared" si="47"/>
        <v>-</v>
      </c>
      <c r="M37" s="238"/>
      <c r="N37" s="236"/>
      <c r="O37" s="611" t="str">
        <f t="shared" si="48"/>
        <v>Fixed</v>
      </c>
      <c r="P37" s="461"/>
      <c r="Q37" s="239"/>
      <c r="R37" s="626">
        <f t="shared" si="49"/>
        <v>0</v>
      </c>
      <c r="S37" s="461"/>
      <c r="T37" s="239"/>
      <c r="U37" s="239"/>
      <c r="V37" s="239"/>
      <c r="W37" s="239"/>
      <c r="X37" s="239"/>
      <c r="Y37" s="239"/>
      <c r="Z37" s="239"/>
      <c r="AA37" s="239"/>
      <c r="AB37" s="239"/>
      <c r="AC37" s="239"/>
      <c r="AD37" s="240"/>
      <c r="AE37" s="461"/>
      <c r="AF37" s="239"/>
      <c r="AG37" s="239"/>
      <c r="AH37" s="239"/>
      <c r="AI37" s="239"/>
      <c r="AJ37" s="239"/>
      <c r="AK37" s="239"/>
      <c r="AL37" s="239"/>
      <c r="AM37" s="239"/>
      <c r="AN37" s="239"/>
      <c r="AO37" s="239"/>
      <c r="AP37" s="240"/>
      <c r="AQ37" s="461"/>
      <c r="AR37" s="239"/>
      <c r="AS37" s="239"/>
      <c r="AT37" s="239"/>
      <c r="AU37" s="239"/>
      <c r="AV37" s="239"/>
      <c r="AW37" s="239"/>
      <c r="AX37" s="239"/>
      <c r="AY37" s="239"/>
      <c r="AZ37" s="239"/>
      <c r="BA37" s="239"/>
      <c r="BB37" s="240"/>
      <c r="BC37" s="461"/>
      <c r="BD37" s="239"/>
      <c r="BE37" s="239"/>
      <c r="BF37" s="239"/>
      <c r="BG37" s="239"/>
      <c r="BH37" s="239"/>
      <c r="BI37" s="239"/>
      <c r="BJ37" s="239"/>
      <c r="BK37" s="239"/>
      <c r="BL37" s="239"/>
      <c r="BM37" s="239"/>
      <c r="BN37" s="239"/>
    </row>
    <row r="38" spans="1:66" ht="13" x14ac:dyDescent="0.25">
      <c r="A38" s="391">
        <f t="shared" si="44"/>
        <v>16</v>
      </c>
      <c r="B38" s="234">
        <v>2</v>
      </c>
      <c r="C38" s="536" t="s">
        <v>425</v>
      </c>
      <c r="D38" s="449">
        <v>204</v>
      </c>
      <c r="E38" s="538" t="s">
        <v>413</v>
      </c>
      <c r="F38" s="566">
        <v>90</v>
      </c>
      <c r="G38" s="539" t="str">
        <f t="shared" si="55"/>
        <v>Commissioning and Testing</v>
      </c>
      <c r="H38" s="554" t="str">
        <f t="shared" si="43"/>
        <v>Local</v>
      </c>
      <c r="I38" s="558"/>
      <c r="J38" s="554" t="str">
        <f t="shared" si="45"/>
        <v>ZAR</v>
      </c>
      <c r="K38" s="553">
        <f t="shared" si="56"/>
        <v>1</v>
      </c>
      <c r="L38" s="237" t="str">
        <f t="shared" si="47"/>
        <v>-</v>
      </c>
      <c r="M38" s="238"/>
      <c r="N38" s="236"/>
      <c r="O38" s="611" t="str">
        <f t="shared" si="48"/>
        <v>Fixed</v>
      </c>
      <c r="P38" s="461"/>
      <c r="Q38" s="239"/>
      <c r="R38" s="626">
        <f t="shared" si="49"/>
        <v>0</v>
      </c>
      <c r="S38" s="461"/>
      <c r="T38" s="239"/>
      <c r="U38" s="239"/>
      <c r="V38" s="239"/>
      <c r="W38" s="239"/>
      <c r="X38" s="239"/>
      <c r="Y38" s="239"/>
      <c r="Z38" s="239"/>
      <c r="AA38" s="239"/>
      <c r="AB38" s="239"/>
      <c r="AC38" s="239"/>
      <c r="AD38" s="240"/>
      <c r="AE38" s="461"/>
      <c r="AF38" s="239"/>
      <c r="AG38" s="239"/>
      <c r="AH38" s="239"/>
      <c r="AI38" s="239"/>
      <c r="AJ38" s="239"/>
      <c r="AK38" s="239"/>
      <c r="AL38" s="239"/>
      <c r="AM38" s="239"/>
      <c r="AN38" s="239"/>
      <c r="AO38" s="239"/>
      <c r="AP38" s="240"/>
      <c r="AQ38" s="461"/>
      <c r="AR38" s="239"/>
      <c r="AS38" s="239"/>
      <c r="AT38" s="239"/>
      <c r="AU38" s="239"/>
      <c r="AV38" s="239"/>
      <c r="AW38" s="239"/>
      <c r="AX38" s="239"/>
      <c r="AY38" s="239"/>
      <c r="AZ38" s="239"/>
      <c r="BA38" s="239"/>
      <c r="BB38" s="240"/>
      <c r="BC38" s="461"/>
      <c r="BD38" s="239"/>
      <c r="BE38" s="239"/>
      <c r="BF38" s="239"/>
      <c r="BG38" s="239"/>
      <c r="BH38" s="239"/>
      <c r="BI38" s="239"/>
      <c r="BJ38" s="239"/>
      <c r="BK38" s="239"/>
      <c r="BL38" s="239"/>
      <c r="BM38" s="239"/>
      <c r="BN38" s="239"/>
    </row>
    <row r="39" spans="1:66" ht="13" x14ac:dyDescent="0.25">
      <c r="A39" s="391">
        <f t="shared" si="44"/>
        <v>17</v>
      </c>
      <c r="B39" s="234">
        <v>2</v>
      </c>
      <c r="C39" s="536" t="s">
        <v>425</v>
      </c>
      <c r="D39" s="234">
        <v>205</v>
      </c>
      <c r="E39" s="538" t="s">
        <v>414</v>
      </c>
      <c r="F39" s="566">
        <v>90</v>
      </c>
      <c r="G39" s="539" t="str">
        <f t="shared" si="55"/>
        <v>Commissioning and Testing</v>
      </c>
      <c r="H39" s="554" t="str">
        <f t="shared" si="43"/>
        <v>Local</v>
      </c>
      <c r="I39" s="558"/>
      <c r="J39" s="554" t="str">
        <f t="shared" si="45"/>
        <v>ZAR</v>
      </c>
      <c r="K39" s="553">
        <f t="shared" si="56"/>
        <v>1</v>
      </c>
      <c r="L39" s="237" t="str">
        <f t="shared" si="47"/>
        <v>-</v>
      </c>
      <c r="M39" s="238"/>
      <c r="N39" s="236"/>
      <c r="O39" s="611" t="str">
        <f t="shared" si="48"/>
        <v>Fixed</v>
      </c>
      <c r="P39" s="461"/>
      <c r="Q39" s="239"/>
      <c r="R39" s="626">
        <f t="shared" si="49"/>
        <v>0</v>
      </c>
      <c r="S39" s="461"/>
      <c r="T39" s="239"/>
      <c r="U39" s="239"/>
      <c r="V39" s="239"/>
      <c r="W39" s="239"/>
      <c r="X39" s="239"/>
      <c r="Y39" s="239"/>
      <c r="Z39" s="239"/>
      <c r="AA39" s="239"/>
      <c r="AB39" s="239"/>
      <c r="AC39" s="239"/>
      <c r="AD39" s="240"/>
      <c r="AE39" s="461"/>
      <c r="AF39" s="239"/>
      <c r="AG39" s="239"/>
      <c r="AH39" s="239"/>
      <c r="AI39" s="239"/>
      <c r="AJ39" s="239"/>
      <c r="AK39" s="239"/>
      <c r="AL39" s="239"/>
      <c r="AM39" s="239"/>
      <c r="AN39" s="239"/>
      <c r="AO39" s="239"/>
      <c r="AP39" s="240"/>
      <c r="AQ39" s="461"/>
      <c r="AR39" s="239"/>
      <c r="AS39" s="239"/>
      <c r="AT39" s="239"/>
      <c r="AU39" s="239"/>
      <c r="AV39" s="239"/>
      <c r="AW39" s="239"/>
      <c r="AX39" s="239"/>
      <c r="AY39" s="239"/>
      <c r="AZ39" s="239"/>
      <c r="BA39" s="239"/>
      <c r="BB39" s="240"/>
      <c r="BC39" s="461"/>
      <c r="BD39" s="239"/>
      <c r="BE39" s="239"/>
      <c r="BF39" s="239"/>
      <c r="BG39" s="239"/>
      <c r="BH39" s="239"/>
      <c r="BI39" s="239"/>
      <c r="BJ39" s="239"/>
      <c r="BK39" s="239"/>
      <c r="BL39" s="239"/>
      <c r="BM39" s="239"/>
      <c r="BN39" s="239"/>
    </row>
    <row r="40" spans="1:66" ht="13" x14ac:dyDescent="0.25">
      <c r="A40" s="391">
        <f t="shared" si="44"/>
        <v>18</v>
      </c>
      <c r="B40" s="234">
        <v>2</v>
      </c>
      <c r="C40" s="536"/>
      <c r="D40" s="449">
        <v>206</v>
      </c>
      <c r="E40" s="538"/>
      <c r="F40" s="566"/>
      <c r="G40" s="539" t="str">
        <f t="shared" si="55"/>
        <v>Allocation?</v>
      </c>
      <c r="H40" s="554" t="str">
        <f t="shared" si="43"/>
        <v>Local</v>
      </c>
      <c r="I40" s="558"/>
      <c r="J40" s="554" t="str">
        <f t="shared" si="45"/>
        <v>ZAR</v>
      </c>
      <c r="K40" s="553">
        <f t="shared" si="56"/>
        <v>1</v>
      </c>
      <c r="L40" s="237" t="str">
        <f t="shared" si="47"/>
        <v>-</v>
      </c>
      <c r="M40" s="238"/>
      <c r="N40" s="236"/>
      <c r="O40" s="611" t="str">
        <f t="shared" si="48"/>
        <v>Fixed</v>
      </c>
      <c r="P40" s="461"/>
      <c r="Q40" s="239"/>
      <c r="R40" s="626">
        <f t="shared" si="49"/>
        <v>0</v>
      </c>
      <c r="S40" s="461"/>
      <c r="T40" s="239"/>
      <c r="U40" s="239"/>
      <c r="V40" s="239"/>
      <c r="W40" s="239"/>
      <c r="X40" s="239"/>
      <c r="Y40" s="239"/>
      <c r="Z40" s="239"/>
      <c r="AA40" s="239"/>
      <c r="AB40" s="239"/>
      <c r="AC40" s="239"/>
      <c r="AD40" s="240"/>
      <c r="AE40" s="461"/>
      <c r="AF40" s="239"/>
      <c r="AG40" s="239"/>
      <c r="AH40" s="239"/>
      <c r="AI40" s="239"/>
      <c r="AJ40" s="239"/>
      <c r="AK40" s="239"/>
      <c r="AL40" s="239"/>
      <c r="AM40" s="239"/>
      <c r="AN40" s="239"/>
      <c r="AO40" s="239"/>
      <c r="AP40" s="240"/>
      <c r="AQ40" s="461"/>
      <c r="AR40" s="239"/>
      <c r="AS40" s="239"/>
      <c r="AT40" s="239"/>
      <c r="AU40" s="239"/>
      <c r="AV40" s="239"/>
      <c r="AW40" s="239"/>
      <c r="AX40" s="239"/>
      <c r="AY40" s="239"/>
      <c r="AZ40" s="239"/>
      <c r="BA40" s="239"/>
      <c r="BB40" s="240"/>
      <c r="BC40" s="461"/>
      <c r="BD40" s="239"/>
      <c r="BE40" s="239"/>
      <c r="BF40" s="239"/>
      <c r="BG40" s="239"/>
      <c r="BH40" s="239"/>
      <c r="BI40" s="239"/>
      <c r="BJ40" s="239"/>
      <c r="BK40" s="239"/>
      <c r="BL40" s="239"/>
      <c r="BM40" s="239"/>
      <c r="BN40" s="239"/>
    </row>
    <row r="41" spans="1:66" ht="13" x14ac:dyDescent="0.25">
      <c r="A41" s="391">
        <f t="shared" si="44"/>
        <v>19</v>
      </c>
      <c r="B41" s="234">
        <v>2</v>
      </c>
      <c r="C41" s="536"/>
      <c r="D41" s="234">
        <v>207</v>
      </c>
      <c r="E41" s="538"/>
      <c r="F41" s="566"/>
      <c r="G41" s="539" t="str">
        <f t="shared" si="55"/>
        <v>Allocation?</v>
      </c>
      <c r="H41" s="554" t="str">
        <f t="shared" si="43"/>
        <v>Local</v>
      </c>
      <c r="I41" s="558"/>
      <c r="J41" s="554" t="str">
        <f t="shared" si="45"/>
        <v>ZAR</v>
      </c>
      <c r="K41" s="553">
        <f t="shared" si="56"/>
        <v>1</v>
      </c>
      <c r="L41" s="237" t="str">
        <f t="shared" si="47"/>
        <v>-</v>
      </c>
      <c r="M41" s="238"/>
      <c r="N41" s="236"/>
      <c r="O41" s="611" t="str">
        <f t="shared" si="48"/>
        <v>Fixed</v>
      </c>
      <c r="P41" s="461"/>
      <c r="Q41" s="239"/>
      <c r="R41" s="626">
        <f t="shared" si="49"/>
        <v>0</v>
      </c>
      <c r="S41" s="461"/>
      <c r="T41" s="239"/>
      <c r="U41" s="239"/>
      <c r="V41" s="239"/>
      <c r="W41" s="239"/>
      <c r="X41" s="239"/>
      <c r="Y41" s="239"/>
      <c r="Z41" s="239"/>
      <c r="AA41" s="239"/>
      <c r="AB41" s="239"/>
      <c r="AC41" s="239"/>
      <c r="AD41" s="240"/>
      <c r="AE41" s="461"/>
      <c r="AF41" s="239"/>
      <c r="AG41" s="239"/>
      <c r="AH41" s="239"/>
      <c r="AI41" s="239"/>
      <c r="AJ41" s="239"/>
      <c r="AK41" s="239"/>
      <c r="AL41" s="239"/>
      <c r="AM41" s="239"/>
      <c r="AN41" s="239"/>
      <c r="AO41" s="239"/>
      <c r="AP41" s="240"/>
      <c r="AQ41" s="461"/>
      <c r="AR41" s="239"/>
      <c r="AS41" s="239"/>
      <c r="AT41" s="239"/>
      <c r="AU41" s="239"/>
      <c r="AV41" s="239"/>
      <c r="AW41" s="239"/>
      <c r="AX41" s="239"/>
      <c r="AY41" s="239"/>
      <c r="AZ41" s="239"/>
      <c r="BA41" s="239"/>
      <c r="BB41" s="240"/>
      <c r="BC41" s="461"/>
      <c r="BD41" s="239"/>
      <c r="BE41" s="239"/>
      <c r="BF41" s="239"/>
      <c r="BG41" s="239"/>
      <c r="BH41" s="239"/>
      <c r="BI41" s="239"/>
      <c r="BJ41" s="239"/>
      <c r="BK41" s="239"/>
      <c r="BL41" s="239"/>
      <c r="BM41" s="239"/>
      <c r="BN41" s="239"/>
    </row>
    <row r="42" spans="1:66" ht="13" x14ac:dyDescent="0.25">
      <c r="A42" s="391">
        <f t="shared" si="44"/>
        <v>20</v>
      </c>
      <c r="B42" s="234">
        <v>2</v>
      </c>
      <c r="C42" s="536"/>
      <c r="D42" s="449">
        <v>208</v>
      </c>
      <c r="E42" s="538"/>
      <c r="F42" s="566"/>
      <c r="G42" s="539" t="str">
        <f t="shared" si="55"/>
        <v>Allocation?</v>
      </c>
      <c r="H42" s="554" t="str">
        <f t="shared" si="43"/>
        <v>Local</v>
      </c>
      <c r="I42" s="558"/>
      <c r="J42" s="554" t="str">
        <f t="shared" si="45"/>
        <v>ZAR</v>
      </c>
      <c r="K42" s="553">
        <f t="shared" si="56"/>
        <v>1</v>
      </c>
      <c r="L42" s="237" t="str">
        <f t="shared" si="47"/>
        <v>-</v>
      </c>
      <c r="M42" s="238"/>
      <c r="N42" s="236"/>
      <c r="O42" s="611" t="str">
        <f t="shared" si="48"/>
        <v>Fixed</v>
      </c>
      <c r="P42" s="461"/>
      <c r="Q42" s="239"/>
      <c r="R42" s="626">
        <f t="shared" si="49"/>
        <v>0</v>
      </c>
      <c r="S42" s="461"/>
      <c r="T42" s="239"/>
      <c r="U42" s="239"/>
      <c r="V42" s="239"/>
      <c r="W42" s="239"/>
      <c r="X42" s="239"/>
      <c r="Y42" s="239"/>
      <c r="Z42" s="239"/>
      <c r="AA42" s="239"/>
      <c r="AB42" s="239"/>
      <c r="AC42" s="239"/>
      <c r="AD42" s="240"/>
      <c r="AE42" s="461"/>
      <c r="AF42" s="239"/>
      <c r="AG42" s="239"/>
      <c r="AH42" s="239"/>
      <c r="AI42" s="239"/>
      <c r="AJ42" s="239"/>
      <c r="AK42" s="239"/>
      <c r="AL42" s="239"/>
      <c r="AM42" s="239"/>
      <c r="AN42" s="239"/>
      <c r="AO42" s="239"/>
      <c r="AP42" s="240"/>
      <c r="AQ42" s="461"/>
      <c r="AR42" s="239"/>
      <c r="AS42" s="239"/>
      <c r="AT42" s="239"/>
      <c r="AU42" s="239"/>
      <c r="AV42" s="239"/>
      <c r="AW42" s="239"/>
      <c r="AX42" s="239"/>
      <c r="AY42" s="239"/>
      <c r="AZ42" s="239"/>
      <c r="BA42" s="239"/>
      <c r="BB42" s="240"/>
      <c r="BC42" s="461"/>
      <c r="BD42" s="239"/>
      <c r="BE42" s="239"/>
      <c r="BF42" s="239"/>
      <c r="BG42" s="239"/>
      <c r="BH42" s="239"/>
      <c r="BI42" s="239"/>
      <c r="BJ42" s="239"/>
      <c r="BK42" s="239"/>
      <c r="BL42" s="239"/>
      <c r="BM42" s="239"/>
      <c r="BN42" s="239"/>
    </row>
    <row r="43" spans="1:66" ht="13" x14ac:dyDescent="0.25">
      <c r="A43" s="391">
        <f t="shared" si="44"/>
        <v>21</v>
      </c>
      <c r="B43" s="234">
        <v>2</v>
      </c>
      <c r="C43" s="536"/>
      <c r="D43" s="234">
        <v>209</v>
      </c>
      <c r="E43" s="538"/>
      <c r="F43" s="566"/>
      <c r="G43" s="539" t="str">
        <f t="shared" si="55"/>
        <v>Allocation?</v>
      </c>
      <c r="H43" s="554" t="str">
        <f t="shared" si="43"/>
        <v>Local</v>
      </c>
      <c r="I43" s="558"/>
      <c r="J43" s="554" t="str">
        <f t="shared" si="45"/>
        <v>ZAR</v>
      </c>
      <c r="K43" s="553">
        <f t="shared" si="56"/>
        <v>1</v>
      </c>
      <c r="L43" s="237" t="str">
        <f t="shared" si="47"/>
        <v>-</v>
      </c>
      <c r="M43" s="238"/>
      <c r="N43" s="236"/>
      <c r="O43" s="611" t="str">
        <f t="shared" si="48"/>
        <v>Fixed</v>
      </c>
      <c r="P43" s="461"/>
      <c r="Q43" s="239"/>
      <c r="R43" s="626">
        <f t="shared" si="49"/>
        <v>0</v>
      </c>
      <c r="S43" s="461"/>
      <c r="T43" s="239"/>
      <c r="U43" s="239"/>
      <c r="V43" s="239"/>
      <c r="W43" s="239"/>
      <c r="X43" s="239"/>
      <c r="Y43" s="239"/>
      <c r="Z43" s="239"/>
      <c r="AA43" s="239"/>
      <c r="AB43" s="239"/>
      <c r="AC43" s="239"/>
      <c r="AD43" s="240"/>
      <c r="AE43" s="461"/>
      <c r="AF43" s="239"/>
      <c r="AG43" s="239"/>
      <c r="AH43" s="239"/>
      <c r="AI43" s="239"/>
      <c r="AJ43" s="239"/>
      <c r="AK43" s="239"/>
      <c r="AL43" s="239"/>
      <c r="AM43" s="239"/>
      <c r="AN43" s="239"/>
      <c r="AO43" s="239"/>
      <c r="AP43" s="240"/>
      <c r="AQ43" s="461"/>
      <c r="AR43" s="239"/>
      <c r="AS43" s="239"/>
      <c r="AT43" s="239"/>
      <c r="AU43" s="239"/>
      <c r="AV43" s="239"/>
      <c r="AW43" s="239"/>
      <c r="AX43" s="239"/>
      <c r="AY43" s="239"/>
      <c r="AZ43" s="239"/>
      <c r="BA43" s="239"/>
      <c r="BB43" s="240"/>
      <c r="BC43" s="461"/>
      <c r="BD43" s="239"/>
      <c r="BE43" s="239"/>
      <c r="BF43" s="239"/>
      <c r="BG43" s="239"/>
      <c r="BH43" s="239"/>
      <c r="BI43" s="239"/>
      <c r="BJ43" s="239"/>
      <c r="BK43" s="239"/>
      <c r="BL43" s="239"/>
      <c r="BM43" s="239"/>
      <c r="BN43" s="239"/>
    </row>
    <row r="44" spans="1:66" ht="13" x14ac:dyDescent="0.25">
      <c r="A44" s="391">
        <f t="shared" si="44"/>
        <v>22</v>
      </c>
      <c r="B44" s="451">
        <v>2</v>
      </c>
      <c r="C44" s="633"/>
      <c r="D44" s="545">
        <v>210</v>
      </c>
      <c r="E44" s="634"/>
      <c r="F44" s="566"/>
      <c r="G44" s="635" t="str">
        <f t="shared" ref="G44" si="58">IF(F44="","Allocation?",VLOOKUP(F44,$F$3:$G$18,2,FALSE))</f>
        <v>Allocation?</v>
      </c>
      <c r="H44" s="554" t="str">
        <f t="shared" si="43"/>
        <v>Local</v>
      </c>
      <c r="I44" s="558"/>
      <c r="J44" s="554" t="str">
        <f t="shared" si="45"/>
        <v>ZAR</v>
      </c>
      <c r="K44" s="553">
        <f t="shared" ref="K44" si="59">IF(J44&lt;&gt;"",VLOOKUP(J44,$J$1:$K$17,2,FALSE),"")</f>
        <v>1</v>
      </c>
      <c r="L44" s="237" t="str">
        <f t="shared" si="47"/>
        <v>-</v>
      </c>
      <c r="M44" s="238"/>
      <c r="N44" s="236"/>
      <c r="O44" s="611" t="str">
        <f t="shared" si="48"/>
        <v>Fixed</v>
      </c>
      <c r="P44" s="461"/>
      <c r="Q44" s="239"/>
      <c r="R44" s="626">
        <f t="shared" si="49"/>
        <v>0</v>
      </c>
      <c r="S44" s="461"/>
      <c r="T44" s="239"/>
      <c r="U44" s="239"/>
      <c r="V44" s="239"/>
      <c r="W44" s="239"/>
      <c r="X44" s="239"/>
      <c r="Y44" s="239"/>
      <c r="Z44" s="239"/>
      <c r="AA44" s="239"/>
      <c r="AB44" s="239"/>
      <c r="AC44" s="239"/>
      <c r="AD44" s="240"/>
      <c r="AE44" s="461"/>
      <c r="AF44" s="239"/>
      <c r="AG44" s="239"/>
      <c r="AH44" s="239"/>
      <c r="AI44" s="239"/>
      <c r="AJ44" s="239"/>
      <c r="AK44" s="239"/>
      <c r="AL44" s="239"/>
      <c r="AM44" s="239"/>
      <c r="AN44" s="239"/>
      <c r="AO44" s="239"/>
      <c r="AP44" s="240"/>
      <c r="AQ44" s="461"/>
      <c r="AR44" s="239"/>
      <c r="AS44" s="239"/>
      <c r="AT44" s="239"/>
      <c r="AU44" s="239"/>
      <c r="AV44" s="239"/>
      <c r="AW44" s="239"/>
      <c r="AX44" s="239"/>
      <c r="AY44" s="239"/>
      <c r="AZ44" s="239"/>
      <c r="BA44" s="239"/>
      <c r="BB44" s="240"/>
      <c r="BC44" s="461"/>
      <c r="BD44" s="239"/>
      <c r="BE44" s="239"/>
      <c r="BF44" s="239"/>
      <c r="BG44" s="239"/>
      <c r="BH44" s="239"/>
      <c r="BI44" s="239"/>
      <c r="BJ44" s="239"/>
      <c r="BK44" s="239"/>
      <c r="BL44" s="239"/>
      <c r="BM44" s="239"/>
      <c r="BN44" s="239"/>
    </row>
    <row r="45" spans="1:66" s="467" customFormat="1" ht="13" x14ac:dyDescent="0.25">
      <c r="A45" s="550">
        <f t="shared" si="44"/>
        <v>23</v>
      </c>
      <c r="B45" s="551">
        <v>3</v>
      </c>
      <c r="C45" s="581"/>
      <c r="D45" s="568"/>
      <c r="E45" s="578" t="s">
        <v>415</v>
      </c>
      <c r="F45" s="568"/>
      <c r="G45" s="568"/>
      <c r="H45" s="582" t="str">
        <f t="shared" si="43"/>
        <v>Local</v>
      </c>
      <c r="I45" s="582"/>
      <c r="J45" s="582" t="str">
        <f t="shared" si="45"/>
        <v>ZAR</v>
      </c>
      <c r="K45" s="582"/>
      <c r="L45" s="584">
        <f>SUM(L46:L55)</f>
        <v>0</v>
      </c>
      <c r="M45" s="582"/>
      <c r="N45" s="582"/>
      <c r="O45" s="585" t="str">
        <f t="shared" si="48"/>
        <v>Fixed</v>
      </c>
      <c r="P45" s="584">
        <f t="shared" ref="P45:Q45" si="60">SUM(P46:P58)</f>
        <v>0</v>
      </c>
      <c r="Q45" s="582">
        <f t="shared" si="60"/>
        <v>0</v>
      </c>
      <c r="R45" s="592">
        <f t="shared" si="49"/>
        <v>0</v>
      </c>
      <c r="S45" s="584">
        <f>SUM(S46:S58)</f>
        <v>0</v>
      </c>
      <c r="T45" s="584">
        <f>SUM(T46:T55)</f>
        <v>0</v>
      </c>
      <c r="U45" s="582">
        <f>SUM(U46:U58)</f>
        <v>0</v>
      </c>
      <c r="V45" s="582">
        <f t="shared" ref="V45:BE45" si="61">SUM(V46:V58)</f>
        <v>0</v>
      </c>
      <c r="W45" s="582">
        <f t="shared" si="61"/>
        <v>0</v>
      </c>
      <c r="X45" s="582">
        <f t="shared" si="61"/>
        <v>0</v>
      </c>
      <c r="Y45" s="582">
        <f t="shared" si="61"/>
        <v>0</v>
      </c>
      <c r="Z45" s="582">
        <f t="shared" si="61"/>
        <v>0</v>
      </c>
      <c r="AA45" s="582">
        <f t="shared" si="61"/>
        <v>0</v>
      </c>
      <c r="AB45" s="582">
        <f t="shared" si="61"/>
        <v>0</v>
      </c>
      <c r="AC45" s="582">
        <f t="shared" si="61"/>
        <v>0</v>
      </c>
      <c r="AD45" s="585">
        <f t="shared" si="61"/>
        <v>0</v>
      </c>
      <c r="AE45" s="584">
        <f t="shared" si="61"/>
        <v>0</v>
      </c>
      <c r="AF45" s="582">
        <f t="shared" si="61"/>
        <v>0</v>
      </c>
      <c r="AG45" s="582">
        <f t="shared" si="61"/>
        <v>0</v>
      </c>
      <c r="AH45" s="582">
        <f t="shared" si="61"/>
        <v>0</v>
      </c>
      <c r="AI45" s="582">
        <f t="shared" si="61"/>
        <v>0</v>
      </c>
      <c r="AJ45" s="582">
        <f t="shared" si="61"/>
        <v>0</v>
      </c>
      <c r="AK45" s="582">
        <f t="shared" si="61"/>
        <v>0</v>
      </c>
      <c r="AL45" s="582">
        <f t="shared" si="61"/>
        <v>0</v>
      </c>
      <c r="AM45" s="582">
        <f t="shared" si="61"/>
        <v>0</v>
      </c>
      <c r="AN45" s="582">
        <f t="shared" si="61"/>
        <v>0</v>
      </c>
      <c r="AO45" s="582">
        <f t="shared" si="61"/>
        <v>0</v>
      </c>
      <c r="AP45" s="585">
        <f t="shared" si="61"/>
        <v>0</v>
      </c>
      <c r="AQ45" s="584">
        <f t="shared" si="61"/>
        <v>0</v>
      </c>
      <c r="AR45" s="582">
        <f t="shared" si="61"/>
        <v>0</v>
      </c>
      <c r="AS45" s="582">
        <f t="shared" si="61"/>
        <v>0</v>
      </c>
      <c r="AT45" s="582">
        <f t="shared" si="61"/>
        <v>0</v>
      </c>
      <c r="AU45" s="582">
        <f t="shared" si="61"/>
        <v>0</v>
      </c>
      <c r="AV45" s="582">
        <f t="shared" si="61"/>
        <v>0</v>
      </c>
      <c r="AW45" s="582">
        <f t="shared" si="61"/>
        <v>0</v>
      </c>
      <c r="AX45" s="582">
        <f t="shared" si="61"/>
        <v>0</v>
      </c>
      <c r="AY45" s="582">
        <f t="shared" si="61"/>
        <v>0</v>
      </c>
      <c r="AZ45" s="582">
        <f t="shared" si="61"/>
        <v>0</v>
      </c>
      <c r="BA45" s="582">
        <f t="shared" si="61"/>
        <v>0</v>
      </c>
      <c r="BB45" s="585">
        <f t="shared" si="61"/>
        <v>0</v>
      </c>
      <c r="BC45" s="584">
        <f t="shared" si="61"/>
        <v>0</v>
      </c>
      <c r="BD45" s="582">
        <f t="shared" si="61"/>
        <v>0</v>
      </c>
      <c r="BE45" s="582">
        <f t="shared" si="61"/>
        <v>0</v>
      </c>
      <c r="BF45" s="582">
        <f t="shared" ref="BF45:BN45" si="62">SUM(BF46:BF58)</f>
        <v>0</v>
      </c>
      <c r="BG45" s="582">
        <f t="shared" si="62"/>
        <v>0</v>
      </c>
      <c r="BH45" s="582">
        <f t="shared" si="62"/>
        <v>0</v>
      </c>
      <c r="BI45" s="582">
        <f t="shared" si="62"/>
        <v>0</v>
      </c>
      <c r="BJ45" s="582">
        <f t="shared" si="62"/>
        <v>0</v>
      </c>
      <c r="BK45" s="582">
        <f t="shared" si="62"/>
        <v>0</v>
      </c>
      <c r="BL45" s="582">
        <f t="shared" si="62"/>
        <v>0</v>
      </c>
      <c r="BM45" s="582">
        <f t="shared" si="62"/>
        <v>0</v>
      </c>
      <c r="BN45" s="582">
        <f t="shared" si="62"/>
        <v>0</v>
      </c>
    </row>
    <row r="46" spans="1:66" ht="25" x14ac:dyDescent="0.25">
      <c r="A46" s="391">
        <f t="shared" si="44"/>
        <v>24</v>
      </c>
      <c r="B46" s="546">
        <v>3</v>
      </c>
      <c r="C46" s="536" t="s">
        <v>415</v>
      </c>
      <c r="D46" s="546">
        <v>301</v>
      </c>
      <c r="E46" s="547" t="s">
        <v>416</v>
      </c>
      <c r="F46" s="566">
        <v>30</v>
      </c>
      <c r="G46" s="548" t="str">
        <f t="shared" ref="G46:G57" si="63">IF(F46="","Allocation?",VLOOKUP(F46,$F$3:$G$18,2,FALSE))</f>
        <v>Procurement and Manufacturing</v>
      </c>
      <c r="H46" s="554" t="str">
        <f t="shared" si="43"/>
        <v>Local</v>
      </c>
      <c r="I46" s="558"/>
      <c r="J46" s="554" t="str">
        <f t="shared" si="45"/>
        <v>ZAR</v>
      </c>
      <c r="K46" s="553">
        <f t="shared" ref="K46:K48" si="64">IF(J46&lt;&gt;"",VLOOKUP(J46,$J$1:$K$17,2,FALSE),"")</f>
        <v>1</v>
      </c>
      <c r="L46" s="237" t="str">
        <f t="shared" si="47"/>
        <v>-</v>
      </c>
      <c r="M46" s="238"/>
      <c r="N46" s="236"/>
      <c r="O46" s="611" t="str">
        <f t="shared" si="48"/>
        <v>Fixed</v>
      </c>
      <c r="P46" s="461"/>
      <c r="Q46" s="239"/>
      <c r="R46" s="626">
        <f t="shared" si="49"/>
        <v>0</v>
      </c>
      <c r="S46" s="461"/>
      <c r="T46" s="239"/>
      <c r="U46" s="239"/>
      <c r="V46" s="239"/>
      <c r="W46" s="239"/>
      <c r="X46" s="239"/>
      <c r="Y46" s="239"/>
      <c r="Z46" s="239"/>
      <c r="AA46" s="239"/>
      <c r="AB46" s="239"/>
      <c r="AC46" s="239"/>
      <c r="AD46" s="240"/>
      <c r="AE46" s="461"/>
      <c r="AF46" s="239"/>
      <c r="AG46" s="239"/>
      <c r="AH46" s="239"/>
      <c r="AI46" s="239"/>
      <c r="AJ46" s="239"/>
      <c r="AK46" s="239"/>
      <c r="AL46" s="239"/>
      <c r="AM46" s="239"/>
      <c r="AN46" s="239"/>
      <c r="AO46" s="239"/>
      <c r="AP46" s="240"/>
      <c r="AQ46" s="461"/>
      <c r="AR46" s="239"/>
      <c r="AS46" s="239"/>
      <c r="AT46" s="239"/>
      <c r="AU46" s="239"/>
      <c r="AV46" s="239"/>
      <c r="AW46" s="239"/>
      <c r="AX46" s="239"/>
      <c r="AY46" s="239"/>
      <c r="AZ46" s="239"/>
      <c r="BA46" s="239"/>
      <c r="BB46" s="240"/>
      <c r="BC46" s="461"/>
      <c r="BD46" s="239"/>
      <c r="BE46" s="239"/>
      <c r="BF46" s="239"/>
      <c r="BG46" s="239"/>
      <c r="BH46" s="239"/>
      <c r="BI46" s="239"/>
      <c r="BJ46" s="239"/>
      <c r="BK46" s="239"/>
      <c r="BL46" s="239"/>
      <c r="BM46" s="239"/>
      <c r="BN46" s="239"/>
    </row>
    <row r="47" spans="1:66" ht="25" x14ac:dyDescent="0.25">
      <c r="A47" s="391">
        <f t="shared" si="44"/>
        <v>25</v>
      </c>
      <c r="B47" s="234">
        <v>3</v>
      </c>
      <c r="C47" s="536" t="s">
        <v>415</v>
      </c>
      <c r="D47" s="449">
        <v>302</v>
      </c>
      <c r="E47" s="543" t="s">
        <v>417</v>
      </c>
      <c r="F47" s="566">
        <v>30</v>
      </c>
      <c r="G47" s="539" t="str">
        <f t="shared" si="63"/>
        <v>Procurement and Manufacturing</v>
      </c>
      <c r="H47" s="554" t="str">
        <f t="shared" si="43"/>
        <v>Local</v>
      </c>
      <c r="I47" s="558"/>
      <c r="J47" s="554" t="str">
        <f t="shared" si="45"/>
        <v>ZAR</v>
      </c>
      <c r="K47" s="553">
        <f t="shared" ref="K47" si="65">IF(J47&lt;&gt;"",VLOOKUP(J47,$J$1:$K$17,2,FALSE),"")</f>
        <v>1</v>
      </c>
      <c r="L47" s="237" t="str">
        <f t="shared" si="47"/>
        <v>-</v>
      </c>
      <c r="M47" s="238"/>
      <c r="N47" s="236"/>
      <c r="O47" s="611" t="str">
        <f t="shared" si="48"/>
        <v>Fixed</v>
      </c>
      <c r="P47" s="461"/>
      <c r="Q47" s="239"/>
      <c r="R47" s="626">
        <f t="shared" si="49"/>
        <v>0</v>
      </c>
      <c r="S47" s="461"/>
      <c r="T47" s="239"/>
      <c r="U47" s="239"/>
      <c r="V47" s="239"/>
      <c r="W47" s="239"/>
      <c r="X47" s="239"/>
      <c r="Y47" s="239"/>
      <c r="Z47" s="239"/>
      <c r="AA47" s="239"/>
      <c r="AB47" s="239"/>
      <c r="AC47" s="239"/>
      <c r="AD47" s="240"/>
      <c r="AE47" s="461"/>
      <c r="AF47" s="239"/>
      <c r="AG47" s="239"/>
      <c r="AH47" s="239"/>
      <c r="AI47" s="239"/>
      <c r="AJ47" s="239"/>
      <c r="AK47" s="239"/>
      <c r="AL47" s="239"/>
      <c r="AM47" s="239"/>
      <c r="AN47" s="239"/>
      <c r="AO47" s="239"/>
      <c r="AP47" s="240"/>
      <c r="AQ47" s="461"/>
      <c r="AR47" s="239"/>
      <c r="AS47" s="239"/>
      <c r="AT47" s="239"/>
      <c r="AU47" s="239"/>
      <c r="AV47" s="239"/>
      <c r="AW47" s="239"/>
      <c r="AX47" s="239"/>
      <c r="AY47" s="239"/>
      <c r="AZ47" s="239"/>
      <c r="BA47" s="239"/>
      <c r="BB47" s="240"/>
      <c r="BC47" s="461"/>
      <c r="BD47" s="239"/>
      <c r="BE47" s="239"/>
      <c r="BF47" s="239"/>
      <c r="BG47" s="239"/>
      <c r="BH47" s="239"/>
      <c r="BI47" s="239"/>
      <c r="BJ47" s="239"/>
      <c r="BK47" s="239"/>
      <c r="BL47" s="239"/>
      <c r="BM47" s="239"/>
      <c r="BN47" s="239"/>
    </row>
    <row r="48" spans="1:66" ht="25" x14ac:dyDescent="0.25">
      <c r="A48" s="391">
        <f t="shared" si="44"/>
        <v>26</v>
      </c>
      <c r="B48" s="234">
        <v>3</v>
      </c>
      <c r="C48" s="536" t="s">
        <v>415</v>
      </c>
      <c r="D48" s="234">
        <v>303</v>
      </c>
      <c r="E48" s="544" t="s">
        <v>418</v>
      </c>
      <c r="F48" s="566">
        <v>30</v>
      </c>
      <c r="G48" s="539" t="str">
        <f t="shared" si="63"/>
        <v>Procurement and Manufacturing</v>
      </c>
      <c r="H48" s="554" t="str">
        <f t="shared" si="43"/>
        <v>Local</v>
      </c>
      <c r="I48" s="558"/>
      <c r="J48" s="554" t="str">
        <f t="shared" si="45"/>
        <v>ZAR</v>
      </c>
      <c r="K48" s="553">
        <f t="shared" si="64"/>
        <v>1</v>
      </c>
      <c r="L48" s="237" t="str">
        <f t="shared" si="47"/>
        <v>-</v>
      </c>
      <c r="M48" s="238"/>
      <c r="N48" s="236"/>
      <c r="O48" s="611" t="str">
        <f t="shared" si="48"/>
        <v>Fixed</v>
      </c>
      <c r="P48" s="461"/>
      <c r="Q48" s="239"/>
      <c r="R48" s="626">
        <f t="shared" si="49"/>
        <v>0</v>
      </c>
      <c r="S48" s="461"/>
      <c r="T48" s="239"/>
      <c r="U48" s="239"/>
      <c r="V48" s="239"/>
      <c r="W48" s="239"/>
      <c r="X48" s="239"/>
      <c r="Y48" s="239"/>
      <c r="Z48" s="239"/>
      <c r="AA48" s="239"/>
      <c r="AB48" s="239"/>
      <c r="AC48" s="239"/>
      <c r="AD48" s="240"/>
      <c r="AE48" s="461"/>
      <c r="AF48" s="239"/>
      <c r="AG48" s="239"/>
      <c r="AH48" s="239"/>
      <c r="AI48" s="239"/>
      <c r="AJ48" s="239"/>
      <c r="AK48" s="239"/>
      <c r="AL48" s="239"/>
      <c r="AM48" s="239"/>
      <c r="AN48" s="239"/>
      <c r="AO48" s="239"/>
      <c r="AP48" s="240"/>
      <c r="AQ48" s="461"/>
      <c r="AR48" s="239"/>
      <c r="AS48" s="239"/>
      <c r="AT48" s="239"/>
      <c r="AU48" s="239"/>
      <c r="AV48" s="239"/>
      <c r="AW48" s="239"/>
      <c r="AX48" s="239"/>
      <c r="AY48" s="239"/>
      <c r="AZ48" s="239"/>
      <c r="BA48" s="239"/>
      <c r="BB48" s="240"/>
      <c r="BC48" s="461"/>
      <c r="BD48" s="239"/>
      <c r="BE48" s="239"/>
      <c r="BF48" s="239"/>
      <c r="BG48" s="239"/>
      <c r="BH48" s="239"/>
      <c r="BI48" s="239"/>
      <c r="BJ48" s="239"/>
      <c r="BK48" s="239"/>
      <c r="BL48" s="239"/>
      <c r="BM48" s="239"/>
      <c r="BN48" s="239"/>
    </row>
    <row r="49" spans="1:66" ht="25" x14ac:dyDescent="0.25">
      <c r="A49" s="391">
        <f t="shared" si="44"/>
        <v>27</v>
      </c>
      <c r="B49" s="234">
        <v>3</v>
      </c>
      <c r="C49" s="536" t="s">
        <v>415</v>
      </c>
      <c r="D49" s="449">
        <v>304</v>
      </c>
      <c r="E49" s="544" t="s">
        <v>419</v>
      </c>
      <c r="F49" s="566">
        <v>30</v>
      </c>
      <c r="G49" s="539" t="str">
        <f t="shared" si="63"/>
        <v>Procurement and Manufacturing</v>
      </c>
      <c r="H49" s="554" t="str">
        <f t="shared" si="43"/>
        <v>Local</v>
      </c>
      <c r="I49" s="558"/>
      <c r="J49" s="554" t="str">
        <f t="shared" si="45"/>
        <v>ZAR</v>
      </c>
      <c r="K49" s="553">
        <f t="shared" ref="K49:K57" si="66">IF(J49&lt;&gt;"",VLOOKUP(J49,$J$1:$K$17,2,FALSE),"")</f>
        <v>1</v>
      </c>
      <c r="L49" s="237" t="str">
        <f t="shared" si="47"/>
        <v>-</v>
      </c>
      <c r="M49" s="238"/>
      <c r="N49" s="236"/>
      <c r="O49" s="611" t="str">
        <f t="shared" si="48"/>
        <v>Fixed</v>
      </c>
      <c r="P49" s="461"/>
      <c r="Q49" s="239"/>
      <c r="R49" s="626">
        <f t="shared" si="49"/>
        <v>0</v>
      </c>
      <c r="S49" s="461"/>
      <c r="T49" s="239"/>
      <c r="U49" s="239"/>
      <c r="V49" s="239"/>
      <c r="W49" s="239"/>
      <c r="X49" s="239"/>
      <c r="Y49" s="239"/>
      <c r="Z49" s="239"/>
      <c r="AA49" s="239"/>
      <c r="AB49" s="239"/>
      <c r="AC49" s="239"/>
      <c r="AD49" s="240"/>
      <c r="AE49" s="461"/>
      <c r="AF49" s="239"/>
      <c r="AG49" s="239"/>
      <c r="AH49" s="239"/>
      <c r="AI49" s="239"/>
      <c r="AJ49" s="239"/>
      <c r="AK49" s="239"/>
      <c r="AL49" s="239"/>
      <c r="AM49" s="239"/>
      <c r="AN49" s="239"/>
      <c r="AO49" s="239"/>
      <c r="AP49" s="240"/>
      <c r="AQ49" s="461"/>
      <c r="AR49" s="239"/>
      <c r="AS49" s="239"/>
      <c r="AT49" s="239"/>
      <c r="AU49" s="239"/>
      <c r="AV49" s="239"/>
      <c r="AW49" s="239"/>
      <c r="AX49" s="239"/>
      <c r="AY49" s="239"/>
      <c r="AZ49" s="239"/>
      <c r="BA49" s="239"/>
      <c r="BB49" s="240"/>
      <c r="BC49" s="461"/>
      <c r="BD49" s="239"/>
      <c r="BE49" s="239"/>
      <c r="BF49" s="239"/>
      <c r="BG49" s="239"/>
      <c r="BH49" s="239"/>
      <c r="BI49" s="239"/>
      <c r="BJ49" s="239"/>
      <c r="BK49" s="239"/>
      <c r="BL49" s="239"/>
      <c r="BM49" s="239"/>
      <c r="BN49" s="239"/>
    </row>
    <row r="50" spans="1:66" ht="25" x14ac:dyDescent="0.25">
      <c r="A50" s="391">
        <f t="shared" si="44"/>
        <v>28</v>
      </c>
      <c r="B50" s="234">
        <v>3</v>
      </c>
      <c r="C50" s="536" t="s">
        <v>415</v>
      </c>
      <c r="D50" s="234">
        <v>305</v>
      </c>
      <c r="E50" s="544" t="s">
        <v>420</v>
      </c>
      <c r="F50" s="566">
        <v>30</v>
      </c>
      <c r="G50" s="539" t="str">
        <f t="shared" si="63"/>
        <v>Procurement and Manufacturing</v>
      </c>
      <c r="H50" s="554" t="str">
        <f t="shared" si="43"/>
        <v>Local</v>
      </c>
      <c r="I50" s="558"/>
      <c r="J50" s="554" t="str">
        <f t="shared" si="45"/>
        <v>ZAR</v>
      </c>
      <c r="K50" s="553">
        <f t="shared" si="66"/>
        <v>1</v>
      </c>
      <c r="L50" s="237" t="str">
        <f t="shared" si="47"/>
        <v>-</v>
      </c>
      <c r="M50" s="238"/>
      <c r="N50" s="236"/>
      <c r="O50" s="611" t="str">
        <f t="shared" si="48"/>
        <v>Fixed</v>
      </c>
      <c r="P50" s="461"/>
      <c r="Q50" s="239"/>
      <c r="R50" s="626">
        <f t="shared" si="49"/>
        <v>0</v>
      </c>
      <c r="S50" s="461"/>
      <c r="T50" s="239"/>
      <c r="U50" s="239"/>
      <c r="V50" s="239"/>
      <c r="W50" s="239"/>
      <c r="X50" s="239"/>
      <c r="Y50" s="239"/>
      <c r="Z50" s="239"/>
      <c r="AA50" s="239"/>
      <c r="AB50" s="239"/>
      <c r="AC50" s="239"/>
      <c r="AD50" s="240"/>
      <c r="AE50" s="461"/>
      <c r="AF50" s="239"/>
      <c r="AG50" s="239"/>
      <c r="AH50" s="239"/>
      <c r="AI50" s="239"/>
      <c r="AJ50" s="239"/>
      <c r="AK50" s="239"/>
      <c r="AL50" s="239"/>
      <c r="AM50" s="239"/>
      <c r="AN50" s="239"/>
      <c r="AO50" s="239"/>
      <c r="AP50" s="240"/>
      <c r="AQ50" s="461"/>
      <c r="AR50" s="239"/>
      <c r="AS50" s="239"/>
      <c r="AT50" s="239"/>
      <c r="AU50" s="239"/>
      <c r="AV50" s="239"/>
      <c r="AW50" s="239"/>
      <c r="AX50" s="239"/>
      <c r="AY50" s="239"/>
      <c r="AZ50" s="239"/>
      <c r="BA50" s="239"/>
      <c r="BB50" s="240"/>
      <c r="BC50" s="461"/>
      <c r="BD50" s="239"/>
      <c r="BE50" s="239"/>
      <c r="BF50" s="239"/>
      <c r="BG50" s="239"/>
      <c r="BH50" s="239"/>
      <c r="BI50" s="239"/>
      <c r="BJ50" s="239"/>
      <c r="BK50" s="239"/>
      <c r="BL50" s="239"/>
      <c r="BM50" s="239"/>
      <c r="BN50" s="239"/>
    </row>
    <row r="51" spans="1:66" ht="25" x14ac:dyDescent="0.25">
      <c r="A51" s="391">
        <f t="shared" si="44"/>
        <v>29</v>
      </c>
      <c r="B51" s="234">
        <v>3</v>
      </c>
      <c r="C51" s="536" t="s">
        <v>415</v>
      </c>
      <c r="D51" s="449">
        <v>306</v>
      </c>
      <c r="E51" s="544" t="s">
        <v>421</v>
      </c>
      <c r="F51" s="566">
        <v>30</v>
      </c>
      <c r="G51" s="539" t="str">
        <f t="shared" si="63"/>
        <v>Procurement and Manufacturing</v>
      </c>
      <c r="H51" s="554" t="str">
        <f t="shared" si="43"/>
        <v>Local</v>
      </c>
      <c r="I51" s="558"/>
      <c r="J51" s="554" t="str">
        <f t="shared" si="45"/>
        <v>ZAR</v>
      </c>
      <c r="K51" s="553">
        <f t="shared" si="66"/>
        <v>1</v>
      </c>
      <c r="L51" s="237" t="str">
        <f t="shared" si="47"/>
        <v>-</v>
      </c>
      <c r="M51" s="238"/>
      <c r="N51" s="236"/>
      <c r="O51" s="611" t="str">
        <f t="shared" si="48"/>
        <v>Fixed</v>
      </c>
      <c r="P51" s="461"/>
      <c r="Q51" s="239"/>
      <c r="R51" s="626">
        <f t="shared" si="49"/>
        <v>0</v>
      </c>
      <c r="S51" s="461"/>
      <c r="T51" s="239"/>
      <c r="U51" s="239"/>
      <c r="V51" s="239"/>
      <c r="W51" s="239"/>
      <c r="X51" s="239"/>
      <c r="Y51" s="239"/>
      <c r="Z51" s="239"/>
      <c r="AA51" s="239"/>
      <c r="AB51" s="239"/>
      <c r="AC51" s="239"/>
      <c r="AD51" s="240"/>
      <c r="AE51" s="461"/>
      <c r="AF51" s="239"/>
      <c r="AG51" s="239"/>
      <c r="AH51" s="239"/>
      <c r="AI51" s="239"/>
      <c r="AJ51" s="239"/>
      <c r="AK51" s="239"/>
      <c r="AL51" s="239"/>
      <c r="AM51" s="239"/>
      <c r="AN51" s="239"/>
      <c r="AO51" s="239"/>
      <c r="AP51" s="240"/>
      <c r="AQ51" s="461"/>
      <c r="AR51" s="239"/>
      <c r="AS51" s="239"/>
      <c r="AT51" s="239"/>
      <c r="AU51" s="239"/>
      <c r="AV51" s="239"/>
      <c r="AW51" s="239"/>
      <c r="AX51" s="239"/>
      <c r="AY51" s="239"/>
      <c r="AZ51" s="239"/>
      <c r="BA51" s="239"/>
      <c r="BB51" s="240"/>
      <c r="BC51" s="461"/>
      <c r="BD51" s="239"/>
      <c r="BE51" s="239"/>
      <c r="BF51" s="239"/>
      <c r="BG51" s="239"/>
      <c r="BH51" s="239"/>
      <c r="BI51" s="239"/>
      <c r="BJ51" s="239"/>
      <c r="BK51" s="239"/>
      <c r="BL51" s="239"/>
      <c r="BM51" s="239"/>
      <c r="BN51" s="239"/>
    </row>
    <row r="52" spans="1:66" ht="13" x14ac:dyDescent="0.25">
      <c r="A52" s="391">
        <f t="shared" si="44"/>
        <v>30</v>
      </c>
      <c r="B52" s="234">
        <v>3</v>
      </c>
      <c r="C52" s="536" t="s">
        <v>415</v>
      </c>
      <c r="D52" s="234">
        <v>307</v>
      </c>
      <c r="E52" s="544" t="s">
        <v>422</v>
      </c>
      <c r="F52" s="566">
        <v>30</v>
      </c>
      <c r="G52" s="539" t="str">
        <f t="shared" si="63"/>
        <v>Procurement and Manufacturing</v>
      </c>
      <c r="H52" s="554" t="str">
        <f t="shared" si="43"/>
        <v>Local</v>
      </c>
      <c r="I52" s="558"/>
      <c r="J52" s="554" t="str">
        <f t="shared" si="45"/>
        <v>ZAR</v>
      </c>
      <c r="K52" s="553">
        <f t="shared" si="66"/>
        <v>1</v>
      </c>
      <c r="L52" s="237" t="str">
        <f t="shared" si="47"/>
        <v>-</v>
      </c>
      <c r="M52" s="238"/>
      <c r="N52" s="236"/>
      <c r="O52" s="611" t="str">
        <f t="shared" si="48"/>
        <v>Fixed</v>
      </c>
      <c r="P52" s="461"/>
      <c r="Q52" s="239"/>
      <c r="R52" s="626">
        <f t="shared" si="49"/>
        <v>0</v>
      </c>
      <c r="S52" s="461"/>
      <c r="T52" s="239"/>
      <c r="U52" s="239"/>
      <c r="V52" s="239"/>
      <c r="W52" s="239"/>
      <c r="X52" s="239"/>
      <c r="Y52" s="239"/>
      <c r="Z52" s="239"/>
      <c r="AA52" s="239"/>
      <c r="AB52" s="239"/>
      <c r="AC52" s="239"/>
      <c r="AD52" s="240"/>
      <c r="AE52" s="461"/>
      <c r="AF52" s="239"/>
      <c r="AG52" s="239"/>
      <c r="AH52" s="239"/>
      <c r="AI52" s="239"/>
      <c r="AJ52" s="239"/>
      <c r="AK52" s="239"/>
      <c r="AL52" s="239"/>
      <c r="AM52" s="239"/>
      <c r="AN52" s="239"/>
      <c r="AO52" s="239"/>
      <c r="AP52" s="240"/>
      <c r="AQ52" s="461"/>
      <c r="AR52" s="239"/>
      <c r="AS52" s="239"/>
      <c r="AT52" s="239"/>
      <c r="AU52" s="239"/>
      <c r="AV52" s="239"/>
      <c r="AW52" s="239"/>
      <c r="AX52" s="239"/>
      <c r="AY52" s="239"/>
      <c r="AZ52" s="239"/>
      <c r="BA52" s="239"/>
      <c r="BB52" s="240"/>
      <c r="BC52" s="461"/>
      <c r="BD52" s="239"/>
      <c r="BE52" s="239"/>
      <c r="BF52" s="239"/>
      <c r="BG52" s="239"/>
      <c r="BH52" s="239"/>
      <c r="BI52" s="239"/>
      <c r="BJ52" s="239"/>
      <c r="BK52" s="239"/>
      <c r="BL52" s="239"/>
      <c r="BM52" s="239"/>
      <c r="BN52" s="239"/>
    </row>
    <row r="53" spans="1:66" ht="25" x14ac:dyDescent="0.25">
      <c r="A53" s="391">
        <f t="shared" si="44"/>
        <v>31</v>
      </c>
      <c r="B53" s="234">
        <v>3</v>
      </c>
      <c r="C53" s="536" t="s">
        <v>415</v>
      </c>
      <c r="D53" s="449">
        <v>308</v>
      </c>
      <c r="E53" s="544" t="s">
        <v>423</v>
      </c>
      <c r="F53" s="566">
        <v>30</v>
      </c>
      <c r="G53" s="539" t="str">
        <f t="shared" si="63"/>
        <v>Procurement and Manufacturing</v>
      </c>
      <c r="H53" s="554" t="str">
        <f t="shared" si="43"/>
        <v>Local</v>
      </c>
      <c r="I53" s="558"/>
      <c r="J53" s="554" t="str">
        <f t="shared" si="45"/>
        <v>ZAR</v>
      </c>
      <c r="K53" s="553">
        <f t="shared" si="66"/>
        <v>1</v>
      </c>
      <c r="L53" s="237" t="str">
        <f t="shared" si="47"/>
        <v>-</v>
      </c>
      <c r="M53" s="238"/>
      <c r="N53" s="236"/>
      <c r="O53" s="611" t="str">
        <f t="shared" si="48"/>
        <v>Fixed</v>
      </c>
      <c r="P53" s="461"/>
      <c r="Q53" s="239"/>
      <c r="R53" s="626">
        <f t="shared" si="49"/>
        <v>0</v>
      </c>
      <c r="S53" s="461"/>
      <c r="T53" s="239"/>
      <c r="U53" s="239"/>
      <c r="V53" s="239"/>
      <c r="W53" s="239"/>
      <c r="X53" s="239"/>
      <c r="Y53" s="239"/>
      <c r="Z53" s="239"/>
      <c r="AA53" s="239"/>
      <c r="AB53" s="239"/>
      <c r="AC53" s="239"/>
      <c r="AD53" s="240"/>
      <c r="AE53" s="461"/>
      <c r="AF53" s="239"/>
      <c r="AG53" s="239"/>
      <c r="AH53" s="239"/>
      <c r="AI53" s="239"/>
      <c r="AJ53" s="239"/>
      <c r="AK53" s="239"/>
      <c r="AL53" s="239"/>
      <c r="AM53" s="239"/>
      <c r="AN53" s="239"/>
      <c r="AO53" s="239"/>
      <c r="AP53" s="240"/>
      <c r="AQ53" s="461"/>
      <c r="AR53" s="239"/>
      <c r="AS53" s="239"/>
      <c r="AT53" s="239"/>
      <c r="AU53" s="239"/>
      <c r="AV53" s="239"/>
      <c r="AW53" s="239"/>
      <c r="AX53" s="239"/>
      <c r="AY53" s="239"/>
      <c r="AZ53" s="239"/>
      <c r="BA53" s="239"/>
      <c r="BB53" s="240"/>
      <c r="BC53" s="461"/>
      <c r="BD53" s="239"/>
      <c r="BE53" s="239"/>
      <c r="BF53" s="239"/>
      <c r="BG53" s="239"/>
      <c r="BH53" s="239"/>
      <c r="BI53" s="239"/>
      <c r="BJ53" s="239"/>
      <c r="BK53" s="239"/>
      <c r="BL53" s="239"/>
      <c r="BM53" s="239"/>
      <c r="BN53" s="239"/>
    </row>
    <row r="54" spans="1:66" ht="25" x14ac:dyDescent="0.25">
      <c r="A54" s="391">
        <f t="shared" si="44"/>
        <v>32</v>
      </c>
      <c r="B54" s="234">
        <v>3</v>
      </c>
      <c r="C54" s="536" t="s">
        <v>415</v>
      </c>
      <c r="D54" s="234">
        <v>309</v>
      </c>
      <c r="E54" s="544" t="s">
        <v>424</v>
      </c>
      <c r="F54" s="566">
        <v>30</v>
      </c>
      <c r="G54" s="539" t="str">
        <f t="shared" si="63"/>
        <v>Procurement and Manufacturing</v>
      </c>
      <c r="H54" s="554" t="str">
        <f t="shared" si="43"/>
        <v>Local</v>
      </c>
      <c r="I54" s="558"/>
      <c r="J54" s="554" t="str">
        <f t="shared" si="45"/>
        <v>ZAR</v>
      </c>
      <c r="K54" s="553">
        <f t="shared" si="66"/>
        <v>1</v>
      </c>
      <c r="L54" s="237" t="str">
        <f t="shared" si="47"/>
        <v>-</v>
      </c>
      <c r="M54" s="238"/>
      <c r="N54" s="236"/>
      <c r="O54" s="611" t="str">
        <f t="shared" si="48"/>
        <v>Fixed</v>
      </c>
      <c r="P54" s="461"/>
      <c r="Q54" s="239"/>
      <c r="R54" s="626">
        <f t="shared" si="49"/>
        <v>0</v>
      </c>
      <c r="S54" s="461"/>
      <c r="T54" s="239"/>
      <c r="U54" s="239"/>
      <c r="V54" s="239"/>
      <c r="W54" s="239"/>
      <c r="X54" s="239"/>
      <c r="Y54" s="239"/>
      <c r="Z54" s="239"/>
      <c r="AA54" s="239"/>
      <c r="AB54" s="239"/>
      <c r="AC54" s="239"/>
      <c r="AD54" s="240"/>
      <c r="AE54" s="461"/>
      <c r="AF54" s="239"/>
      <c r="AG54" s="239"/>
      <c r="AH54" s="239"/>
      <c r="AI54" s="239"/>
      <c r="AJ54" s="239"/>
      <c r="AK54" s="239"/>
      <c r="AL54" s="239"/>
      <c r="AM54" s="239"/>
      <c r="AN54" s="239"/>
      <c r="AO54" s="239"/>
      <c r="AP54" s="240"/>
      <c r="AQ54" s="461"/>
      <c r="AR54" s="239"/>
      <c r="AS54" s="239"/>
      <c r="AT54" s="239"/>
      <c r="AU54" s="239"/>
      <c r="AV54" s="239"/>
      <c r="AW54" s="239"/>
      <c r="AX54" s="239"/>
      <c r="AY54" s="239"/>
      <c r="AZ54" s="239"/>
      <c r="BA54" s="239"/>
      <c r="BB54" s="240"/>
      <c r="BC54" s="461"/>
      <c r="BD54" s="239"/>
      <c r="BE54" s="239"/>
      <c r="BF54" s="239"/>
      <c r="BG54" s="239"/>
      <c r="BH54" s="239"/>
      <c r="BI54" s="239"/>
      <c r="BJ54" s="239"/>
      <c r="BK54" s="239"/>
      <c r="BL54" s="239"/>
      <c r="BM54" s="239"/>
      <c r="BN54" s="239"/>
    </row>
    <row r="55" spans="1:66" ht="13" x14ac:dyDescent="0.25">
      <c r="A55" s="391">
        <f t="shared" si="44"/>
        <v>33</v>
      </c>
      <c r="B55" s="234">
        <v>3</v>
      </c>
      <c r="C55" s="536"/>
      <c r="D55" s="449">
        <v>310</v>
      </c>
      <c r="E55" s="636"/>
      <c r="F55" s="566"/>
      <c r="G55" s="539" t="str">
        <f t="shared" si="63"/>
        <v>Allocation?</v>
      </c>
      <c r="H55" s="554" t="str">
        <f t="shared" si="43"/>
        <v>Local</v>
      </c>
      <c r="I55" s="558"/>
      <c r="J55" s="554" t="str">
        <f t="shared" si="45"/>
        <v>ZAR</v>
      </c>
      <c r="K55" s="553">
        <f t="shared" si="66"/>
        <v>1</v>
      </c>
      <c r="L55" s="237" t="str">
        <f t="shared" si="47"/>
        <v>-</v>
      </c>
      <c r="M55" s="238"/>
      <c r="N55" s="236"/>
      <c r="O55" s="611" t="str">
        <f t="shared" si="48"/>
        <v>Fixed</v>
      </c>
      <c r="P55" s="461"/>
      <c r="Q55" s="239"/>
      <c r="R55" s="626">
        <f t="shared" si="49"/>
        <v>0</v>
      </c>
      <c r="S55" s="461"/>
      <c r="T55" s="239"/>
      <c r="U55" s="239"/>
      <c r="V55" s="239"/>
      <c r="W55" s="239"/>
      <c r="X55" s="239"/>
      <c r="Y55" s="239"/>
      <c r="Z55" s="239"/>
      <c r="AA55" s="239"/>
      <c r="AB55" s="239"/>
      <c r="AC55" s="239"/>
      <c r="AD55" s="240"/>
      <c r="AE55" s="461"/>
      <c r="AF55" s="239"/>
      <c r="AG55" s="239"/>
      <c r="AH55" s="239"/>
      <c r="AI55" s="239"/>
      <c r="AJ55" s="239"/>
      <c r="AK55" s="239"/>
      <c r="AL55" s="239"/>
      <c r="AM55" s="239"/>
      <c r="AN55" s="239"/>
      <c r="AO55" s="239"/>
      <c r="AP55" s="240"/>
      <c r="AQ55" s="461"/>
      <c r="AR55" s="239"/>
      <c r="AS55" s="239"/>
      <c r="AT55" s="239"/>
      <c r="AU55" s="239"/>
      <c r="AV55" s="239"/>
      <c r="AW55" s="239"/>
      <c r="AX55" s="239"/>
      <c r="AY55" s="239"/>
      <c r="AZ55" s="239"/>
      <c r="BA55" s="239"/>
      <c r="BB55" s="240"/>
      <c r="BC55" s="461"/>
      <c r="BD55" s="239"/>
      <c r="BE55" s="239"/>
      <c r="BF55" s="239"/>
      <c r="BG55" s="239"/>
      <c r="BH55" s="239"/>
      <c r="BI55" s="239"/>
      <c r="BJ55" s="239"/>
      <c r="BK55" s="239"/>
      <c r="BL55" s="239"/>
      <c r="BM55" s="239"/>
      <c r="BN55" s="239"/>
    </row>
    <row r="56" spans="1:66" ht="13" x14ac:dyDescent="0.25">
      <c r="A56" s="391">
        <f t="shared" si="44"/>
        <v>34</v>
      </c>
      <c r="B56" s="234">
        <v>3</v>
      </c>
      <c r="C56" s="536"/>
      <c r="D56" s="234">
        <v>311</v>
      </c>
      <c r="E56" s="636"/>
      <c r="F56" s="566"/>
      <c r="G56" s="539" t="str">
        <f t="shared" si="63"/>
        <v>Allocation?</v>
      </c>
      <c r="H56" s="554" t="str">
        <f t="shared" si="43"/>
        <v>Local</v>
      </c>
      <c r="I56" s="558"/>
      <c r="J56" s="554" t="str">
        <f t="shared" si="45"/>
        <v>ZAR</v>
      </c>
      <c r="K56" s="553">
        <f t="shared" si="66"/>
        <v>1</v>
      </c>
      <c r="L56" s="237" t="str">
        <f t="shared" si="47"/>
        <v>-</v>
      </c>
      <c r="M56" s="238"/>
      <c r="N56" s="236"/>
      <c r="O56" s="611" t="str">
        <f t="shared" si="48"/>
        <v>Fixed</v>
      </c>
      <c r="P56" s="461"/>
      <c r="Q56" s="239"/>
      <c r="R56" s="626">
        <f t="shared" si="49"/>
        <v>0</v>
      </c>
      <c r="S56" s="461"/>
      <c r="T56" s="239"/>
      <c r="U56" s="239"/>
      <c r="V56" s="239"/>
      <c r="W56" s="239"/>
      <c r="X56" s="239"/>
      <c r="Y56" s="239"/>
      <c r="Z56" s="239"/>
      <c r="AA56" s="239"/>
      <c r="AB56" s="239"/>
      <c r="AC56" s="239"/>
      <c r="AD56" s="240"/>
      <c r="AE56" s="461"/>
      <c r="AF56" s="239"/>
      <c r="AG56" s="239"/>
      <c r="AH56" s="239"/>
      <c r="AI56" s="239"/>
      <c r="AJ56" s="239"/>
      <c r="AK56" s="239"/>
      <c r="AL56" s="239"/>
      <c r="AM56" s="239"/>
      <c r="AN56" s="239"/>
      <c r="AO56" s="239"/>
      <c r="AP56" s="240"/>
      <c r="AQ56" s="461"/>
      <c r="AR56" s="239"/>
      <c r="AS56" s="239"/>
      <c r="AT56" s="239"/>
      <c r="AU56" s="239"/>
      <c r="AV56" s="239"/>
      <c r="AW56" s="239"/>
      <c r="AX56" s="239"/>
      <c r="AY56" s="239"/>
      <c r="AZ56" s="239"/>
      <c r="BA56" s="239"/>
      <c r="BB56" s="240"/>
      <c r="BC56" s="461"/>
      <c r="BD56" s="239"/>
      <c r="BE56" s="239"/>
      <c r="BF56" s="239"/>
      <c r="BG56" s="239"/>
      <c r="BH56" s="239"/>
      <c r="BI56" s="239"/>
      <c r="BJ56" s="239"/>
      <c r="BK56" s="239"/>
      <c r="BL56" s="239"/>
      <c r="BM56" s="239"/>
      <c r="BN56" s="239"/>
    </row>
    <row r="57" spans="1:66" ht="13" x14ac:dyDescent="0.25">
      <c r="A57" s="391">
        <f t="shared" si="44"/>
        <v>35</v>
      </c>
      <c r="B57" s="234">
        <v>3</v>
      </c>
      <c r="C57" s="536"/>
      <c r="D57" s="449">
        <v>312</v>
      </c>
      <c r="E57" s="636"/>
      <c r="F57" s="566"/>
      <c r="G57" s="539" t="str">
        <f t="shared" si="63"/>
        <v>Allocation?</v>
      </c>
      <c r="H57" s="554" t="str">
        <f t="shared" si="43"/>
        <v>Local</v>
      </c>
      <c r="I57" s="558"/>
      <c r="J57" s="554" t="str">
        <f t="shared" si="45"/>
        <v>ZAR</v>
      </c>
      <c r="K57" s="553">
        <f t="shared" si="66"/>
        <v>1</v>
      </c>
      <c r="L57" s="237" t="str">
        <f t="shared" si="47"/>
        <v>-</v>
      </c>
      <c r="M57" s="238"/>
      <c r="N57" s="236"/>
      <c r="O57" s="611" t="str">
        <f t="shared" si="48"/>
        <v>Fixed</v>
      </c>
      <c r="P57" s="461"/>
      <c r="Q57" s="239"/>
      <c r="R57" s="626">
        <f t="shared" si="49"/>
        <v>0</v>
      </c>
      <c r="S57" s="461"/>
      <c r="T57" s="239"/>
      <c r="U57" s="239"/>
      <c r="V57" s="239"/>
      <c r="W57" s="239"/>
      <c r="X57" s="239"/>
      <c r="Y57" s="239"/>
      <c r="Z57" s="239"/>
      <c r="AA57" s="239"/>
      <c r="AB57" s="239"/>
      <c r="AC57" s="239"/>
      <c r="AD57" s="240"/>
      <c r="AE57" s="461"/>
      <c r="AF57" s="239"/>
      <c r="AG57" s="239"/>
      <c r="AH57" s="239"/>
      <c r="AI57" s="239"/>
      <c r="AJ57" s="239"/>
      <c r="AK57" s="239"/>
      <c r="AL57" s="239"/>
      <c r="AM57" s="239"/>
      <c r="AN57" s="239"/>
      <c r="AO57" s="239"/>
      <c r="AP57" s="240"/>
      <c r="AQ57" s="461"/>
      <c r="AR57" s="239"/>
      <c r="AS57" s="239"/>
      <c r="AT57" s="239"/>
      <c r="AU57" s="239"/>
      <c r="AV57" s="239"/>
      <c r="AW57" s="239"/>
      <c r="AX57" s="239"/>
      <c r="AY57" s="239"/>
      <c r="AZ57" s="239"/>
      <c r="BA57" s="239"/>
      <c r="BB57" s="240"/>
      <c r="BC57" s="461"/>
      <c r="BD57" s="239"/>
      <c r="BE57" s="239"/>
      <c r="BF57" s="239"/>
      <c r="BG57" s="239"/>
      <c r="BH57" s="239"/>
      <c r="BI57" s="239"/>
      <c r="BJ57" s="239"/>
      <c r="BK57" s="239"/>
      <c r="BL57" s="239"/>
      <c r="BM57" s="239"/>
      <c r="BN57" s="239"/>
    </row>
    <row r="58" spans="1:66" ht="13" x14ac:dyDescent="0.25">
      <c r="A58" s="391">
        <f t="shared" si="44"/>
        <v>36</v>
      </c>
      <c r="B58" s="451"/>
      <c r="C58" s="637"/>
      <c r="D58" s="451"/>
      <c r="E58" s="638"/>
      <c r="F58" s="566"/>
      <c r="G58" s="635"/>
      <c r="H58" s="554" t="str">
        <f t="shared" si="43"/>
        <v>Local</v>
      </c>
      <c r="I58" s="558"/>
      <c r="J58" s="554" t="str">
        <f t="shared" si="45"/>
        <v>ZAR</v>
      </c>
      <c r="K58" s="553">
        <f t="shared" ref="K58" si="67">IF(J58&lt;&gt;"",VLOOKUP(J58,$J$1:$K$17,2,FALSE),"")</f>
        <v>1</v>
      </c>
      <c r="L58" s="237" t="str">
        <f t="shared" si="47"/>
        <v>-</v>
      </c>
      <c r="M58" s="238"/>
      <c r="N58" s="452"/>
      <c r="O58" s="611" t="str">
        <f t="shared" si="48"/>
        <v>Fixed</v>
      </c>
      <c r="P58" s="462"/>
      <c r="Q58" s="453"/>
      <c r="R58" s="626">
        <f t="shared" si="49"/>
        <v>0</v>
      </c>
      <c r="S58" s="462"/>
      <c r="T58" s="453"/>
      <c r="U58" s="453"/>
      <c r="V58" s="453"/>
      <c r="W58" s="453"/>
      <c r="X58" s="453"/>
      <c r="Y58" s="453"/>
      <c r="Z58" s="453"/>
      <c r="AA58" s="453"/>
      <c r="AB58" s="453"/>
      <c r="AC58" s="453"/>
      <c r="AD58" s="454"/>
      <c r="AE58" s="462"/>
      <c r="AF58" s="453"/>
      <c r="AG58" s="453"/>
      <c r="AH58" s="453"/>
      <c r="AI58" s="453"/>
      <c r="AJ58" s="453"/>
      <c r="AK58" s="453"/>
      <c r="AL58" s="453"/>
      <c r="AM58" s="453"/>
      <c r="AN58" s="453"/>
      <c r="AO58" s="453"/>
      <c r="AP58" s="454"/>
      <c r="AQ58" s="462"/>
      <c r="AR58" s="453"/>
      <c r="AS58" s="453"/>
      <c r="AT58" s="453"/>
      <c r="AU58" s="453"/>
      <c r="AV58" s="453"/>
      <c r="AW58" s="453"/>
      <c r="AX58" s="453"/>
      <c r="AY58" s="453"/>
      <c r="AZ58" s="453"/>
      <c r="BA58" s="453"/>
      <c r="BB58" s="454"/>
      <c r="BC58" s="462"/>
      <c r="BD58" s="453"/>
      <c r="BE58" s="453"/>
      <c r="BF58" s="453"/>
      <c r="BG58" s="453"/>
      <c r="BH58" s="453"/>
      <c r="BI58" s="453"/>
      <c r="BJ58" s="453"/>
      <c r="BK58" s="453"/>
      <c r="BL58" s="453"/>
      <c r="BM58" s="453"/>
      <c r="BN58" s="453"/>
    </row>
    <row r="59" spans="1:66" s="467" customFormat="1" ht="13" x14ac:dyDescent="0.25">
      <c r="A59" s="550">
        <f t="shared" si="44"/>
        <v>37</v>
      </c>
      <c r="B59" s="551">
        <v>4</v>
      </c>
      <c r="C59" s="581"/>
      <c r="D59" s="568"/>
      <c r="E59" s="578" t="s">
        <v>430</v>
      </c>
      <c r="F59" s="568"/>
      <c r="G59" s="568"/>
      <c r="H59" s="582" t="str">
        <f t="shared" si="43"/>
        <v>Local</v>
      </c>
      <c r="I59" s="582"/>
      <c r="J59" s="582" t="str">
        <f t="shared" si="45"/>
        <v>ZAR</v>
      </c>
      <c r="K59" s="582"/>
      <c r="L59" s="582">
        <f>SUM(L60:L86)</f>
        <v>0</v>
      </c>
      <c r="M59" s="582"/>
      <c r="N59" s="582"/>
      <c r="O59" s="585" t="str">
        <f t="shared" si="48"/>
        <v>Fixed</v>
      </c>
      <c r="P59" s="584">
        <f t="shared" ref="P59:Q59" si="68">SUM(P60:P86)</f>
        <v>0</v>
      </c>
      <c r="Q59" s="582">
        <f t="shared" si="68"/>
        <v>0</v>
      </c>
      <c r="R59" s="592">
        <f t="shared" si="49"/>
        <v>0</v>
      </c>
      <c r="S59" s="584">
        <f>SUM(S60:S86)</f>
        <v>0</v>
      </c>
      <c r="T59" s="582">
        <f>SUM(T60:T86)</f>
        <v>0</v>
      </c>
      <c r="U59" s="582">
        <f>SUM(U60:U86)</f>
        <v>0</v>
      </c>
      <c r="V59" s="582">
        <f t="shared" ref="V59:BE59" si="69">SUM(V60:V86)</f>
        <v>0</v>
      </c>
      <c r="W59" s="582">
        <f t="shared" si="69"/>
        <v>0</v>
      </c>
      <c r="X59" s="582">
        <f t="shared" si="69"/>
        <v>0</v>
      </c>
      <c r="Y59" s="582">
        <f t="shared" si="69"/>
        <v>0</v>
      </c>
      <c r="Z59" s="582">
        <f t="shared" si="69"/>
        <v>0</v>
      </c>
      <c r="AA59" s="582">
        <f t="shared" si="69"/>
        <v>0</v>
      </c>
      <c r="AB59" s="582">
        <f t="shared" si="69"/>
        <v>0</v>
      </c>
      <c r="AC59" s="582">
        <f t="shared" si="69"/>
        <v>0</v>
      </c>
      <c r="AD59" s="585">
        <f t="shared" si="69"/>
        <v>0</v>
      </c>
      <c r="AE59" s="584">
        <f t="shared" si="69"/>
        <v>0</v>
      </c>
      <c r="AF59" s="582">
        <f t="shared" si="69"/>
        <v>0</v>
      </c>
      <c r="AG59" s="582">
        <f t="shared" si="69"/>
        <v>0</v>
      </c>
      <c r="AH59" s="582">
        <f t="shared" si="69"/>
        <v>0</v>
      </c>
      <c r="AI59" s="582">
        <f t="shared" si="69"/>
        <v>0</v>
      </c>
      <c r="AJ59" s="582">
        <f t="shared" si="69"/>
        <v>0</v>
      </c>
      <c r="AK59" s="582">
        <f t="shared" si="69"/>
        <v>0</v>
      </c>
      <c r="AL59" s="582">
        <f t="shared" si="69"/>
        <v>0</v>
      </c>
      <c r="AM59" s="582">
        <f t="shared" si="69"/>
        <v>0</v>
      </c>
      <c r="AN59" s="582">
        <f t="shared" si="69"/>
        <v>0</v>
      </c>
      <c r="AO59" s="582">
        <f t="shared" si="69"/>
        <v>0</v>
      </c>
      <c r="AP59" s="585">
        <f t="shared" si="69"/>
        <v>0</v>
      </c>
      <c r="AQ59" s="584">
        <f t="shared" si="69"/>
        <v>0</v>
      </c>
      <c r="AR59" s="582">
        <f t="shared" si="69"/>
        <v>0</v>
      </c>
      <c r="AS59" s="582">
        <f t="shared" si="69"/>
        <v>0</v>
      </c>
      <c r="AT59" s="582">
        <f t="shared" si="69"/>
        <v>0</v>
      </c>
      <c r="AU59" s="582">
        <f t="shared" si="69"/>
        <v>0</v>
      </c>
      <c r="AV59" s="582">
        <f t="shared" si="69"/>
        <v>0</v>
      </c>
      <c r="AW59" s="582">
        <f t="shared" si="69"/>
        <v>0</v>
      </c>
      <c r="AX59" s="582">
        <f t="shared" si="69"/>
        <v>0</v>
      </c>
      <c r="AY59" s="582">
        <f t="shared" si="69"/>
        <v>0</v>
      </c>
      <c r="AZ59" s="582">
        <f t="shared" si="69"/>
        <v>0</v>
      </c>
      <c r="BA59" s="582">
        <f t="shared" si="69"/>
        <v>0</v>
      </c>
      <c r="BB59" s="585">
        <f t="shared" si="69"/>
        <v>0</v>
      </c>
      <c r="BC59" s="584">
        <f t="shared" si="69"/>
        <v>0</v>
      </c>
      <c r="BD59" s="582">
        <f t="shared" si="69"/>
        <v>0</v>
      </c>
      <c r="BE59" s="582">
        <f t="shared" si="69"/>
        <v>0</v>
      </c>
      <c r="BF59" s="582">
        <f t="shared" ref="BF59:BN59" si="70">SUM(BF60:BF86)</f>
        <v>0</v>
      </c>
      <c r="BG59" s="582">
        <f t="shared" si="70"/>
        <v>0</v>
      </c>
      <c r="BH59" s="582">
        <f t="shared" si="70"/>
        <v>0</v>
      </c>
      <c r="BI59" s="582">
        <f t="shared" si="70"/>
        <v>0</v>
      </c>
      <c r="BJ59" s="582">
        <f t="shared" si="70"/>
        <v>0</v>
      </c>
      <c r="BK59" s="582">
        <f t="shared" si="70"/>
        <v>0</v>
      </c>
      <c r="BL59" s="582">
        <f t="shared" si="70"/>
        <v>0</v>
      </c>
      <c r="BM59" s="582">
        <f t="shared" si="70"/>
        <v>0</v>
      </c>
      <c r="BN59" s="582">
        <f t="shared" si="70"/>
        <v>0</v>
      </c>
    </row>
    <row r="60" spans="1:66" ht="13" x14ac:dyDescent="0.25">
      <c r="A60" s="391">
        <f t="shared" si="44"/>
        <v>38</v>
      </c>
      <c r="B60" s="234">
        <v>4</v>
      </c>
      <c r="C60" s="536" t="s">
        <v>430</v>
      </c>
      <c r="D60" s="234">
        <v>401</v>
      </c>
      <c r="E60" s="538" t="s">
        <v>426</v>
      </c>
      <c r="F60" s="566">
        <v>40</v>
      </c>
      <c r="G60" s="539" t="str">
        <f t="shared" ref="G60:G86" si="71">IF(F60="","Allocation?",VLOOKUP(F60,$F$3:$G$18,2,FALSE))</f>
        <v>Plant and Material - Local</v>
      </c>
      <c r="H60" s="554" t="str">
        <f t="shared" ref="H60:H123" si="72">IF(J60="ZAR", "Local", "Foreign")</f>
        <v>Local</v>
      </c>
      <c r="I60" s="558"/>
      <c r="J60" s="554" t="str">
        <f t="shared" si="45"/>
        <v>ZAR</v>
      </c>
      <c r="K60" s="553">
        <f t="shared" ref="K60:K123" si="73">IF(J60&lt;&gt;"",VLOOKUP(J60,$J$1:$K$17,2,FALSE),"")</f>
        <v>1</v>
      </c>
      <c r="L60" s="237" t="str">
        <f t="shared" si="47"/>
        <v>-</v>
      </c>
      <c r="M60" s="238"/>
      <c r="N60" s="236"/>
      <c r="O60" s="611" t="str">
        <f t="shared" si="48"/>
        <v>Fixed</v>
      </c>
      <c r="P60" s="461"/>
      <c r="Q60" s="239"/>
      <c r="R60" s="626">
        <f t="shared" si="49"/>
        <v>0</v>
      </c>
      <c r="S60" s="461"/>
      <c r="T60" s="239"/>
      <c r="U60" s="239"/>
      <c r="V60" s="239"/>
      <c r="W60" s="239"/>
      <c r="X60" s="239"/>
      <c r="Y60" s="239"/>
      <c r="Z60" s="239"/>
      <c r="AA60" s="239"/>
      <c r="AB60" s="239"/>
      <c r="AC60" s="239"/>
      <c r="AD60" s="240"/>
      <c r="AE60" s="461"/>
      <c r="AF60" s="239"/>
      <c r="AG60" s="239"/>
      <c r="AH60" s="239"/>
      <c r="AI60" s="239"/>
      <c r="AJ60" s="239"/>
      <c r="AK60" s="239"/>
      <c r="AL60" s="239"/>
      <c r="AM60" s="239"/>
      <c r="AN60" s="239"/>
      <c r="AO60" s="239"/>
      <c r="AP60" s="240"/>
      <c r="AQ60" s="461"/>
      <c r="AR60" s="239"/>
      <c r="AS60" s="239"/>
      <c r="AT60" s="239"/>
      <c r="AU60" s="239"/>
      <c r="AV60" s="239"/>
      <c r="AW60" s="239"/>
      <c r="AX60" s="239"/>
      <c r="AY60" s="239"/>
      <c r="AZ60" s="239"/>
      <c r="BA60" s="239"/>
      <c r="BB60" s="240"/>
      <c r="BC60" s="461"/>
      <c r="BD60" s="239"/>
      <c r="BE60" s="239"/>
      <c r="BF60" s="239"/>
      <c r="BG60" s="239"/>
      <c r="BH60" s="239"/>
      <c r="BI60" s="239"/>
      <c r="BJ60" s="239"/>
      <c r="BK60" s="239"/>
      <c r="BL60" s="239"/>
      <c r="BM60" s="239"/>
      <c r="BN60" s="239"/>
    </row>
    <row r="61" spans="1:66" ht="13" x14ac:dyDescent="0.25">
      <c r="A61" s="391">
        <f t="shared" si="44"/>
        <v>39</v>
      </c>
      <c r="B61" s="234">
        <v>4</v>
      </c>
      <c r="C61" s="536" t="s">
        <v>430</v>
      </c>
      <c r="D61" s="449">
        <v>402</v>
      </c>
      <c r="E61" s="631" t="s">
        <v>427</v>
      </c>
      <c r="F61" s="566">
        <v>40</v>
      </c>
      <c r="G61" s="539" t="str">
        <f t="shared" si="71"/>
        <v>Plant and Material - Local</v>
      </c>
      <c r="H61" s="554" t="str">
        <f t="shared" si="72"/>
        <v>Local</v>
      </c>
      <c r="I61" s="558"/>
      <c r="J61" s="554" t="str">
        <f t="shared" si="45"/>
        <v>ZAR</v>
      </c>
      <c r="K61" s="553">
        <f t="shared" si="73"/>
        <v>1</v>
      </c>
      <c r="L61" s="237" t="str">
        <f t="shared" si="47"/>
        <v>-</v>
      </c>
      <c r="M61" s="238"/>
      <c r="N61" s="236"/>
      <c r="O61" s="611" t="str">
        <f t="shared" si="48"/>
        <v>Fixed</v>
      </c>
      <c r="P61" s="461"/>
      <c r="Q61" s="239"/>
      <c r="R61" s="626">
        <f t="shared" si="49"/>
        <v>0</v>
      </c>
      <c r="S61" s="461"/>
      <c r="T61" s="239"/>
      <c r="U61" s="239"/>
      <c r="V61" s="239"/>
      <c r="W61" s="239"/>
      <c r="X61" s="239"/>
      <c r="Y61" s="239"/>
      <c r="Z61" s="239"/>
      <c r="AA61" s="239"/>
      <c r="AB61" s="239"/>
      <c r="AC61" s="239"/>
      <c r="AD61" s="240"/>
      <c r="AE61" s="461"/>
      <c r="AF61" s="239"/>
      <c r="AG61" s="239"/>
      <c r="AH61" s="239"/>
      <c r="AI61" s="239"/>
      <c r="AJ61" s="239"/>
      <c r="AK61" s="239"/>
      <c r="AL61" s="239"/>
      <c r="AM61" s="239"/>
      <c r="AN61" s="239"/>
      <c r="AO61" s="239"/>
      <c r="AP61" s="240"/>
      <c r="AQ61" s="461"/>
      <c r="AR61" s="239"/>
      <c r="AS61" s="239"/>
      <c r="AT61" s="239"/>
      <c r="AU61" s="239"/>
      <c r="AV61" s="239"/>
      <c r="AW61" s="239"/>
      <c r="AX61" s="239"/>
      <c r="AY61" s="239"/>
      <c r="AZ61" s="239"/>
      <c r="BA61" s="239"/>
      <c r="BB61" s="240"/>
      <c r="BC61" s="461"/>
      <c r="BD61" s="239"/>
      <c r="BE61" s="239"/>
      <c r="BF61" s="239"/>
      <c r="BG61" s="239"/>
      <c r="BH61" s="239"/>
      <c r="BI61" s="239"/>
      <c r="BJ61" s="239"/>
      <c r="BK61" s="239"/>
      <c r="BL61" s="239"/>
      <c r="BM61" s="239"/>
      <c r="BN61" s="239"/>
    </row>
    <row r="62" spans="1:66" ht="13" x14ac:dyDescent="0.25">
      <c r="A62" s="391">
        <f t="shared" si="44"/>
        <v>40</v>
      </c>
      <c r="B62" s="234">
        <v>4</v>
      </c>
      <c r="C62" s="536" t="s">
        <v>430</v>
      </c>
      <c r="D62" s="234">
        <v>403</v>
      </c>
      <c r="E62" s="639" t="s">
        <v>428</v>
      </c>
      <c r="F62" s="566">
        <v>40</v>
      </c>
      <c r="G62" s="539" t="str">
        <f t="shared" si="71"/>
        <v>Plant and Material - Local</v>
      </c>
      <c r="H62" s="554" t="str">
        <f t="shared" si="72"/>
        <v>Local</v>
      </c>
      <c r="I62" s="558"/>
      <c r="J62" s="554" t="str">
        <f t="shared" si="45"/>
        <v>ZAR</v>
      </c>
      <c r="K62" s="553">
        <f t="shared" si="73"/>
        <v>1</v>
      </c>
      <c r="L62" s="237" t="str">
        <f t="shared" si="47"/>
        <v>-</v>
      </c>
      <c r="M62" s="238"/>
      <c r="N62" s="236"/>
      <c r="O62" s="611" t="str">
        <f t="shared" si="48"/>
        <v>Fixed</v>
      </c>
      <c r="P62" s="461"/>
      <c r="Q62" s="239"/>
      <c r="R62" s="626">
        <f t="shared" si="49"/>
        <v>0</v>
      </c>
      <c r="S62" s="461"/>
      <c r="T62" s="239"/>
      <c r="U62" s="239"/>
      <c r="V62" s="239"/>
      <c r="W62" s="239"/>
      <c r="X62" s="239"/>
      <c r="Y62" s="239"/>
      <c r="Z62" s="239"/>
      <c r="AA62" s="239"/>
      <c r="AB62" s="239"/>
      <c r="AC62" s="239"/>
      <c r="AD62" s="240"/>
      <c r="AE62" s="461"/>
      <c r="AF62" s="239"/>
      <c r="AG62" s="239"/>
      <c r="AH62" s="239"/>
      <c r="AI62" s="239"/>
      <c r="AJ62" s="239"/>
      <c r="AK62" s="239"/>
      <c r="AL62" s="239"/>
      <c r="AM62" s="239"/>
      <c r="AN62" s="239"/>
      <c r="AO62" s="239"/>
      <c r="AP62" s="240"/>
      <c r="AQ62" s="461"/>
      <c r="AR62" s="239"/>
      <c r="AS62" s="239"/>
      <c r="AT62" s="239"/>
      <c r="AU62" s="239"/>
      <c r="AV62" s="239"/>
      <c r="AW62" s="239"/>
      <c r="AX62" s="239"/>
      <c r="AY62" s="239"/>
      <c r="AZ62" s="239"/>
      <c r="BA62" s="239"/>
      <c r="BB62" s="240"/>
      <c r="BC62" s="461"/>
      <c r="BD62" s="239"/>
      <c r="BE62" s="239"/>
      <c r="BF62" s="239"/>
      <c r="BG62" s="239"/>
      <c r="BH62" s="239"/>
      <c r="BI62" s="239"/>
      <c r="BJ62" s="239"/>
      <c r="BK62" s="239"/>
      <c r="BL62" s="239"/>
      <c r="BM62" s="239"/>
      <c r="BN62" s="239"/>
    </row>
    <row r="63" spans="1:66" ht="13" x14ac:dyDescent="0.25">
      <c r="A63" s="391">
        <f t="shared" si="44"/>
        <v>41</v>
      </c>
      <c r="B63" s="234">
        <v>4</v>
      </c>
      <c r="C63" s="536" t="s">
        <v>430</v>
      </c>
      <c r="D63" s="449">
        <v>404</v>
      </c>
      <c r="E63" s="639" t="s">
        <v>429</v>
      </c>
      <c r="F63" s="566">
        <v>40</v>
      </c>
      <c r="G63" s="539" t="str">
        <f t="shared" si="71"/>
        <v>Plant and Material - Local</v>
      </c>
      <c r="H63" s="554" t="str">
        <f t="shared" si="72"/>
        <v>Local</v>
      </c>
      <c r="I63" s="558"/>
      <c r="J63" s="554" t="str">
        <f t="shared" si="45"/>
        <v>ZAR</v>
      </c>
      <c r="K63" s="553">
        <f t="shared" si="73"/>
        <v>1</v>
      </c>
      <c r="L63" s="237" t="str">
        <f t="shared" si="47"/>
        <v>-</v>
      </c>
      <c r="M63" s="238"/>
      <c r="N63" s="236"/>
      <c r="O63" s="611" t="str">
        <f t="shared" si="48"/>
        <v>Fixed</v>
      </c>
      <c r="P63" s="461"/>
      <c r="Q63" s="239"/>
      <c r="R63" s="626">
        <f t="shared" si="49"/>
        <v>0</v>
      </c>
      <c r="S63" s="461"/>
      <c r="T63" s="239"/>
      <c r="U63" s="239"/>
      <c r="V63" s="239"/>
      <c r="W63" s="239"/>
      <c r="X63" s="239"/>
      <c r="Y63" s="239"/>
      <c r="Z63" s="239"/>
      <c r="AA63" s="239"/>
      <c r="AB63" s="239"/>
      <c r="AC63" s="239"/>
      <c r="AD63" s="240"/>
      <c r="AE63" s="461"/>
      <c r="AF63" s="239"/>
      <c r="AG63" s="239"/>
      <c r="AH63" s="239"/>
      <c r="AI63" s="239"/>
      <c r="AJ63" s="239"/>
      <c r="AK63" s="239"/>
      <c r="AL63" s="239"/>
      <c r="AM63" s="239"/>
      <c r="AN63" s="239"/>
      <c r="AO63" s="239"/>
      <c r="AP63" s="240"/>
      <c r="AQ63" s="461"/>
      <c r="AR63" s="239"/>
      <c r="AS63" s="239"/>
      <c r="AT63" s="239"/>
      <c r="AU63" s="239"/>
      <c r="AV63" s="239"/>
      <c r="AW63" s="239"/>
      <c r="AX63" s="239"/>
      <c r="AY63" s="239"/>
      <c r="AZ63" s="239"/>
      <c r="BA63" s="239"/>
      <c r="BB63" s="240"/>
      <c r="BC63" s="461"/>
      <c r="BD63" s="239"/>
      <c r="BE63" s="239"/>
      <c r="BF63" s="239"/>
      <c r="BG63" s="239"/>
      <c r="BH63" s="239"/>
      <c r="BI63" s="239"/>
      <c r="BJ63" s="239"/>
      <c r="BK63" s="239"/>
      <c r="BL63" s="239"/>
      <c r="BM63" s="239"/>
      <c r="BN63" s="239"/>
    </row>
    <row r="64" spans="1:66" ht="13" x14ac:dyDescent="0.25">
      <c r="A64" s="391">
        <f t="shared" si="44"/>
        <v>42</v>
      </c>
      <c r="B64" s="234">
        <v>4</v>
      </c>
      <c r="C64" s="536"/>
      <c r="D64" s="234">
        <v>405</v>
      </c>
      <c r="E64" s="579"/>
      <c r="F64" s="566"/>
      <c r="G64" s="539" t="str">
        <f t="shared" si="71"/>
        <v>Allocation?</v>
      </c>
      <c r="H64" s="554" t="str">
        <f t="shared" si="72"/>
        <v>Local</v>
      </c>
      <c r="I64" s="558"/>
      <c r="J64" s="554" t="str">
        <f t="shared" si="45"/>
        <v>ZAR</v>
      </c>
      <c r="K64" s="553">
        <f t="shared" si="73"/>
        <v>1</v>
      </c>
      <c r="L64" s="237" t="str">
        <f t="shared" si="47"/>
        <v>-</v>
      </c>
      <c r="M64" s="238"/>
      <c r="N64" s="236"/>
      <c r="O64" s="611" t="str">
        <f t="shared" si="48"/>
        <v>Fixed</v>
      </c>
      <c r="P64" s="461"/>
      <c r="Q64" s="239"/>
      <c r="R64" s="626">
        <f t="shared" si="49"/>
        <v>0</v>
      </c>
      <c r="S64" s="461"/>
      <c r="T64" s="239"/>
      <c r="U64" s="239"/>
      <c r="V64" s="239"/>
      <c r="W64" s="239"/>
      <c r="X64" s="239"/>
      <c r="Y64" s="239"/>
      <c r="Z64" s="239"/>
      <c r="AA64" s="239"/>
      <c r="AB64" s="239"/>
      <c r="AC64" s="239"/>
      <c r="AD64" s="240"/>
      <c r="AE64" s="461"/>
      <c r="AF64" s="239"/>
      <c r="AG64" s="239"/>
      <c r="AH64" s="239"/>
      <c r="AI64" s="239"/>
      <c r="AJ64" s="239"/>
      <c r="AK64" s="239"/>
      <c r="AL64" s="239"/>
      <c r="AM64" s="239"/>
      <c r="AN64" s="239"/>
      <c r="AO64" s="239"/>
      <c r="AP64" s="240"/>
      <c r="AQ64" s="461"/>
      <c r="AR64" s="239"/>
      <c r="AS64" s="239"/>
      <c r="AT64" s="239"/>
      <c r="AU64" s="239"/>
      <c r="AV64" s="239"/>
      <c r="AW64" s="239"/>
      <c r="AX64" s="239"/>
      <c r="AY64" s="239"/>
      <c r="AZ64" s="239"/>
      <c r="BA64" s="239"/>
      <c r="BB64" s="240"/>
      <c r="BC64" s="461"/>
      <c r="BD64" s="239"/>
      <c r="BE64" s="239"/>
      <c r="BF64" s="239"/>
      <c r="BG64" s="239"/>
      <c r="BH64" s="239"/>
      <c r="BI64" s="239"/>
      <c r="BJ64" s="239"/>
      <c r="BK64" s="239"/>
      <c r="BL64" s="239"/>
      <c r="BM64" s="239"/>
      <c r="BN64" s="239"/>
    </row>
    <row r="65" spans="1:66" ht="13" x14ac:dyDescent="0.25">
      <c r="A65" s="391">
        <f t="shared" si="44"/>
        <v>43</v>
      </c>
      <c r="B65" s="234">
        <v>4</v>
      </c>
      <c r="C65" s="536"/>
      <c r="D65" s="449">
        <v>406</v>
      </c>
      <c r="E65" s="639"/>
      <c r="F65" s="566"/>
      <c r="G65" s="539" t="str">
        <f t="shared" si="71"/>
        <v>Allocation?</v>
      </c>
      <c r="H65" s="554" t="str">
        <f t="shared" si="72"/>
        <v>Local</v>
      </c>
      <c r="I65" s="558"/>
      <c r="J65" s="554" t="str">
        <f t="shared" si="45"/>
        <v>ZAR</v>
      </c>
      <c r="K65" s="553">
        <f t="shared" si="73"/>
        <v>1</v>
      </c>
      <c r="L65" s="237" t="str">
        <f t="shared" si="47"/>
        <v>-</v>
      </c>
      <c r="M65" s="238"/>
      <c r="N65" s="236"/>
      <c r="O65" s="611" t="str">
        <f t="shared" si="48"/>
        <v>Fixed</v>
      </c>
      <c r="P65" s="461"/>
      <c r="Q65" s="239"/>
      <c r="R65" s="626">
        <f t="shared" si="49"/>
        <v>0</v>
      </c>
      <c r="S65" s="461"/>
      <c r="T65" s="239"/>
      <c r="U65" s="239"/>
      <c r="V65" s="239"/>
      <c r="W65" s="239"/>
      <c r="X65" s="239"/>
      <c r="Y65" s="239"/>
      <c r="Z65" s="239"/>
      <c r="AA65" s="239"/>
      <c r="AB65" s="239"/>
      <c r="AC65" s="239"/>
      <c r="AD65" s="240"/>
      <c r="AE65" s="461"/>
      <c r="AF65" s="239"/>
      <c r="AG65" s="239"/>
      <c r="AH65" s="239"/>
      <c r="AI65" s="239"/>
      <c r="AJ65" s="239"/>
      <c r="AK65" s="239"/>
      <c r="AL65" s="239"/>
      <c r="AM65" s="239"/>
      <c r="AN65" s="239"/>
      <c r="AO65" s="239"/>
      <c r="AP65" s="240"/>
      <c r="AQ65" s="461"/>
      <c r="AR65" s="239"/>
      <c r="AS65" s="239"/>
      <c r="AT65" s="239"/>
      <c r="AU65" s="239"/>
      <c r="AV65" s="239"/>
      <c r="AW65" s="239"/>
      <c r="AX65" s="239"/>
      <c r="AY65" s="239"/>
      <c r="AZ65" s="239"/>
      <c r="BA65" s="239"/>
      <c r="BB65" s="240"/>
      <c r="BC65" s="461"/>
      <c r="BD65" s="239"/>
      <c r="BE65" s="239"/>
      <c r="BF65" s="239"/>
      <c r="BG65" s="239"/>
      <c r="BH65" s="239"/>
      <c r="BI65" s="239"/>
      <c r="BJ65" s="239"/>
      <c r="BK65" s="239"/>
      <c r="BL65" s="239"/>
      <c r="BM65" s="239"/>
      <c r="BN65" s="239"/>
    </row>
    <row r="66" spans="1:66" ht="13" x14ac:dyDescent="0.25">
      <c r="A66" s="391">
        <f t="shared" si="44"/>
        <v>44</v>
      </c>
      <c r="B66" s="234">
        <v>4</v>
      </c>
      <c r="C66" s="536"/>
      <c r="D66" s="234">
        <v>407</v>
      </c>
      <c r="E66" s="639"/>
      <c r="F66" s="566"/>
      <c r="G66" s="539" t="str">
        <f t="shared" si="71"/>
        <v>Allocation?</v>
      </c>
      <c r="H66" s="554" t="str">
        <f t="shared" si="72"/>
        <v>Local</v>
      </c>
      <c r="I66" s="558"/>
      <c r="J66" s="554" t="str">
        <f t="shared" si="45"/>
        <v>ZAR</v>
      </c>
      <c r="K66" s="553">
        <f t="shared" si="73"/>
        <v>1</v>
      </c>
      <c r="L66" s="237" t="str">
        <f t="shared" si="47"/>
        <v>-</v>
      </c>
      <c r="M66" s="238"/>
      <c r="N66" s="236"/>
      <c r="O66" s="611" t="str">
        <f t="shared" si="48"/>
        <v>Fixed</v>
      </c>
      <c r="P66" s="461"/>
      <c r="Q66" s="239"/>
      <c r="R66" s="626">
        <f t="shared" si="49"/>
        <v>0</v>
      </c>
      <c r="S66" s="461"/>
      <c r="T66" s="239"/>
      <c r="U66" s="239"/>
      <c r="V66" s="239"/>
      <c r="W66" s="239"/>
      <c r="X66" s="239"/>
      <c r="Y66" s="239"/>
      <c r="Z66" s="239"/>
      <c r="AA66" s="239"/>
      <c r="AB66" s="239"/>
      <c r="AC66" s="239"/>
      <c r="AD66" s="240"/>
      <c r="AE66" s="461"/>
      <c r="AF66" s="239"/>
      <c r="AG66" s="239"/>
      <c r="AH66" s="239"/>
      <c r="AI66" s="239"/>
      <c r="AJ66" s="239"/>
      <c r="AK66" s="239"/>
      <c r="AL66" s="239"/>
      <c r="AM66" s="239"/>
      <c r="AN66" s="239"/>
      <c r="AO66" s="239"/>
      <c r="AP66" s="240"/>
      <c r="AQ66" s="461"/>
      <c r="AR66" s="239"/>
      <c r="AS66" s="239"/>
      <c r="AT66" s="239"/>
      <c r="AU66" s="239"/>
      <c r="AV66" s="239"/>
      <c r="AW66" s="239"/>
      <c r="AX66" s="239"/>
      <c r="AY66" s="239"/>
      <c r="AZ66" s="239"/>
      <c r="BA66" s="239"/>
      <c r="BB66" s="240"/>
      <c r="BC66" s="461"/>
      <c r="BD66" s="239"/>
      <c r="BE66" s="239"/>
      <c r="BF66" s="239"/>
      <c r="BG66" s="239"/>
      <c r="BH66" s="239"/>
      <c r="BI66" s="239"/>
      <c r="BJ66" s="239"/>
      <c r="BK66" s="239"/>
      <c r="BL66" s="239"/>
      <c r="BM66" s="239"/>
      <c r="BN66" s="239"/>
    </row>
    <row r="67" spans="1:66" ht="13" x14ac:dyDescent="0.25">
      <c r="A67" s="391">
        <f t="shared" si="44"/>
        <v>45</v>
      </c>
      <c r="B67" s="234">
        <v>4</v>
      </c>
      <c r="C67" s="536"/>
      <c r="D67" s="449">
        <v>408</v>
      </c>
      <c r="E67" s="579"/>
      <c r="F67" s="566"/>
      <c r="G67" s="539" t="str">
        <f t="shared" si="71"/>
        <v>Allocation?</v>
      </c>
      <c r="H67" s="554" t="str">
        <f t="shared" si="72"/>
        <v>Local</v>
      </c>
      <c r="I67" s="558"/>
      <c r="J67" s="554" t="str">
        <f t="shared" si="45"/>
        <v>ZAR</v>
      </c>
      <c r="K67" s="553">
        <f t="shared" si="73"/>
        <v>1</v>
      </c>
      <c r="L67" s="237" t="str">
        <f t="shared" si="47"/>
        <v>-</v>
      </c>
      <c r="M67" s="238"/>
      <c r="N67" s="236"/>
      <c r="O67" s="611" t="str">
        <f t="shared" si="48"/>
        <v>Fixed</v>
      </c>
      <c r="P67" s="461"/>
      <c r="Q67" s="239"/>
      <c r="R67" s="626">
        <f t="shared" si="49"/>
        <v>0</v>
      </c>
      <c r="S67" s="461"/>
      <c r="T67" s="239"/>
      <c r="U67" s="239"/>
      <c r="V67" s="239"/>
      <c r="W67" s="239"/>
      <c r="X67" s="239"/>
      <c r="Y67" s="239"/>
      <c r="Z67" s="239"/>
      <c r="AA67" s="239"/>
      <c r="AB67" s="239"/>
      <c r="AC67" s="239"/>
      <c r="AD67" s="240"/>
      <c r="AE67" s="461"/>
      <c r="AF67" s="239"/>
      <c r="AG67" s="239"/>
      <c r="AH67" s="239"/>
      <c r="AI67" s="239"/>
      <c r="AJ67" s="239"/>
      <c r="AK67" s="239"/>
      <c r="AL67" s="239"/>
      <c r="AM67" s="239"/>
      <c r="AN67" s="239"/>
      <c r="AO67" s="239"/>
      <c r="AP67" s="240"/>
      <c r="AQ67" s="461"/>
      <c r="AR67" s="239"/>
      <c r="AS67" s="239"/>
      <c r="AT67" s="239"/>
      <c r="AU67" s="239"/>
      <c r="AV67" s="239"/>
      <c r="AW67" s="239"/>
      <c r="AX67" s="239"/>
      <c r="AY67" s="239"/>
      <c r="AZ67" s="239"/>
      <c r="BA67" s="239"/>
      <c r="BB67" s="240"/>
      <c r="BC67" s="461"/>
      <c r="BD67" s="239"/>
      <c r="BE67" s="239"/>
      <c r="BF67" s="239"/>
      <c r="BG67" s="239"/>
      <c r="BH67" s="239"/>
      <c r="BI67" s="239"/>
      <c r="BJ67" s="239"/>
      <c r="BK67" s="239"/>
      <c r="BL67" s="239"/>
      <c r="BM67" s="239"/>
      <c r="BN67" s="239"/>
    </row>
    <row r="68" spans="1:66" ht="13" x14ac:dyDescent="0.25">
      <c r="A68" s="391">
        <f t="shared" si="44"/>
        <v>46</v>
      </c>
      <c r="B68" s="234">
        <v>4</v>
      </c>
      <c r="C68" s="536"/>
      <c r="D68" s="234">
        <v>409</v>
      </c>
      <c r="E68" s="639"/>
      <c r="F68" s="566"/>
      <c r="G68" s="539" t="str">
        <f t="shared" si="71"/>
        <v>Allocation?</v>
      </c>
      <c r="H68" s="554" t="str">
        <f t="shared" si="72"/>
        <v>Local</v>
      </c>
      <c r="I68" s="558"/>
      <c r="J68" s="554" t="str">
        <f t="shared" si="45"/>
        <v>ZAR</v>
      </c>
      <c r="K68" s="553">
        <f t="shared" si="73"/>
        <v>1</v>
      </c>
      <c r="L68" s="237" t="str">
        <f t="shared" si="47"/>
        <v>-</v>
      </c>
      <c r="M68" s="238"/>
      <c r="N68" s="236"/>
      <c r="O68" s="611" t="str">
        <f t="shared" si="48"/>
        <v>Fixed</v>
      </c>
      <c r="P68" s="461"/>
      <c r="Q68" s="239"/>
      <c r="R68" s="626">
        <f t="shared" si="49"/>
        <v>0</v>
      </c>
      <c r="S68" s="461"/>
      <c r="T68" s="239"/>
      <c r="U68" s="239"/>
      <c r="V68" s="239"/>
      <c r="W68" s="239"/>
      <c r="X68" s="239"/>
      <c r="Y68" s="239"/>
      <c r="Z68" s="239"/>
      <c r="AA68" s="239"/>
      <c r="AB68" s="239"/>
      <c r="AC68" s="239"/>
      <c r="AD68" s="240"/>
      <c r="AE68" s="461"/>
      <c r="AF68" s="239"/>
      <c r="AG68" s="239"/>
      <c r="AH68" s="239"/>
      <c r="AI68" s="239"/>
      <c r="AJ68" s="239"/>
      <c r="AK68" s="239"/>
      <c r="AL68" s="239"/>
      <c r="AM68" s="239"/>
      <c r="AN68" s="239"/>
      <c r="AO68" s="239"/>
      <c r="AP68" s="240"/>
      <c r="AQ68" s="461"/>
      <c r="AR68" s="239"/>
      <c r="AS68" s="239"/>
      <c r="AT68" s="239"/>
      <c r="AU68" s="239"/>
      <c r="AV68" s="239"/>
      <c r="AW68" s="239"/>
      <c r="AX68" s="239"/>
      <c r="AY68" s="239"/>
      <c r="AZ68" s="239"/>
      <c r="BA68" s="239"/>
      <c r="BB68" s="240"/>
      <c r="BC68" s="461"/>
      <c r="BD68" s="239"/>
      <c r="BE68" s="239"/>
      <c r="BF68" s="239"/>
      <c r="BG68" s="239"/>
      <c r="BH68" s="239"/>
      <c r="BI68" s="239"/>
      <c r="BJ68" s="239"/>
      <c r="BK68" s="239"/>
      <c r="BL68" s="239"/>
      <c r="BM68" s="239"/>
      <c r="BN68" s="239"/>
    </row>
    <row r="69" spans="1:66" ht="13" x14ac:dyDescent="0.25">
      <c r="A69" s="391">
        <f t="shared" si="44"/>
        <v>47</v>
      </c>
      <c r="B69" s="234">
        <v>4</v>
      </c>
      <c r="C69" s="536"/>
      <c r="D69" s="449">
        <v>410</v>
      </c>
      <c r="E69" s="639"/>
      <c r="F69" s="566"/>
      <c r="G69" s="539" t="str">
        <f t="shared" si="71"/>
        <v>Allocation?</v>
      </c>
      <c r="H69" s="554" t="str">
        <f t="shared" si="72"/>
        <v>Local</v>
      </c>
      <c r="I69" s="558"/>
      <c r="J69" s="554" t="str">
        <f t="shared" si="45"/>
        <v>ZAR</v>
      </c>
      <c r="K69" s="553">
        <f t="shared" si="73"/>
        <v>1</v>
      </c>
      <c r="L69" s="237" t="str">
        <f t="shared" si="47"/>
        <v>-</v>
      </c>
      <c r="M69" s="238"/>
      <c r="N69" s="236"/>
      <c r="O69" s="611" t="str">
        <f t="shared" si="48"/>
        <v>Fixed</v>
      </c>
      <c r="P69" s="461"/>
      <c r="Q69" s="239"/>
      <c r="R69" s="626">
        <f t="shared" si="49"/>
        <v>0</v>
      </c>
      <c r="S69" s="461"/>
      <c r="T69" s="239"/>
      <c r="U69" s="239"/>
      <c r="V69" s="239"/>
      <c r="W69" s="239"/>
      <c r="X69" s="239"/>
      <c r="Y69" s="239"/>
      <c r="Z69" s="239"/>
      <c r="AA69" s="239"/>
      <c r="AB69" s="239"/>
      <c r="AC69" s="239"/>
      <c r="AD69" s="240"/>
      <c r="AE69" s="461"/>
      <c r="AF69" s="239"/>
      <c r="AG69" s="239"/>
      <c r="AH69" s="239"/>
      <c r="AI69" s="239"/>
      <c r="AJ69" s="239"/>
      <c r="AK69" s="239"/>
      <c r="AL69" s="239"/>
      <c r="AM69" s="239"/>
      <c r="AN69" s="239"/>
      <c r="AO69" s="239"/>
      <c r="AP69" s="240"/>
      <c r="AQ69" s="461"/>
      <c r="AR69" s="239"/>
      <c r="AS69" s="239"/>
      <c r="AT69" s="239"/>
      <c r="AU69" s="239"/>
      <c r="AV69" s="239"/>
      <c r="AW69" s="239"/>
      <c r="AX69" s="239"/>
      <c r="AY69" s="239"/>
      <c r="AZ69" s="239"/>
      <c r="BA69" s="239"/>
      <c r="BB69" s="240"/>
      <c r="BC69" s="461"/>
      <c r="BD69" s="239"/>
      <c r="BE69" s="239"/>
      <c r="BF69" s="239"/>
      <c r="BG69" s="239"/>
      <c r="BH69" s="239"/>
      <c r="BI69" s="239"/>
      <c r="BJ69" s="239"/>
      <c r="BK69" s="239"/>
      <c r="BL69" s="239"/>
      <c r="BM69" s="239"/>
      <c r="BN69" s="239"/>
    </row>
    <row r="70" spans="1:66" ht="13" x14ac:dyDescent="0.25">
      <c r="A70" s="391">
        <f t="shared" si="44"/>
        <v>48</v>
      </c>
      <c r="B70" s="234">
        <v>4</v>
      </c>
      <c r="C70" s="536"/>
      <c r="D70" s="234">
        <v>411</v>
      </c>
      <c r="E70" s="639"/>
      <c r="F70" s="566"/>
      <c r="G70" s="539" t="str">
        <f t="shared" si="71"/>
        <v>Allocation?</v>
      </c>
      <c r="H70" s="554" t="str">
        <f t="shared" si="72"/>
        <v>Local</v>
      </c>
      <c r="I70" s="558"/>
      <c r="J70" s="554" t="str">
        <f t="shared" si="45"/>
        <v>ZAR</v>
      </c>
      <c r="K70" s="553">
        <f t="shared" si="73"/>
        <v>1</v>
      </c>
      <c r="L70" s="237" t="str">
        <f t="shared" si="47"/>
        <v>-</v>
      </c>
      <c r="M70" s="238"/>
      <c r="N70" s="236"/>
      <c r="O70" s="611" t="str">
        <f t="shared" si="48"/>
        <v>Fixed</v>
      </c>
      <c r="P70" s="461"/>
      <c r="Q70" s="239"/>
      <c r="R70" s="626">
        <f t="shared" si="49"/>
        <v>0</v>
      </c>
      <c r="S70" s="461"/>
      <c r="T70" s="239"/>
      <c r="U70" s="239"/>
      <c r="V70" s="239"/>
      <c r="W70" s="239"/>
      <c r="X70" s="239"/>
      <c r="Y70" s="239"/>
      <c r="Z70" s="239"/>
      <c r="AA70" s="239"/>
      <c r="AB70" s="239"/>
      <c r="AC70" s="239"/>
      <c r="AD70" s="240"/>
      <c r="AE70" s="461"/>
      <c r="AF70" s="239"/>
      <c r="AG70" s="239"/>
      <c r="AH70" s="239"/>
      <c r="AI70" s="239"/>
      <c r="AJ70" s="239"/>
      <c r="AK70" s="239"/>
      <c r="AL70" s="239"/>
      <c r="AM70" s="239"/>
      <c r="AN70" s="239"/>
      <c r="AO70" s="239"/>
      <c r="AP70" s="240"/>
      <c r="AQ70" s="461"/>
      <c r="AR70" s="239"/>
      <c r="AS70" s="239"/>
      <c r="AT70" s="239"/>
      <c r="AU70" s="239"/>
      <c r="AV70" s="239"/>
      <c r="AW70" s="239"/>
      <c r="AX70" s="239"/>
      <c r="AY70" s="239"/>
      <c r="AZ70" s="239"/>
      <c r="BA70" s="239"/>
      <c r="BB70" s="240"/>
      <c r="BC70" s="461"/>
      <c r="BD70" s="239"/>
      <c r="BE70" s="239"/>
      <c r="BF70" s="239"/>
      <c r="BG70" s="239"/>
      <c r="BH70" s="239"/>
      <c r="BI70" s="239"/>
      <c r="BJ70" s="239"/>
      <c r="BK70" s="239"/>
      <c r="BL70" s="239"/>
      <c r="BM70" s="239"/>
      <c r="BN70" s="239"/>
    </row>
    <row r="71" spans="1:66" ht="13" x14ac:dyDescent="0.25">
      <c r="A71" s="391">
        <f t="shared" si="44"/>
        <v>49</v>
      </c>
      <c r="B71" s="234">
        <v>4</v>
      </c>
      <c r="C71" s="536"/>
      <c r="D71" s="449">
        <v>412</v>
      </c>
      <c r="E71" s="639"/>
      <c r="F71" s="566"/>
      <c r="G71" s="539" t="str">
        <f t="shared" si="71"/>
        <v>Allocation?</v>
      </c>
      <c r="H71" s="554" t="str">
        <f t="shared" si="72"/>
        <v>Local</v>
      </c>
      <c r="I71" s="558"/>
      <c r="J71" s="554" t="str">
        <f t="shared" si="45"/>
        <v>ZAR</v>
      </c>
      <c r="K71" s="553">
        <f t="shared" si="73"/>
        <v>1</v>
      </c>
      <c r="L71" s="237" t="str">
        <f t="shared" si="47"/>
        <v>-</v>
      </c>
      <c r="M71" s="238"/>
      <c r="N71" s="236"/>
      <c r="O71" s="611" t="str">
        <f t="shared" si="48"/>
        <v>Fixed</v>
      </c>
      <c r="P71" s="461"/>
      <c r="Q71" s="239"/>
      <c r="R71" s="626">
        <f t="shared" si="49"/>
        <v>0</v>
      </c>
      <c r="S71" s="461"/>
      <c r="T71" s="239"/>
      <c r="U71" s="239"/>
      <c r="V71" s="239"/>
      <c r="W71" s="239"/>
      <c r="X71" s="239"/>
      <c r="Y71" s="239"/>
      <c r="Z71" s="239"/>
      <c r="AA71" s="239"/>
      <c r="AB71" s="239"/>
      <c r="AC71" s="239"/>
      <c r="AD71" s="240"/>
      <c r="AE71" s="461"/>
      <c r="AF71" s="239"/>
      <c r="AG71" s="239"/>
      <c r="AH71" s="239"/>
      <c r="AI71" s="239"/>
      <c r="AJ71" s="239"/>
      <c r="AK71" s="239"/>
      <c r="AL71" s="239"/>
      <c r="AM71" s="239"/>
      <c r="AN71" s="239"/>
      <c r="AO71" s="239"/>
      <c r="AP71" s="240"/>
      <c r="AQ71" s="461"/>
      <c r="AR71" s="239"/>
      <c r="AS71" s="239"/>
      <c r="AT71" s="239"/>
      <c r="AU71" s="239"/>
      <c r="AV71" s="239"/>
      <c r="AW71" s="239"/>
      <c r="AX71" s="239"/>
      <c r="AY71" s="239"/>
      <c r="AZ71" s="239"/>
      <c r="BA71" s="239"/>
      <c r="BB71" s="240"/>
      <c r="BC71" s="461"/>
      <c r="BD71" s="239"/>
      <c r="BE71" s="239"/>
      <c r="BF71" s="239"/>
      <c r="BG71" s="239"/>
      <c r="BH71" s="239"/>
      <c r="BI71" s="239"/>
      <c r="BJ71" s="239"/>
      <c r="BK71" s="239"/>
      <c r="BL71" s="239"/>
      <c r="BM71" s="239"/>
      <c r="BN71" s="239"/>
    </row>
    <row r="72" spans="1:66" ht="13" x14ac:dyDescent="0.25">
      <c r="A72" s="391">
        <f t="shared" si="44"/>
        <v>50</v>
      </c>
      <c r="B72" s="234">
        <v>4</v>
      </c>
      <c r="C72" s="536"/>
      <c r="D72" s="234">
        <v>413</v>
      </c>
      <c r="E72" s="639"/>
      <c r="F72" s="566"/>
      <c r="G72" s="539" t="str">
        <f t="shared" si="71"/>
        <v>Allocation?</v>
      </c>
      <c r="H72" s="554" t="str">
        <f t="shared" si="72"/>
        <v>Local</v>
      </c>
      <c r="I72" s="558"/>
      <c r="J72" s="554" t="str">
        <f t="shared" si="45"/>
        <v>ZAR</v>
      </c>
      <c r="K72" s="553">
        <f t="shared" si="73"/>
        <v>1</v>
      </c>
      <c r="L72" s="237" t="str">
        <f t="shared" si="47"/>
        <v>-</v>
      </c>
      <c r="M72" s="238"/>
      <c r="N72" s="236"/>
      <c r="O72" s="611" t="str">
        <f t="shared" si="48"/>
        <v>Fixed</v>
      </c>
      <c r="P72" s="461"/>
      <c r="Q72" s="239"/>
      <c r="R72" s="626">
        <f t="shared" si="49"/>
        <v>0</v>
      </c>
      <c r="S72" s="461"/>
      <c r="T72" s="239"/>
      <c r="U72" s="239"/>
      <c r="V72" s="239"/>
      <c r="W72" s="239"/>
      <c r="X72" s="239"/>
      <c r="Y72" s="239"/>
      <c r="Z72" s="239"/>
      <c r="AA72" s="239"/>
      <c r="AB72" s="239"/>
      <c r="AC72" s="239"/>
      <c r="AD72" s="240"/>
      <c r="AE72" s="461"/>
      <c r="AF72" s="239"/>
      <c r="AG72" s="239"/>
      <c r="AH72" s="239"/>
      <c r="AI72" s="239"/>
      <c r="AJ72" s="239"/>
      <c r="AK72" s="239"/>
      <c r="AL72" s="239"/>
      <c r="AM72" s="239"/>
      <c r="AN72" s="239"/>
      <c r="AO72" s="239"/>
      <c r="AP72" s="240"/>
      <c r="AQ72" s="461"/>
      <c r="AR72" s="239"/>
      <c r="AS72" s="239"/>
      <c r="AT72" s="239"/>
      <c r="AU72" s="239"/>
      <c r="AV72" s="239"/>
      <c r="AW72" s="239"/>
      <c r="AX72" s="239"/>
      <c r="AY72" s="239"/>
      <c r="AZ72" s="239"/>
      <c r="BA72" s="239"/>
      <c r="BB72" s="240"/>
      <c r="BC72" s="461"/>
      <c r="BD72" s="239"/>
      <c r="BE72" s="239"/>
      <c r="BF72" s="239"/>
      <c r="BG72" s="239"/>
      <c r="BH72" s="239"/>
      <c r="BI72" s="239"/>
      <c r="BJ72" s="239"/>
      <c r="BK72" s="239"/>
      <c r="BL72" s="239"/>
      <c r="BM72" s="239"/>
      <c r="BN72" s="239"/>
    </row>
    <row r="73" spans="1:66" ht="13" x14ac:dyDescent="0.25">
      <c r="A73" s="391">
        <f t="shared" si="44"/>
        <v>51</v>
      </c>
      <c r="B73" s="234">
        <v>4</v>
      </c>
      <c r="C73" s="536"/>
      <c r="D73" s="449">
        <v>414</v>
      </c>
      <c r="E73" s="639"/>
      <c r="F73" s="566"/>
      <c r="G73" s="539" t="str">
        <f t="shared" si="71"/>
        <v>Allocation?</v>
      </c>
      <c r="H73" s="554" t="str">
        <f t="shared" si="72"/>
        <v>Local</v>
      </c>
      <c r="I73" s="558"/>
      <c r="J73" s="554" t="str">
        <f t="shared" si="45"/>
        <v>ZAR</v>
      </c>
      <c r="K73" s="553">
        <f t="shared" si="73"/>
        <v>1</v>
      </c>
      <c r="L73" s="237" t="str">
        <f t="shared" si="47"/>
        <v>-</v>
      </c>
      <c r="M73" s="238"/>
      <c r="N73" s="236"/>
      <c r="O73" s="611" t="str">
        <f t="shared" si="48"/>
        <v>Fixed</v>
      </c>
      <c r="P73" s="461"/>
      <c r="Q73" s="239"/>
      <c r="R73" s="626">
        <f t="shared" si="49"/>
        <v>0</v>
      </c>
      <c r="S73" s="461"/>
      <c r="T73" s="239"/>
      <c r="U73" s="239"/>
      <c r="V73" s="239"/>
      <c r="W73" s="239"/>
      <c r="X73" s="239"/>
      <c r="Y73" s="239"/>
      <c r="Z73" s="239"/>
      <c r="AA73" s="239"/>
      <c r="AB73" s="239"/>
      <c r="AC73" s="239"/>
      <c r="AD73" s="240"/>
      <c r="AE73" s="461"/>
      <c r="AF73" s="239"/>
      <c r="AG73" s="239"/>
      <c r="AH73" s="239"/>
      <c r="AI73" s="239"/>
      <c r="AJ73" s="239"/>
      <c r="AK73" s="239"/>
      <c r="AL73" s="239"/>
      <c r="AM73" s="239"/>
      <c r="AN73" s="239"/>
      <c r="AO73" s="239"/>
      <c r="AP73" s="240"/>
      <c r="AQ73" s="461"/>
      <c r="AR73" s="239"/>
      <c r="AS73" s="239"/>
      <c r="AT73" s="239"/>
      <c r="AU73" s="239"/>
      <c r="AV73" s="239"/>
      <c r="AW73" s="239"/>
      <c r="AX73" s="239"/>
      <c r="AY73" s="239"/>
      <c r="AZ73" s="239"/>
      <c r="BA73" s="239"/>
      <c r="BB73" s="240"/>
      <c r="BC73" s="461"/>
      <c r="BD73" s="239"/>
      <c r="BE73" s="239"/>
      <c r="BF73" s="239"/>
      <c r="BG73" s="239"/>
      <c r="BH73" s="239"/>
      <c r="BI73" s="239"/>
      <c r="BJ73" s="239"/>
      <c r="BK73" s="239"/>
      <c r="BL73" s="239"/>
      <c r="BM73" s="239"/>
      <c r="BN73" s="239"/>
    </row>
    <row r="74" spans="1:66" ht="13" x14ac:dyDescent="0.25">
      <c r="A74" s="391">
        <f t="shared" si="44"/>
        <v>52</v>
      </c>
      <c r="B74" s="234">
        <v>4</v>
      </c>
      <c r="C74" s="536"/>
      <c r="D74" s="234">
        <v>415</v>
      </c>
      <c r="E74" s="639"/>
      <c r="F74" s="566"/>
      <c r="G74" s="539" t="str">
        <f t="shared" si="71"/>
        <v>Allocation?</v>
      </c>
      <c r="H74" s="554" t="str">
        <f t="shared" si="72"/>
        <v>Local</v>
      </c>
      <c r="I74" s="558"/>
      <c r="J74" s="554" t="str">
        <f t="shared" si="45"/>
        <v>ZAR</v>
      </c>
      <c r="K74" s="553">
        <f t="shared" si="73"/>
        <v>1</v>
      </c>
      <c r="L74" s="237" t="str">
        <f t="shared" si="47"/>
        <v>-</v>
      </c>
      <c r="M74" s="238"/>
      <c r="N74" s="236"/>
      <c r="O74" s="611" t="str">
        <f t="shared" si="48"/>
        <v>Fixed</v>
      </c>
      <c r="P74" s="461"/>
      <c r="Q74" s="239"/>
      <c r="R74" s="626">
        <f t="shared" si="49"/>
        <v>0</v>
      </c>
      <c r="S74" s="461"/>
      <c r="T74" s="239"/>
      <c r="U74" s="239"/>
      <c r="V74" s="239"/>
      <c r="W74" s="239"/>
      <c r="X74" s="239"/>
      <c r="Y74" s="239"/>
      <c r="Z74" s="239"/>
      <c r="AA74" s="239"/>
      <c r="AB74" s="239"/>
      <c r="AC74" s="239"/>
      <c r="AD74" s="240"/>
      <c r="AE74" s="461"/>
      <c r="AF74" s="239"/>
      <c r="AG74" s="239"/>
      <c r="AH74" s="239"/>
      <c r="AI74" s="239"/>
      <c r="AJ74" s="239"/>
      <c r="AK74" s="239"/>
      <c r="AL74" s="239"/>
      <c r="AM74" s="239"/>
      <c r="AN74" s="239"/>
      <c r="AO74" s="239"/>
      <c r="AP74" s="240"/>
      <c r="AQ74" s="461"/>
      <c r="AR74" s="239"/>
      <c r="AS74" s="239"/>
      <c r="AT74" s="239"/>
      <c r="AU74" s="239"/>
      <c r="AV74" s="239"/>
      <c r="AW74" s="239"/>
      <c r="AX74" s="239"/>
      <c r="AY74" s="239"/>
      <c r="AZ74" s="239"/>
      <c r="BA74" s="239"/>
      <c r="BB74" s="240"/>
      <c r="BC74" s="461"/>
      <c r="BD74" s="239"/>
      <c r="BE74" s="239"/>
      <c r="BF74" s="239"/>
      <c r="BG74" s="239"/>
      <c r="BH74" s="239"/>
      <c r="BI74" s="239"/>
      <c r="BJ74" s="239"/>
      <c r="BK74" s="239"/>
      <c r="BL74" s="239"/>
      <c r="BM74" s="239"/>
      <c r="BN74" s="239"/>
    </row>
    <row r="75" spans="1:66" ht="13" x14ac:dyDescent="0.25">
      <c r="A75" s="391">
        <f t="shared" si="44"/>
        <v>53</v>
      </c>
      <c r="B75" s="234">
        <v>4</v>
      </c>
      <c r="C75" s="536"/>
      <c r="D75" s="449">
        <v>416</v>
      </c>
      <c r="E75" s="639"/>
      <c r="F75" s="566"/>
      <c r="G75" s="539" t="str">
        <f t="shared" si="71"/>
        <v>Allocation?</v>
      </c>
      <c r="H75" s="554" t="str">
        <f t="shared" si="72"/>
        <v>Local</v>
      </c>
      <c r="I75" s="558"/>
      <c r="J75" s="554" t="str">
        <f t="shared" si="45"/>
        <v>ZAR</v>
      </c>
      <c r="K75" s="553">
        <f t="shared" si="73"/>
        <v>1</v>
      </c>
      <c r="L75" s="237" t="str">
        <f t="shared" si="47"/>
        <v>-</v>
      </c>
      <c r="M75" s="238"/>
      <c r="N75" s="236"/>
      <c r="O75" s="611" t="str">
        <f t="shared" si="48"/>
        <v>Fixed</v>
      </c>
      <c r="P75" s="461"/>
      <c r="Q75" s="239"/>
      <c r="R75" s="626">
        <f t="shared" si="49"/>
        <v>0</v>
      </c>
      <c r="S75" s="461"/>
      <c r="T75" s="239"/>
      <c r="U75" s="239"/>
      <c r="V75" s="239"/>
      <c r="W75" s="239"/>
      <c r="X75" s="239"/>
      <c r="Y75" s="239"/>
      <c r="Z75" s="239"/>
      <c r="AA75" s="239"/>
      <c r="AB75" s="239"/>
      <c r="AC75" s="239"/>
      <c r="AD75" s="240"/>
      <c r="AE75" s="461"/>
      <c r="AF75" s="239"/>
      <c r="AG75" s="239"/>
      <c r="AH75" s="239"/>
      <c r="AI75" s="239"/>
      <c r="AJ75" s="239"/>
      <c r="AK75" s="239"/>
      <c r="AL75" s="239"/>
      <c r="AM75" s="239"/>
      <c r="AN75" s="239"/>
      <c r="AO75" s="239"/>
      <c r="AP75" s="240"/>
      <c r="AQ75" s="461"/>
      <c r="AR75" s="239"/>
      <c r="AS75" s="239"/>
      <c r="AT75" s="239"/>
      <c r="AU75" s="239"/>
      <c r="AV75" s="239"/>
      <c r="AW75" s="239"/>
      <c r="AX75" s="239"/>
      <c r="AY75" s="239"/>
      <c r="AZ75" s="239"/>
      <c r="BA75" s="239"/>
      <c r="BB75" s="240"/>
      <c r="BC75" s="461"/>
      <c r="BD75" s="239"/>
      <c r="BE75" s="239"/>
      <c r="BF75" s="239"/>
      <c r="BG75" s="239"/>
      <c r="BH75" s="239"/>
      <c r="BI75" s="239"/>
      <c r="BJ75" s="239"/>
      <c r="BK75" s="239"/>
      <c r="BL75" s="239"/>
      <c r="BM75" s="239"/>
      <c r="BN75" s="239"/>
    </row>
    <row r="76" spans="1:66" ht="13" x14ac:dyDescent="0.25">
      <c r="A76" s="391">
        <f t="shared" si="44"/>
        <v>54</v>
      </c>
      <c r="B76" s="234">
        <v>4</v>
      </c>
      <c r="C76" s="536"/>
      <c r="D76" s="234">
        <v>417</v>
      </c>
      <c r="E76" s="639"/>
      <c r="F76" s="566"/>
      <c r="G76" s="539" t="str">
        <f t="shared" si="71"/>
        <v>Allocation?</v>
      </c>
      <c r="H76" s="554" t="str">
        <f t="shared" si="72"/>
        <v>Local</v>
      </c>
      <c r="I76" s="558"/>
      <c r="J76" s="554" t="str">
        <f t="shared" si="45"/>
        <v>ZAR</v>
      </c>
      <c r="K76" s="553">
        <f t="shared" si="73"/>
        <v>1</v>
      </c>
      <c r="L76" s="237" t="str">
        <f t="shared" si="47"/>
        <v>-</v>
      </c>
      <c r="M76" s="238"/>
      <c r="N76" s="236"/>
      <c r="O76" s="611" t="str">
        <f t="shared" si="48"/>
        <v>Fixed</v>
      </c>
      <c r="P76" s="461"/>
      <c r="Q76" s="239"/>
      <c r="R76" s="626">
        <f t="shared" si="49"/>
        <v>0</v>
      </c>
      <c r="S76" s="461"/>
      <c r="T76" s="239"/>
      <c r="U76" s="239"/>
      <c r="V76" s="239"/>
      <c r="W76" s="239"/>
      <c r="X76" s="239"/>
      <c r="Y76" s="239"/>
      <c r="Z76" s="239"/>
      <c r="AA76" s="239"/>
      <c r="AB76" s="239"/>
      <c r="AC76" s="239"/>
      <c r="AD76" s="240"/>
      <c r="AE76" s="461"/>
      <c r="AF76" s="239"/>
      <c r="AG76" s="239"/>
      <c r="AH76" s="239"/>
      <c r="AI76" s="239"/>
      <c r="AJ76" s="239"/>
      <c r="AK76" s="239"/>
      <c r="AL76" s="239"/>
      <c r="AM76" s="239"/>
      <c r="AN76" s="239"/>
      <c r="AO76" s="239"/>
      <c r="AP76" s="240"/>
      <c r="AQ76" s="461"/>
      <c r="AR76" s="239"/>
      <c r="AS76" s="239"/>
      <c r="AT76" s="239"/>
      <c r="AU76" s="239"/>
      <c r="AV76" s="239"/>
      <c r="AW76" s="239"/>
      <c r="AX76" s="239"/>
      <c r="AY76" s="239"/>
      <c r="AZ76" s="239"/>
      <c r="BA76" s="239"/>
      <c r="BB76" s="240"/>
      <c r="BC76" s="461"/>
      <c r="BD76" s="239"/>
      <c r="BE76" s="239"/>
      <c r="BF76" s="239"/>
      <c r="BG76" s="239"/>
      <c r="BH76" s="239"/>
      <c r="BI76" s="239"/>
      <c r="BJ76" s="239"/>
      <c r="BK76" s="239"/>
      <c r="BL76" s="239"/>
      <c r="BM76" s="239"/>
      <c r="BN76" s="239"/>
    </row>
    <row r="77" spans="1:66" ht="13" x14ac:dyDescent="0.25">
      <c r="A77" s="391">
        <f t="shared" si="44"/>
        <v>55</v>
      </c>
      <c r="B77" s="234">
        <v>4</v>
      </c>
      <c r="C77" s="536"/>
      <c r="D77" s="449">
        <v>418</v>
      </c>
      <c r="E77" s="639"/>
      <c r="F77" s="566"/>
      <c r="G77" s="539" t="str">
        <f t="shared" si="71"/>
        <v>Allocation?</v>
      </c>
      <c r="H77" s="554" t="str">
        <f t="shared" si="72"/>
        <v>Local</v>
      </c>
      <c r="I77" s="558"/>
      <c r="J77" s="554" t="str">
        <f t="shared" si="45"/>
        <v>ZAR</v>
      </c>
      <c r="K77" s="553">
        <f t="shared" si="73"/>
        <v>1</v>
      </c>
      <c r="L77" s="237" t="str">
        <f t="shared" si="47"/>
        <v>-</v>
      </c>
      <c r="M77" s="238"/>
      <c r="N77" s="236"/>
      <c r="O77" s="611" t="str">
        <f t="shared" si="48"/>
        <v>Fixed</v>
      </c>
      <c r="P77" s="461"/>
      <c r="Q77" s="239"/>
      <c r="R77" s="626">
        <f t="shared" si="49"/>
        <v>0</v>
      </c>
      <c r="S77" s="461"/>
      <c r="T77" s="239"/>
      <c r="U77" s="239"/>
      <c r="V77" s="239"/>
      <c r="W77" s="239"/>
      <c r="X77" s="239"/>
      <c r="Y77" s="239"/>
      <c r="Z77" s="239"/>
      <c r="AA77" s="239"/>
      <c r="AB77" s="239"/>
      <c r="AC77" s="239"/>
      <c r="AD77" s="240"/>
      <c r="AE77" s="461"/>
      <c r="AF77" s="239"/>
      <c r="AG77" s="239"/>
      <c r="AH77" s="239"/>
      <c r="AI77" s="239"/>
      <c r="AJ77" s="239"/>
      <c r="AK77" s="239"/>
      <c r="AL77" s="239"/>
      <c r="AM77" s="239"/>
      <c r="AN77" s="239"/>
      <c r="AO77" s="239"/>
      <c r="AP77" s="240"/>
      <c r="AQ77" s="461"/>
      <c r="AR77" s="239"/>
      <c r="AS77" s="239"/>
      <c r="AT77" s="239"/>
      <c r="AU77" s="239"/>
      <c r="AV77" s="239"/>
      <c r="AW77" s="239"/>
      <c r="AX77" s="239"/>
      <c r="AY77" s="239"/>
      <c r="AZ77" s="239"/>
      <c r="BA77" s="239"/>
      <c r="BB77" s="240"/>
      <c r="BC77" s="461"/>
      <c r="BD77" s="239"/>
      <c r="BE77" s="239"/>
      <c r="BF77" s="239"/>
      <c r="BG77" s="239"/>
      <c r="BH77" s="239"/>
      <c r="BI77" s="239"/>
      <c r="BJ77" s="239"/>
      <c r="BK77" s="239"/>
      <c r="BL77" s="239"/>
      <c r="BM77" s="239"/>
      <c r="BN77" s="239"/>
    </row>
    <row r="78" spans="1:66" ht="13" x14ac:dyDescent="0.25">
      <c r="A78" s="391">
        <f t="shared" si="44"/>
        <v>56</v>
      </c>
      <c r="B78" s="234">
        <v>4</v>
      </c>
      <c r="C78" s="536"/>
      <c r="D78" s="234">
        <v>419</v>
      </c>
      <c r="E78" s="639"/>
      <c r="F78" s="566"/>
      <c r="G78" s="539" t="str">
        <f t="shared" si="71"/>
        <v>Allocation?</v>
      </c>
      <c r="H78" s="554" t="str">
        <f t="shared" si="72"/>
        <v>Local</v>
      </c>
      <c r="I78" s="558"/>
      <c r="J78" s="554" t="str">
        <f t="shared" si="45"/>
        <v>ZAR</v>
      </c>
      <c r="K78" s="553">
        <f t="shared" si="73"/>
        <v>1</v>
      </c>
      <c r="L78" s="237" t="str">
        <f t="shared" si="47"/>
        <v>-</v>
      </c>
      <c r="M78" s="238"/>
      <c r="N78" s="236"/>
      <c r="O78" s="611" t="str">
        <f t="shared" si="48"/>
        <v>Fixed</v>
      </c>
      <c r="P78" s="461"/>
      <c r="Q78" s="239"/>
      <c r="R78" s="626">
        <f t="shared" si="49"/>
        <v>0</v>
      </c>
      <c r="S78" s="461"/>
      <c r="T78" s="239"/>
      <c r="U78" s="239"/>
      <c r="V78" s="239"/>
      <c r="W78" s="239"/>
      <c r="X78" s="239"/>
      <c r="Y78" s="239"/>
      <c r="Z78" s="239"/>
      <c r="AA78" s="239"/>
      <c r="AB78" s="239"/>
      <c r="AC78" s="239"/>
      <c r="AD78" s="240"/>
      <c r="AE78" s="461"/>
      <c r="AF78" s="239"/>
      <c r="AG78" s="239"/>
      <c r="AH78" s="239"/>
      <c r="AI78" s="239"/>
      <c r="AJ78" s="239"/>
      <c r="AK78" s="239"/>
      <c r="AL78" s="239"/>
      <c r="AM78" s="239"/>
      <c r="AN78" s="239"/>
      <c r="AO78" s="239"/>
      <c r="AP78" s="240"/>
      <c r="AQ78" s="461"/>
      <c r="AR78" s="239"/>
      <c r="AS78" s="239"/>
      <c r="AT78" s="239"/>
      <c r="AU78" s="239"/>
      <c r="AV78" s="239"/>
      <c r="AW78" s="239"/>
      <c r="AX78" s="239"/>
      <c r="AY78" s="239"/>
      <c r="AZ78" s="239"/>
      <c r="BA78" s="239"/>
      <c r="BB78" s="240"/>
      <c r="BC78" s="461"/>
      <c r="BD78" s="239"/>
      <c r="BE78" s="239"/>
      <c r="BF78" s="239"/>
      <c r="BG78" s="239"/>
      <c r="BH78" s="239"/>
      <c r="BI78" s="239"/>
      <c r="BJ78" s="239"/>
      <c r="BK78" s="239"/>
      <c r="BL78" s="239"/>
      <c r="BM78" s="239"/>
      <c r="BN78" s="239"/>
    </row>
    <row r="79" spans="1:66" ht="13" x14ac:dyDescent="0.25">
      <c r="A79" s="391">
        <f t="shared" si="44"/>
        <v>57</v>
      </c>
      <c r="B79" s="234">
        <v>4</v>
      </c>
      <c r="C79" s="536"/>
      <c r="D79" s="449">
        <v>420</v>
      </c>
      <c r="E79" s="639"/>
      <c r="F79" s="566"/>
      <c r="G79" s="539" t="str">
        <f t="shared" si="71"/>
        <v>Allocation?</v>
      </c>
      <c r="H79" s="554" t="str">
        <f t="shared" si="72"/>
        <v>Local</v>
      </c>
      <c r="I79" s="558"/>
      <c r="J79" s="554" t="str">
        <f t="shared" si="45"/>
        <v>ZAR</v>
      </c>
      <c r="K79" s="553">
        <f t="shared" si="73"/>
        <v>1</v>
      </c>
      <c r="L79" s="237" t="str">
        <f t="shared" si="47"/>
        <v>-</v>
      </c>
      <c r="M79" s="238"/>
      <c r="N79" s="236"/>
      <c r="O79" s="611" t="str">
        <f t="shared" si="48"/>
        <v>Fixed</v>
      </c>
      <c r="P79" s="461"/>
      <c r="Q79" s="239"/>
      <c r="R79" s="626">
        <f t="shared" si="49"/>
        <v>0</v>
      </c>
      <c r="S79" s="461"/>
      <c r="T79" s="239"/>
      <c r="U79" s="239"/>
      <c r="V79" s="239"/>
      <c r="W79" s="239"/>
      <c r="X79" s="239"/>
      <c r="Y79" s="239"/>
      <c r="Z79" s="239"/>
      <c r="AA79" s="239"/>
      <c r="AB79" s="239"/>
      <c r="AC79" s="239"/>
      <c r="AD79" s="240"/>
      <c r="AE79" s="461"/>
      <c r="AF79" s="239"/>
      <c r="AG79" s="239"/>
      <c r="AH79" s="239"/>
      <c r="AI79" s="239"/>
      <c r="AJ79" s="239"/>
      <c r="AK79" s="239"/>
      <c r="AL79" s="239"/>
      <c r="AM79" s="239"/>
      <c r="AN79" s="239"/>
      <c r="AO79" s="239"/>
      <c r="AP79" s="240"/>
      <c r="AQ79" s="461"/>
      <c r="AR79" s="239"/>
      <c r="AS79" s="239"/>
      <c r="AT79" s="239"/>
      <c r="AU79" s="239"/>
      <c r="AV79" s="239"/>
      <c r="AW79" s="239"/>
      <c r="AX79" s="239"/>
      <c r="AY79" s="239"/>
      <c r="AZ79" s="239"/>
      <c r="BA79" s="239"/>
      <c r="BB79" s="240"/>
      <c r="BC79" s="461"/>
      <c r="BD79" s="239"/>
      <c r="BE79" s="239"/>
      <c r="BF79" s="239"/>
      <c r="BG79" s="239"/>
      <c r="BH79" s="239"/>
      <c r="BI79" s="239"/>
      <c r="BJ79" s="239"/>
      <c r="BK79" s="239"/>
      <c r="BL79" s="239"/>
      <c r="BM79" s="239"/>
      <c r="BN79" s="239"/>
    </row>
    <row r="80" spans="1:66" ht="13" x14ac:dyDescent="0.25">
      <c r="A80" s="391">
        <f t="shared" si="44"/>
        <v>58</v>
      </c>
      <c r="B80" s="234">
        <v>4</v>
      </c>
      <c r="C80" s="536"/>
      <c r="D80" s="234">
        <v>421</v>
      </c>
      <c r="E80" s="639"/>
      <c r="F80" s="566"/>
      <c r="G80" s="539" t="str">
        <f t="shared" si="71"/>
        <v>Allocation?</v>
      </c>
      <c r="H80" s="554" t="str">
        <f t="shared" si="72"/>
        <v>Local</v>
      </c>
      <c r="I80" s="558"/>
      <c r="J80" s="554" t="str">
        <f t="shared" si="45"/>
        <v>ZAR</v>
      </c>
      <c r="K80" s="553">
        <f t="shared" si="73"/>
        <v>1</v>
      </c>
      <c r="L80" s="237" t="str">
        <f t="shared" si="47"/>
        <v>-</v>
      </c>
      <c r="M80" s="238"/>
      <c r="N80" s="236"/>
      <c r="O80" s="611" t="str">
        <f t="shared" si="48"/>
        <v>Fixed</v>
      </c>
      <c r="P80" s="461"/>
      <c r="Q80" s="239"/>
      <c r="R80" s="626">
        <f t="shared" si="49"/>
        <v>0</v>
      </c>
      <c r="S80" s="461"/>
      <c r="T80" s="239"/>
      <c r="U80" s="239"/>
      <c r="V80" s="239"/>
      <c r="W80" s="239"/>
      <c r="X80" s="239"/>
      <c r="Y80" s="239"/>
      <c r="Z80" s="239"/>
      <c r="AA80" s="239"/>
      <c r="AB80" s="239"/>
      <c r="AC80" s="239"/>
      <c r="AD80" s="240"/>
      <c r="AE80" s="461"/>
      <c r="AF80" s="239"/>
      <c r="AG80" s="239"/>
      <c r="AH80" s="239"/>
      <c r="AI80" s="239"/>
      <c r="AJ80" s="239"/>
      <c r="AK80" s="239"/>
      <c r="AL80" s="239"/>
      <c r="AM80" s="239"/>
      <c r="AN80" s="239"/>
      <c r="AO80" s="239"/>
      <c r="AP80" s="240"/>
      <c r="AQ80" s="461"/>
      <c r="AR80" s="239"/>
      <c r="AS80" s="239"/>
      <c r="AT80" s="239"/>
      <c r="AU80" s="239"/>
      <c r="AV80" s="239"/>
      <c r="AW80" s="239"/>
      <c r="AX80" s="239"/>
      <c r="AY80" s="239"/>
      <c r="AZ80" s="239"/>
      <c r="BA80" s="239"/>
      <c r="BB80" s="240"/>
      <c r="BC80" s="461"/>
      <c r="BD80" s="239"/>
      <c r="BE80" s="239"/>
      <c r="BF80" s="239"/>
      <c r="BG80" s="239"/>
      <c r="BH80" s="239"/>
      <c r="BI80" s="239"/>
      <c r="BJ80" s="239"/>
      <c r="BK80" s="239"/>
      <c r="BL80" s="239"/>
      <c r="BM80" s="239"/>
      <c r="BN80" s="239"/>
    </row>
    <row r="81" spans="1:66" ht="13" x14ac:dyDescent="0.25">
      <c r="A81" s="391">
        <f t="shared" si="44"/>
        <v>59</v>
      </c>
      <c r="B81" s="234">
        <v>4</v>
      </c>
      <c r="C81" s="536"/>
      <c r="D81" s="449">
        <v>422</v>
      </c>
      <c r="E81" s="639"/>
      <c r="F81" s="566"/>
      <c r="G81" s="539" t="str">
        <f t="shared" si="71"/>
        <v>Allocation?</v>
      </c>
      <c r="H81" s="554" t="str">
        <f t="shared" si="72"/>
        <v>Local</v>
      </c>
      <c r="I81" s="558"/>
      <c r="J81" s="554" t="str">
        <f t="shared" si="45"/>
        <v>ZAR</v>
      </c>
      <c r="K81" s="553">
        <f t="shared" si="73"/>
        <v>1</v>
      </c>
      <c r="L81" s="237" t="str">
        <f t="shared" si="47"/>
        <v>-</v>
      </c>
      <c r="M81" s="238"/>
      <c r="N81" s="236"/>
      <c r="O81" s="611" t="str">
        <f t="shared" si="48"/>
        <v>Fixed</v>
      </c>
      <c r="P81" s="461"/>
      <c r="Q81" s="239"/>
      <c r="R81" s="626">
        <f t="shared" si="49"/>
        <v>0</v>
      </c>
      <c r="S81" s="461"/>
      <c r="T81" s="239"/>
      <c r="U81" s="239"/>
      <c r="V81" s="239"/>
      <c r="W81" s="239"/>
      <c r="X81" s="239"/>
      <c r="Y81" s="239"/>
      <c r="Z81" s="239"/>
      <c r="AA81" s="239"/>
      <c r="AB81" s="239"/>
      <c r="AC81" s="239"/>
      <c r="AD81" s="240"/>
      <c r="AE81" s="461"/>
      <c r="AF81" s="239"/>
      <c r="AG81" s="239"/>
      <c r="AH81" s="239"/>
      <c r="AI81" s="239"/>
      <c r="AJ81" s="239"/>
      <c r="AK81" s="239"/>
      <c r="AL81" s="239"/>
      <c r="AM81" s="239"/>
      <c r="AN81" s="239"/>
      <c r="AO81" s="239"/>
      <c r="AP81" s="240"/>
      <c r="AQ81" s="461"/>
      <c r="AR81" s="239"/>
      <c r="AS81" s="239"/>
      <c r="AT81" s="239"/>
      <c r="AU81" s="239"/>
      <c r="AV81" s="239"/>
      <c r="AW81" s="239"/>
      <c r="AX81" s="239"/>
      <c r="AY81" s="239"/>
      <c r="AZ81" s="239"/>
      <c r="BA81" s="239"/>
      <c r="BB81" s="240"/>
      <c r="BC81" s="461"/>
      <c r="BD81" s="239"/>
      <c r="BE81" s="239"/>
      <c r="BF81" s="239"/>
      <c r="BG81" s="239"/>
      <c r="BH81" s="239"/>
      <c r="BI81" s="239"/>
      <c r="BJ81" s="239"/>
      <c r="BK81" s="239"/>
      <c r="BL81" s="239"/>
      <c r="BM81" s="239"/>
      <c r="BN81" s="239"/>
    </row>
    <row r="82" spans="1:66" ht="13" x14ac:dyDescent="0.25">
      <c r="A82" s="391">
        <f t="shared" si="44"/>
        <v>60</v>
      </c>
      <c r="B82" s="234">
        <v>4</v>
      </c>
      <c r="C82" s="536"/>
      <c r="D82" s="234">
        <v>423</v>
      </c>
      <c r="E82" s="639"/>
      <c r="F82" s="566"/>
      <c r="G82" s="539" t="str">
        <f t="shared" si="71"/>
        <v>Allocation?</v>
      </c>
      <c r="H82" s="554" t="str">
        <f t="shared" si="72"/>
        <v>Local</v>
      </c>
      <c r="I82" s="558"/>
      <c r="J82" s="554" t="str">
        <f t="shared" si="45"/>
        <v>ZAR</v>
      </c>
      <c r="K82" s="553">
        <f t="shared" si="73"/>
        <v>1</v>
      </c>
      <c r="L82" s="237" t="str">
        <f t="shared" si="47"/>
        <v>-</v>
      </c>
      <c r="M82" s="238"/>
      <c r="N82" s="236"/>
      <c r="O82" s="611" t="str">
        <f t="shared" si="48"/>
        <v>Fixed</v>
      </c>
      <c r="P82" s="461"/>
      <c r="Q82" s="239"/>
      <c r="R82" s="626">
        <f t="shared" si="49"/>
        <v>0</v>
      </c>
      <c r="S82" s="461"/>
      <c r="T82" s="239"/>
      <c r="U82" s="239"/>
      <c r="V82" s="239"/>
      <c r="W82" s="239"/>
      <c r="X82" s="239"/>
      <c r="Y82" s="239"/>
      <c r="Z82" s="239"/>
      <c r="AA82" s="239"/>
      <c r="AB82" s="239"/>
      <c r="AC82" s="239"/>
      <c r="AD82" s="240"/>
      <c r="AE82" s="461"/>
      <c r="AF82" s="239"/>
      <c r="AG82" s="239"/>
      <c r="AH82" s="239"/>
      <c r="AI82" s="239"/>
      <c r="AJ82" s="239"/>
      <c r="AK82" s="239"/>
      <c r="AL82" s="239"/>
      <c r="AM82" s="239"/>
      <c r="AN82" s="239"/>
      <c r="AO82" s="239"/>
      <c r="AP82" s="240"/>
      <c r="AQ82" s="461"/>
      <c r="AR82" s="239"/>
      <c r="AS82" s="239"/>
      <c r="AT82" s="239"/>
      <c r="AU82" s="239"/>
      <c r="AV82" s="239"/>
      <c r="AW82" s="239"/>
      <c r="AX82" s="239"/>
      <c r="AY82" s="239"/>
      <c r="AZ82" s="239"/>
      <c r="BA82" s="239"/>
      <c r="BB82" s="240"/>
      <c r="BC82" s="461"/>
      <c r="BD82" s="239"/>
      <c r="BE82" s="239"/>
      <c r="BF82" s="239"/>
      <c r="BG82" s="239"/>
      <c r="BH82" s="239"/>
      <c r="BI82" s="239"/>
      <c r="BJ82" s="239"/>
      <c r="BK82" s="239"/>
      <c r="BL82" s="239"/>
      <c r="BM82" s="239"/>
      <c r="BN82" s="239"/>
    </row>
    <row r="83" spans="1:66" ht="13" x14ac:dyDescent="0.25">
      <c r="A83" s="391">
        <f t="shared" si="44"/>
        <v>61</v>
      </c>
      <c r="B83" s="234">
        <v>4</v>
      </c>
      <c r="C83" s="536"/>
      <c r="D83" s="449">
        <v>424</v>
      </c>
      <c r="E83" s="639"/>
      <c r="F83" s="566"/>
      <c r="G83" s="539" t="str">
        <f t="shared" si="71"/>
        <v>Allocation?</v>
      </c>
      <c r="H83" s="554" t="str">
        <f t="shared" si="72"/>
        <v>Local</v>
      </c>
      <c r="I83" s="558"/>
      <c r="J83" s="554" t="str">
        <f t="shared" si="45"/>
        <v>ZAR</v>
      </c>
      <c r="K83" s="553">
        <f t="shared" si="73"/>
        <v>1</v>
      </c>
      <c r="L83" s="237" t="str">
        <f t="shared" si="47"/>
        <v>-</v>
      </c>
      <c r="M83" s="238"/>
      <c r="N83" s="236"/>
      <c r="O83" s="611" t="str">
        <f t="shared" si="48"/>
        <v>Fixed</v>
      </c>
      <c r="P83" s="461"/>
      <c r="Q83" s="239"/>
      <c r="R83" s="626">
        <f t="shared" si="49"/>
        <v>0</v>
      </c>
      <c r="S83" s="461"/>
      <c r="T83" s="239"/>
      <c r="U83" s="239"/>
      <c r="V83" s="239"/>
      <c r="W83" s="239"/>
      <c r="X83" s="239"/>
      <c r="Y83" s="239"/>
      <c r="Z83" s="239"/>
      <c r="AA83" s="239"/>
      <c r="AB83" s="239"/>
      <c r="AC83" s="239"/>
      <c r="AD83" s="240"/>
      <c r="AE83" s="461"/>
      <c r="AF83" s="239"/>
      <c r="AG83" s="239"/>
      <c r="AH83" s="239"/>
      <c r="AI83" s="239"/>
      <c r="AJ83" s="239"/>
      <c r="AK83" s="239"/>
      <c r="AL83" s="239"/>
      <c r="AM83" s="239"/>
      <c r="AN83" s="239"/>
      <c r="AO83" s="239"/>
      <c r="AP83" s="240"/>
      <c r="AQ83" s="461"/>
      <c r="AR83" s="239"/>
      <c r="AS83" s="239"/>
      <c r="AT83" s="239"/>
      <c r="AU83" s="239"/>
      <c r="AV83" s="239"/>
      <c r="AW83" s="239"/>
      <c r="AX83" s="239"/>
      <c r="AY83" s="239"/>
      <c r="AZ83" s="239"/>
      <c r="BA83" s="239"/>
      <c r="BB83" s="240"/>
      <c r="BC83" s="461"/>
      <c r="BD83" s="239"/>
      <c r="BE83" s="239"/>
      <c r="BF83" s="239"/>
      <c r="BG83" s="239"/>
      <c r="BH83" s="239"/>
      <c r="BI83" s="239"/>
      <c r="BJ83" s="239"/>
      <c r="BK83" s="239"/>
      <c r="BL83" s="239"/>
      <c r="BM83" s="239"/>
      <c r="BN83" s="239"/>
    </row>
    <row r="84" spans="1:66" ht="13" x14ac:dyDescent="0.25">
      <c r="A84" s="391">
        <f t="shared" si="44"/>
        <v>62</v>
      </c>
      <c r="B84" s="234">
        <v>4</v>
      </c>
      <c r="C84" s="536"/>
      <c r="D84" s="234">
        <v>425</v>
      </c>
      <c r="E84" s="639"/>
      <c r="F84" s="566"/>
      <c r="G84" s="539" t="str">
        <f t="shared" si="71"/>
        <v>Allocation?</v>
      </c>
      <c r="H84" s="554" t="str">
        <f t="shared" si="72"/>
        <v>Local</v>
      </c>
      <c r="I84" s="558"/>
      <c r="J84" s="554" t="str">
        <f t="shared" si="45"/>
        <v>ZAR</v>
      </c>
      <c r="K84" s="553">
        <f t="shared" si="73"/>
        <v>1</v>
      </c>
      <c r="L84" s="237" t="str">
        <f t="shared" si="47"/>
        <v>-</v>
      </c>
      <c r="M84" s="238"/>
      <c r="N84" s="236"/>
      <c r="O84" s="611" t="str">
        <f t="shared" si="48"/>
        <v>Fixed</v>
      </c>
      <c r="P84" s="461"/>
      <c r="Q84" s="239"/>
      <c r="R84" s="626">
        <f t="shared" si="49"/>
        <v>0</v>
      </c>
      <c r="S84" s="461"/>
      <c r="T84" s="239"/>
      <c r="U84" s="239"/>
      <c r="V84" s="239"/>
      <c r="W84" s="239"/>
      <c r="X84" s="239"/>
      <c r="Y84" s="239"/>
      <c r="Z84" s="239"/>
      <c r="AA84" s="239"/>
      <c r="AB84" s="239"/>
      <c r="AC84" s="239"/>
      <c r="AD84" s="240"/>
      <c r="AE84" s="461"/>
      <c r="AF84" s="239"/>
      <c r="AG84" s="239"/>
      <c r="AH84" s="239"/>
      <c r="AI84" s="239"/>
      <c r="AJ84" s="239"/>
      <c r="AK84" s="239"/>
      <c r="AL84" s="239"/>
      <c r="AM84" s="239"/>
      <c r="AN84" s="239"/>
      <c r="AO84" s="239"/>
      <c r="AP84" s="240"/>
      <c r="AQ84" s="461"/>
      <c r="AR84" s="239"/>
      <c r="AS84" s="239"/>
      <c r="AT84" s="239"/>
      <c r="AU84" s="239"/>
      <c r="AV84" s="239"/>
      <c r="AW84" s="239"/>
      <c r="AX84" s="239"/>
      <c r="AY84" s="239"/>
      <c r="AZ84" s="239"/>
      <c r="BA84" s="239"/>
      <c r="BB84" s="240"/>
      <c r="BC84" s="461"/>
      <c r="BD84" s="239"/>
      <c r="BE84" s="239"/>
      <c r="BF84" s="239"/>
      <c r="BG84" s="239"/>
      <c r="BH84" s="239"/>
      <c r="BI84" s="239"/>
      <c r="BJ84" s="239"/>
      <c r="BK84" s="239"/>
      <c r="BL84" s="239"/>
      <c r="BM84" s="239"/>
      <c r="BN84" s="239"/>
    </row>
    <row r="85" spans="1:66" ht="13" x14ac:dyDescent="0.25">
      <c r="A85" s="391">
        <f t="shared" si="44"/>
        <v>63</v>
      </c>
      <c r="B85" s="234">
        <v>4</v>
      </c>
      <c r="C85" s="536"/>
      <c r="D85" s="449">
        <v>426</v>
      </c>
      <c r="E85" s="639"/>
      <c r="F85" s="566"/>
      <c r="G85" s="539" t="str">
        <f t="shared" si="71"/>
        <v>Allocation?</v>
      </c>
      <c r="H85" s="554" t="str">
        <f t="shared" si="72"/>
        <v>Local</v>
      </c>
      <c r="I85" s="558"/>
      <c r="J85" s="554" t="str">
        <f t="shared" si="45"/>
        <v>ZAR</v>
      </c>
      <c r="K85" s="553">
        <f t="shared" si="73"/>
        <v>1</v>
      </c>
      <c r="L85" s="237" t="str">
        <f t="shared" si="47"/>
        <v>-</v>
      </c>
      <c r="M85" s="238"/>
      <c r="N85" s="236"/>
      <c r="O85" s="611" t="str">
        <f t="shared" si="48"/>
        <v>Fixed</v>
      </c>
      <c r="P85" s="461"/>
      <c r="Q85" s="239"/>
      <c r="R85" s="626">
        <f t="shared" si="49"/>
        <v>0</v>
      </c>
      <c r="S85" s="461"/>
      <c r="T85" s="239"/>
      <c r="U85" s="239"/>
      <c r="V85" s="239"/>
      <c r="W85" s="239"/>
      <c r="X85" s="239"/>
      <c r="Y85" s="239"/>
      <c r="Z85" s="239"/>
      <c r="AA85" s="239"/>
      <c r="AB85" s="239"/>
      <c r="AC85" s="239"/>
      <c r="AD85" s="240"/>
      <c r="AE85" s="461"/>
      <c r="AF85" s="239"/>
      <c r="AG85" s="239"/>
      <c r="AH85" s="239"/>
      <c r="AI85" s="239"/>
      <c r="AJ85" s="239"/>
      <c r="AK85" s="239"/>
      <c r="AL85" s="239"/>
      <c r="AM85" s="239"/>
      <c r="AN85" s="239"/>
      <c r="AO85" s="239"/>
      <c r="AP85" s="240"/>
      <c r="AQ85" s="461"/>
      <c r="AR85" s="239"/>
      <c r="AS85" s="239"/>
      <c r="AT85" s="239"/>
      <c r="AU85" s="239"/>
      <c r="AV85" s="239"/>
      <c r="AW85" s="239"/>
      <c r="AX85" s="239"/>
      <c r="AY85" s="239"/>
      <c r="AZ85" s="239"/>
      <c r="BA85" s="239"/>
      <c r="BB85" s="240"/>
      <c r="BC85" s="461"/>
      <c r="BD85" s="239"/>
      <c r="BE85" s="239"/>
      <c r="BF85" s="239"/>
      <c r="BG85" s="239"/>
      <c r="BH85" s="239"/>
      <c r="BI85" s="239"/>
      <c r="BJ85" s="239"/>
      <c r="BK85" s="239"/>
      <c r="BL85" s="239"/>
      <c r="BM85" s="239"/>
      <c r="BN85" s="239"/>
    </row>
    <row r="86" spans="1:66" ht="13" x14ac:dyDescent="0.25">
      <c r="A86" s="391">
        <f t="shared" si="44"/>
        <v>64</v>
      </c>
      <c r="B86" s="234">
        <v>4</v>
      </c>
      <c r="C86" s="640"/>
      <c r="D86" s="640"/>
      <c r="E86" s="640"/>
      <c r="F86" s="566"/>
      <c r="G86" s="539" t="str">
        <f t="shared" si="71"/>
        <v>Allocation?</v>
      </c>
      <c r="H86" s="554" t="str">
        <f t="shared" si="72"/>
        <v>Local</v>
      </c>
      <c r="I86" s="558"/>
      <c r="J86" s="554" t="str">
        <f t="shared" si="45"/>
        <v>ZAR</v>
      </c>
      <c r="K86" s="553">
        <f t="shared" si="73"/>
        <v>1</v>
      </c>
      <c r="L86" s="237" t="str">
        <f t="shared" si="47"/>
        <v>-</v>
      </c>
      <c r="M86" s="238"/>
      <c r="N86" s="452"/>
      <c r="O86" s="611" t="str">
        <f t="shared" si="48"/>
        <v>Fixed</v>
      </c>
      <c r="P86" s="461"/>
      <c r="Q86" s="239"/>
      <c r="R86" s="626">
        <f t="shared" si="49"/>
        <v>0</v>
      </c>
      <c r="S86" s="461"/>
      <c r="T86" s="239"/>
      <c r="U86" s="239"/>
      <c r="V86" s="239"/>
      <c r="W86" s="239"/>
      <c r="X86" s="239"/>
      <c r="Y86" s="239"/>
      <c r="Z86" s="239"/>
      <c r="AA86" s="239"/>
      <c r="AB86" s="239"/>
      <c r="AC86" s="239"/>
      <c r="AD86" s="240"/>
      <c r="AE86" s="461"/>
      <c r="AF86" s="239"/>
      <c r="AG86" s="239"/>
      <c r="AH86" s="239"/>
      <c r="AI86" s="239"/>
      <c r="AJ86" s="239"/>
      <c r="AK86" s="239"/>
      <c r="AL86" s="239"/>
      <c r="AM86" s="239"/>
      <c r="AN86" s="239"/>
      <c r="AO86" s="239"/>
      <c r="AP86" s="240"/>
      <c r="AQ86" s="461"/>
      <c r="AR86" s="239"/>
      <c r="AS86" s="239"/>
      <c r="AT86" s="239"/>
      <c r="AU86" s="239"/>
      <c r="AV86" s="239"/>
      <c r="AW86" s="239"/>
      <c r="AX86" s="239"/>
      <c r="AY86" s="239"/>
      <c r="AZ86" s="239"/>
      <c r="BA86" s="239"/>
      <c r="BB86" s="240"/>
      <c r="BC86" s="461"/>
      <c r="BD86" s="239"/>
      <c r="BE86" s="239"/>
      <c r="BF86" s="239"/>
      <c r="BG86" s="239"/>
      <c r="BH86" s="239"/>
      <c r="BI86" s="239"/>
      <c r="BJ86" s="239"/>
      <c r="BK86" s="239"/>
      <c r="BL86" s="239"/>
      <c r="BM86" s="239"/>
      <c r="BN86" s="239"/>
    </row>
    <row r="87" spans="1:66" s="467" customFormat="1" ht="13" x14ac:dyDescent="0.25">
      <c r="A87" s="550">
        <f t="shared" si="44"/>
        <v>65</v>
      </c>
      <c r="B87" s="551">
        <v>5</v>
      </c>
      <c r="C87" s="581"/>
      <c r="D87" s="568"/>
      <c r="E87" s="578"/>
      <c r="F87" s="568"/>
      <c r="G87" s="568"/>
      <c r="H87" s="582" t="str">
        <f t="shared" si="72"/>
        <v>Local</v>
      </c>
      <c r="I87" s="582"/>
      <c r="J87" s="582" t="str">
        <f t="shared" si="45"/>
        <v>ZAR</v>
      </c>
      <c r="K87" s="582"/>
      <c r="L87" s="582">
        <f>SUM(L89:L143)</f>
        <v>0</v>
      </c>
      <c r="M87" s="582"/>
      <c r="N87" s="582"/>
      <c r="O87" s="585" t="str">
        <f t="shared" si="48"/>
        <v>Fixed</v>
      </c>
      <c r="P87" s="584">
        <f t="shared" ref="P87:Q87" si="74">SUM(P89:P143)</f>
        <v>0</v>
      </c>
      <c r="Q87" s="582">
        <f t="shared" si="74"/>
        <v>0</v>
      </c>
      <c r="R87" s="592">
        <f t="shared" si="49"/>
        <v>0</v>
      </c>
      <c r="S87" s="584">
        <f>SUM(S89:S143)</f>
        <v>0</v>
      </c>
      <c r="T87" s="582">
        <f>SUM(T89:T143)</f>
        <v>0</v>
      </c>
      <c r="U87" s="582">
        <f>SUM(U89:U143)</f>
        <v>0</v>
      </c>
      <c r="V87" s="582">
        <f t="shared" ref="V87:BE87" si="75">SUM(V89:V143)</f>
        <v>0</v>
      </c>
      <c r="W87" s="582">
        <f t="shared" si="75"/>
        <v>0</v>
      </c>
      <c r="X87" s="582">
        <f t="shared" si="75"/>
        <v>0</v>
      </c>
      <c r="Y87" s="582">
        <f t="shared" si="75"/>
        <v>0</v>
      </c>
      <c r="Z87" s="582">
        <f t="shared" si="75"/>
        <v>0</v>
      </c>
      <c r="AA87" s="582">
        <f t="shared" si="75"/>
        <v>0</v>
      </c>
      <c r="AB87" s="582">
        <f t="shared" si="75"/>
        <v>0</v>
      </c>
      <c r="AC87" s="582">
        <f t="shared" si="75"/>
        <v>0</v>
      </c>
      <c r="AD87" s="585">
        <f t="shared" si="75"/>
        <v>0</v>
      </c>
      <c r="AE87" s="584">
        <f t="shared" si="75"/>
        <v>0</v>
      </c>
      <c r="AF87" s="582">
        <f t="shared" si="75"/>
        <v>0</v>
      </c>
      <c r="AG87" s="582">
        <f t="shared" si="75"/>
        <v>0</v>
      </c>
      <c r="AH87" s="582">
        <f t="shared" si="75"/>
        <v>0</v>
      </c>
      <c r="AI87" s="582">
        <f t="shared" si="75"/>
        <v>0</v>
      </c>
      <c r="AJ87" s="582">
        <f t="shared" si="75"/>
        <v>0</v>
      </c>
      <c r="AK87" s="582">
        <f t="shared" si="75"/>
        <v>0</v>
      </c>
      <c r="AL87" s="582">
        <f t="shared" si="75"/>
        <v>0</v>
      </c>
      <c r="AM87" s="582">
        <f t="shared" si="75"/>
        <v>0</v>
      </c>
      <c r="AN87" s="582">
        <f t="shared" si="75"/>
        <v>0</v>
      </c>
      <c r="AO87" s="582">
        <f t="shared" si="75"/>
        <v>0</v>
      </c>
      <c r="AP87" s="585">
        <f t="shared" si="75"/>
        <v>0</v>
      </c>
      <c r="AQ87" s="584">
        <f t="shared" si="75"/>
        <v>0</v>
      </c>
      <c r="AR87" s="582">
        <f t="shared" si="75"/>
        <v>0</v>
      </c>
      <c r="AS87" s="582">
        <f t="shared" si="75"/>
        <v>0</v>
      </c>
      <c r="AT87" s="582">
        <f t="shared" si="75"/>
        <v>0</v>
      </c>
      <c r="AU87" s="582">
        <f t="shared" si="75"/>
        <v>0</v>
      </c>
      <c r="AV87" s="582">
        <f t="shared" si="75"/>
        <v>0</v>
      </c>
      <c r="AW87" s="582">
        <f t="shared" si="75"/>
        <v>0</v>
      </c>
      <c r="AX87" s="582">
        <f t="shared" si="75"/>
        <v>0</v>
      </c>
      <c r="AY87" s="582">
        <f t="shared" si="75"/>
        <v>0</v>
      </c>
      <c r="AZ87" s="582">
        <f t="shared" si="75"/>
        <v>0</v>
      </c>
      <c r="BA87" s="582">
        <f t="shared" si="75"/>
        <v>0</v>
      </c>
      <c r="BB87" s="585">
        <f t="shared" si="75"/>
        <v>0</v>
      </c>
      <c r="BC87" s="584">
        <f t="shared" si="75"/>
        <v>0</v>
      </c>
      <c r="BD87" s="582">
        <f t="shared" si="75"/>
        <v>0</v>
      </c>
      <c r="BE87" s="582">
        <f t="shared" si="75"/>
        <v>0</v>
      </c>
      <c r="BF87" s="582">
        <f t="shared" ref="BF87:BN87" si="76">SUM(BF89:BF143)</f>
        <v>0</v>
      </c>
      <c r="BG87" s="582">
        <f t="shared" si="76"/>
        <v>0</v>
      </c>
      <c r="BH87" s="582">
        <f t="shared" si="76"/>
        <v>0</v>
      </c>
      <c r="BI87" s="582">
        <f t="shared" si="76"/>
        <v>0</v>
      </c>
      <c r="BJ87" s="582">
        <f t="shared" si="76"/>
        <v>0</v>
      </c>
      <c r="BK87" s="582">
        <f t="shared" si="76"/>
        <v>0</v>
      </c>
      <c r="BL87" s="582">
        <f t="shared" si="76"/>
        <v>0</v>
      </c>
      <c r="BM87" s="582">
        <f t="shared" si="76"/>
        <v>0</v>
      </c>
      <c r="BN87" s="582">
        <f t="shared" si="76"/>
        <v>0</v>
      </c>
    </row>
    <row r="88" spans="1:66" ht="13" x14ac:dyDescent="0.25">
      <c r="A88" s="391">
        <f t="shared" si="44"/>
        <v>66</v>
      </c>
      <c r="B88" s="234">
        <v>5</v>
      </c>
      <c r="C88" s="536"/>
      <c r="D88" s="234"/>
      <c r="E88" s="537"/>
      <c r="F88" s="566"/>
      <c r="G88" s="539" t="str">
        <f t="shared" ref="G88:G143" si="77">IF(F88="","Allocation?",VLOOKUP(F88,$F$3:$G$18,2,FALSE))</f>
        <v>Allocation?</v>
      </c>
      <c r="H88" s="554" t="str">
        <f t="shared" si="72"/>
        <v>Local</v>
      </c>
      <c r="I88" s="558"/>
      <c r="J88" s="554" t="str">
        <f t="shared" si="45"/>
        <v>ZAR</v>
      </c>
      <c r="K88" s="553">
        <f t="shared" si="73"/>
        <v>1</v>
      </c>
      <c r="L88" s="237" t="str">
        <f t="shared" si="47"/>
        <v>-</v>
      </c>
      <c r="M88" s="238"/>
      <c r="N88" s="236"/>
      <c r="O88" s="611" t="str">
        <f t="shared" si="48"/>
        <v>Fixed</v>
      </c>
      <c r="P88" s="461"/>
      <c r="Q88" s="239"/>
      <c r="R88" s="626">
        <f t="shared" si="49"/>
        <v>0</v>
      </c>
      <c r="S88" s="461"/>
      <c r="T88" s="239"/>
      <c r="U88" s="239"/>
      <c r="V88" s="239"/>
      <c r="W88" s="239"/>
      <c r="X88" s="239"/>
      <c r="Y88" s="239"/>
      <c r="Z88" s="239"/>
      <c r="AA88" s="239"/>
      <c r="AB88" s="239"/>
      <c r="AC88" s="239"/>
      <c r="AD88" s="240"/>
      <c r="AE88" s="461"/>
      <c r="AF88" s="239"/>
      <c r="AG88" s="239"/>
      <c r="AH88" s="239"/>
      <c r="AI88" s="239"/>
      <c r="AJ88" s="239"/>
      <c r="AK88" s="239"/>
      <c r="AL88" s="239"/>
      <c r="AM88" s="239"/>
      <c r="AN88" s="239"/>
      <c r="AO88" s="239"/>
      <c r="AP88" s="240"/>
      <c r="AQ88" s="461"/>
      <c r="AR88" s="239"/>
      <c r="AS88" s="239"/>
      <c r="AT88" s="239"/>
      <c r="AU88" s="239"/>
      <c r="AV88" s="239"/>
      <c r="AW88" s="239"/>
      <c r="AX88" s="239"/>
      <c r="AY88" s="239"/>
      <c r="AZ88" s="239"/>
      <c r="BA88" s="239"/>
      <c r="BB88" s="240"/>
      <c r="BC88" s="461"/>
      <c r="BD88" s="239"/>
      <c r="BE88" s="239"/>
      <c r="BF88" s="239"/>
      <c r="BG88" s="239"/>
      <c r="BH88" s="239"/>
      <c r="BI88" s="239"/>
      <c r="BJ88" s="239"/>
      <c r="BK88" s="239"/>
      <c r="BL88" s="239"/>
      <c r="BM88" s="239"/>
      <c r="BN88" s="239"/>
    </row>
    <row r="89" spans="1:66" ht="13" x14ac:dyDescent="0.25">
      <c r="A89" s="391">
        <f t="shared" ref="A89:A152" si="78">A88+1</f>
        <v>67</v>
      </c>
      <c r="B89" s="234">
        <v>5</v>
      </c>
      <c r="C89" s="536"/>
      <c r="D89" s="449"/>
      <c r="E89" s="631"/>
      <c r="F89" s="566"/>
      <c r="G89" s="539" t="str">
        <f t="shared" si="77"/>
        <v>Allocation?</v>
      </c>
      <c r="H89" s="554" t="str">
        <f t="shared" si="72"/>
        <v>Local</v>
      </c>
      <c r="I89" s="558"/>
      <c r="J89" s="554" t="str">
        <f t="shared" ref="J89:J152" si="79">IF(I89="","ZAR",VLOOKUP(I89,$I$2:$K$15,2,FALSE))</f>
        <v>ZAR</v>
      </c>
      <c r="K89" s="553">
        <f t="shared" si="73"/>
        <v>1</v>
      </c>
      <c r="L89" s="237" t="str">
        <f t="shared" ref="L89:L152" si="80">IF(Q89&lt;&gt;"",Q89/K89,"-")</f>
        <v>-</v>
      </c>
      <c r="M89" s="238"/>
      <c r="N89" s="236"/>
      <c r="O89" s="611" t="str">
        <f t="shared" ref="O89:O152" si="81">IF(N89="","Fixed",VLOOKUP(N89,$N$2:$O$11,2,FALSE))</f>
        <v>Fixed</v>
      </c>
      <c r="P89" s="461"/>
      <c r="Q89" s="239"/>
      <c r="R89" s="626">
        <f t="shared" ref="R89:R152" si="82">+Q89+P89</f>
        <v>0</v>
      </c>
      <c r="S89" s="461"/>
      <c r="T89" s="239"/>
      <c r="U89" s="239"/>
      <c r="V89" s="239"/>
      <c r="W89" s="239"/>
      <c r="X89" s="239"/>
      <c r="Y89" s="239"/>
      <c r="Z89" s="239"/>
      <c r="AA89" s="239"/>
      <c r="AB89" s="239"/>
      <c r="AC89" s="239"/>
      <c r="AD89" s="240"/>
      <c r="AE89" s="461"/>
      <c r="AF89" s="239"/>
      <c r="AG89" s="239"/>
      <c r="AH89" s="239"/>
      <c r="AI89" s="239"/>
      <c r="AJ89" s="239"/>
      <c r="AK89" s="239"/>
      <c r="AL89" s="239"/>
      <c r="AM89" s="239"/>
      <c r="AN89" s="239"/>
      <c r="AO89" s="239"/>
      <c r="AP89" s="240"/>
      <c r="AQ89" s="461"/>
      <c r="AR89" s="239"/>
      <c r="AS89" s="239"/>
      <c r="AT89" s="239"/>
      <c r="AU89" s="239"/>
      <c r="AV89" s="239"/>
      <c r="AW89" s="239"/>
      <c r="AX89" s="239"/>
      <c r="AY89" s="239"/>
      <c r="AZ89" s="239"/>
      <c r="BA89" s="239"/>
      <c r="BB89" s="240"/>
      <c r="BC89" s="461"/>
      <c r="BD89" s="239"/>
      <c r="BE89" s="239"/>
      <c r="BF89" s="239"/>
      <c r="BG89" s="239"/>
      <c r="BH89" s="239"/>
      <c r="BI89" s="239"/>
      <c r="BJ89" s="239"/>
      <c r="BK89" s="239"/>
      <c r="BL89" s="239"/>
      <c r="BM89" s="239"/>
      <c r="BN89" s="239"/>
    </row>
    <row r="90" spans="1:66" ht="13" x14ac:dyDescent="0.25">
      <c r="A90" s="391">
        <f t="shared" si="78"/>
        <v>68</v>
      </c>
      <c r="B90" s="234">
        <v>5</v>
      </c>
      <c r="C90" s="536"/>
      <c r="D90" s="235"/>
      <c r="E90" s="632"/>
      <c r="F90" s="566"/>
      <c r="G90" s="539" t="str">
        <f t="shared" si="77"/>
        <v>Allocation?</v>
      </c>
      <c r="H90" s="554" t="str">
        <f t="shared" si="72"/>
        <v>Local</v>
      </c>
      <c r="I90" s="558"/>
      <c r="J90" s="554" t="str">
        <f t="shared" si="79"/>
        <v>ZAR</v>
      </c>
      <c r="K90" s="553">
        <f t="shared" si="73"/>
        <v>1</v>
      </c>
      <c r="L90" s="237" t="str">
        <f t="shared" si="80"/>
        <v>-</v>
      </c>
      <c r="M90" s="238"/>
      <c r="N90" s="236"/>
      <c r="O90" s="611" t="str">
        <f t="shared" si="81"/>
        <v>Fixed</v>
      </c>
      <c r="P90" s="461"/>
      <c r="Q90" s="239"/>
      <c r="R90" s="626">
        <f t="shared" si="82"/>
        <v>0</v>
      </c>
      <c r="S90" s="461"/>
      <c r="T90" s="239"/>
      <c r="U90" s="239"/>
      <c r="V90" s="239"/>
      <c r="W90" s="239"/>
      <c r="X90" s="239"/>
      <c r="Y90" s="239"/>
      <c r="Z90" s="239"/>
      <c r="AA90" s="239"/>
      <c r="AB90" s="239"/>
      <c r="AC90" s="239"/>
      <c r="AD90" s="240"/>
      <c r="AE90" s="461"/>
      <c r="AF90" s="239"/>
      <c r="AG90" s="239"/>
      <c r="AH90" s="239"/>
      <c r="AI90" s="239"/>
      <c r="AJ90" s="239"/>
      <c r="AK90" s="239"/>
      <c r="AL90" s="239"/>
      <c r="AM90" s="239"/>
      <c r="AN90" s="239"/>
      <c r="AO90" s="239"/>
      <c r="AP90" s="240"/>
      <c r="AQ90" s="461"/>
      <c r="AR90" s="239"/>
      <c r="AS90" s="239"/>
      <c r="AT90" s="239"/>
      <c r="AU90" s="239"/>
      <c r="AV90" s="239"/>
      <c r="AW90" s="239"/>
      <c r="AX90" s="239"/>
      <c r="AY90" s="239"/>
      <c r="AZ90" s="239"/>
      <c r="BA90" s="239"/>
      <c r="BB90" s="240"/>
      <c r="BC90" s="461"/>
      <c r="BD90" s="239"/>
      <c r="BE90" s="239"/>
      <c r="BF90" s="239"/>
      <c r="BG90" s="239"/>
      <c r="BH90" s="239"/>
      <c r="BI90" s="239"/>
      <c r="BJ90" s="239"/>
      <c r="BK90" s="239"/>
      <c r="BL90" s="239"/>
      <c r="BM90" s="239"/>
      <c r="BN90" s="239"/>
    </row>
    <row r="91" spans="1:66" ht="13" x14ac:dyDescent="0.25">
      <c r="A91" s="391">
        <f t="shared" si="78"/>
        <v>69</v>
      </c>
      <c r="B91" s="234">
        <v>5</v>
      </c>
      <c r="C91" s="536"/>
      <c r="D91" s="235"/>
      <c r="E91" s="632"/>
      <c r="F91" s="566"/>
      <c r="G91" s="539" t="str">
        <f t="shared" si="77"/>
        <v>Allocation?</v>
      </c>
      <c r="H91" s="554" t="str">
        <f t="shared" si="72"/>
        <v>Local</v>
      </c>
      <c r="I91" s="558"/>
      <c r="J91" s="554" t="str">
        <f t="shared" si="79"/>
        <v>ZAR</v>
      </c>
      <c r="K91" s="553">
        <f t="shared" si="73"/>
        <v>1</v>
      </c>
      <c r="L91" s="237" t="str">
        <f t="shared" si="80"/>
        <v>-</v>
      </c>
      <c r="M91" s="238"/>
      <c r="N91" s="236"/>
      <c r="O91" s="611" t="str">
        <f t="shared" si="81"/>
        <v>Fixed</v>
      </c>
      <c r="P91" s="461"/>
      <c r="Q91" s="239"/>
      <c r="R91" s="626">
        <f t="shared" si="82"/>
        <v>0</v>
      </c>
      <c r="S91" s="461"/>
      <c r="T91" s="239"/>
      <c r="U91" s="239"/>
      <c r="V91" s="239"/>
      <c r="W91" s="239"/>
      <c r="X91" s="239"/>
      <c r="Y91" s="239"/>
      <c r="Z91" s="239"/>
      <c r="AA91" s="239"/>
      <c r="AB91" s="239"/>
      <c r="AC91" s="239"/>
      <c r="AD91" s="240"/>
      <c r="AE91" s="461"/>
      <c r="AF91" s="239"/>
      <c r="AG91" s="239"/>
      <c r="AH91" s="239"/>
      <c r="AI91" s="239"/>
      <c r="AJ91" s="239"/>
      <c r="AK91" s="239"/>
      <c r="AL91" s="239"/>
      <c r="AM91" s="239"/>
      <c r="AN91" s="239"/>
      <c r="AO91" s="239"/>
      <c r="AP91" s="240"/>
      <c r="AQ91" s="461"/>
      <c r="AR91" s="239"/>
      <c r="AS91" s="239"/>
      <c r="AT91" s="239"/>
      <c r="AU91" s="239"/>
      <c r="AV91" s="239"/>
      <c r="AW91" s="239"/>
      <c r="AX91" s="239"/>
      <c r="AY91" s="239"/>
      <c r="AZ91" s="239"/>
      <c r="BA91" s="239"/>
      <c r="BB91" s="240"/>
      <c r="BC91" s="461"/>
      <c r="BD91" s="239"/>
      <c r="BE91" s="239"/>
      <c r="BF91" s="239"/>
      <c r="BG91" s="239"/>
      <c r="BH91" s="239"/>
      <c r="BI91" s="239"/>
      <c r="BJ91" s="239"/>
      <c r="BK91" s="239"/>
      <c r="BL91" s="239"/>
      <c r="BM91" s="239"/>
      <c r="BN91" s="239"/>
    </row>
    <row r="92" spans="1:66" ht="13" x14ac:dyDescent="0.25">
      <c r="A92" s="391">
        <f t="shared" si="78"/>
        <v>70</v>
      </c>
      <c r="B92" s="234">
        <v>5</v>
      </c>
      <c r="C92" s="536"/>
      <c r="D92" s="235"/>
      <c r="E92" s="632"/>
      <c r="F92" s="566"/>
      <c r="G92" s="539" t="str">
        <f t="shared" si="77"/>
        <v>Allocation?</v>
      </c>
      <c r="H92" s="554" t="str">
        <f t="shared" si="72"/>
        <v>Local</v>
      </c>
      <c r="I92" s="558"/>
      <c r="J92" s="554" t="str">
        <f t="shared" si="79"/>
        <v>ZAR</v>
      </c>
      <c r="K92" s="553">
        <f t="shared" si="73"/>
        <v>1</v>
      </c>
      <c r="L92" s="237" t="str">
        <f t="shared" si="80"/>
        <v>-</v>
      </c>
      <c r="M92" s="238"/>
      <c r="N92" s="236"/>
      <c r="O92" s="611" t="str">
        <f t="shared" si="81"/>
        <v>Fixed</v>
      </c>
      <c r="P92" s="461"/>
      <c r="Q92" s="239"/>
      <c r="R92" s="626">
        <f t="shared" si="82"/>
        <v>0</v>
      </c>
      <c r="S92" s="461"/>
      <c r="T92" s="239"/>
      <c r="U92" s="239"/>
      <c r="V92" s="239"/>
      <c r="W92" s="239"/>
      <c r="X92" s="239"/>
      <c r="Y92" s="239"/>
      <c r="Z92" s="239"/>
      <c r="AA92" s="239"/>
      <c r="AB92" s="239"/>
      <c r="AC92" s="239"/>
      <c r="AD92" s="240"/>
      <c r="AE92" s="461"/>
      <c r="AF92" s="239"/>
      <c r="AG92" s="239"/>
      <c r="AH92" s="239"/>
      <c r="AI92" s="239"/>
      <c r="AJ92" s="239"/>
      <c r="AK92" s="239"/>
      <c r="AL92" s="239"/>
      <c r="AM92" s="239"/>
      <c r="AN92" s="239"/>
      <c r="AO92" s="239"/>
      <c r="AP92" s="240"/>
      <c r="AQ92" s="461"/>
      <c r="AR92" s="239"/>
      <c r="AS92" s="239"/>
      <c r="AT92" s="239"/>
      <c r="AU92" s="239"/>
      <c r="AV92" s="239"/>
      <c r="AW92" s="239"/>
      <c r="AX92" s="239"/>
      <c r="AY92" s="239"/>
      <c r="AZ92" s="239"/>
      <c r="BA92" s="239"/>
      <c r="BB92" s="240"/>
      <c r="BC92" s="461"/>
      <c r="BD92" s="239"/>
      <c r="BE92" s="239"/>
      <c r="BF92" s="239"/>
      <c r="BG92" s="239"/>
      <c r="BH92" s="239"/>
      <c r="BI92" s="239"/>
      <c r="BJ92" s="239"/>
      <c r="BK92" s="239"/>
      <c r="BL92" s="239"/>
      <c r="BM92" s="239"/>
      <c r="BN92" s="239"/>
    </row>
    <row r="93" spans="1:66" ht="13" x14ac:dyDescent="0.25">
      <c r="A93" s="391">
        <f t="shared" si="78"/>
        <v>71</v>
      </c>
      <c r="B93" s="234">
        <v>5</v>
      </c>
      <c r="C93" s="536"/>
      <c r="D93" s="235"/>
      <c r="E93" s="632"/>
      <c r="F93" s="566"/>
      <c r="G93" s="539" t="str">
        <f t="shared" si="77"/>
        <v>Allocation?</v>
      </c>
      <c r="H93" s="554" t="str">
        <f t="shared" si="72"/>
        <v>Local</v>
      </c>
      <c r="I93" s="558"/>
      <c r="J93" s="554" t="str">
        <f t="shared" si="79"/>
        <v>ZAR</v>
      </c>
      <c r="K93" s="553">
        <f t="shared" si="73"/>
        <v>1</v>
      </c>
      <c r="L93" s="237" t="str">
        <f t="shared" si="80"/>
        <v>-</v>
      </c>
      <c r="M93" s="238"/>
      <c r="N93" s="236"/>
      <c r="O93" s="611" t="str">
        <f t="shared" si="81"/>
        <v>Fixed</v>
      </c>
      <c r="P93" s="461"/>
      <c r="Q93" s="239"/>
      <c r="R93" s="626">
        <f t="shared" si="82"/>
        <v>0</v>
      </c>
      <c r="S93" s="461"/>
      <c r="T93" s="239"/>
      <c r="U93" s="239"/>
      <c r="V93" s="239"/>
      <c r="W93" s="239"/>
      <c r="X93" s="239"/>
      <c r="Y93" s="239"/>
      <c r="Z93" s="239"/>
      <c r="AA93" s="239"/>
      <c r="AB93" s="239"/>
      <c r="AC93" s="239"/>
      <c r="AD93" s="240"/>
      <c r="AE93" s="461"/>
      <c r="AF93" s="239"/>
      <c r="AG93" s="239"/>
      <c r="AH93" s="239"/>
      <c r="AI93" s="239"/>
      <c r="AJ93" s="239"/>
      <c r="AK93" s="239"/>
      <c r="AL93" s="239"/>
      <c r="AM93" s="239"/>
      <c r="AN93" s="239"/>
      <c r="AO93" s="239"/>
      <c r="AP93" s="240"/>
      <c r="AQ93" s="461"/>
      <c r="AR93" s="239"/>
      <c r="AS93" s="239"/>
      <c r="AT93" s="239"/>
      <c r="AU93" s="239"/>
      <c r="AV93" s="239"/>
      <c r="AW93" s="239"/>
      <c r="AX93" s="239"/>
      <c r="AY93" s="239"/>
      <c r="AZ93" s="239"/>
      <c r="BA93" s="239"/>
      <c r="BB93" s="240"/>
      <c r="BC93" s="461"/>
      <c r="BD93" s="239"/>
      <c r="BE93" s="239"/>
      <c r="BF93" s="239"/>
      <c r="BG93" s="239"/>
      <c r="BH93" s="239"/>
      <c r="BI93" s="239"/>
      <c r="BJ93" s="239"/>
      <c r="BK93" s="239"/>
      <c r="BL93" s="239"/>
      <c r="BM93" s="239"/>
      <c r="BN93" s="239"/>
    </row>
    <row r="94" spans="1:66" ht="13" x14ac:dyDescent="0.25">
      <c r="A94" s="391">
        <f t="shared" si="78"/>
        <v>72</v>
      </c>
      <c r="B94" s="234">
        <v>5</v>
      </c>
      <c r="C94" s="536"/>
      <c r="D94" s="235"/>
      <c r="E94" s="632"/>
      <c r="F94" s="566"/>
      <c r="G94" s="539" t="str">
        <f t="shared" si="77"/>
        <v>Allocation?</v>
      </c>
      <c r="H94" s="554" t="str">
        <f t="shared" si="72"/>
        <v>Local</v>
      </c>
      <c r="I94" s="558"/>
      <c r="J94" s="554" t="str">
        <f t="shared" si="79"/>
        <v>ZAR</v>
      </c>
      <c r="K94" s="553">
        <f t="shared" si="73"/>
        <v>1</v>
      </c>
      <c r="L94" s="237" t="str">
        <f t="shared" si="80"/>
        <v>-</v>
      </c>
      <c r="M94" s="238"/>
      <c r="N94" s="236"/>
      <c r="O94" s="611" t="str">
        <f t="shared" si="81"/>
        <v>Fixed</v>
      </c>
      <c r="P94" s="461"/>
      <c r="Q94" s="239"/>
      <c r="R94" s="626">
        <f t="shared" si="82"/>
        <v>0</v>
      </c>
      <c r="S94" s="461"/>
      <c r="T94" s="239"/>
      <c r="U94" s="239"/>
      <c r="V94" s="239"/>
      <c r="W94" s="239"/>
      <c r="X94" s="239"/>
      <c r="Y94" s="239"/>
      <c r="Z94" s="239"/>
      <c r="AA94" s="239"/>
      <c r="AB94" s="239"/>
      <c r="AC94" s="239"/>
      <c r="AD94" s="240"/>
      <c r="AE94" s="461"/>
      <c r="AF94" s="239"/>
      <c r="AG94" s="239"/>
      <c r="AH94" s="239"/>
      <c r="AI94" s="239"/>
      <c r="AJ94" s="239"/>
      <c r="AK94" s="239"/>
      <c r="AL94" s="239"/>
      <c r="AM94" s="239"/>
      <c r="AN94" s="239"/>
      <c r="AO94" s="239"/>
      <c r="AP94" s="240"/>
      <c r="AQ94" s="461"/>
      <c r="AR94" s="239"/>
      <c r="AS94" s="239"/>
      <c r="AT94" s="239"/>
      <c r="AU94" s="239"/>
      <c r="AV94" s="239"/>
      <c r="AW94" s="239"/>
      <c r="AX94" s="239"/>
      <c r="AY94" s="239"/>
      <c r="AZ94" s="239"/>
      <c r="BA94" s="239"/>
      <c r="BB94" s="240"/>
      <c r="BC94" s="461"/>
      <c r="BD94" s="239"/>
      <c r="BE94" s="239"/>
      <c r="BF94" s="239"/>
      <c r="BG94" s="239"/>
      <c r="BH94" s="239"/>
      <c r="BI94" s="239"/>
      <c r="BJ94" s="239"/>
      <c r="BK94" s="239"/>
      <c r="BL94" s="239"/>
      <c r="BM94" s="239"/>
      <c r="BN94" s="239"/>
    </row>
    <row r="95" spans="1:66" ht="13" x14ac:dyDescent="0.25">
      <c r="A95" s="391">
        <f t="shared" si="78"/>
        <v>73</v>
      </c>
      <c r="B95" s="234">
        <v>5</v>
      </c>
      <c r="C95" s="536"/>
      <c r="D95" s="448"/>
      <c r="E95" s="632"/>
      <c r="F95" s="566"/>
      <c r="G95" s="539" t="str">
        <f t="shared" si="77"/>
        <v>Allocation?</v>
      </c>
      <c r="H95" s="554" t="str">
        <f t="shared" si="72"/>
        <v>Local</v>
      </c>
      <c r="I95" s="558"/>
      <c r="J95" s="554" t="str">
        <f t="shared" si="79"/>
        <v>ZAR</v>
      </c>
      <c r="K95" s="553">
        <f t="shared" si="73"/>
        <v>1</v>
      </c>
      <c r="L95" s="237" t="str">
        <f t="shared" si="80"/>
        <v>-</v>
      </c>
      <c r="M95" s="238"/>
      <c r="N95" s="236"/>
      <c r="O95" s="611" t="str">
        <f t="shared" si="81"/>
        <v>Fixed</v>
      </c>
      <c r="P95" s="461"/>
      <c r="Q95" s="239"/>
      <c r="R95" s="626">
        <f t="shared" si="82"/>
        <v>0</v>
      </c>
      <c r="S95" s="461"/>
      <c r="T95" s="239"/>
      <c r="U95" s="239"/>
      <c r="V95" s="239"/>
      <c r="W95" s="239"/>
      <c r="X95" s="239"/>
      <c r="Y95" s="239"/>
      <c r="Z95" s="239"/>
      <c r="AA95" s="239"/>
      <c r="AB95" s="239"/>
      <c r="AC95" s="239"/>
      <c r="AD95" s="240"/>
      <c r="AE95" s="461"/>
      <c r="AF95" s="239"/>
      <c r="AG95" s="239"/>
      <c r="AH95" s="239"/>
      <c r="AI95" s="239"/>
      <c r="AJ95" s="239"/>
      <c r="AK95" s="239"/>
      <c r="AL95" s="239"/>
      <c r="AM95" s="239"/>
      <c r="AN95" s="239"/>
      <c r="AO95" s="239"/>
      <c r="AP95" s="240"/>
      <c r="AQ95" s="461"/>
      <c r="AR95" s="239"/>
      <c r="AS95" s="239"/>
      <c r="AT95" s="239"/>
      <c r="AU95" s="239"/>
      <c r="AV95" s="239"/>
      <c r="AW95" s="239"/>
      <c r="AX95" s="239"/>
      <c r="AY95" s="239"/>
      <c r="AZ95" s="239"/>
      <c r="BA95" s="239"/>
      <c r="BB95" s="240"/>
      <c r="BC95" s="461"/>
      <c r="BD95" s="239"/>
      <c r="BE95" s="239"/>
      <c r="BF95" s="239"/>
      <c r="BG95" s="239"/>
      <c r="BH95" s="239"/>
      <c r="BI95" s="239"/>
      <c r="BJ95" s="239"/>
      <c r="BK95" s="239"/>
      <c r="BL95" s="239"/>
      <c r="BM95" s="239"/>
      <c r="BN95" s="239"/>
    </row>
    <row r="96" spans="1:66" ht="13" x14ac:dyDescent="0.25">
      <c r="A96" s="391">
        <f t="shared" si="78"/>
        <v>74</v>
      </c>
      <c r="B96" s="234">
        <v>5</v>
      </c>
      <c r="C96" s="536"/>
      <c r="D96" s="235"/>
      <c r="E96" s="632"/>
      <c r="F96" s="566"/>
      <c r="G96" s="539" t="str">
        <f t="shared" si="77"/>
        <v>Allocation?</v>
      </c>
      <c r="H96" s="554" t="str">
        <f t="shared" si="72"/>
        <v>Local</v>
      </c>
      <c r="I96" s="558"/>
      <c r="J96" s="554" t="str">
        <f t="shared" si="79"/>
        <v>ZAR</v>
      </c>
      <c r="K96" s="553">
        <f t="shared" si="73"/>
        <v>1</v>
      </c>
      <c r="L96" s="237" t="str">
        <f t="shared" si="80"/>
        <v>-</v>
      </c>
      <c r="M96" s="238"/>
      <c r="N96" s="236"/>
      <c r="O96" s="611" t="str">
        <f t="shared" si="81"/>
        <v>Fixed</v>
      </c>
      <c r="P96" s="461"/>
      <c r="Q96" s="239"/>
      <c r="R96" s="626">
        <f t="shared" si="82"/>
        <v>0</v>
      </c>
      <c r="S96" s="461"/>
      <c r="T96" s="239"/>
      <c r="U96" s="239"/>
      <c r="V96" s="239"/>
      <c r="W96" s="239"/>
      <c r="X96" s="239"/>
      <c r="Y96" s="239"/>
      <c r="Z96" s="239"/>
      <c r="AA96" s="239"/>
      <c r="AB96" s="239"/>
      <c r="AC96" s="239"/>
      <c r="AD96" s="240"/>
      <c r="AE96" s="461"/>
      <c r="AF96" s="239"/>
      <c r="AG96" s="239"/>
      <c r="AH96" s="239"/>
      <c r="AI96" s="239"/>
      <c r="AJ96" s="239"/>
      <c r="AK96" s="239"/>
      <c r="AL96" s="239"/>
      <c r="AM96" s="239"/>
      <c r="AN96" s="239"/>
      <c r="AO96" s="239"/>
      <c r="AP96" s="240"/>
      <c r="AQ96" s="461"/>
      <c r="AR96" s="239"/>
      <c r="AS96" s="239"/>
      <c r="AT96" s="239"/>
      <c r="AU96" s="239"/>
      <c r="AV96" s="239"/>
      <c r="AW96" s="239"/>
      <c r="AX96" s="239"/>
      <c r="AY96" s="239"/>
      <c r="AZ96" s="239"/>
      <c r="BA96" s="239"/>
      <c r="BB96" s="240"/>
      <c r="BC96" s="461"/>
      <c r="BD96" s="239"/>
      <c r="BE96" s="239"/>
      <c r="BF96" s="239"/>
      <c r="BG96" s="239"/>
      <c r="BH96" s="239"/>
      <c r="BI96" s="239"/>
      <c r="BJ96" s="239"/>
      <c r="BK96" s="239"/>
      <c r="BL96" s="239"/>
      <c r="BM96" s="239"/>
      <c r="BN96" s="239"/>
    </row>
    <row r="97" spans="1:66" ht="13" x14ac:dyDescent="0.25">
      <c r="A97" s="391">
        <f t="shared" si="78"/>
        <v>75</v>
      </c>
      <c r="B97" s="234">
        <v>5</v>
      </c>
      <c r="C97" s="536"/>
      <c r="D97" s="235"/>
      <c r="E97" s="632"/>
      <c r="F97" s="566"/>
      <c r="G97" s="539" t="str">
        <f t="shared" si="77"/>
        <v>Allocation?</v>
      </c>
      <c r="H97" s="554" t="str">
        <f t="shared" si="72"/>
        <v>Local</v>
      </c>
      <c r="I97" s="558"/>
      <c r="J97" s="554" t="str">
        <f t="shared" si="79"/>
        <v>ZAR</v>
      </c>
      <c r="K97" s="553">
        <f t="shared" si="73"/>
        <v>1</v>
      </c>
      <c r="L97" s="237" t="str">
        <f t="shared" si="80"/>
        <v>-</v>
      </c>
      <c r="M97" s="238"/>
      <c r="N97" s="236"/>
      <c r="O97" s="611" t="str">
        <f t="shared" si="81"/>
        <v>Fixed</v>
      </c>
      <c r="P97" s="461"/>
      <c r="Q97" s="239"/>
      <c r="R97" s="626">
        <f t="shared" si="82"/>
        <v>0</v>
      </c>
      <c r="S97" s="461"/>
      <c r="T97" s="239"/>
      <c r="U97" s="239"/>
      <c r="V97" s="239"/>
      <c r="W97" s="239"/>
      <c r="X97" s="239"/>
      <c r="Y97" s="239"/>
      <c r="Z97" s="239"/>
      <c r="AA97" s="239"/>
      <c r="AB97" s="239"/>
      <c r="AC97" s="239"/>
      <c r="AD97" s="240"/>
      <c r="AE97" s="461"/>
      <c r="AF97" s="239"/>
      <c r="AG97" s="239"/>
      <c r="AH97" s="239"/>
      <c r="AI97" s="239"/>
      <c r="AJ97" s="239"/>
      <c r="AK97" s="239"/>
      <c r="AL97" s="239"/>
      <c r="AM97" s="239"/>
      <c r="AN97" s="239"/>
      <c r="AO97" s="239"/>
      <c r="AP97" s="240"/>
      <c r="AQ97" s="461"/>
      <c r="AR97" s="239"/>
      <c r="AS97" s="239"/>
      <c r="AT97" s="239"/>
      <c r="AU97" s="239"/>
      <c r="AV97" s="239"/>
      <c r="AW97" s="239"/>
      <c r="AX97" s="239"/>
      <c r="AY97" s="239"/>
      <c r="AZ97" s="239"/>
      <c r="BA97" s="239"/>
      <c r="BB97" s="240"/>
      <c r="BC97" s="461"/>
      <c r="BD97" s="239"/>
      <c r="BE97" s="239"/>
      <c r="BF97" s="239"/>
      <c r="BG97" s="239"/>
      <c r="BH97" s="239"/>
      <c r="BI97" s="239"/>
      <c r="BJ97" s="239"/>
      <c r="BK97" s="239"/>
      <c r="BL97" s="239"/>
      <c r="BM97" s="239"/>
      <c r="BN97" s="239"/>
    </row>
    <row r="98" spans="1:66" ht="13" x14ac:dyDescent="0.25">
      <c r="A98" s="391">
        <f t="shared" si="78"/>
        <v>76</v>
      </c>
      <c r="B98" s="234">
        <v>5</v>
      </c>
      <c r="C98" s="536"/>
      <c r="D98" s="448"/>
      <c r="E98" s="632"/>
      <c r="F98" s="566"/>
      <c r="G98" s="539" t="str">
        <f t="shared" si="77"/>
        <v>Allocation?</v>
      </c>
      <c r="H98" s="554" t="str">
        <f t="shared" si="72"/>
        <v>Local</v>
      </c>
      <c r="I98" s="558"/>
      <c r="J98" s="554" t="str">
        <f t="shared" si="79"/>
        <v>ZAR</v>
      </c>
      <c r="K98" s="553">
        <f t="shared" si="73"/>
        <v>1</v>
      </c>
      <c r="L98" s="237" t="str">
        <f t="shared" si="80"/>
        <v>-</v>
      </c>
      <c r="M98" s="238"/>
      <c r="N98" s="236"/>
      <c r="O98" s="611" t="str">
        <f t="shared" si="81"/>
        <v>Fixed</v>
      </c>
      <c r="P98" s="461"/>
      <c r="Q98" s="239"/>
      <c r="R98" s="626">
        <f t="shared" si="82"/>
        <v>0</v>
      </c>
      <c r="S98" s="461"/>
      <c r="T98" s="239"/>
      <c r="U98" s="239"/>
      <c r="V98" s="239"/>
      <c r="W98" s="239"/>
      <c r="X98" s="239"/>
      <c r="Y98" s="239"/>
      <c r="Z98" s="239"/>
      <c r="AA98" s="239"/>
      <c r="AB98" s="239"/>
      <c r="AC98" s="239"/>
      <c r="AD98" s="240"/>
      <c r="AE98" s="461"/>
      <c r="AF98" s="239"/>
      <c r="AG98" s="239"/>
      <c r="AH98" s="239"/>
      <c r="AI98" s="239"/>
      <c r="AJ98" s="239"/>
      <c r="AK98" s="239"/>
      <c r="AL98" s="239"/>
      <c r="AM98" s="239"/>
      <c r="AN98" s="239"/>
      <c r="AO98" s="239"/>
      <c r="AP98" s="240"/>
      <c r="AQ98" s="461"/>
      <c r="AR98" s="239"/>
      <c r="AS98" s="239"/>
      <c r="AT98" s="239"/>
      <c r="AU98" s="239"/>
      <c r="AV98" s="239"/>
      <c r="AW98" s="239"/>
      <c r="AX98" s="239"/>
      <c r="AY98" s="239"/>
      <c r="AZ98" s="239"/>
      <c r="BA98" s="239"/>
      <c r="BB98" s="240"/>
      <c r="BC98" s="461"/>
      <c r="BD98" s="239"/>
      <c r="BE98" s="239"/>
      <c r="BF98" s="239"/>
      <c r="BG98" s="239"/>
      <c r="BH98" s="239"/>
      <c r="BI98" s="239"/>
      <c r="BJ98" s="239"/>
      <c r="BK98" s="239"/>
      <c r="BL98" s="239"/>
      <c r="BM98" s="239"/>
      <c r="BN98" s="239"/>
    </row>
    <row r="99" spans="1:66" ht="13" x14ac:dyDescent="0.25">
      <c r="A99" s="391">
        <f t="shared" si="78"/>
        <v>77</v>
      </c>
      <c r="B99" s="234">
        <v>5</v>
      </c>
      <c r="C99" s="536"/>
      <c r="D99" s="235"/>
      <c r="E99" s="632"/>
      <c r="F99" s="566"/>
      <c r="G99" s="539" t="str">
        <f t="shared" si="77"/>
        <v>Allocation?</v>
      </c>
      <c r="H99" s="554" t="str">
        <f t="shared" si="72"/>
        <v>Local</v>
      </c>
      <c r="I99" s="558"/>
      <c r="J99" s="554" t="str">
        <f t="shared" si="79"/>
        <v>ZAR</v>
      </c>
      <c r="K99" s="553">
        <f t="shared" si="73"/>
        <v>1</v>
      </c>
      <c r="L99" s="237" t="str">
        <f t="shared" si="80"/>
        <v>-</v>
      </c>
      <c r="M99" s="238"/>
      <c r="N99" s="236"/>
      <c r="O99" s="611" t="str">
        <f t="shared" si="81"/>
        <v>Fixed</v>
      </c>
      <c r="P99" s="461"/>
      <c r="Q99" s="239"/>
      <c r="R99" s="626">
        <f t="shared" si="82"/>
        <v>0</v>
      </c>
      <c r="S99" s="461"/>
      <c r="T99" s="239"/>
      <c r="U99" s="239"/>
      <c r="V99" s="239"/>
      <c r="W99" s="239"/>
      <c r="X99" s="239"/>
      <c r="Y99" s="239"/>
      <c r="Z99" s="239"/>
      <c r="AA99" s="239"/>
      <c r="AB99" s="239"/>
      <c r="AC99" s="239"/>
      <c r="AD99" s="240"/>
      <c r="AE99" s="461"/>
      <c r="AF99" s="239"/>
      <c r="AG99" s="239"/>
      <c r="AH99" s="239"/>
      <c r="AI99" s="239"/>
      <c r="AJ99" s="239"/>
      <c r="AK99" s="239"/>
      <c r="AL99" s="239"/>
      <c r="AM99" s="239"/>
      <c r="AN99" s="239"/>
      <c r="AO99" s="239"/>
      <c r="AP99" s="240"/>
      <c r="AQ99" s="461"/>
      <c r="AR99" s="239"/>
      <c r="AS99" s="239"/>
      <c r="AT99" s="239"/>
      <c r="AU99" s="239"/>
      <c r="AV99" s="239"/>
      <c r="AW99" s="239"/>
      <c r="AX99" s="239"/>
      <c r="AY99" s="239"/>
      <c r="AZ99" s="239"/>
      <c r="BA99" s="239"/>
      <c r="BB99" s="240"/>
      <c r="BC99" s="461"/>
      <c r="BD99" s="239"/>
      <c r="BE99" s="239"/>
      <c r="BF99" s="239"/>
      <c r="BG99" s="239"/>
      <c r="BH99" s="239"/>
      <c r="BI99" s="239"/>
      <c r="BJ99" s="239"/>
      <c r="BK99" s="239"/>
      <c r="BL99" s="239"/>
      <c r="BM99" s="239"/>
      <c r="BN99" s="239"/>
    </row>
    <row r="100" spans="1:66" ht="13" x14ac:dyDescent="0.25">
      <c r="A100" s="391">
        <f t="shared" si="78"/>
        <v>78</v>
      </c>
      <c r="B100" s="234">
        <v>5</v>
      </c>
      <c r="C100" s="536"/>
      <c r="D100" s="235"/>
      <c r="E100" s="632"/>
      <c r="F100" s="566"/>
      <c r="G100" s="539" t="str">
        <f t="shared" si="77"/>
        <v>Allocation?</v>
      </c>
      <c r="H100" s="554" t="str">
        <f t="shared" si="72"/>
        <v>Local</v>
      </c>
      <c r="I100" s="558"/>
      <c r="J100" s="554" t="str">
        <f t="shared" si="79"/>
        <v>ZAR</v>
      </c>
      <c r="K100" s="553">
        <f t="shared" si="73"/>
        <v>1</v>
      </c>
      <c r="L100" s="237" t="str">
        <f t="shared" si="80"/>
        <v>-</v>
      </c>
      <c r="M100" s="238"/>
      <c r="N100" s="236"/>
      <c r="O100" s="611" t="str">
        <f t="shared" si="81"/>
        <v>Fixed</v>
      </c>
      <c r="P100" s="461"/>
      <c r="Q100" s="239"/>
      <c r="R100" s="626">
        <f t="shared" si="82"/>
        <v>0</v>
      </c>
      <c r="S100" s="461"/>
      <c r="T100" s="239"/>
      <c r="U100" s="239"/>
      <c r="V100" s="239"/>
      <c r="W100" s="239"/>
      <c r="X100" s="239"/>
      <c r="Y100" s="239"/>
      <c r="Z100" s="239"/>
      <c r="AA100" s="239"/>
      <c r="AB100" s="239"/>
      <c r="AC100" s="239"/>
      <c r="AD100" s="240"/>
      <c r="AE100" s="461"/>
      <c r="AF100" s="239"/>
      <c r="AG100" s="239"/>
      <c r="AH100" s="239"/>
      <c r="AI100" s="239"/>
      <c r="AJ100" s="239"/>
      <c r="AK100" s="239"/>
      <c r="AL100" s="239"/>
      <c r="AM100" s="239"/>
      <c r="AN100" s="239"/>
      <c r="AO100" s="239"/>
      <c r="AP100" s="240"/>
      <c r="AQ100" s="461"/>
      <c r="AR100" s="239"/>
      <c r="AS100" s="239"/>
      <c r="AT100" s="239"/>
      <c r="AU100" s="239"/>
      <c r="AV100" s="239"/>
      <c r="AW100" s="239"/>
      <c r="AX100" s="239"/>
      <c r="AY100" s="239"/>
      <c r="AZ100" s="239"/>
      <c r="BA100" s="239"/>
      <c r="BB100" s="240"/>
      <c r="BC100" s="461"/>
      <c r="BD100" s="239"/>
      <c r="BE100" s="239"/>
      <c r="BF100" s="239"/>
      <c r="BG100" s="239"/>
      <c r="BH100" s="239"/>
      <c r="BI100" s="239"/>
      <c r="BJ100" s="239"/>
      <c r="BK100" s="239"/>
      <c r="BL100" s="239"/>
      <c r="BM100" s="239"/>
      <c r="BN100" s="239"/>
    </row>
    <row r="101" spans="1:66" ht="13" x14ac:dyDescent="0.25">
      <c r="A101" s="391">
        <f t="shared" si="78"/>
        <v>79</v>
      </c>
      <c r="B101" s="234">
        <v>5</v>
      </c>
      <c r="C101" s="536"/>
      <c r="D101" s="235"/>
      <c r="E101" s="632"/>
      <c r="F101" s="566"/>
      <c r="G101" s="539" t="str">
        <f t="shared" si="77"/>
        <v>Allocation?</v>
      </c>
      <c r="H101" s="554" t="str">
        <f t="shared" si="72"/>
        <v>Local</v>
      </c>
      <c r="I101" s="558"/>
      <c r="J101" s="554" t="str">
        <f t="shared" si="79"/>
        <v>ZAR</v>
      </c>
      <c r="K101" s="553">
        <f t="shared" si="73"/>
        <v>1</v>
      </c>
      <c r="L101" s="237" t="str">
        <f t="shared" si="80"/>
        <v>-</v>
      </c>
      <c r="M101" s="238"/>
      <c r="N101" s="236"/>
      <c r="O101" s="611" t="str">
        <f t="shared" si="81"/>
        <v>Fixed</v>
      </c>
      <c r="P101" s="461"/>
      <c r="Q101" s="239"/>
      <c r="R101" s="626">
        <f t="shared" si="82"/>
        <v>0</v>
      </c>
      <c r="S101" s="461"/>
      <c r="T101" s="239"/>
      <c r="U101" s="239"/>
      <c r="V101" s="239"/>
      <c r="W101" s="239"/>
      <c r="X101" s="239"/>
      <c r="Y101" s="239"/>
      <c r="Z101" s="239"/>
      <c r="AA101" s="239"/>
      <c r="AB101" s="239"/>
      <c r="AC101" s="239"/>
      <c r="AD101" s="240"/>
      <c r="AE101" s="461"/>
      <c r="AF101" s="239"/>
      <c r="AG101" s="239"/>
      <c r="AH101" s="239"/>
      <c r="AI101" s="239"/>
      <c r="AJ101" s="239"/>
      <c r="AK101" s="239"/>
      <c r="AL101" s="239"/>
      <c r="AM101" s="239"/>
      <c r="AN101" s="239"/>
      <c r="AO101" s="239"/>
      <c r="AP101" s="240"/>
      <c r="AQ101" s="461"/>
      <c r="AR101" s="239"/>
      <c r="AS101" s="239"/>
      <c r="AT101" s="239"/>
      <c r="AU101" s="239"/>
      <c r="AV101" s="239"/>
      <c r="AW101" s="239"/>
      <c r="AX101" s="239"/>
      <c r="AY101" s="239"/>
      <c r="AZ101" s="239"/>
      <c r="BA101" s="239"/>
      <c r="BB101" s="240"/>
      <c r="BC101" s="461"/>
      <c r="BD101" s="239"/>
      <c r="BE101" s="239"/>
      <c r="BF101" s="239"/>
      <c r="BG101" s="239"/>
      <c r="BH101" s="239"/>
      <c r="BI101" s="239"/>
      <c r="BJ101" s="239"/>
      <c r="BK101" s="239"/>
      <c r="BL101" s="239"/>
      <c r="BM101" s="239"/>
      <c r="BN101" s="239"/>
    </row>
    <row r="102" spans="1:66" ht="13" x14ac:dyDescent="0.25">
      <c r="A102" s="391">
        <f t="shared" si="78"/>
        <v>80</v>
      </c>
      <c r="B102" s="234">
        <v>5</v>
      </c>
      <c r="C102" s="536"/>
      <c r="D102" s="235"/>
      <c r="E102" s="632"/>
      <c r="F102" s="566"/>
      <c r="G102" s="539" t="str">
        <f t="shared" si="77"/>
        <v>Allocation?</v>
      </c>
      <c r="H102" s="554" t="str">
        <f t="shared" si="72"/>
        <v>Local</v>
      </c>
      <c r="I102" s="558"/>
      <c r="J102" s="554" t="str">
        <f t="shared" si="79"/>
        <v>ZAR</v>
      </c>
      <c r="K102" s="553">
        <f t="shared" si="73"/>
        <v>1</v>
      </c>
      <c r="L102" s="237" t="str">
        <f t="shared" si="80"/>
        <v>-</v>
      </c>
      <c r="M102" s="238"/>
      <c r="N102" s="236"/>
      <c r="O102" s="611" t="str">
        <f t="shared" si="81"/>
        <v>Fixed</v>
      </c>
      <c r="P102" s="461"/>
      <c r="Q102" s="239"/>
      <c r="R102" s="626">
        <f t="shared" si="82"/>
        <v>0</v>
      </c>
      <c r="S102" s="461"/>
      <c r="T102" s="239"/>
      <c r="U102" s="239"/>
      <c r="V102" s="239"/>
      <c r="W102" s="239"/>
      <c r="X102" s="239"/>
      <c r="Y102" s="239"/>
      <c r="Z102" s="239"/>
      <c r="AA102" s="239"/>
      <c r="AB102" s="239"/>
      <c r="AC102" s="239"/>
      <c r="AD102" s="240"/>
      <c r="AE102" s="461"/>
      <c r="AF102" s="239"/>
      <c r="AG102" s="239"/>
      <c r="AH102" s="239"/>
      <c r="AI102" s="239"/>
      <c r="AJ102" s="239"/>
      <c r="AK102" s="239"/>
      <c r="AL102" s="239"/>
      <c r="AM102" s="239"/>
      <c r="AN102" s="239"/>
      <c r="AO102" s="239"/>
      <c r="AP102" s="240"/>
      <c r="AQ102" s="461"/>
      <c r="AR102" s="239"/>
      <c r="AS102" s="239"/>
      <c r="AT102" s="239"/>
      <c r="AU102" s="239"/>
      <c r="AV102" s="239"/>
      <c r="AW102" s="239"/>
      <c r="AX102" s="239"/>
      <c r="AY102" s="239"/>
      <c r="AZ102" s="239"/>
      <c r="BA102" s="239"/>
      <c r="BB102" s="240"/>
      <c r="BC102" s="461"/>
      <c r="BD102" s="239"/>
      <c r="BE102" s="239"/>
      <c r="BF102" s="239"/>
      <c r="BG102" s="239"/>
      <c r="BH102" s="239"/>
      <c r="BI102" s="239"/>
      <c r="BJ102" s="239"/>
      <c r="BK102" s="239"/>
      <c r="BL102" s="239"/>
      <c r="BM102" s="239"/>
      <c r="BN102" s="239"/>
    </row>
    <row r="103" spans="1:66" ht="13" x14ac:dyDescent="0.25">
      <c r="A103" s="391">
        <f t="shared" si="78"/>
        <v>81</v>
      </c>
      <c r="B103" s="234">
        <v>5</v>
      </c>
      <c r="C103" s="536"/>
      <c r="D103" s="235"/>
      <c r="E103" s="632"/>
      <c r="F103" s="566"/>
      <c r="G103" s="539" t="str">
        <f t="shared" si="77"/>
        <v>Allocation?</v>
      </c>
      <c r="H103" s="554" t="str">
        <f t="shared" si="72"/>
        <v>Local</v>
      </c>
      <c r="I103" s="558"/>
      <c r="J103" s="554" t="str">
        <f t="shared" si="79"/>
        <v>ZAR</v>
      </c>
      <c r="K103" s="553">
        <f t="shared" si="73"/>
        <v>1</v>
      </c>
      <c r="L103" s="237" t="str">
        <f t="shared" si="80"/>
        <v>-</v>
      </c>
      <c r="M103" s="238"/>
      <c r="N103" s="236"/>
      <c r="O103" s="611" t="str">
        <f t="shared" si="81"/>
        <v>Fixed</v>
      </c>
      <c r="P103" s="461"/>
      <c r="Q103" s="239"/>
      <c r="R103" s="626">
        <f t="shared" si="82"/>
        <v>0</v>
      </c>
      <c r="S103" s="461"/>
      <c r="T103" s="239"/>
      <c r="U103" s="239"/>
      <c r="V103" s="239"/>
      <c r="W103" s="239"/>
      <c r="X103" s="239"/>
      <c r="Y103" s="239"/>
      <c r="Z103" s="239"/>
      <c r="AA103" s="239"/>
      <c r="AB103" s="239"/>
      <c r="AC103" s="239"/>
      <c r="AD103" s="240"/>
      <c r="AE103" s="461"/>
      <c r="AF103" s="239"/>
      <c r="AG103" s="239"/>
      <c r="AH103" s="239"/>
      <c r="AI103" s="239"/>
      <c r="AJ103" s="239"/>
      <c r="AK103" s="239"/>
      <c r="AL103" s="239"/>
      <c r="AM103" s="239"/>
      <c r="AN103" s="239"/>
      <c r="AO103" s="239"/>
      <c r="AP103" s="240"/>
      <c r="AQ103" s="461"/>
      <c r="AR103" s="239"/>
      <c r="AS103" s="239"/>
      <c r="AT103" s="239"/>
      <c r="AU103" s="239"/>
      <c r="AV103" s="239"/>
      <c r="AW103" s="239"/>
      <c r="AX103" s="239"/>
      <c r="AY103" s="239"/>
      <c r="AZ103" s="239"/>
      <c r="BA103" s="239"/>
      <c r="BB103" s="240"/>
      <c r="BC103" s="461"/>
      <c r="BD103" s="239"/>
      <c r="BE103" s="239"/>
      <c r="BF103" s="239"/>
      <c r="BG103" s="239"/>
      <c r="BH103" s="239"/>
      <c r="BI103" s="239"/>
      <c r="BJ103" s="239"/>
      <c r="BK103" s="239"/>
      <c r="BL103" s="239"/>
      <c r="BM103" s="239"/>
      <c r="BN103" s="239"/>
    </row>
    <row r="104" spans="1:66" ht="13" x14ac:dyDescent="0.25">
      <c r="A104" s="391">
        <f t="shared" si="78"/>
        <v>82</v>
      </c>
      <c r="B104" s="234">
        <v>5</v>
      </c>
      <c r="C104" s="536"/>
      <c r="D104" s="235"/>
      <c r="E104" s="632"/>
      <c r="F104" s="566"/>
      <c r="G104" s="539" t="str">
        <f t="shared" si="77"/>
        <v>Allocation?</v>
      </c>
      <c r="H104" s="554" t="str">
        <f t="shared" si="72"/>
        <v>Local</v>
      </c>
      <c r="I104" s="558"/>
      <c r="J104" s="554" t="str">
        <f t="shared" si="79"/>
        <v>ZAR</v>
      </c>
      <c r="K104" s="553">
        <f t="shared" si="73"/>
        <v>1</v>
      </c>
      <c r="L104" s="237" t="str">
        <f t="shared" si="80"/>
        <v>-</v>
      </c>
      <c r="M104" s="238"/>
      <c r="N104" s="236"/>
      <c r="O104" s="611" t="str">
        <f t="shared" si="81"/>
        <v>Fixed</v>
      </c>
      <c r="P104" s="461"/>
      <c r="Q104" s="239"/>
      <c r="R104" s="626">
        <f t="shared" si="82"/>
        <v>0</v>
      </c>
      <c r="S104" s="461"/>
      <c r="T104" s="239"/>
      <c r="U104" s="239"/>
      <c r="V104" s="239"/>
      <c r="W104" s="239"/>
      <c r="X104" s="239"/>
      <c r="Y104" s="239"/>
      <c r="Z104" s="239"/>
      <c r="AA104" s="239"/>
      <c r="AB104" s="239"/>
      <c r="AC104" s="239"/>
      <c r="AD104" s="240"/>
      <c r="AE104" s="461"/>
      <c r="AF104" s="239"/>
      <c r="AG104" s="239"/>
      <c r="AH104" s="239"/>
      <c r="AI104" s="239"/>
      <c r="AJ104" s="239"/>
      <c r="AK104" s="239"/>
      <c r="AL104" s="239"/>
      <c r="AM104" s="239"/>
      <c r="AN104" s="239"/>
      <c r="AO104" s="239"/>
      <c r="AP104" s="240"/>
      <c r="AQ104" s="461"/>
      <c r="AR104" s="239"/>
      <c r="AS104" s="239"/>
      <c r="AT104" s="239"/>
      <c r="AU104" s="239"/>
      <c r="AV104" s="239"/>
      <c r="AW104" s="239"/>
      <c r="AX104" s="239"/>
      <c r="AY104" s="239"/>
      <c r="AZ104" s="239"/>
      <c r="BA104" s="239"/>
      <c r="BB104" s="240"/>
      <c r="BC104" s="461"/>
      <c r="BD104" s="239"/>
      <c r="BE104" s="239"/>
      <c r="BF104" s="239"/>
      <c r="BG104" s="239"/>
      <c r="BH104" s="239"/>
      <c r="BI104" s="239"/>
      <c r="BJ104" s="239"/>
      <c r="BK104" s="239"/>
      <c r="BL104" s="239"/>
      <c r="BM104" s="239"/>
      <c r="BN104" s="239"/>
    </row>
    <row r="105" spans="1:66" ht="13" x14ac:dyDescent="0.25">
      <c r="A105" s="391">
        <f t="shared" si="78"/>
        <v>83</v>
      </c>
      <c r="B105" s="234">
        <v>5</v>
      </c>
      <c r="C105" s="536"/>
      <c r="D105" s="235"/>
      <c r="E105" s="632"/>
      <c r="F105" s="566"/>
      <c r="G105" s="539" t="str">
        <f t="shared" si="77"/>
        <v>Allocation?</v>
      </c>
      <c r="H105" s="554" t="str">
        <f t="shared" si="72"/>
        <v>Local</v>
      </c>
      <c r="I105" s="558"/>
      <c r="J105" s="554" t="str">
        <f t="shared" si="79"/>
        <v>ZAR</v>
      </c>
      <c r="K105" s="553">
        <f t="shared" si="73"/>
        <v>1</v>
      </c>
      <c r="L105" s="237" t="str">
        <f t="shared" si="80"/>
        <v>-</v>
      </c>
      <c r="M105" s="238"/>
      <c r="N105" s="236"/>
      <c r="O105" s="611" t="str">
        <f t="shared" si="81"/>
        <v>Fixed</v>
      </c>
      <c r="P105" s="461"/>
      <c r="Q105" s="239"/>
      <c r="R105" s="626">
        <f t="shared" si="82"/>
        <v>0</v>
      </c>
      <c r="S105" s="461"/>
      <c r="T105" s="239"/>
      <c r="U105" s="239"/>
      <c r="V105" s="239"/>
      <c r="W105" s="239"/>
      <c r="X105" s="239"/>
      <c r="Y105" s="239"/>
      <c r="Z105" s="239"/>
      <c r="AA105" s="239"/>
      <c r="AB105" s="239"/>
      <c r="AC105" s="239"/>
      <c r="AD105" s="240"/>
      <c r="AE105" s="461"/>
      <c r="AF105" s="239"/>
      <c r="AG105" s="239"/>
      <c r="AH105" s="239"/>
      <c r="AI105" s="239"/>
      <c r="AJ105" s="239"/>
      <c r="AK105" s="239"/>
      <c r="AL105" s="239"/>
      <c r="AM105" s="239"/>
      <c r="AN105" s="239"/>
      <c r="AO105" s="239"/>
      <c r="AP105" s="240"/>
      <c r="AQ105" s="461"/>
      <c r="AR105" s="239"/>
      <c r="AS105" s="239"/>
      <c r="AT105" s="239"/>
      <c r="AU105" s="239"/>
      <c r="AV105" s="239"/>
      <c r="AW105" s="239"/>
      <c r="AX105" s="239"/>
      <c r="AY105" s="239"/>
      <c r="AZ105" s="239"/>
      <c r="BA105" s="239"/>
      <c r="BB105" s="240"/>
      <c r="BC105" s="461"/>
      <c r="BD105" s="239"/>
      <c r="BE105" s="239"/>
      <c r="BF105" s="239"/>
      <c r="BG105" s="239"/>
      <c r="BH105" s="239"/>
      <c r="BI105" s="239"/>
      <c r="BJ105" s="239"/>
      <c r="BK105" s="239"/>
      <c r="BL105" s="239"/>
      <c r="BM105" s="239"/>
      <c r="BN105" s="239"/>
    </row>
    <row r="106" spans="1:66" ht="13" x14ac:dyDescent="0.25">
      <c r="A106" s="391">
        <f t="shared" si="78"/>
        <v>84</v>
      </c>
      <c r="B106" s="234">
        <v>5</v>
      </c>
      <c r="C106" s="536"/>
      <c r="D106" s="235"/>
      <c r="E106" s="632"/>
      <c r="F106" s="566"/>
      <c r="G106" s="539" t="str">
        <f t="shared" si="77"/>
        <v>Allocation?</v>
      </c>
      <c r="H106" s="554" t="str">
        <f t="shared" si="72"/>
        <v>Local</v>
      </c>
      <c r="I106" s="558"/>
      <c r="J106" s="554" t="str">
        <f t="shared" si="79"/>
        <v>ZAR</v>
      </c>
      <c r="K106" s="553">
        <f t="shared" si="73"/>
        <v>1</v>
      </c>
      <c r="L106" s="237" t="str">
        <f t="shared" si="80"/>
        <v>-</v>
      </c>
      <c r="M106" s="238"/>
      <c r="N106" s="236"/>
      <c r="O106" s="611" t="str">
        <f t="shared" si="81"/>
        <v>Fixed</v>
      </c>
      <c r="P106" s="461"/>
      <c r="Q106" s="239"/>
      <c r="R106" s="626">
        <f t="shared" si="82"/>
        <v>0</v>
      </c>
      <c r="S106" s="461"/>
      <c r="T106" s="239"/>
      <c r="U106" s="239"/>
      <c r="V106" s="239"/>
      <c r="W106" s="239"/>
      <c r="X106" s="239"/>
      <c r="Y106" s="239"/>
      <c r="Z106" s="239"/>
      <c r="AA106" s="239"/>
      <c r="AB106" s="239"/>
      <c r="AC106" s="239"/>
      <c r="AD106" s="240"/>
      <c r="AE106" s="461"/>
      <c r="AF106" s="239"/>
      <c r="AG106" s="239"/>
      <c r="AH106" s="239"/>
      <c r="AI106" s="239"/>
      <c r="AJ106" s="239"/>
      <c r="AK106" s="239"/>
      <c r="AL106" s="239"/>
      <c r="AM106" s="239"/>
      <c r="AN106" s="239"/>
      <c r="AO106" s="239"/>
      <c r="AP106" s="240"/>
      <c r="AQ106" s="461"/>
      <c r="AR106" s="239"/>
      <c r="AS106" s="239"/>
      <c r="AT106" s="239"/>
      <c r="AU106" s="239"/>
      <c r="AV106" s="239"/>
      <c r="AW106" s="239"/>
      <c r="AX106" s="239"/>
      <c r="AY106" s="239"/>
      <c r="AZ106" s="239"/>
      <c r="BA106" s="239"/>
      <c r="BB106" s="240"/>
      <c r="BC106" s="461"/>
      <c r="BD106" s="239"/>
      <c r="BE106" s="239"/>
      <c r="BF106" s="239"/>
      <c r="BG106" s="239"/>
      <c r="BH106" s="239"/>
      <c r="BI106" s="239"/>
      <c r="BJ106" s="239"/>
      <c r="BK106" s="239"/>
      <c r="BL106" s="239"/>
      <c r="BM106" s="239"/>
      <c r="BN106" s="239"/>
    </row>
    <row r="107" spans="1:66" ht="13" x14ac:dyDescent="0.25">
      <c r="A107" s="391">
        <f t="shared" si="78"/>
        <v>85</v>
      </c>
      <c r="B107" s="234">
        <v>5</v>
      </c>
      <c r="C107" s="536"/>
      <c r="D107" s="235"/>
      <c r="E107" s="632"/>
      <c r="F107" s="566"/>
      <c r="G107" s="539" t="str">
        <f t="shared" si="77"/>
        <v>Allocation?</v>
      </c>
      <c r="H107" s="554" t="str">
        <f t="shared" si="72"/>
        <v>Local</v>
      </c>
      <c r="I107" s="558"/>
      <c r="J107" s="554" t="str">
        <f t="shared" si="79"/>
        <v>ZAR</v>
      </c>
      <c r="K107" s="553">
        <f t="shared" si="73"/>
        <v>1</v>
      </c>
      <c r="L107" s="237" t="str">
        <f t="shared" si="80"/>
        <v>-</v>
      </c>
      <c r="M107" s="238"/>
      <c r="N107" s="236"/>
      <c r="O107" s="611" t="str">
        <f t="shared" si="81"/>
        <v>Fixed</v>
      </c>
      <c r="P107" s="461"/>
      <c r="Q107" s="239"/>
      <c r="R107" s="626">
        <f t="shared" si="82"/>
        <v>0</v>
      </c>
      <c r="S107" s="461"/>
      <c r="T107" s="239"/>
      <c r="U107" s="239"/>
      <c r="V107" s="239"/>
      <c r="W107" s="239"/>
      <c r="X107" s="239"/>
      <c r="Y107" s="239"/>
      <c r="Z107" s="239"/>
      <c r="AA107" s="239"/>
      <c r="AB107" s="239"/>
      <c r="AC107" s="239"/>
      <c r="AD107" s="240"/>
      <c r="AE107" s="461"/>
      <c r="AF107" s="239"/>
      <c r="AG107" s="239"/>
      <c r="AH107" s="239"/>
      <c r="AI107" s="239"/>
      <c r="AJ107" s="239"/>
      <c r="AK107" s="239"/>
      <c r="AL107" s="239"/>
      <c r="AM107" s="239"/>
      <c r="AN107" s="239"/>
      <c r="AO107" s="239"/>
      <c r="AP107" s="240"/>
      <c r="AQ107" s="461"/>
      <c r="AR107" s="239"/>
      <c r="AS107" s="239"/>
      <c r="AT107" s="239"/>
      <c r="AU107" s="239"/>
      <c r="AV107" s="239"/>
      <c r="AW107" s="239"/>
      <c r="AX107" s="239"/>
      <c r="AY107" s="239"/>
      <c r="AZ107" s="239"/>
      <c r="BA107" s="239"/>
      <c r="BB107" s="240"/>
      <c r="BC107" s="461"/>
      <c r="BD107" s="239"/>
      <c r="BE107" s="239"/>
      <c r="BF107" s="239"/>
      <c r="BG107" s="239"/>
      <c r="BH107" s="239"/>
      <c r="BI107" s="239"/>
      <c r="BJ107" s="239"/>
      <c r="BK107" s="239"/>
      <c r="BL107" s="239"/>
      <c r="BM107" s="239"/>
      <c r="BN107" s="239"/>
    </row>
    <row r="108" spans="1:66" ht="13" x14ac:dyDescent="0.25">
      <c r="A108" s="391">
        <f t="shared" si="78"/>
        <v>86</v>
      </c>
      <c r="B108" s="234">
        <v>5</v>
      </c>
      <c r="C108" s="536"/>
      <c r="D108" s="235"/>
      <c r="E108" s="632"/>
      <c r="F108" s="566"/>
      <c r="G108" s="539" t="str">
        <f t="shared" si="77"/>
        <v>Allocation?</v>
      </c>
      <c r="H108" s="554" t="str">
        <f t="shared" si="72"/>
        <v>Local</v>
      </c>
      <c r="I108" s="558"/>
      <c r="J108" s="554" t="str">
        <f t="shared" si="79"/>
        <v>ZAR</v>
      </c>
      <c r="K108" s="553">
        <f t="shared" si="73"/>
        <v>1</v>
      </c>
      <c r="L108" s="237" t="str">
        <f t="shared" si="80"/>
        <v>-</v>
      </c>
      <c r="M108" s="238"/>
      <c r="N108" s="236"/>
      <c r="O108" s="611" t="str">
        <f t="shared" si="81"/>
        <v>Fixed</v>
      </c>
      <c r="P108" s="461"/>
      <c r="Q108" s="239"/>
      <c r="R108" s="626">
        <f t="shared" si="82"/>
        <v>0</v>
      </c>
      <c r="S108" s="461"/>
      <c r="T108" s="239"/>
      <c r="U108" s="239"/>
      <c r="V108" s="239"/>
      <c r="W108" s="239"/>
      <c r="X108" s="239"/>
      <c r="Y108" s="239"/>
      <c r="Z108" s="239"/>
      <c r="AA108" s="239"/>
      <c r="AB108" s="239"/>
      <c r="AC108" s="239"/>
      <c r="AD108" s="240"/>
      <c r="AE108" s="461"/>
      <c r="AF108" s="239"/>
      <c r="AG108" s="239"/>
      <c r="AH108" s="239"/>
      <c r="AI108" s="239"/>
      <c r="AJ108" s="239"/>
      <c r="AK108" s="239"/>
      <c r="AL108" s="239"/>
      <c r="AM108" s="239"/>
      <c r="AN108" s="239"/>
      <c r="AO108" s="239"/>
      <c r="AP108" s="240"/>
      <c r="AQ108" s="461"/>
      <c r="AR108" s="239"/>
      <c r="AS108" s="239"/>
      <c r="AT108" s="239"/>
      <c r="AU108" s="239"/>
      <c r="AV108" s="239"/>
      <c r="AW108" s="239"/>
      <c r="AX108" s="239"/>
      <c r="AY108" s="239"/>
      <c r="AZ108" s="239"/>
      <c r="BA108" s="239"/>
      <c r="BB108" s="240"/>
      <c r="BC108" s="461"/>
      <c r="BD108" s="239"/>
      <c r="BE108" s="239"/>
      <c r="BF108" s="239"/>
      <c r="BG108" s="239"/>
      <c r="BH108" s="239"/>
      <c r="BI108" s="239"/>
      <c r="BJ108" s="239"/>
      <c r="BK108" s="239"/>
      <c r="BL108" s="239"/>
      <c r="BM108" s="239"/>
      <c r="BN108" s="239"/>
    </row>
    <row r="109" spans="1:66" ht="13" x14ac:dyDescent="0.25">
      <c r="A109" s="391">
        <f t="shared" si="78"/>
        <v>87</v>
      </c>
      <c r="B109" s="234">
        <v>5</v>
      </c>
      <c r="C109" s="536"/>
      <c r="D109" s="235"/>
      <c r="E109" s="632"/>
      <c r="F109" s="566"/>
      <c r="G109" s="539" t="str">
        <f t="shared" si="77"/>
        <v>Allocation?</v>
      </c>
      <c r="H109" s="554" t="str">
        <f t="shared" si="72"/>
        <v>Local</v>
      </c>
      <c r="I109" s="558"/>
      <c r="J109" s="554" t="str">
        <f t="shared" si="79"/>
        <v>ZAR</v>
      </c>
      <c r="K109" s="553">
        <f t="shared" si="73"/>
        <v>1</v>
      </c>
      <c r="L109" s="237" t="str">
        <f t="shared" si="80"/>
        <v>-</v>
      </c>
      <c r="M109" s="238"/>
      <c r="N109" s="236"/>
      <c r="O109" s="611" t="str">
        <f t="shared" si="81"/>
        <v>Fixed</v>
      </c>
      <c r="P109" s="461"/>
      <c r="Q109" s="239"/>
      <c r="R109" s="626">
        <f t="shared" si="82"/>
        <v>0</v>
      </c>
      <c r="S109" s="461"/>
      <c r="T109" s="239"/>
      <c r="U109" s="239"/>
      <c r="V109" s="239"/>
      <c r="W109" s="239"/>
      <c r="X109" s="239"/>
      <c r="Y109" s="239"/>
      <c r="Z109" s="239"/>
      <c r="AA109" s="239"/>
      <c r="AB109" s="239"/>
      <c r="AC109" s="239"/>
      <c r="AD109" s="240"/>
      <c r="AE109" s="461"/>
      <c r="AF109" s="239"/>
      <c r="AG109" s="239"/>
      <c r="AH109" s="239"/>
      <c r="AI109" s="239"/>
      <c r="AJ109" s="239"/>
      <c r="AK109" s="239"/>
      <c r="AL109" s="239"/>
      <c r="AM109" s="239"/>
      <c r="AN109" s="239"/>
      <c r="AO109" s="239"/>
      <c r="AP109" s="240"/>
      <c r="AQ109" s="461"/>
      <c r="AR109" s="239"/>
      <c r="AS109" s="239"/>
      <c r="AT109" s="239"/>
      <c r="AU109" s="239"/>
      <c r="AV109" s="239"/>
      <c r="AW109" s="239"/>
      <c r="AX109" s="239"/>
      <c r="AY109" s="239"/>
      <c r="AZ109" s="239"/>
      <c r="BA109" s="239"/>
      <c r="BB109" s="240"/>
      <c r="BC109" s="461"/>
      <c r="BD109" s="239"/>
      <c r="BE109" s="239"/>
      <c r="BF109" s="239"/>
      <c r="BG109" s="239"/>
      <c r="BH109" s="239"/>
      <c r="BI109" s="239"/>
      <c r="BJ109" s="239"/>
      <c r="BK109" s="239"/>
      <c r="BL109" s="239"/>
      <c r="BM109" s="239"/>
      <c r="BN109" s="239"/>
    </row>
    <row r="110" spans="1:66" ht="13" x14ac:dyDescent="0.25">
      <c r="A110" s="391">
        <f t="shared" si="78"/>
        <v>88</v>
      </c>
      <c r="B110" s="234">
        <v>5</v>
      </c>
      <c r="C110" s="536"/>
      <c r="D110" s="235"/>
      <c r="E110" s="632"/>
      <c r="F110" s="566"/>
      <c r="G110" s="539" t="str">
        <f t="shared" si="77"/>
        <v>Allocation?</v>
      </c>
      <c r="H110" s="554" t="str">
        <f t="shared" si="72"/>
        <v>Local</v>
      </c>
      <c r="I110" s="558"/>
      <c r="J110" s="554" t="str">
        <f t="shared" si="79"/>
        <v>ZAR</v>
      </c>
      <c r="K110" s="553">
        <f t="shared" si="73"/>
        <v>1</v>
      </c>
      <c r="L110" s="237" t="str">
        <f t="shared" si="80"/>
        <v>-</v>
      </c>
      <c r="M110" s="238"/>
      <c r="N110" s="236"/>
      <c r="O110" s="611" t="str">
        <f t="shared" si="81"/>
        <v>Fixed</v>
      </c>
      <c r="P110" s="461"/>
      <c r="Q110" s="239"/>
      <c r="R110" s="626">
        <f t="shared" si="82"/>
        <v>0</v>
      </c>
      <c r="S110" s="461"/>
      <c r="T110" s="239"/>
      <c r="U110" s="239"/>
      <c r="V110" s="239"/>
      <c r="W110" s="239"/>
      <c r="X110" s="239"/>
      <c r="Y110" s="239"/>
      <c r="Z110" s="239"/>
      <c r="AA110" s="239"/>
      <c r="AB110" s="239"/>
      <c r="AC110" s="239"/>
      <c r="AD110" s="240"/>
      <c r="AE110" s="461"/>
      <c r="AF110" s="239"/>
      <c r="AG110" s="239"/>
      <c r="AH110" s="239"/>
      <c r="AI110" s="239"/>
      <c r="AJ110" s="239"/>
      <c r="AK110" s="239"/>
      <c r="AL110" s="239"/>
      <c r="AM110" s="239"/>
      <c r="AN110" s="239"/>
      <c r="AO110" s="239"/>
      <c r="AP110" s="240"/>
      <c r="AQ110" s="461"/>
      <c r="AR110" s="239"/>
      <c r="AS110" s="239"/>
      <c r="AT110" s="239"/>
      <c r="AU110" s="239"/>
      <c r="AV110" s="239"/>
      <c r="AW110" s="239"/>
      <c r="AX110" s="239"/>
      <c r="AY110" s="239"/>
      <c r="AZ110" s="239"/>
      <c r="BA110" s="239"/>
      <c r="BB110" s="240"/>
      <c r="BC110" s="461"/>
      <c r="BD110" s="239"/>
      <c r="BE110" s="239"/>
      <c r="BF110" s="239"/>
      <c r="BG110" s="239"/>
      <c r="BH110" s="239"/>
      <c r="BI110" s="239"/>
      <c r="BJ110" s="239"/>
      <c r="BK110" s="239"/>
      <c r="BL110" s="239"/>
      <c r="BM110" s="239"/>
      <c r="BN110" s="239"/>
    </row>
    <row r="111" spans="1:66" ht="13" x14ac:dyDescent="0.25">
      <c r="A111" s="391">
        <f t="shared" si="78"/>
        <v>89</v>
      </c>
      <c r="B111" s="234">
        <v>5</v>
      </c>
      <c r="C111" s="536"/>
      <c r="D111" s="235"/>
      <c r="E111" s="632"/>
      <c r="F111" s="566"/>
      <c r="G111" s="539" t="str">
        <f t="shared" si="77"/>
        <v>Allocation?</v>
      </c>
      <c r="H111" s="554" t="str">
        <f t="shared" si="72"/>
        <v>Local</v>
      </c>
      <c r="I111" s="558"/>
      <c r="J111" s="554" t="str">
        <f t="shared" si="79"/>
        <v>ZAR</v>
      </c>
      <c r="K111" s="553">
        <f t="shared" si="73"/>
        <v>1</v>
      </c>
      <c r="L111" s="237" t="str">
        <f t="shared" si="80"/>
        <v>-</v>
      </c>
      <c r="M111" s="238"/>
      <c r="N111" s="236"/>
      <c r="O111" s="611" t="str">
        <f t="shared" si="81"/>
        <v>Fixed</v>
      </c>
      <c r="P111" s="461"/>
      <c r="Q111" s="239"/>
      <c r="R111" s="626">
        <f t="shared" si="82"/>
        <v>0</v>
      </c>
      <c r="S111" s="461"/>
      <c r="T111" s="239"/>
      <c r="U111" s="239"/>
      <c r="V111" s="239"/>
      <c r="W111" s="239"/>
      <c r="X111" s="239"/>
      <c r="Y111" s="239"/>
      <c r="Z111" s="239"/>
      <c r="AA111" s="239"/>
      <c r="AB111" s="239"/>
      <c r="AC111" s="239"/>
      <c r="AD111" s="240"/>
      <c r="AE111" s="461"/>
      <c r="AF111" s="239"/>
      <c r="AG111" s="239"/>
      <c r="AH111" s="239"/>
      <c r="AI111" s="239"/>
      <c r="AJ111" s="239"/>
      <c r="AK111" s="239"/>
      <c r="AL111" s="239"/>
      <c r="AM111" s="239"/>
      <c r="AN111" s="239"/>
      <c r="AO111" s="239"/>
      <c r="AP111" s="240"/>
      <c r="AQ111" s="461"/>
      <c r="AR111" s="239"/>
      <c r="AS111" s="239"/>
      <c r="AT111" s="239"/>
      <c r="AU111" s="239"/>
      <c r="AV111" s="239"/>
      <c r="AW111" s="239"/>
      <c r="AX111" s="239"/>
      <c r="AY111" s="239"/>
      <c r="AZ111" s="239"/>
      <c r="BA111" s="239"/>
      <c r="BB111" s="240"/>
      <c r="BC111" s="461"/>
      <c r="BD111" s="239"/>
      <c r="BE111" s="239"/>
      <c r="BF111" s="239"/>
      <c r="BG111" s="239"/>
      <c r="BH111" s="239"/>
      <c r="BI111" s="239"/>
      <c r="BJ111" s="239"/>
      <c r="BK111" s="239"/>
      <c r="BL111" s="239"/>
      <c r="BM111" s="239"/>
      <c r="BN111" s="239"/>
    </row>
    <row r="112" spans="1:66" ht="13" x14ac:dyDescent="0.25">
      <c r="A112" s="391">
        <f t="shared" si="78"/>
        <v>90</v>
      </c>
      <c r="B112" s="234">
        <v>5</v>
      </c>
      <c r="C112" s="536"/>
      <c r="D112" s="235"/>
      <c r="E112" s="632"/>
      <c r="F112" s="566"/>
      <c r="G112" s="539" t="str">
        <f t="shared" si="77"/>
        <v>Allocation?</v>
      </c>
      <c r="H112" s="554" t="str">
        <f t="shared" si="72"/>
        <v>Local</v>
      </c>
      <c r="I112" s="558"/>
      <c r="J112" s="554" t="str">
        <f t="shared" si="79"/>
        <v>ZAR</v>
      </c>
      <c r="K112" s="553">
        <f t="shared" si="73"/>
        <v>1</v>
      </c>
      <c r="L112" s="237" t="str">
        <f t="shared" si="80"/>
        <v>-</v>
      </c>
      <c r="M112" s="238"/>
      <c r="N112" s="236"/>
      <c r="O112" s="611" t="str">
        <f t="shared" si="81"/>
        <v>Fixed</v>
      </c>
      <c r="P112" s="461"/>
      <c r="Q112" s="239"/>
      <c r="R112" s="626">
        <f t="shared" si="82"/>
        <v>0</v>
      </c>
      <c r="S112" s="461"/>
      <c r="T112" s="239"/>
      <c r="U112" s="239"/>
      <c r="V112" s="239"/>
      <c r="W112" s="239"/>
      <c r="X112" s="239"/>
      <c r="Y112" s="239"/>
      <c r="Z112" s="239"/>
      <c r="AA112" s="239"/>
      <c r="AB112" s="239"/>
      <c r="AC112" s="239"/>
      <c r="AD112" s="240"/>
      <c r="AE112" s="461"/>
      <c r="AF112" s="239"/>
      <c r="AG112" s="239"/>
      <c r="AH112" s="239"/>
      <c r="AI112" s="239"/>
      <c r="AJ112" s="239"/>
      <c r="AK112" s="239"/>
      <c r="AL112" s="239"/>
      <c r="AM112" s="239"/>
      <c r="AN112" s="239"/>
      <c r="AO112" s="239"/>
      <c r="AP112" s="240"/>
      <c r="AQ112" s="461"/>
      <c r="AR112" s="239"/>
      <c r="AS112" s="239"/>
      <c r="AT112" s="239"/>
      <c r="AU112" s="239"/>
      <c r="AV112" s="239"/>
      <c r="AW112" s="239"/>
      <c r="AX112" s="239"/>
      <c r="AY112" s="239"/>
      <c r="AZ112" s="239"/>
      <c r="BA112" s="239"/>
      <c r="BB112" s="240"/>
      <c r="BC112" s="461"/>
      <c r="BD112" s="239"/>
      <c r="BE112" s="239"/>
      <c r="BF112" s="239"/>
      <c r="BG112" s="239"/>
      <c r="BH112" s="239"/>
      <c r="BI112" s="239"/>
      <c r="BJ112" s="239"/>
      <c r="BK112" s="239"/>
      <c r="BL112" s="239"/>
      <c r="BM112" s="239"/>
      <c r="BN112" s="239"/>
    </row>
    <row r="113" spans="1:66" ht="13" x14ac:dyDescent="0.25">
      <c r="A113" s="391">
        <f t="shared" si="78"/>
        <v>91</v>
      </c>
      <c r="B113" s="234">
        <v>5</v>
      </c>
      <c r="C113" s="536"/>
      <c r="D113" s="235"/>
      <c r="E113" s="632"/>
      <c r="F113" s="566"/>
      <c r="G113" s="539" t="str">
        <f t="shared" si="77"/>
        <v>Allocation?</v>
      </c>
      <c r="H113" s="554" t="str">
        <f t="shared" si="72"/>
        <v>Local</v>
      </c>
      <c r="I113" s="558"/>
      <c r="J113" s="554" t="str">
        <f t="shared" si="79"/>
        <v>ZAR</v>
      </c>
      <c r="K113" s="553">
        <f t="shared" si="73"/>
        <v>1</v>
      </c>
      <c r="L113" s="237" t="str">
        <f t="shared" si="80"/>
        <v>-</v>
      </c>
      <c r="M113" s="238"/>
      <c r="N113" s="236"/>
      <c r="O113" s="611" t="str">
        <f t="shared" si="81"/>
        <v>Fixed</v>
      </c>
      <c r="P113" s="461"/>
      <c r="Q113" s="239"/>
      <c r="R113" s="626">
        <f t="shared" si="82"/>
        <v>0</v>
      </c>
      <c r="S113" s="461"/>
      <c r="T113" s="239"/>
      <c r="U113" s="239"/>
      <c r="V113" s="239"/>
      <c r="W113" s="239"/>
      <c r="X113" s="239"/>
      <c r="Y113" s="239"/>
      <c r="Z113" s="239"/>
      <c r="AA113" s="239"/>
      <c r="AB113" s="239"/>
      <c r="AC113" s="239"/>
      <c r="AD113" s="240"/>
      <c r="AE113" s="461"/>
      <c r="AF113" s="239"/>
      <c r="AG113" s="239"/>
      <c r="AH113" s="239"/>
      <c r="AI113" s="239"/>
      <c r="AJ113" s="239"/>
      <c r="AK113" s="239"/>
      <c r="AL113" s="239"/>
      <c r="AM113" s="239"/>
      <c r="AN113" s="239"/>
      <c r="AO113" s="239"/>
      <c r="AP113" s="240"/>
      <c r="AQ113" s="461"/>
      <c r="AR113" s="239"/>
      <c r="AS113" s="239"/>
      <c r="AT113" s="239"/>
      <c r="AU113" s="239"/>
      <c r="AV113" s="239"/>
      <c r="AW113" s="239"/>
      <c r="AX113" s="239"/>
      <c r="AY113" s="239"/>
      <c r="AZ113" s="239"/>
      <c r="BA113" s="239"/>
      <c r="BB113" s="240"/>
      <c r="BC113" s="461"/>
      <c r="BD113" s="239"/>
      <c r="BE113" s="239"/>
      <c r="BF113" s="239"/>
      <c r="BG113" s="239"/>
      <c r="BH113" s="239"/>
      <c r="BI113" s="239"/>
      <c r="BJ113" s="239"/>
      <c r="BK113" s="239"/>
      <c r="BL113" s="239"/>
      <c r="BM113" s="239"/>
      <c r="BN113" s="239"/>
    </row>
    <row r="114" spans="1:66" ht="13" x14ac:dyDescent="0.25">
      <c r="A114" s="391">
        <f t="shared" si="78"/>
        <v>92</v>
      </c>
      <c r="B114" s="234">
        <v>5</v>
      </c>
      <c r="C114" s="536"/>
      <c r="D114" s="235"/>
      <c r="E114" s="632"/>
      <c r="F114" s="566"/>
      <c r="G114" s="539" t="str">
        <f t="shared" si="77"/>
        <v>Allocation?</v>
      </c>
      <c r="H114" s="554" t="str">
        <f t="shared" si="72"/>
        <v>Local</v>
      </c>
      <c r="I114" s="558"/>
      <c r="J114" s="554" t="str">
        <f t="shared" si="79"/>
        <v>ZAR</v>
      </c>
      <c r="K114" s="553">
        <f t="shared" si="73"/>
        <v>1</v>
      </c>
      <c r="L114" s="237" t="str">
        <f t="shared" si="80"/>
        <v>-</v>
      </c>
      <c r="M114" s="238"/>
      <c r="N114" s="236"/>
      <c r="O114" s="611" t="str">
        <f t="shared" si="81"/>
        <v>Fixed</v>
      </c>
      <c r="P114" s="461"/>
      <c r="Q114" s="239"/>
      <c r="R114" s="626">
        <f t="shared" si="82"/>
        <v>0</v>
      </c>
      <c r="S114" s="461"/>
      <c r="T114" s="239"/>
      <c r="U114" s="239"/>
      <c r="V114" s="239"/>
      <c r="W114" s="239"/>
      <c r="X114" s="239"/>
      <c r="Y114" s="239"/>
      <c r="Z114" s="239"/>
      <c r="AA114" s="239"/>
      <c r="AB114" s="239"/>
      <c r="AC114" s="239"/>
      <c r="AD114" s="240"/>
      <c r="AE114" s="461"/>
      <c r="AF114" s="239"/>
      <c r="AG114" s="239"/>
      <c r="AH114" s="239"/>
      <c r="AI114" s="239"/>
      <c r="AJ114" s="239"/>
      <c r="AK114" s="239"/>
      <c r="AL114" s="239"/>
      <c r="AM114" s="239"/>
      <c r="AN114" s="239"/>
      <c r="AO114" s="239"/>
      <c r="AP114" s="240"/>
      <c r="AQ114" s="461"/>
      <c r="AR114" s="239"/>
      <c r="AS114" s="239"/>
      <c r="AT114" s="239"/>
      <c r="AU114" s="239"/>
      <c r="AV114" s="239"/>
      <c r="AW114" s="239"/>
      <c r="AX114" s="239"/>
      <c r="AY114" s="239"/>
      <c r="AZ114" s="239"/>
      <c r="BA114" s="239"/>
      <c r="BB114" s="240"/>
      <c r="BC114" s="461"/>
      <c r="BD114" s="239"/>
      <c r="BE114" s="239"/>
      <c r="BF114" s="239"/>
      <c r="BG114" s="239"/>
      <c r="BH114" s="239"/>
      <c r="BI114" s="239"/>
      <c r="BJ114" s="239"/>
      <c r="BK114" s="239"/>
      <c r="BL114" s="239"/>
      <c r="BM114" s="239"/>
      <c r="BN114" s="239"/>
    </row>
    <row r="115" spans="1:66" ht="13" x14ac:dyDescent="0.25">
      <c r="A115" s="391">
        <f t="shared" si="78"/>
        <v>93</v>
      </c>
      <c r="B115" s="234">
        <v>5</v>
      </c>
      <c r="C115" s="536"/>
      <c r="D115" s="235"/>
      <c r="E115" s="632"/>
      <c r="F115" s="566"/>
      <c r="G115" s="539" t="str">
        <f t="shared" si="77"/>
        <v>Allocation?</v>
      </c>
      <c r="H115" s="554" t="str">
        <f t="shared" si="72"/>
        <v>Local</v>
      </c>
      <c r="I115" s="558"/>
      <c r="J115" s="554" t="str">
        <f t="shared" si="79"/>
        <v>ZAR</v>
      </c>
      <c r="K115" s="553">
        <f t="shared" si="73"/>
        <v>1</v>
      </c>
      <c r="L115" s="237" t="str">
        <f t="shared" si="80"/>
        <v>-</v>
      </c>
      <c r="M115" s="238"/>
      <c r="N115" s="236"/>
      <c r="O115" s="611" t="str">
        <f t="shared" si="81"/>
        <v>Fixed</v>
      </c>
      <c r="P115" s="461"/>
      <c r="Q115" s="239"/>
      <c r="R115" s="626">
        <f t="shared" si="82"/>
        <v>0</v>
      </c>
      <c r="S115" s="461"/>
      <c r="T115" s="239"/>
      <c r="U115" s="239"/>
      <c r="V115" s="239"/>
      <c r="W115" s="239"/>
      <c r="X115" s="239"/>
      <c r="Y115" s="239"/>
      <c r="Z115" s="239"/>
      <c r="AA115" s="239"/>
      <c r="AB115" s="239"/>
      <c r="AC115" s="239"/>
      <c r="AD115" s="240"/>
      <c r="AE115" s="461"/>
      <c r="AF115" s="239"/>
      <c r="AG115" s="239"/>
      <c r="AH115" s="239"/>
      <c r="AI115" s="239"/>
      <c r="AJ115" s="239"/>
      <c r="AK115" s="239"/>
      <c r="AL115" s="239"/>
      <c r="AM115" s="239"/>
      <c r="AN115" s="239"/>
      <c r="AO115" s="239"/>
      <c r="AP115" s="240"/>
      <c r="AQ115" s="461"/>
      <c r="AR115" s="239"/>
      <c r="AS115" s="239"/>
      <c r="AT115" s="239"/>
      <c r="AU115" s="239"/>
      <c r="AV115" s="239"/>
      <c r="AW115" s="239"/>
      <c r="AX115" s="239"/>
      <c r="AY115" s="239"/>
      <c r="AZ115" s="239"/>
      <c r="BA115" s="239"/>
      <c r="BB115" s="240"/>
      <c r="BC115" s="461"/>
      <c r="BD115" s="239"/>
      <c r="BE115" s="239"/>
      <c r="BF115" s="239"/>
      <c r="BG115" s="239"/>
      <c r="BH115" s="239"/>
      <c r="BI115" s="239"/>
      <c r="BJ115" s="239"/>
      <c r="BK115" s="239"/>
      <c r="BL115" s="239"/>
      <c r="BM115" s="239"/>
      <c r="BN115" s="239"/>
    </row>
    <row r="116" spans="1:66" ht="13" x14ac:dyDescent="0.25">
      <c r="A116" s="391">
        <f t="shared" si="78"/>
        <v>94</v>
      </c>
      <c r="B116" s="234">
        <v>5</v>
      </c>
      <c r="C116" s="536"/>
      <c r="D116" s="235"/>
      <c r="E116" s="632"/>
      <c r="F116" s="566"/>
      <c r="G116" s="539" t="str">
        <f t="shared" si="77"/>
        <v>Allocation?</v>
      </c>
      <c r="H116" s="554" t="str">
        <f t="shared" si="72"/>
        <v>Local</v>
      </c>
      <c r="I116" s="558"/>
      <c r="J116" s="554" t="str">
        <f t="shared" si="79"/>
        <v>ZAR</v>
      </c>
      <c r="K116" s="553">
        <f t="shared" si="73"/>
        <v>1</v>
      </c>
      <c r="L116" s="237" t="str">
        <f t="shared" si="80"/>
        <v>-</v>
      </c>
      <c r="M116" s="238"/>
      <c r="N116" s="236"/>
      <c r="O116" s="611" t="str">
        <f t="shared" si="81"/>
        <v>Fixed</v>
      </c>
      <c r="P116" s="461"/>
      <c r="Q116" s="239"/>
      <c r="R116" s="626">
        <f t="shared" si="82"/>
        <v>0</v>
      </c>
      <c r="S116" s="461"/>
      <c r="T116" s="239"/>
      <c r="U116" s="239"/>
      <c r="V116" s="239"/>
      <c r="W116" s="239"/>
      <c r="X116" s="239"/>
      <c r="Y116" s="239"/>
      <c r="Z116" s="239"/>
      <c r="AA116" s="239"/>
      <c r="AB116" s="239"/>
      <c r="AC116" s="239"/>
      <c r="AD116" s="240"/>
      <c r="AE116" s="461"/>
      <c r="AF116" s="239"/>
      <c r="AG116" s="239"/>
      <c r="AH116" s="239"/>
      <c r="AI116" s="239"/>
      <c r="AJ116" s="239"/>
      <c r="AK116" s="239"/>
      <c r="AL116" s="239"/>
      <c r="AM116" s="239"/>
      <c r="AN116" s="239"/>
      <c r="AO116" s="239"/>
      <c r="AP116" s="240"/>
      <c r="AQ116" s="461"/>
      <c r="AR116" s="239"/>
      <c r="AS116" s="239"/>
      <c r="AT116" s="239"/>
      <c r="AU116" s="239"/>
      <c r="AV116" s="239"/>
      <c r="AW116" s="239"/>
      <c r="AX116" s="239"/>
      <c r="AY116" s="239"/>
      <c r="AZ116" s="239"/>
      <c r="BA116" s="239"/>
      <c r="BB116" s="240"/>
      <c r="BC116" s="461"/>
      <c r="BD116" s="239"/>
      <c r="BE116" s="239"/>
      <c r="BF116" s="239"/>
      <c r="BG116" s="239"/>
      <c r="BH116" s="239"/>
      <c r="BI116" s="239"/>
      <c r="BJ116" s="239"/>
      <c r="BK116" s="239"/>
      <c r="BL116" s="239"/>
      <c r="BM116" s="239"/>
      <c r="BN116" s="239"/>
    </row>
    <row r="117" spans="1:66" ht="13" x14ac:dyDescent="0.25">
      <c r="A117" s="391">
        <f t="shared" si="78"/>
        <v>95</v>
      </c>
      <c r="B117" s="234">
        <v>5</v>
      </c>
      <c r="C117" s="536"/>
      <c r="D117" s="235"/>
      <c r="E117" s="632"/>
      <c r="F117" s="566"/>
      <c r="G117" s="539" t="str">
        <f t="shared" si="77"/>
        <v>Allocation?</v>
      </c>
      <c r="H117" s="554" t="str">
        <f t="shared" si="72"/>
        <v>Local</v>
      </c>
      <c r="I117" s="558"/>
      <c r="J117" s="554" t="str">
        <f t="shared" si="79"/>
        <v>ZAR</v>
      </c>
      <c r="K117" s="553">
        <f t="shared" si="73"/>
        <v>1</v>
      </c>
      <c r="L117" s="237" t="str">
        <f t="shared" si="80"/>
        <v>-</v>
      </c>
      <c r="M117" s="238"/>
      <c r="N117" s="236"/>
      <c r="O117" s="611" t="str">
        <f t="shared" si="81"/>
        <v>Fixed</v>
      </c>
      <c r="P117" s="461"/>
      <c r="Q117" s="239"/>
      <c r="R117" s="626">
        <f t="shared" si="82"/>
        <v>0</v>
      </c>
      <c r="S117" s="461"/>
      <c r="T117" s="239"/>
      <c r="U117" s="239"/>
      <c r="V117" s="239"/>
      <c r="W117" s="239"/>
      <c r="X117" s="239"/>
      <c r="Y117" s="239"/>
      <c r="Z117" s="239"/>
      <c r="AA117" s="239"/>
      <c r="AB117" s="239"/>
      <c r="AC117" s="239"/>
      <c r="AD117" s="240"/>
      <c r="AE117" s="461"/>
      <c r="AF117" s="239"/>
      <c r="AG117" s="239"/>
      <c r="AH117" s="239"/>
      <c r="AI117" s="239"/>
      <c r="AJ117" s="239"/>
      <c r="AK117" s="239"/>
      <c r="AL117" s="239"/>
      <c r="AM117" s="239"/>
      <c r="AN117" s="239"/>
      <c r="AO117" s="239"/>
      <c r="AP117" s="240"/>
      <c r="AQ117" s="461"/>
      <c r="AR117" s="239"/>
      <c r="AS117" s="239"/>
      <c r="AT117" s="239"/>
      <c r="AU117" s="239"/>
      <c r="AV117" s="239"/>
      <c r="AW117" s="239"/>
      <c r="AX117" s="239"/>
      <c r="AY117" s="239"/>
      <c r="AZ117" s="239"/>
      <c r="BA117" s="239"/>
      <c r="BB117" s="240"/>
      <c r="BC117" s="461"/>
      <c r="BD117" s="239"/>
      <c r="BE117" s="239"/>
      <c r="BF117" s="239"/>
      <c r="BG117" s="239"/>
      <c r="BH117" s="239"/>
      <c r="BI117" s="239"/>
      <c r="BJ117" s="239"/>
      <c r="BK117" s="239"/>
      <c r="BL117" s="239"/>
      <c r="BM117" s="239"/>
      <c r="BN117" s="239"/>
    </row>
    <row r="118" spans="1:66" ht="13" x14ac:dyDescent="0.25">
      <c r="A118" s="391">
        <f t="shared" si="78"/>
        <v>96</v>
      </c>
      <c r="B118" s="234">
        <v>5</v>
      </c>
      <c r="C118" s="536"/>
      <c r="D118" s="235"/>
      <c r="E118" s="632"/>
      <c r="F118" s="566"/>
      <c r="G118" s="539" t="str">
        <f t="shared" si="77"/>
        <v>Allocation?</v>
      </c>
      <c r="H118" s="554" t="str">
        <f t="shared" si="72"/>
        <v>Local</v>
      </c>
      <c r="I118" s="558"/>
      <c r="J118" s="554" t="str">
        <f t="shared" si="79"/>
        <v>ZAR</v>
      </c>
      <c r="K118" s="553">
        <f t="shared" si="73"/>
        <v>1</v>
      </c>
      <c r="L118" s="237" t="str">
        <f t="shared" si="80"/>
        <v>-</v>
      </c>
      <c r="M118" s="238"/>
      <c r="N118" s="236"/>
      <c r="O118" s="611" t="str">
        <f t="shared" si="81"/>
        <v>Fixed</v>
      </c>
      <c r="P118" s="461"/>
      <c r="Q118" s="239"/>
      <c r="R118" s="626">
        <f t="shared" si="82"/>
        <v>0</v>
      </c>
      <c r="S118" s="461"/>
      <c r="T118" s="239"/>
      <c r="U118" s="239"/>
      <c r="V118" s="239"/>
      <c r="W118" s="239"/>
      <c r="X118" s="239"/>
      <c r="Y118" s="239"/>
      <c r="Z118" s="239"/>
      <c r="AA118" s="239"/>
      <c r="AB118" s="239"/>
      <c r="AC118" s="239"/>
      <c r="AD118" s="240"/>
      <c r="AE118" s="461"/>
      <c r="AF118" s="239"/>
      <c r="AG118" s="239"/>
      <c r="AH118" s="239"/>
      <c r="AI118" s="239"/>
      <c r="AJ118" s="239"/>
      <c r="AK118" s="239"/>
      <c r="AL118" s="239"/>
      <c r="AM118" s="239"/>
      <c r="AN118" s="239"/>
      <c r="AO118" s="239"/>
      <c r="AP118" s="240"/>
      <c r="AQ118" s="461"/>
      <c r="AR118" s="239"/>
      <c r="AS118" s="239"/>
      <c r="AT118" s="239"/>
      <c r="AU118" s="239"/>
      <c r="AV118" s="239"/>
      <c r="AW118" s="239"/>
      <c r="AX118" s="239"/>
      <c r="AY118" s="239"/>
      <c r="AZ118" s="239"/>
      <c r="BA118" s="239"/>
      <c r="BB118" s="240"/>
      <c r="BC118" s="461"/>
      <c r="BD118" s="239"/>
      <c r="BE118" s="239"/>
      <c r="BF118" s="239"/>
      <c r="BG118" s="239"/>
      <c r="BH118" s="239"/>
      <c r="BI118" s="239"/>
      <c r="BJ118" s="239"/>
      <c r="BK118" s="239"/>
      <c r="BL118" s="239"/>
      <c r="BM118" s="239"/>
      <c r="BN118" s="239"/>
    </row>
    <row r="119" spans="1:66" ht="13" x14ac:dyDescent="0.25">
      <c r="A119" s="391">
        <f t="shared" si="78"/>
        <v>97</v>
      </c>
      <c r="B119" s="234">
        <v>5</v>
      </c>
      <c r="C119" s="536"/>
      <c r="D119" s="235"/>
      <c r="E119" s="632"/>
      <c r="F119" s="566"/>
      <c r="G119" s="539" t="str">
        <f t="shared" si="77"/>
        <v>Allocation?</v>
      </c>
      <c r="H119" s="554" t="str">
        <f t="shared" si="72"/>
        <v>Local</v>
      </c>
      <c r="I119" s="558"/>
      <c r="J119" s="554" t="str">
        <f t="shared" si="79"/>
        <v>ZAR</v>
      </c>
      <c r="K119" s="553">
        <f t="shared" si="73"/>
        <v>1</v>
      </c>
      <c r="L119" s="237" t="str">
        <f t="shared" si="80"/>
        <v>-</v>
      </c>
      <c r="M119" s="238"/>
      <c r="N119" s="236"/>
      <c r="O119" s="611" t="str">
        <f t="shared" si="81"/>
        <v>Fixed</v>
      </c>
      <c r="P119" s="461"/>
      <c r="Q119" s="239"/>
      <c r="R119" s="626">
        <f t="shared" si="82"/>
        <v>0</v>
      </c>
      <c r="S119" s="461"/>
      <c r="T119" s="239"/>
      <c r="U119" s="239"/>
      <c r="V119" s="239"/>
      <c r="W119" s="239"/>
      <c r="X119" s="239"/>
      <c r="Y119" s="239"/>
      <c r="Z119" s="239"/>
      <c r="AA119" s="239"/>
      <c r="AB119" s="239"/>
      <c r="AC119" s="239"/>
      <c r="AD119" s="240"/>
      <c r="AE119" s="461"/>
      <c r="AF119" s="239"/>
      <c r="AG119" s="239"/>
      <c r="AH119" s="239"/>
      <c r="AI119" s="239"/>
      <c r="AJ119" s="239"/>
      <c r="AK119" s="239"/>
      <c r="AL119" s="239"/>
      <c r="AM119" s="239"/>
      <c r="AN119" s="239"/>
      <c r="AO119" s="239"/>
      <c r="AP119" s="240"/>
      <c r="AQ119" s="461"/>
      <c r="AR119" s="239"/>
      <c r="AS119" s="239"/>
      <c r="AT119" s="239"/>
      <c r="AU119" s="239"/>
      <c r="AV119" s="239"/>
      <c r="AW119" s="239"/>
      <c r="AX119" s="239"/>
      <c r="AY119" s="239"/>
      <c r="AZ119" s="239"/>
      <c r="BA119" s="239"/>
      <c r="BB119" s="240"/>
      <c r="BC119" s="461"/>
      <c r="BD119" s="239"/>
      <c r="BE119" s="239"/>
      <c r="BF119" s="239"/>
      <c r="BG119" s="239"/>
      <c r="BH119" s="239"/>
      <c r="BI119" s="239"/>
      <c r="BJ119" s="239"/>
      <c r="BK119" s="239"/>
      <c r="BL119" s="239"/>
      <c r="BM119" s="239"/>
      <c r="BN119" s="239"/>
    </row>
    <row r="120" spans="1:66" ht="13" x14ac:dyDescent="0.25">
      <c r="A120" s="391">
        <f t="shared" si="78"/>
        <v>98</v>
      </c>
      <c r="B120" s="234">
        <v>5</v>
      </c>
      <c r="C120" s="536"/>
      <c r="D120" s="235"/>
      <c r="E120" s="632"/>
      <c r="F120" s="566"/>
      <c r="G120" s="539" t="str">
        <f t="shared" si="77"/>
        <v>Allocation?</v>
      </c>
      <c r="H120" s="554" t="str">
        <f t="shared" si="72"/>
        <v>Local</v>
      </c>
      <c r="I120" s="558"/>
      <c r="J120" s="554" t="str">
        <f t="shared" si="79"/>
        <v>ZAR</v>
      </c>
      <c r="K120" s="553">
        <f t="shared" si="73"/>
        <v>1</v>
      </c>
      <c r="L120" s="237" t="str">
        <f t="shared" si="80"/>
        <v>-</v>
      </c>
      <c r="M120" s="238"/>
      <c r="N120" s="236"/>
      <c r="O120" s="611" t="str">
        <f t="shared" si="81"/>
        <v>Fixed</v>
      </c>
      <c r="P120" s="461"/>
      <c r="Q120" s="239"/>
      <c r="R120" s="626">
        <f t="shared" si="82"/>
        <v>0</v>
      </c>
      <c r="S120" s="461"/>
      <c r="T120" s="239"/>
      <c r="U120" s="239"/>
      <c r="V120" s="239"/>
      <c r="W120" s="239"/>
      <c r="X120" s="239"/>
      <c r="Y120" s="239"/>
      <c r="Z120" s="239"/>
      <c r="AA120" s="239"/>
      <c r="AB120" s="239"/>
      <c r="AC120" s="239"/>
      <c r="AD120" s="240"/>
      <c r="AE120" s="461"/>
      <c r="AF120" s="239"/>
      <c r="AG120" s="239"/>
      <c r="AH120" s="239"/>
      <c r="AI120" s="239"/>
      <c r="AJ120" s="239"/>
      <c r="AK120" s="239"/>
      <c r="AL120" s="239"/>
      <c r="AM120" s="239"/>
      <c r="AN120" s="239"/>
      <c r="AO120" s="239"/>
      <c r="AP120" s="240"/>
      <c r="AQ120" s="461"/>
      <c r="AR120" s="239"/>
      <c r="AS120" s="239"/>
      <c r="AT120" s="239"/>
      <c r="AU120" s="239"/>
      <c r="AV120" s="239"/>
      <c r="AW120" s="239"/>
      <c r="AX120" s="239"/>
      <c r="AY120" s="239"/>
      <c r="AZ120" s="239"/>
      <c r="BA120" s="239"/>
      <c r="BB120" s="240"/>
      <c r="BC120" s="461"/>
      <c r="BD120" s="239"/>
      <c r="BE120" s="239"/>
      <c r="BF120" s="239"/>
      <c r="BG120" s="239"/>
      <c r="BH120" s="239"/>
      <c r="BI120" s="239"/>
      <c r="BJ120" s="239"/>
      <c r="BK120" s="239"/>
      <c r="BL120" s="239"/>
      <c r="BM120" s="239"/>
      <c r="BN120" s="239"/>
    </row>
    <row r="121" spans="1:66" ht="13" x14ac:dyDescent="0.25">
      <c r="A121" s="391">
        <f t="shared" si="78"/>
        <v>99</v>
      </c>
      <c r="B121" s="234">
        <v>5</v>
      </c>
      <c r="C121" s="536"/>
      <c r="D121" s="235"/>
      <c r="E121" s="632"/>
      <c r="F121" s="566"/>
      <c r="G121" s="539" t="str">
        <f t="shared" si="77"/>
        <v>Allocation?</v>
      </c>
      <c r="H121" s="554" t="str">
        <f t="shared" si="72"/>
        <v>Local</v>
      </c>
      <c r="I121" s="558"/>
      <c r="J121" s="554" t="str">
        <f t="shared" si="79"/>
        <v>ZAR</v>
      </c>
      <c r="K121" s="553">
        <f t="shared" si="73"/>
        <v>1</v>
      </c>
      <c r="L121" s="237" t="str">
        <f t="shared" si="80"/>
        <v>-</v>
      </c>
      <c r="M121" s="238"/>
      <c r="N121" s="236"/>
      <c r="O121" s="611" t="str">
        <f t="shared" si="81"/>
        <v>Fixed</v>
      </c>
      <c r="P121" s="461"/>
      <c r="Q121" s="239"/>
      <c r="R121" s="626">
        <f t="shared" si="82"/>
        <v>0</v>
      </c>
      <c r="S121" s="461"/>
      <c r="T121" s="239"/>
      <c r="U121" s="239"/>
      <c r="V121" s="239"/>
      <c r="W121" s="239"/>
      <c r="X121" s="239"/>
      <c r="Y121" s="239"/>
      <c r="Z121" s="239"/>
      <c r="AA121" s="239"/>
      <c r="AB121" s="239"/>
      <c r="AC121" s="239"/>
      <c r="AD121" s="240"/>
      <c r="AE121" s="461"/>
      <c r="AF121" s="239"/>
      <c r="AG121" s="239"/>
      <c r="AH121" s="239"/>
      <c r="AI121" s="239"/>
      <c r="AJ121" s="239"/>
      <c r="AK121" s="239"/>
      <c r="AL121" s="239"/>
      <c r="AM121" s="239"/>
      <c r="AN121" s="239"/>
      <c r="AO121" s="239"/>
      <c r="AP121" s="240"/>
      <c r="AQ121" s="461"/>
      <c r="AR121" s="239"/>
      <c r="AS121" s="239"/>
      <c r="AT121" s="239"/>
      <c r="AU121" s="239"/>
      <c r="AV121" s="239"/>
      <c r="AW121" s="239"/>
      <c r="AX121" s="239"/>
      <c r="AY121" s="239"/>
      <c r="AZ121" s="239"/>
      <c r="BA121" s="239"/>
      <c r="BB121" s="240"/>
      <c r="BC121" s="461"/>
      <c r="BD121" s="239"/>
      <c r="BE121" s="239"/>
      <c r="BF121" s="239"/>
      <c r="BG121" s="239"/>
      <c r="BH121" s="239"/>
      <c r="BI121" s="239"/>
      <c r="BJ121" s="239"/>
      <c r="BK121" s="239"/>
      <c r="BL121" s="239"/>
      <c r="BM121" s="239"/>
      <c r="BN121" s="239"/>
    </row>
    <row r="122" spans="1:66" ht="13" x14ac:dyDescent="0.25">
      <c r="A122" s="391">
        <f t="shared" si="78"/>
        <v>100</v>
      </c>
      <c r="B122" s="234">
        <v>5</v>
      </c>
      <c r="C122" s="536"/>
      <c r="D122" s="235"/>
      <c r="E122" s="632"/>
      <c r="F122" s="566"/>
      <c r="G122" s="539" t="str">
        <f t="shared" si="77"/>
        <v>Allocation?</v>
      </c>
      <c r="H122" s="554" t="str">
        <f t="shared" si="72"/>
        <v>Local</v>
      </c>
      <c r="I122" s="558"/>
      <c r="J122" s="554" t="str">
        <f t="shared" si="79"/>
        <v>ZAR</v>
      </c>
      <c r="K122" s="553">
        <f t="shared" si="73"/>
        <v>1</v>
      </c>
      <c r="L122" s="237" t="str">
        <f t="shared" si="80"/>
        <v>-</v>
      </c>
      <c r="M122" s="238"/>
      <c r="N122" s="236"/>
      <c r="O122" s="611" t="str">
        <f t="shared" si="81"/>
        <v>Fixed</v>
      </c>
      <c r="P122" s="461"/>
      <c r="Q122" s="239"/>
      <c r="R122" s="626">
        <f t="shared" si="82"/>
        <v>0</v>
      </c>
      <c r="S122" s="461"/>
      <c r="T122" s="239"/>
      <c r="U122" s="239"/>
      <c r="V122" s="239"/>
      <c r="W122" s="239"/>
      <c r="X122" s="239"/>
      <c r="Y122" s="239"/>
      <c r="Z122" s="239"/>
      <c r="AA122" s="239"/>
      <c r="AB122" s="239"/>
      <c r="AC122" s="239"/>
      <c r="AD122" s="240"/>
      <c r="AE122" s="461"/>
      <c r="AF122" s="239"/>
      <c r="AG122" s="239"/>
      <c r="AH122" s="239"/>
      <c r="AI122" s="239"/>
      <c r="AJ122" s="239"/>
      <c r="AK122" s="239"/>
      <c r="AL122" s="239"/>
      <c r="AM122" s="239"/>
      <c r="AN122" s="239"/>
      <c r="AO122" s="239"/>
      <c r="AP122" s="240"/>
      <c r="AQ122" s="461"/>
      <c r="AR122" s="239"/>
      <c r="AS122" s="239"/>
      <c r="AT122" s="239"/>
      <c r="AU122" s="239"/>
      <c r="AV122" s="239"/>
      <c r="AW122" s="239"/>
      <c r="AX122" s="239"/>
      <c r="AY122" s="239"/>
      <c r="AZ122" s="239"/>
      <c r="BA122" s="239"/>
      <c r="BB122" s="240"/>
      <c r="BC122" s="461"/>
      <c r="BD122" s="239"/>
      <c r="BE122" s="239"/>
      <c r="BF122" s="239"/>
      <c r="BG122" s="239"/>
      <c r="BH122" s="239"/>
      <c r="BI122" s="239"/>
      <c r="BJ122" s="239"/>
      <c r="BK122" s="239"/>
      <c r="BL122" s="239"/>
      <c r="BM122" s="239"/>
      <c r="BN122" s="239"/>
    </row>
    <row r="123" spans="1:66" ht="13" x14ac:dyDescent="0.25">
      <c r="A123" s="391">
        <f t="shared" si="78"/>
        <v>101</v>
      </c>
      <c r="B123" s="234">
        <v>5</v>
      </c>
      <c r="C123" s="536"/>
      <c r="D123" s="235"/>
      <c r="E123" s="632"/>
      <c r="F123" s="566"/>
      <c r="G123" s="539" t="str">
        <f t="shared" si="77"/>
        <v>Allocation?</v>
      </c>
      <c r="H123" s="554" t="str">
        <f t="shared" si="72"/>
        <v>Local</v>
      </c>
      <c r="I123" s="558"/>
      <c r="J123" s="554" t="str">
        <f t="shared" si="79"/>
        <v>ZAR</v>
      </c>
      <c r="K123" s="553">
        <f t="shared" si="73"/>
        <v>1</v>
      </c>
      <c r="L123" s="237" t="str">
        <f t="shared" si="80"/>
        <v>-</v>
      </c>
      <c r="M123" s="238"/>
      <c r="N123" s="236"/>
      <c r="O123" s="611" t="str">
        <f t="shared" si="81"/>
        <v>Fixed</v>
      </c>
      <c r="P123" s="461"/>
      <c r="Q123" s="239"/>
      <c r="R123" s="626">
        <f t="shared" si="82"/>
        <v>0</v>
      </c>
      <c r="S123" s="461"/>
      <c r="T123" s="239"/>
      <c r="U123" s="239"/>
      <c r="V123" s="239"/>
      <c r="W123" s="239"/>
      <c r="X123" s="239"/>
      <c r="Y123" s="239"/>
      <c r="Z123" s="239"/>
      <c r="AA123" s="239"/>
      <c r="AB123" s="239"/>
      <c r="AC123" s="239"/>
      <c r="AD123" s="240"/>
      <c r="AE123" s="461"/>
      <c r="AF123" s="239"/>
      <c r="AG123" s="239"/>
      <c r="AH123" s="239"/>
      <c r="AI123" s="239"/>
      <c r="AJ123" s="239"/>
      <c r="AK123" s="239"/>
      <c r="AL123" s="239"/>
      <c r="AM123" s="239"/>
      <c r="AN123" s="239"/>
      <c r="AO123" s="239"/>
      <c r="AP123" s="240"/>
      <c r="AQ123" s="461"/>
      <c r="AR123" s="239"/>
      <c r="AS123" s="239"/>
      <c r="AT123" s="239"/>
      <c r="AU123" s="239"/>
      <c r="AV123" s="239"/>
      <c r="AW123" s="239"/>
      <c r="AX123" s="239"/>
      <c r="AY123" s="239"/>
      <c r="AZ123" s="239"/>
      <c r="BA123" s="239"/>
      <c r="BB123" s="240"/>
      <c r="BC123" s="461"/>
      <c r="BD123" s="239"/>
      <c r="BE123" s="239"/>
      <c r="BF123" s="239"/>
      <c r="BG123" s="239"/>
      <c r="BH123" s="239"/>
      <c r="BI123" s="239"/>
      <c r="BJ123" s="239"/>
      <c r="BK123" s="239"/>
      <c r="BL123" s="239"/>
      <c r="BM123" s="239"/>
      <c r="BN123" s="239"/>
    </row>
    <row r="124" spans="1:66" ht="13" x14ac:dyDescent="0.25">
      <c r="A124" s="391">
        <f t="shared" si="78"/>
        <v>102</v>
      </c>
      <c r="B124" s="234">
        <v>5</v>
      </c>
      <c r="C124" s="536"/>
      <c r="D124" s="235"/>
      <c r="E124" s="632"/>
      <c r="F124" s="566"/>
      <c r="G124" s="539" t="str">
        <f t="shared" si="77"/>
        <v>Allocation?</v>
      </c>
      <c r="H124" s="554" t="str">
        <f t="shared" ref="H124:H187" si="83">IF(J124="ZAR", "Local", "Foreign")</f>
        <v>Local</v>
      </c>
      <c r="I124" s="558"/>
      <c r="J124" s="554" t="str">
        <f t="shared" si="79"/>
        <v>ZAR</v>
      </c>
      <c r="K124" s="553">
        <f t="shared" ref="K124:K187" si="84">IF(J124&lt;&gt;"",VLOOKUP(J124,$J$1:$K$17,2,FALSE),"")</f>
        <v>1</v>
      </c>
      <c r="L124" s="237" t="str">
        <f t="shared" si="80"/>
        <v>-</v>
      </c>
      <c r="M124" s="238"/>
      <c r="N124" s="236"/>
      <c r="O124" s="611" t="str">
        <f t="shared" si="81"/>
        <v>Fixed</v>
      </c>
      <c r="P124" s="461"/>
      <c r="Q124" s="239"/>
      <c r="R124" s="626">
        <f t="shared" si="82"/>
        <v>0</v>
      </c>
      <c r="S124" s="461"/>
      <c r="T124" s="239"/>
      <c r="U124" s="239"/>
      <c r="V124" s="239"/>
      <c r="W124" s="239"/>
      <c r="X124" s="239"/>
      <c r="Y124" s="239"/>
      <c r="Z124" s="239"/>
      <c r="AA124" s="239"/>
      <c r="AB124" s="239"/>
      <c r="AC124" s="239"/>
      <c r="AD124" s="240"/>
      <c r="AE124" s="461"/>
      <c r="AF124" s="239"/>
      <c r="AG124" s="239"/>
      <c r="AH124" s="239"/>
      <c r="AI124" s="239"/>
      <c r="AJ124" s="239"/>
      <c r="AK124" s="239"/>
      <c r="AL124" s="239"/>
      <c r="AM124" s="239"/>
      <c r="AN124" s="239"/>
      <c r="AO124" s="239"/>
      <c r="AP124" s="240"/>
      <c r="AQ124" s="461"/>
      <c r="AR124" s="239"/>
      <c r="AS124" s="239"/>
      <c r="AT124" s="239"/>
      <c r="AU124" s="239"/>
      <c r="AV124" s="239"/>
      <c r="AW124" s="239"/>
      <c r="AX124" s="239"/>
      <c r="AY124" s="239"/>
      <c r="AZ124" s="239"/>
      <c r="BA124" s="239"/>
      <c r="BB124" s="240"/>
      <c r="BC124" s="461"/>
      <c r="BD124" s="239"/>
      <c r="BE124" s="239"/>
      <c r="BF124" s="239"/>
      <c r="BG124" s="239"/>
      <c r="BH124" s="239"/>
      <c r="BI124" s="239"/>
      <c r="BJ124" s="239"/>
      <c r="BK124" s="239"/>
      <c r="BL124" s="239"/>
      <c r="BM124" s="239"/>
      <c r="BN124" s="239"/>
    </row>
    <row r="125" spans="1:66" ht="13" x14ac:dyDescent="0.25">
      <c r="A125" s="391">
        <f t="shared" si="78"/>
        <v>103</v>
      </c>
      <c r="B125" s="234">
        <v>5</v>
      </c>
      <c r="C125" s="536"/>
      <c r="D125" s="235"/>
      <c r="E125" s="632"/>
      <c r="F125" s="566"/>
      <c r="G125" s="539" t="str">
        <f t="shared" si="77"/>
        <v>Allocation?</v>
      </c>
      <c r="H125" s="554" t="str">
        <f t="shared" si="83"/>
        <v>Local</v>
      </c>
      <c r="I125" s="558"/>
      <c r="J125" s="554" t="str">
        <f t="shared" si="79"/>
        <v>ZAR</v>
      </c>
      <c r="K125" s="553">
        <f t="shared" si="84"/>
        <v>1</v>
      </c>
      <c r="L125" s="237" t="str">
        <f t="shared" si="80"/>
        <v>-</v>
      </c>
      <c r="M125" s="238"/>
      <c r="N125" s="236"/>
      <c r="O125" s="611" t="str">
        <f t="shared" si="81"/>
        <v>Fixed</v>
      </c>
      <c r="P125" s="461"/>
      <c r="Q125" s="239"/>
      <c r="R125" s="626">
        <f t="shared" si="82"/>
        <v>0</v>
      </c>
      <c r="S125" s="461"/>
      <c r="T125" s="239"/>
      <c r="U125" s="239"/>
      <c r="V125" s="239"/>
      <c r="W125" s="239"/>
      <c r="X125" s="239"/>
      <c r="Y125" s="239"/>
      <c r="Z125" s="239"/>
      <c r="AA125" s="239"/>
      <c r="AB125" s="239"/>
      <c r="AC125" s="239"/>
      <c r="AD125" s="240"/>
      <c r="AE125" s="461"/>
      <c r="AF125" s="239"/>
      <c r="AG125" s="239"/>
      <c r="AH125" s="239"/>
      <c r="AI125" s="239"/>
      <c r="AJ125" s="239"/>
      <c r="AK125" s="239"/>
      <c r="AL125" s="239"/>
      <c r="AM125" s="239"/>
      <c r="AN125" s="239"/>
      <c r="AO125" s="239"/>
      <c r="AP125" s="240"/>
      <c r="AQ125" s="461"/>
      <c r="AR125" s="239"/>
      <c r="AS125" s="239"/>
      <c r="AT125" s="239"/>
      <c r="AU125" s="239"/>
      <c r="AV125" s="239"/>
      <c r="AW125" s="239"/>
      <c r="AX125" s="239"/>
      <c r="AY125" s="239"/>
      <c r="AZ125" s="239"/>
      <c r="BA125" s="239"/>
      <c r="BB125" s="240"/>
      <c r="BC125" s="461"/>
      <c r="BD125" s="239"/>
      <c r="BE125" s="239"/>
      <c r="BF125" s="239"/>
      <c r="BG125" s="239"/>
      <c r="BH125" s="239"/>
      <c r="BI125" s="239"/>
      <c r="BJ125" s="239"/>
      <c r="BK125" s="239"/>
      <c r="BL125" s="239"/>
      <c r="BM125" s="239"/>
      <c r="BN125" s="239"/>
    </row>
    <row r="126" spans="1:66" ht="13" x14ac:dyDescent="0.25">
      <c r="A126" s="391">
        <f t="shared" si="78"/>
        <v>104</v>
      </c>
      <c r="B126" s="234">
        <v>5</v>
      </c>
      <c r="C126" s="536"/>
      <c r="D126" s="235"/>
      <c r="E126" s="632"/>
      <c r="F126" s="566"/>
      <c r="G126" s="539" t="str">
        <f t="shared" si="77"/>
        <v>Allocation?</v>
      </c>
      <c r="H126" s="554" t="str">
        <f t="shared" si="83"/>
        <v>Local</v>
      </c>
      <c r="I126" s="558"/>
      <c r="J126" s="554" t="str">
        <f t="shared" si="79"/>
        <v>ZAR</v>
      </c>
      <c r="K126" s="553">
        <f t="shared" si="84"/>
        <v>1</v>
      </c>
      <c r="L126" s="237" t="str">
        <f t="shared" si="80"/>
        <v>-</v>
      </c>
      <c r="M126" s="238"/>
      <c r="N126" s="236"/>
      <c r="O126" s="611" t="str">
        <f t="shared" si="81"/>
        <v>Fixed</v>
      </c>
      <c r="P126" s="461"/>
      <c r="Q126" s="239"/>
      <c r="R126" s="626">
        <f t="shared" si="82"/>
        <v>0</v>
      </c>
      <c r="S126" s="461"/>
      <c r="T126" s="239"/>
      <c r="U126" s="239"/>
      <c r="V126" s="239"/>
      <c r="W126" s="239"/>
      <c r="X126" s="239"/>
      <c r="Y126" s="239"/>
      <c r="Z126" s="239"/>
      <c r="AA126" s="239"/>
      <c r="AB126" s="239"/>
      <c r="AC126" s="239"/>
      <c r="AD126" s="240"/>
      <c r="AE126" s="461"/>
      <c r="AF126" s="239"/>
      <c r="AG126" s="239"/>
      <c r="AH126" s="239"/>
      <c r="AI126" s="239"/>
      <c r="AJ126" s="239"/>
      <c r="AK126" s="239"/>
      <c r="AL126" s="239"/>
      <c r="AM126" s="239"/>
      <c r="AN126" s="239"/>
      <c r="AO126" s="239"/>
      <c r="AP126" s="240"/>
      <c r="AQ126" s="461"/>
      <c r="AR126" s="239"/>
      <c r="AS126" s="239"/>
      <c r="AT126" s="239"/>
      <c r="AU126" s="239"/>
      <c r="AV126" s="239"/>
      <c r="AW126" s="239"/>
      <c r="AX126" s="239"/>
      <c r="AY126" s="239"/>
      <c r="AZ126" s="239"/>
      <c r="BA126" s="239"/>
      <c r="BB126" s="240"/>
      <c r="BC126" s="461"/>
      <c r="BD126" s="239"/>
      <c r="BE126" s="239"/>
      <c r="BF126" s="239"/>
      <c r="BG126" s="239"/>
      <c r="BH126" s="239"/>
      <c r="BI126" s="239"/>
      <c r="BJ126" s="239"/>
      <c r="BK126" s="239"/>
      <c r="BL126" s="239"/>
      <c r="BM126" s="239"/>
      <c r="BN126" s="239"/>
    </row>
    <row r="127" spans="1:66" ht="13" x14ac:dyDescent="0.25">
      <c r="A127" s="391">
        <f t="shared" si="78"/>
        <v>105</v>
      </c>
      <c r="B127" s="234">
        <v>5</v>
      </c>
      <c r="C127" s="536"/>
      <c r="D127" s="235"/>
      <c r="E127" s="632"/>
      <c r="F127" s="566"/>
      <c r="G127" s="539" t="str">
        <f t="shared" si="77"/>
        <v>Allocation?</v>
      </c>
      <c r="H127" s="554" t="str">
        <f t="shared" si="83"/>
        <v>Local</v>
      </c>
      <c r="I127" s="558"/>
      <c r="J127" s="554" t="str">
        <f t="shared" si="79"/>
        <v>ZAR</v>
      </c>
      <c r="K127" s="553">
        <f t="shared" si="84"/>
        <v>1</v>
      </c>
      <c r="L127" s="237" t="str">
        <f t="shared" si="80"/>
        <v>-</v>
      </c>
      <c r="M127" s="238"/>
      <c r="N127" s="236"/>
      <c r="O127" s="611" t="str">
        <f t="shared" si="81"/>
        <v>Fixed</v>
      </c>
      <c r="P127" s="461"/>
      <c r="Q127" s="239"/>
      <c r="R127" s="626">
        <f t="shared" si="82"/>
        <v>0</v>
      </c>
      <c r="S127" s="461"/>
      <c r="T127" s="239"/>
      <c r="U127" s="239"/>
      <c r="V127" s="239"/>
      <c r="W127" s="239"/>
      <c r="X127" s="239"/>
      <c r="Y127" s="239"/>
      <c r="Z127" s="239"/>
      <c r="AA127" s="239"/>
      <c r="AB127" s="239"/>
      <c r="AC127" s="239"/>
      <c r="AD127" s="240"/>
      <c r="AE127" s="461"/>
      <c r="AF127" s="239"/>
      <c r="AG127" s="239"/>
      <c r="AH127" s="239"/>
      <c r="AI127" s="239"/>
      <c r="AJ127" s="239"/>
      <c r="AK127" s="239"/>
      <c r="AL127" s="239"/>
      <c r="AM127" s="239"/>
      <c r="AN127" s="239"/>
      <c r="AO127" s="239"/>
      <c r="AP127" s="240"/>
      <c r="AQ127" s="461"/>
      <c r="AR127" s="239"/>
      <c r="AS127" s="239"/>
      <c r="AT127" s="239"/>
      <c r="AU127" s="239"/>
      <c r="AV127" s="239"/>
      <c r="AW127" s="239"/>
      <c r="AX127" s="239"/>
      <c r="AY127" s="239"/>
      <c r="AZ127" s="239"/>
      <c r="BA127" s="239"/>
      <c r="BB127" s="240"/>
      <c r="BC127" s="461"/>
      <c r="BD127" s="239"/>
      <c r="BE127" s="239"/>
      <c r="BF127" s="239"/>
      <c r="BG127" s="239"/>
      <c r="BH127" s="239"/>
      <c r="BI127" s="239"/>
      <c r="BJ127" s="239"/>
      <c r="BK127" s="239"/>
      <c r="BL127" s="239"/>
      <c r="BM127" s="239"/>
      <c r="BN127" s="239"/>
    </row>
    <row r="128" spans="1:66" ht="13" x14ac:dyDescent="0.25">
      <c r="A128" s="391">
        <f t="shared" si="78"/>
        <v>106</v>
      </c>
      <c r="B128" s="234">
        <v>5</v>
      </c>
      <c r="C128" s="536"/>
      <c r="D128" s="235"/>
      <c r="E128" s="632"/>
      <c r="F128" s="566"/>
      <c r="G128" s="539" t="str">
        <f t="shared" si="77"/>
        <v>Allocation?</v>
      </c>
      <c r="H128" s="554" t="str">
        <f t="shared" si="83"/>
        <v>Local</v>
      </c>
      <c r="I128" s="558"/>
      <c r="J128" s="554" t="str">
        <f t="shared" si="79"/>
        <v>ZAR</v>
      </c>
      <c r="K128" s="553">
        <f t="shared" si="84"/>
        <v>1</v>
      </c>
      <c r="L128" s="237" t="str">
        <f t="shared" si="80"/>
        <v>-</v>
      </c>
      <c r="M128" s="238"/>
      <c r="N128" s="236"/>
      <c r="O128" s="611" t="str">
        <f t="shared" si="81"/>
        <v>Fixed</v>
      </c>
      <c r="P128" s="461"/>
      <c r="Q128" s="239"/>
      <c r="R128" s="626">
        <f t="shared" si="82"/>
        <v>0</v>
      </c>
      <c r="S128" s="461"/>
      <c r="T128" s="239"/>
      <c r="U128" s="239"/>
      <c r="V128" s="239"/>
      <c r="W128" s="239"/>
      <c r="X128" s="239"/>
      <c r="Y128" s="239"/>
      <c r="Z128" s="239"/>
      <c r="AA128" s="239"/>
      <c r="AB128" s="239"/>
      <c r="AC128" s="239"/>
      <c r="AD128" s="240"/>
      <c r="AE128" s="461"/>
      <c r="AF128" s="239"/>
      <c r="AG128" s="239"/>
      <c r="AH128" s="239"/>
      <c r="AI128" s="239"/>
      <c r="AJ128" s="239"/>
      <c r="AK128" s="239"/>
      <c r="AL128" s="239"/>
      <c r="AM128" s="239"/>
      <c r="AN128" s="239"/>
      <c r="AO128" s="239"/>
      <c r="AP128" s="240"/>
      <c r="AQ128" s="461"/>
      <c r="AR128" s="239"/>
      <c r="AS128" s="239"/>
      <c r="AT128" s="239"/>
      <c r="AU128" s="239"/>
      <c r="AV128" s="239"/>
      <c r="AW128" s="239"/>
      <c r="AX128" s="239"/>
      <c r="AY128" s="239"/>
      <c r="AZ128" s="239"/>
      <c r="BA128" s="239"/>
      <c r="BB128" s="240"/>
      <c r="BC128" s="461"/>
      <c r="BD128" s="239"/>
      <c r="BE128" s="239"/>
      <c r="BF128" s="239"/>
      <c r="BG128" s="239"/>
      <c r="BH128" s="239"/>
      <c r="BI128" s="239"/>
      <c r="BJ128" s="239"/>
      <c r="BK128" s="239"/>
      <c r="BL128" s="239"/>
      <c r="BM128" s="239"/>
      <c r="BN128" s="239"/>
    </row>
    <row r="129" spans="1:66" ht="13" x14ac:dyDescent="0.25">
      <c r="A129" s="391">
        <f t="shared" si="78"/>
        <v>107</v>
      </c>
      <c r="B129" s="234">
        <v>5</v>
      </c>
      <c r="C129" s="536"/>
      <c r="D129" s="235"/>
      <c r="E129" s="632"/>
      <c r="F129" s="566"/>
      <c r="G129" s="539" t="str">
        <f t="shared" si="77"/>
        <v>Allocation?</v>
      </c>
      <c r="H129" s="554" t="str">
        <f t="shared" si="83"/>
        <v>Local</v>
      </c>
      <c r="I129" s="558"/>
      <c r="J129" s="554" t="str">
        <f t="shared" si="79"/>
        <v>ZAR</v>
      </c>
      <c r="K129" s="553">
        <f t="shared" si="84"/>
        <v>1</v>
      </c>
      <c r="L129" s="237" t="str">
        <f t="shared" si="80"/>
        <v>-</v>
      </c>
      <c r="M129" s="238"/>
      <c r="N129" s="236"/>
      <c r="O129" s="611" t="str">
        <f t="shared" si="81"/>
        <v>Fixed</v>
      </c>
      <c r="P129" s="461"/>
      <c r="Q129" s="239"/>
      <c r="R129" s="626">
        <f t="shared" si="82"/>
        <v>0</v>
      </c>
      <c r="S129" s="461"/>
      <c r="T129" s="239"/>
      <c r="U129" s="239"/>
      <c r="V129" s="239"/>
      <c r="W129" s="239"/>
      <c r="X129" s="239"/>
      <c r="Y129" s="239"/>
      <c r="Z129" s="239"/>
      <c r="AA129" s="239"/>
      <c r="AB129" s="239"/>
      <c r="AC129" s="239"/>
      <c r="AD129" s="240"/>
      <c r="AE129" s="461"/>
      <c r="AF129" s="239"/>
      <c r="AG129" s="239"/>
      <c r="AH129" s="239"/>
      <c r="AI129" s="239"/>
      <c r="AJ129" s="239"/>
      <c r="AK129" s="239"/>
      <c r="AL129" s="239"/>
      <c r="AM129" s="239"/>
      <c r="AN129" s="239"/>
      <c r="AO129" s="239"/>
      <c r="AP129" s="240"/>
      <c r="AQ129" s="461"/>
      <c r="AR129" s="239"/>
      <c r="AS129" s="239"/>
      <c r="AT129" s="239"/>
      <c r="AU129" s="239"/>
      <c r="AV129" s="239"/>
      <c r="AW129" s="239"/>
      <c r="AX129" s="239"/>
      <c r="AY129" s="239"/>
      <c r="AZ129" s="239"/>
      <c r="BA129" s="239"/>
      <c r="BB129" s="240"/>
      <c r="BC129" s="461"/>
      <c r="BD129" s="239"/>
      <c r="BE129" s="239"/>
      <c r="BF129" s="239"/>
      <c r="BG129" s="239"/>
      <c r="BH129" s="239"/>
      <c r="BI129" s="239"/>
      <c r="BJ129" s="239"/>
      <c r="BK129" s="239"/>
      <c r="BL129" s="239"/>
      <c r="BM129" s="239"/>
      <c r="BN129" s="239"/>
    </row>
    <row r="130" spans="1:66" ht="13" x14ac:dyDescent="0.25">
      <c r="A130" s="391">
        <f t="shared" si="78"/>
        <v>108</v>
      </c>
      <c r="B130" s="234">
        <v>5</v>
      </c>
      <c r="C130" s="536"/>
      <c r="D130" s="235"/>
      <c r="E130" s="632"/>
      <c r="F130" s="566"/>
      <c r="G130" s="539" t="str">
        <f t="shared" si="77"/>
        <v>Allocation?</v>
      </c>
      <c r="H130" s="554" t="str">
        <f t="shared" si="83"/>
        <v>Local</v>
      </c>
      <c r="I130" s="558"/>
      <c r="J130" s="554" t="str">
        <f t="shared" si="79"/>
        <v>ZAR</v>
      </c>
      <c r="K130" s="553">
        <f t="shared" si="84"/>
        <v>1</v>
      </c>
      <c r="L130" s="237" t="str">
        <f t="shared" si="80"/>
        <v>-</v>
      </c>
      <c r="M130" s="238"/>
      <c r="N130" s="236"/>
      <c r="O130" s="611" t="str">
        <f t="shared" si="81"/>
        <v>Fixed</v>
      </c>
      <c r="P130" s="461"/>
      <c r="Q130" s="239"/>
      <c r="R130" s="626">
        <f t="shared" si="82"/>
        <v>0</v>
      </c>
      <c r="S130" s="461"/>
      <c r="T130" s="239"/>
      <c r="U130" s="239"/>
      <c r="V130" s="239"/>
      <c r="W130" s="239"/>
      <c r="X130" s="239"/>
      <c r="Y130" s="239"/>
      <c r="Z130" s="239"/>
      <c r="AA130" s="239"/>
      <c r="AB130" s="239"/>
      <c r="AC130" s="239"/>
      <c r="AD130" s="240"/>
      <c r="AE130" s="461"/>
      <c r="AF130" s="239"/>
      <c r="AG130" s="239"/>
      <c r="AH130" s="239"/>
      <c r="AI130" s="239"/>
      <c r="AJ130" s="239"/>
      <c r="AK130" s="239"/>
      <c r="AL130" s="239"/>
      <c r="AM130" s="239"/>
      <c r="AN130" s="239"/>
      <c r="AO130" s="239"/>
      <c r="AP130" s="240"/>
      <c r="AQ130" s="461"/>
      <c r="AR130" s="239"/>
      <c r="AS130" s="239"/>
      <c r="AT130" s="239"/>
      <c r="AU130" s="239"/>
      <c r="AV130" s="239"/>
      <c r="AW130" s="239"/>
      <c r="AX130" s="239"/>
      <c r="AY130" s="239"/>
      <c r="AZ130" s="239"/>
      <c r="BA130" s="239"/>
      <c r="BB130" s="240"/>
      <c r="BC130" s="461"/>
      <c r="BD130" s="239"/>
      <c r="BE130" s="239"/>
      <c r="BF130" s="239"/>
      <c r="BG130" s="239"/>
      <c r="BH130" s="239"/>
      <c r="BI130" s="239"/>
      <c r="BJ130" s="239"/>
      <c r="BK130" s="239"/>
      <c r="BL130" s="239"/>
      <c r="BM130" s="239"/>
      <c r="BN130" s="239"/>
    </row>
    <row r="131" spans="1:66" ht="13" x14ac:dyDescent="0.25">
      <c r="A131" s="391">
        <f t="shared" si="78"/>
        <v>109</v>
      </c>
      <c r="B131" s="234">
        <v>5</v>
      </c>
      <c r="C131" s="536"/>
      <c r="D131" s="235"/>
      <c r="E131" s="632"/>
      <c r="F131" s="566"/>
      <c r="G131" s="539" t="str">
        <f t="shared" si="77"/>
        <v>Allocation?</v>
      </c>
      <c r="H131" s="554" t="str">
        <f t="shared" si="83"/>
        <v>Local</v>
      </c>
      <c r="I131" s="558"/>
      <c r="J131" s="554" t="str">
        <f t="shared" si="79"/>
        <v>ZAR</v>
      </c>
      <c r="K131" s="553">
        <f t="shared" si="84"/>
        <v>1</v>
      </c>
      <c r="L131" s="237" t="str">
        <f t="shared" si="80"/>
        <v>-</v>
      </c>
      <c r="M131" s="238"/>
      <c r="N131" s="236"/>
      <c r="O131" s="611" t="str">
        <f t="shared" si="81"/>
        <v>Fixed</v>
      </c>
      <c r="P131" s="461"/>
      <c r="Q131" s="239"/>
      <c r="R131" s="626">
        <f t="shared" si="82"/>
        <v>0</v>
      </c>
      <c r="S131" s="461"/>
      <c r="T131" s="239"/>
      <c r="U131" s="239"/>
      <c r="V131" s="239"/>
      <c r="W131" s="239"/>
      <c r="X131" s="239"/>
      <c r="Y131" s="239"/>
      <c r="Z131" s="239"/>
      <c r="AA131" s="239"/>
      <c r="AB131" s="239"/>
      <c r="AC131" s="239"/>
      <c r="AD131" s="240"/>
      <c r="AE131" s="461"/>
      <c r="AF131" s="239"/>
      <c r="AG131" s="239"/>
      <c r="AH131" s="239"/>
      <c r="AI131" s="239"/>
      <c r="AJ131" s="239"/>
      <c r="AK131" s="239"/>
      <c r="AL131" s="239"/>
      <c r="AM131" s="239"/>
      <c r="AN131" s="239"/>
      <c r="AO131" s="239"/>
      <c r="AP131" s="240"/>
      <c r="AQ131" s="461"/>
      <c r="AR131" s="239"/>
      <c r="AS131" s="239"/>
      <c r="AT131" s="239"/>
      <c r="AU131" s="239"/>
      <c r="AV131" s="239"/>
      <c r="AW131" s="239"/>
      <c r="AX131" s="239"/>
      <c r="AY131" s="239"/>
      <c r="AZ131" s="239"/>
      <c r="BA131" s="239"/>
      <c r="BB131" s="240"/>
      <c r="BC131" s="461"/>
      <c r="BD131" s="239"/>
      <c r="BE131" s="239"/>
      <c r="BF131" s="239"/>
      <c r="BG131" s="239"/>
      <c r="BH131" s="239"/>
      <c r="BI131" s="239"/>
      <c r="BJ131" s="239"/>
      <c r="BK131" s="239"/>
      <c r="BL131" s="239"/>
      <c r="BM131" s="239"/>
      <c r="BN131" s="239"/>
    </row>
    <row r="132" spans="1:66" ht="13" x14ac:dyDescent="0.25">
      <c r="A132" s="391">
        <f t="shared" si="78"/>
        <v>110</v>
      </c>
      <c r="B132" s="234">
        <v>5</v>
      </c>
      <c r="C132" s="536"/>
      <c r="D132" s="235"/>
      <c r="E132" s="632"/>
      <c r="F132" s="566"/>
      <c r="G132" s="539" t="str">
        <f t="shared" si="77"/>
        <v>Allocation?</v>
      </c>
      <c r="H132" s="554" t="str">
        <f t="shared" si="83"/>
        <v>Local</v>
      </c>
      <c r="I132" s="558"/>
      <c r="J132" s="554" t="str">
        <f t="shared" si="79"/>
        <v>ZAR</v>
      </c>
      <c r="K132" s="553">
        <f t="shared" si="84"/>
        <v>1</v>
      </c>
      <c r="L132" s="237" t="str">
        <f t="shared" si="80"/>
        <v>-</v>
      </c>
      <c r="M132" s="238"/>
      <c r="N132" s="236"/>
      <c r="O132" s="611" t="str">
        <f t="shared" si="81"/>
        <v>Fixed</v>
      </c>
      <c r="P132" s="461"/>
      <c r="Q132" s="239"/>
      <c r="R132" s="626">
        <f t="shared" si="82"/>
        <v>0</v>
      </c>
      <c r="S132" s="461"/>
      <c r="T132" s="239"/>
      <c r="U132" s="239"/>
      <c r="V132" s="239"/>
      <c r="W132" s="239"/>
      <c r="X132" s="239"/>
      <c r="Y132" s="239"/>
      <c r="Z132" s="239"/>
      <c r="AA132" s="239"/>
      <c r="AB132" s="239"/>
      <c r="AC132" s="239"/>
      <c r="AD132" s="240"/>
      <c r="AE132" s="461"/>
      <c r="AF132" s="239"/>
      <c r="AG132" s="239"/>
      <c r="AH132" s="239"/>
      <c r="AI132" s="239"/>
      <c r="AJ132" s="239"/>
      <c r="AK132" s="239"/>
      <c r="AL132" s="239"/>
      <c r="AM132" s="239"/>
      <c r="AN132" s="239"/>
      <c r="AO132" s="239"/>
      <c r="AP132" s="240"/>
      <c r="AQ132" s="461"/>
      <c r="AR132" s="239"/>
      <c r="AS132" s="239"/>
      <c r="AT132" s="239"/>
      <c r="AU132" s="239"/>
      <c r="AV132" s="239"/>
      <c r="AW132" s="239"/>
      <c r="AX132" s="239"/>
      <c r="AY132" s="239"/>
      <c r="AZ132" s="239"/>
      <c r="BA132" s="239"/>
      <c r="BB132" s="240"/>
      <c r="BC132" s="461"/>
      <c r="BD132" s="239"/>
      <c r="BE132" s="239"/>
      <c r="BF132" s="239"/>
      <c r="BG132" s="239"/>
      <c r="BH132" s="239"/>
      <c r="BI132" s="239"/>
      <c r="BJ132" s="239"/>
      <c r="BK132" s="239"/>
      <c r="BL132" s="239"/>
      <c r="BM132" s="239"/>
      <c r="BN132" s="239"/>
    </row>
    <row r="133" spans="1:66" ht="13" x14ac:dyDescent="0.25">
      <c r="A133" s="391">
        <f t="shared" si="78"/>
        <v>111</v>
      </c>
      <c r="B133" s="234">
        <v>5</v>
      </c>
      <c r="C133" s="536"/>
      <c r="D133" s="235"/>
      <c r="E133" s="632"/>
      <c r="F133" s="566"/>
      <c r="G133" s="539" t="str">
        <f t="shared" si="77"/>
        <v>Allocation?</v>
      </c>
      <c r="H133" s="554" t="str">
        <f t="shared" si="83"/>
        <v>Local</v>
      </c>
      <c r="I133" s="558"/>
      <c r="J133" s="554" t="str">
        <f t="shared" si="79"/>
        <v>ZAR</v>
      </c>
      <c r="K133" s="553">
        <f t="shared" si="84"/>
        <v>1</v>
      </c>
      <c r="L133" s="237" t="str">
        <f t="shared" si="80"/>
        <v>-</v>
      </c>
      <c r="M133" s="238"/>
      <c r="N133" s="236"/>
      <c r="O133" s="611" t="str">
        <f t="shared" si="81"/>
        <v>Fixed</v>
      </c>
      <c r="P133" s="461"/>
      <c r="Q133" s="239"/>
      <c r="R133" s="626">
        <f t="shared" si="82"/>
        <v>0</v>
      </c>
      <c r="S133" s="461"/>
      <c r="T133" s="239"/>
      <c r="U133" s="239"/>
      <c r="V133" s="239"/>
      <c r="W133" s="239"/>
      <c r="X133" s="239"/>
      <c r="Y133" s="239"/>
      <c r="Z133" s="239"/>
      <c r="AA133" s="239"/>
      <c r="AB133" s="239"/>
      <c r="AC133" s="239"/>
      <c r="AD133" s="240"/>
      <c r="AE133" s="461"/>
      <c r="AF133" s="239"/>
      <c r="AG133" s="239"/>
      <c r="AH133" s="239"/>
      <c r="AI133" s="239"/>
      <c r="AJ133" s="239"/>
      <c r="AK133" s="239"/>
      <c r="AL133" s="239"/>
      <c r="AM133" s="239"/>
      <c r="AN133" s="239"/>
      <c r="AO133" s="239"/>
      <c r="AP133" s="240"/>
      <c r="AQ133" s="461"/>
      <c r="AR133" s="239"/>
      <c r="AS133" s="239"/>
      <c r="AT133" s="239"/>
      <c r="AU133" s="239"/>
      <c r="AV133" s="239"/>
      <c r="AW133" s="239"/>
      <c r="AX133" s="239"/>
      <c r="AY133" s="239"/>
      <c r="AZ133" s="239"/>
      <c r="BA133" s="239"/>
      <c r="BB133" s="240"/>
      <c r="BC133" s="461"/>
      <c r="BD133" s="239"/>
      <c r="BE133" s="239"/>
      <c r="BF133" s="239"/>
      <c r="BG133" s="239"/>
      <c r="BH133" s="239"/>
      <c r="BI133" s="239"/>
      <c r="BJ133" s="239"/>
      <c r="BK133" s="239"/>
      <c r="BL133" s="239"/>
      <c r="BM133" s="239"/>
      <c r="BN133" s="239"/>
    </row>
    <row r="134" spans="1:66" ht="13" x14ac:dyDescent="0.25">
      <c r="A134" s="391">
        <f t="shared" si="78"/>
        <v>112</v>
      </c>
      <c r="B134" s="234">
        <v>5</v>
      </c>
      <c r="C134" s="536"/>
      <c r="D134" s="235"/>
      <c r="E134" s="632"/>
      <c r="F134" s="566"/>
      <c r="G134" s="539" t="str">
        <f t="shared" si="77"/>
        <v>Allocation?</v>
      </c>
      <c r="H134" s="554" t="str">
        <f t="shared" si="83"/>
        <v>Local</v>
      </c>
      <c r="I134" s="558"/>
      <c r="J134" s="554" t="str">
        <f t="shared" si="79"/>
        <v>ZAR</v>
      </c>
      <c r="K134" s="553">
        <f t="shared" si="84"/>
        <v>1</v>
      </c>
      <c r="L134" s="237" t="str">
        <f t="shared" si="80"/>
        <v>-</v>
      </c>
      <c r="M134" s="238"/>
      <c r="N134" s="236"/>
      <c r="O134" s="611" t="str">
        <f t="shared" si="81"/>
        <v>Fixed</v>
      </c>
      <c r="P134" s="461"/>
      <c r="Q134" s="239"/>
      <c r="R134" s="626">
        <f t="shared" si="82"/>
        <v>0</v>
      </c>
      <c r="S134" s="461"/>
      <c r="T134" s="239"/>
      <c r="U134" s="239"/>
      <c r="V134" s="239"/>
      <c r="W134" s="239"/>
      <c r="X134" s="239"/>
      <c r="Y134" s="239"/>
      <c r="Z134" s="239"/>
      <c r="AA134" s="239"/>
      <c r="AB134" s="239"/>
      <c r="AC134" s="239"/>
      <c r="AD134" s="240"/>
      <c r="AE134" s="461"/>
      <c r="AF134" s="239"/>
      <c r="AG134" s="239"/>
      <c r="AH134" s="239"/>
      <c r="AI134" s="239"/>
      <c r="AJ134" s="239"/>
      <c r="AK134" s="239"/>
      <c r="AL134" s="239"/>
      <c r="AM134" s="239"/>
      <c r="AN134" s="239"/>
      <c r="AO134" s="239"/>
      <c r="AP134" s="240"/>
      <c r="AQ134" s="461"/>
      <c r="AR134" s="239"/>
      <c r="AS134" s="239"/>
      <c r="AT134" s="239"/>
      <c r="AU134" s="239"/>
      <c r="AV134" s="239"/>
      <c r="AW134" s="239"/>
      <c r="AX134" s="239"/>
      <c r="AY134" s="239"/>
      <c r="AZ134" s="239"/>
      <c r="BA134" s="239"/>
      <c r="BB134" s="240"/>
      <c r="BC134" s="461"/>
      <c r="BD134" s="239"/>
      <c r="BE134" s="239"/>
      <c r="BF134" s="239"/>
      <c r="BG134" s="239"/>
      <c r="BH134" s="239"/>
      <c r="BI134" s="239"/>
      <c r="BJ134" s="239"/>
      <c r="BK134" s="239"/>
      <c r="BL134" s="239"/>
      <c r="BM134" s="239"/>
      <c r="BN134" s="239"/>
    </row>
    <row r="135" spans="1:66" ht="13" x14ac:dyDescent="0.25">
      <c r="A135" s="391">
        <f t="shared" si="78"/>
        <v>113</v>
      </c>
      <c r="B135" s="234">
        <v>5</v>
      </c>
      <c r="C135" s="536"/>
      <c r="D135" s="235"/>
      <c r="E135" s="632"/>
      <c r="F135" s="566"/>
      <c r="G135" s="539" t="str">
        <f t="shared" si="77"/>
        <v>Allocation?</v>
      </c>
      <c r="H135" s="554" t="str">
        <f t="shared" si="83"/>
        <v>Local</v>
      </c>
      <c r="I135" s="558"/>
      <c r="J135" s="554" t="str">
        <f t="shared" si="79"/>
        <v>ZAR</v>
      </c>
      <c r="K135" s="553">
        <f t="shared" si="84"/>
        <v>1</v>
      </c>
      <c r="L135" s="237" t="str">
        <f t="shared" si="80"/>
        <v>-</v>
      </c>
      <c r="M135" s="238"/>
      <c r="N135" s="236"/>
      <c r="O135" s="611" t="str">
        <f t="shared" si="81"/>
        <v>Fixed</v>
      </c>
      <c r="P135" s="461"/>
      <c r="Q135" s="239"/>
      <c r="R135" s="626">
        <f t="shared" si="82"/>
        <v>0</v>
      </c>
      <c r="S135" s="461"/>
      <c r="T135" s="239"/>
      <c r="U135" s="239"/>
      <c r="V135" s="239"/>
      <c r="W135" s="239"/>
      <c r="X135" s="239"/>
      <c r="Y135" s="239"/>
      <c r="Z135" s="239"/>
      <c r="AA135" s="239"/>
      <c r="AB135" s="239"/>
      <c r="AC135" s="239"/>
      <c r="AD135" s="240"/>
      <c r="AE135" s="461"/>
      <c r="AF135" s="239"/>
      <c r="AG135" s="239"/>
      <c r="AH135" s="239"/>
      <c r="AI135" s="239"/>
      <c r="AJ135" s="239"/>
      <c r="AK135" s="239"/>
      <c r="AL135" s="239"/>
      <c r="AM135" s="239"/>
      <c r="AN135" s="239"/>
      <c r="AO135" s="239"/>
      <c r="AP135" s="240"/>
      <c r="AQ135" s="461"/>
      <c r="AR135" s="239"/>
      <c r="AS135" s="239"/>
      <c r="AT135" s="239"/>
      <c r="AU135" s="239"/>
      <c r="AV135" s="239"/>
      <c r="AW135" s="239"/>
      <c r="AX135" s="239"/>
      <c r="AY135" s="239"/>
      <c r="AZ135" s="239"/>
      <c r="BA135" s="239"/>
      <c r="BB135" s="240"/>
      <c r="BC135" s="461"/>
      <c r="BD135" s="239"/>
      <c r="BE135" s="239"/>
      <c r="BF135" s="239"/>
      <c r="BG135" s="239"/>
      <c r="BH135" s="239"/>
      <c r="BI135" s="239"/>
      <c r="BJ135" s="239"/>
      <c r="BK135" s="239"/>
      <c r="BL135" s="239"/>
      <c r="BM135" s="239"/>
      <c r="BN135" s="239"/>
    </row>
    <row r="136" spans="1:66" ht="13" x14ac:dyDescent="0.25">
      <c r="A136" s="391">
        <f t="shared" si="78"/>
        <v>114</v>
      </c>
      <c r="B136" s="234">
        <v>5</v>
      </c>
      <c r="C136" s="536"/>
      <c r="D136" s="235"/>
      <c r="E136" s="632"/>
      <c r="F136" s="566"/>
      <c r="G136" s="539" t="str">
        <f t="shared" si="77"/>
        <v>Allocation?</v>
      </c>
      <c r="H136" s="554" t="str">
        <f t="shared" si="83"/>
        <v>Local</v>
      </c>
      <c r="I136" s="558"/>
      <c r="J136" s="554" t="str">
        <f t="shared" si="79"/>
        <v>ZAR</v>
      </c>
      <c r="K136" s="553">
        <f t="shared" si="84"/>
        <v>1</v>
      </c>
      <c r="L136" s="237" t="str">
        <f t="shared" si="80"/>
        <v>-</v>
      </c>
      <c r="M136" s="238"/>
      <c r="N136" s="236"/>
      <c r="O136" s="611" t="str">
        <f t="shared" si="81"/>
        <v>Fixed</v>
      </c>
      <c r="P136" s="461"/>
      <c r="Q136" s="239"/>
      <c r="R136" s="626">
        <f t="shared" si="82"/>
        <v>0</v>
      </c>
      <c r="S136" s="461"/>
      <c r="T136" s="239"/>
      <c r="U136" s="239"/>
      <c r="V136" s="239"/>
      <c r="W136" s="239"/>
      <c r="X136" s="239"/>
      <c r="Y136" s="239"/>
      <c r="Z136" s="239"/>
      <c r="AA136" s="239"/>
      <c r="AB136" s="239"/>
      <c r="AC136" s="239"/>
      <c r="AD136" s="240"/>
      <c r="AE136" s="461"/>
      <c r="AF136" s="239"/>
      <c r="AG136" s="239"/>
      <c r="AH136" s="239"/>
      <c r="AI136" s="239"/>
      <c r="AJ136" s="239"/>
      <c r="AK136" s="239"/>
      <c r="AL136" s="239"/>
      <c r="AM136" s="239"/>
      <c r="AN136" s="239"/>
      <c r="AO136" s="239"/>
      <c r="AP136" s="240"/>
      <c r="AQ136" s="461"/>
      <c r="AR136" s="239"/>
      <c r="AS136" s="239"/>
      <c r="AT136" s="239"/>
      <c r="AU136" s="239"/>
      <c r="AV136" s="239"/>
      <c r="AW136" s="239"/>
      <c r="AX136" s="239"/>
      <c r="AY136" s="239"/>
      <c r="AZ136" s="239"/>
      <c r="BA136" s="239"/>
      <c r="BB136" s="240"/>
      <c r="BC136" s="461"/>
      <c r="BD136" s="239"/>
      <c r="BE136" s="239"/>
      <c r="BF136" s="239"/>
      <c r="BG136" s="239"/>
      <c r="BH136" s="239"/>
      <c r="BI136" s="239"/>
      <c r="BJ136" s="239"/>
      <c r="BK136" s="239"/>
      <c r="BL136" s="239"/>
      <c r="BM136" s="239"/>
      <c r="BN136" s="239"/>
    </row>
    <row r="137" spans="1:66" ht="13" x14ac:dyDescent="0.25">
      <c r="A137" s="391">
        <f t="shared" si="78"/>
        <v>115</v>
      </c>
      <c r="B137" s="234">
        <v>5</v>
      </c>
      <c r="C137" s="536"/>
      <c r="D137" s="235"/>
      <c r="E137" s="632"/>
      <c r="F137" s="566"/>
      <c r="G137" s="539" t="str">
        <f t="shared" si="77"/>
        <v>Allocation?</v>
      </c>
      <c r="H137" s="554" t="str">
        <f t="shared" si="83"/>
        <v>Local</v>
      </c>
      <c r="I137" s="558"/>
      <c r="J137" s="554" t="str">
        <f t="shared" si="79"/>
        <v>ZAR</v>
      </c>
      <c r="K137" s="553">
        <f t="shared" si="84"/>
        <v>1</v>
      </c>
      <c r="L137" s="237" t="str">
        <f t="shared" si="80"/>
        <v>-</v>
      </c>
      <c r="M137" s="238"/>
      <c r="N137" s="236"/>
      <c r="O137" s="611" t="str">
        <f t="shared" si="81"/>
        <v>Fixed</v>
      </c>
      <c r="P137" s="461"/>
      <c r="Q137" s="239"/>
      <c r="R137" s="626">
        <f t="shared" si="82"/>
        <v>0</v>
      </c>
      <c r="S137" s="461"/>
      <c r="T137" s="239"/>
      <c r="U137" s="239"/>
      <c r="V137" s="239"/>
      <c r="W137" s="239"/>
      <c r="X137" s="239"/>
      <c r="Y137" s="239"/>
      <c r="Z137" s="239"/>
      <c r="AA137" s="239"/>
      <c r="AB137" s="239"/>
      <c r="AC137" s="239"/>
      <c r="AD137" s="240"/>
      <c r="AE137" s="461"/>
      <c r="AF137" s="239"/>
      <c r="AG137" s="239"/>
      <c r="AH137" s="239"/>
      <c r="AI137" s="239"/>
      <c r="AJ137" s="239"/>
      <c r="AK137" s="239"/>
      <c r="AL137" s="239"/>
      <c r="AM137" s="239"/>
      <c r="AN137" s="239"/>
      <c r="AO137" s="239"/>
      <c r="AP137" s="240"/>
      <c r="AQ137" s="461"/>
      <c r="AR137" s="239"/>
      <c r="AS137" s="239"/>
      <c r="AT137" s="239"/>
      <c r="AU137" s="239"/>
      <c r="AV137" s="239"/>
      <c r="AW137" s="239"/>
      <c r="AX137" s="239"/>
      <c r="AY137" s="239"/>
      <c r="AZ137" s="239"/>
      <c r="BA137" s="239"/>
      <c r="BB137" s="240"/>
      <c r="BC137" s="461"/>
      <c r="BD137" s="239"/>
      <c r="BE137" s="239"/>
      <c r="BF137" s="239"/>
      <c r="BG137" s="239"/>
      <c r="BH137" s="239"/>
      <c r="BI137" s="239"/>
      <c r="BJ137" s="239"/>
      <c r="BK137" s="239"/>
      <c r="BL137" s="239"/>
      <c r="BM137" s="239"/>
      <c r="BN137" s="239"/>
    </row>
    <row r="138" spans="1:66" ht="13" x14ac:dyDescent="0.25">
      <c r="A138" s="391">
        <f t="shared" si="78"/>
        <v>116</v>
      </c>
      <c r="B138" s="234">
        <v>5</v>
      </c>
      <c r="C138" s="536"/>
      <c r="D138" s="235"/>
      <c r="E138" s="632"/>
      <c r="F138" s="566"/>
      <c r="G138" s="539" t="str">
        <f t="shared" si="77"/>
        <v>Allocation?</v>
      </c>
      <c r="H138" s="554" t="str">
        <f t="shared" si="83"/>
        <v>Local</v>
      </c>
      <c r="I138" s="558"/>
      <c r="J138" s="554" t="str">
        <f t="shared" si="79"/>
        <v>ZAR</v>
      </c>
      <c r="K138" s="553">
        <f t="shared" si="84"/>
        <v>1</v>
      </c>
      <c r="L138" s="237" t="str">
        <f t="shared" si="80"/>
        <v>-</v>
      </c>
      <c r="M138" s="238"/>
      <c r="N138" s="236"/>
      <c r="O138" s="611" t="str">
        <f t="shared" si="81"/>
        <v>Fixed</v>
      </c>
      <c r="P138" s="461"/>
      <c r="Q138" s="239"/>
      <c r="R138" s="626">
        <f t="shared" si="82"/>
        <v>0</v>
      </c>
      <c r="S138" s="461"/>
      <c r="T138" s="239"/>
      <c r="U138" s="239"/>
      <c r="V138" s="239"/>
      <c r="W138" s="239"/>
      <c r="X138" s="239"/>
      <c r="Y138" s="239"/>
      <c r="Z138" s="239"/>
      <c r="AA138" s="239"/>
      <c r="AB138" s="239"/>
      <c r="AC138" s="239"/>
      <c r="AD138" s="240"/>
      <c r="AE138" s="461"/>
      <c r="AF138" s="239"/>
      <c r="AG138" s="239"/>
      <c r="AH138" s="239"/>
      <c r="AI138" s="239"/>
      <c r="AJ138" s="239"/>
      <c r="AK138" s="239"/>
      <c r="AL138" s="239"/>
      <c r="AM138" s="239"/>
      <c r="AN138" s="239"/>
      <c r="AO138" s="239"/>
      <c r="AP138" s="240"/>
      <c r="AQ138" s="461"/>
      <c r="AR138" s="239"/>
      <c r="AS138" s="239"/>
      <c r="AT138" s="239"/>
      <c r="AU138" s="239"/>
      <c r="AV138" s="239"/>
      <c r="AW138" s="239"/>
      <c r="AX138" s="239"/>
      <c r="AY138" s="239"/>
      <c r="AZ138" s="239"/>
      <c r="BA138" s="239"/>
      <c r="BB138" s="240"/>
      <c r="BC138" s="461"/>
      <c r="BD138" s="239"/>
      <c r="BE138" s="239"/>
      <c r="BF138" s="239"/>
      <c r="BG138" s="239"/>
      <c r="BH138" s="239"/>
      <c r="BI138" s="239"/>
      <c r="BJ138" s="239"/>
      <c r="BK138" s="239"/>
      <c r="BL138" s="239"/>
      <c r="BM138" s="239"/>
      <c r="BN138" s="239"/>
    </row>
    <row r="139" spans="1:66" ht="13" x14ac:dyDescent="0.25">
      <c r="A139" s="391">
        <f t="shared" si="78"/>
        <v>117</v>
      </c>
      <c r="B139" s="234">
        <v>5</v>
      </c>
      <c r="C139" s="536"/>
      <c r="D139" s="235"/>
      <c r="E139" s="632"/>
      <c r="F139" s="566"/>
      <c r="G139" s="539" t="str">
        <f t="shared" si="77"/>
        <v>Allocation?</v>
      </c>
      <c r="H139" s="554" t="str">
        <f t="shared" si="83"/>
        <v>Local</v>
      </c>
      <c r="I139" s="558"/>
      <c r="J139" s="554" t="str">
        <f t="shared" si="79"/>
        <v>ZAR</v>
      </c>
      <c r="K139" s="553">
        <f t="shared" si="84"/>
        <v>1</v>
      </c>
      <c r="L139" s="237" t="str">
        <f t="shared" si="80"/>
        <v>-</v>
      </c>
      <c r="M139" s="238"/>
      <c r="N139" s="236"/>
      <c r="O139" s="611" t="str">
        <f t="shared" si="81"/>
        <v>Fixed</v>
      </c>
      <c r="P139" s="461"/>
      <c r="Q139" s="239"/>
      <c r="R139" s="626">
        <f t="shared" si="82"/>
        <v>0</v>
      </c>
      <c r="S139" s="461"/>
      <c r="T139" s="239"/>
      <c r="U139" s="239"/>
      <c r="V139" s="239"/>
      <c r="W139" s="239"/>
      <c r="X139" s="239"/>
      <c r="Y139" s="239"/>
      <c r="Z139" s="239"/>
      <c r="AA139" s="239"/>
      <c r="AB139" s="239"/>
      <c r="AC139" s="239"/>
      <c r="AD139" s="240"/>
      <c r="AE139" s="461"/>
      <c r="AF139" s="239"/>
      <c r="AG139" s="239"/>
      <c r="AH139" s="239"/>
      <c r="AI139" s="239"/>
      <c r="AJ139" s="239"/>
      <c r="AK139" s="239"/>
      <c r="AL139" s="239"/>
      <c r="AM139" s="239"/>
      <c r="AN139" s="239"/>
      <c r="AO139" s="239"/>
      <c r="AP139" s="240"/>
      <c r="AQ139" s="461"/>
      <c r="AR139" s="239"/>
      <c r="AS139" s="239"/>
      <c r="AT139" s="239"/>
      <c r="AU139" s="239"/>
      <c r="AV139" s="239"/>
      <c r="AW139" s="239"/>
      <c r="AX139" s="239"/>
      <c r="AY139" s="239"/>
      <c r="AZ139" s="239"/>
      <c r="BA139" s="239"/>
      <c r="BB139" s="240"/>
      <c r="BC139" s="461"/>
      <c r="BD139" s="239"/>
      <c r="BE139" s="239"/>
      <c r="BF139" s="239"/>
      <c r="BG139" s="239"/>
      <c r="BH139" s="239"/>
      <c r="BI139" s="239"/>
      <c r="BJ139" s="239"/>
      <c r="BK139" s="239"/>
      <c r="BL139" s="239"/>
      <c r="BM139" s="239"/>
      <c r="BN139" s="239"/>
    </row>
    <row r="140" spans="1:66" ht="13" x14ac:dyDescent="0.25">
      <c r="A140" s="391">
        <f t="shared" si="78"/>
        <v>118</v>
      </c>
      <c r="B140" s="234">
        <v>5</v>
      </c>
      <c r="C140" s="536"/>
      <c r="D140" s="235"/>
      <c r="E140" s="632"/>
      <c r="F140" s="566"/>
      <c r="G140" s="539" t="str">
        <f t="shared" si="77"/>
        <v>Allocation?</v>
      </c>
      <c r="H140" s="554" t="str">
        <f t="shared" si="83"/>
        <v>Local</v>
      </c>
      <c r="I140" s="558"/>
      <c r="J140" s="554" t="str">
        <f t="shared" si="79"/>
        <v>ZAR</v>
      </c>
      <c r="K140" s="553">
        <f t="shared" si="84"/>
        <v>1</v>
      </c>
      <c r="L140" s="237" t="str">
        <f t="shared" si="80"/>
        <v>-</v>
      </c>
      <c r="M140" s="238"/>
      <c r="N140" s="236"/>
      <c r="O140" s="611" t="str">
        <f t="shared" si="81"/>
        <v>Fixed</v>
      </c>
      <c r="P140" s="461"/>
      <c r="Q140" s="239"/>
      <c r="R140" s="626">
        <f t="shared" si="82"/>
        <v>0</v>
      </c>
      <c r="S140" s="461"/>
      <c r="T140" s="239"/>
      <c r="U140" s="239"/>
      <c r="V140" s="239"/>
      <c r="W140" s="239"/>
      <c r="X140" s="239"/>
      <c r="Y140" s="239"/>
      <c r="Z140" s="239"/>
      <c r="AA140" s="239"/>
      <c r="AB140" s="239"/>
      <c r="AC140" s="239"/>
      <c r="AD140" s="240"/>
      <c r="AE140" s="461"/>
      <c r="AF140" s="239"/>
      <c r="AG140" s="239"/>
      <c r="AH140" s="239"/>
      <c r="AI140" s="239"/>
      <c r="AJ140" s="239"/>
      <c r="AK140" s="239"/>
      <c r="AL140" s="239"/>
      <c r="AM140" s="239"/>
      <c r="AN140" s="239"/>
      <c r="AO140" s="239"/>
      <c r="AP140" s="240"/>
      <c r="AQ140" s="461"/>
      <c r="AR140" s="239"/>
      <c r="AS140" s="239"/>
      <c r="AT140" s="239"/>
      <c r="AU140" s="239"/>
      <c r="AV140" s="239"/>
      <c r="AW140" s="239"/>
      <c r="AX140" s="239"/>
      <c r="AY140" s="239"/>
      <c r="AZ140" s="239"/>
      <c r="BA140" s="239"/>
      <c r="BB140" s="240"/>
      <c r="BC140" s="461"/>
      <c r="BD140" s="239"/>
      <c r="BE140" s="239"/>
      <c r="BF140" s="239"/>
      <c r="BG140" s="239"/>
      <c r="BH140" s="239"/>
      <c r="BI140" s="239"/>
      <c r="BJ140" s="239"/>
      <c r="BK140" s="239"/>
      <c r="BL140" s="239"/>
      <c r="BM140" s="239"/>
      <c r="BN140" s="239"/>
    </row>
    <row r="141" spans="1:66" ht="13" x14ac:dyDescent="0.25">
      <c r="A141" s="391">
        <f t="shared" si="78"/>
        <v>119</v>
      </c>
      <c r="B141" s="234">
        <v>5</v>
      </c>
      <c r="C141" s="536"/>
      <c r="D141" s="235"/>
      <c r="E141" s="632"/>
      <c r="F141" s="566"/>
      <c r="G141" s="539" t="str">
        <f t="shared" si="77"/>
        <v>Allocation?</v>
      </c>
      <c r="H141" s="554" t="str">
        <f t="shared" si="83"/>
        <v>Local</v>
      </c>
      <c r="I141" s="558"/>
      <c r="J141" s="554" t="str">
        <f t="shared" si="79"/>
        <v>ZAR</v>
      </c>
      <c r="K141" s="553">
        <f t="shared" si="84"/>
        <v>1</v>
      </c>
      <c r="L141" s="237" t="str">
        <f t="shared" si="80"/>
        <v>-</v>
      </c>
      <c r="M141" s="238"/>
      <c r="N141" s="236"/>
      <c r="O141" s="611" t="str">
        <f t="shared" si="81"/>
        <v>Fixed</v>
      </c>
      <c r="P141" s="461"/>
      <c r="Q141" s="239"/>
      <c r="R141" s="626">
        <f t="shared" si="82"/>
        <v>0</v>
      </c>
      <c r="S141" s="461"/>
      <c r="T141" s="239"/>
      <c r="U141" s="239"/>
      <c r="V141" s="239"/>
      <c r="W141" s="239"/>
      <c r="X141" s="239"/>
      <c r="Y141" s="239"/>
      <c r="Z141" s="239"/>
      <c r="AA141" s="239"/>
      <c r="AB141" s="239"/>
      <c r="AC141" s="239"/>
      <c r="AD141" s="240"/>
      <c r="AE141" s="461"/>
      <c r="AF141" s="239"/>
      <c r="AG141" s="239"/>
      <c r="AH141" s="239"/>
      <c r="AI141" s="239"/>
      <c r="AJ141" s="239"/>
      <c r="AK141" s="239"/>
      <c r="AL141" s="239"/>
      <c r="AM141" s="239"/>
      <c r="AN141" s="239"/>
      <c r="AO141" s="239"/>
      <c r="AP141" s="240"/>
      <c r="AQ141" s="461"/>
      <c r="AR141" s="239"/>
      <c r="AS141" s="239"/>
      <c r="AT141" s="239"/>
      <c r="AU141" s="239"/>
      <c r="AV141" s="239"/>
      <c r="AW141" s="239"/>
      <c r="AX141" s="239"/>
      <c r="AY141" s="239"/>
      <c r="AZ141" s="239"/>
      <c r="BA141" s="239"/>
      <c r="BB141" s="240"/>
      <c r="BC141" s="461"/>
      <c r="BD141" s="239"/>
      <c r="BE141" s="239"/>
      <c r="BF141" s="239"/>
      <c r="BG141" s="239"/>
      <c r="BH141" s="239"/>
      <c r="BI141" s="239"/>
      <c r="BJ141" s="239"/>
      <c r="BK141" s="239"/>
      <c r="BL141" s="239"/>
      <c r="BM141" s="239"/>
      <c r="BN141" s="239"/>
    </row>
    <row r="142" spans="1:66" ht="13" x14ac:dyDescent="0.25">
      <c r="A142" s="391">
        <f t="shared" si="78"/>
        <v>120</v>
      </c>
      <c r="B142" s="234">
        <v>5</v>
      </c>
      <c r="C142" s="536"/>
      <c r="D142" s="235"/>
      <c r="E142" s="632"/>
      <c r="F142" s="566"/>
      <c r="G142" s="539" t="str">
        <f t="shared" si="77"/>
        <v>Allocation?</v>
      </c>
      <c r="H142" s="554" t="str">
        <f t="shared" si="83"/>
        <v>Local</v>
      </c>
      <c r="I142" s="558"/>
      <c r="J142" s="554" t="str">
        <f t="shared" si="79"/>
        <v>ZAR</v>
      </c>
      <c r="K142" s="553">
        <f t="shared" si="84"/>
        <v>1</v>
      </c>
      <c r="L142" s="237" t="str">
        <f t="shared" si="80"/>
        <v>-</v>
      </c>
      <c r="M142" s="238"/>
      <c r="N142" s="236"/>
      <c r="O142" s="611" t="str">
        <f t="shared" si="81"/>
        <v>Fixed</v>
      </c>
      <c r="P142" s="461"/>
      <c r="Q142" s="239"/>
      <c r="R142" s="626">
        <f t="shared" si="82"/>
        <v>0</v>
      </c>
      <c r="S142" s="461"/>
      <c r="T142" s="239"/>
      <c r="U142" s="239"/>
      <c r="V142" s="239"/>
      <c r="W142" s="239"/>
      <c r="X142" s="239"/>
      <c r="Y142" s="239"/>
      <c r="Z142" s="239"/>
      <c r="AA142" s="239"/>
      <c r="AB142" s="239"/>
      <c r="AC142" s="239"/>
      <c r="AD142" s="240"/>
      <c r="AE142" s="461"/>
      <c r="AF142" s="239"/>
      <c r="AG142" s="239"/>
      <c r="AH142" s="239"/>
      <c r="AI142" s="239"/>
      <c r="AJ142" s="239"/>
      <c r="AK142" s="239"/>
      <c r="AL142" s="239"/>
      <c r="AM142" s="239"/>
      <c r="AN142" s="239"/>
      <c r="AO142" s="239"/>
      <c r="AP142" s="240"/>
      <c r="AQ142" s="461"/>
      <c r="AR142" s="239"/>
      <c r="AS142" s="239"/>
      <c r="AT142" s="239"/>
      <c r="AU142" s="239"/>
      <c r="AV142" s="239"/>
      <c r="AW142" s="239"/>
      <c r="AX142" s="239"/>
      <c r="AY142" s="239"/>
      <c r="AZ142" s="239"/>
      <c r="BA142" s="239"/>
      <c r="BB142" s="240"/>
      <c r="BC142" s="461"/>
      <c r="BD142" s="239"/>
      <c r="BE142" s="239"/>
      <c r="BF142" s="239"/>
      <c r="BG142" s="239"/>
      <c r="BH142" s="239"/>
      <c r="BI142" s="239"/>
      <c r="BJ142" s="239"/>
      <c r="BK142" s="239"/>
      <c r="BL142" s="239"/>
      <c r="BM142" s="239"/>
      <c r="BN142" s="239"/>
    </row>
    <row r="143" spans="1:66" ht="13" x14ac:dyDescent="0.25">
      <c r="A143" s="391">
        <f t="shared" si="78"/>
        <v>121</v>
      </c>
      <c r="B143" s="234">
        <v>5</v>
      </c>
      <c r="C143" s="536"/>
      <c r="D143" s="235"/>
      <c r="E143" s="632"/>
      <c r="F143" s="566"/>
      <c r="G143" s="539" t="str">
        <f t="shared" si="77"/>
        <v>Allocation?</v>
      </c>
      <c r="H143" s="554" t="str">
        <f t="shared" si="83"/>
        <v>Local</v>
      </c>
      <c r="I143" s="558"/>
      <c r="J143" s="554" t="str">
        <f t="shared" si="79"/>
        <v>ZAR</v>
      </c>
      <c r="K143" s="553">
        <f t="shared" si="84"/>
        <v>1</v>
      </c>
      <c r="L143" s="237" t="str">
        <f t="shared" si="80"/>
        <v>-</v>
      </c>
      <c r="M143" s="238"/>
      <c r="N143" s="236"/>
      <c r="O143" s="611" t="str">
        <f t="shared" si="81"/>
        <v>Fixed</v>
      </c>
      <c r="P143" s="461"/>
      <c r="Q143" s="239"/>
      <c r="R143" s="626">
        <f t="shared" si="82"/>
        <v>0</v>
      </c>
      <c r="S143" s="461"/>
      <c r="T143" s="239"/>
      <c r="U143" s="239"/>
      <c r="V143" s="239"/>
      <c r="W143" s="239"/>
      <c r="X143" s="239"/>
      <c r="Y143" s="239"/>
      <c r="Z143" s="239"/>
      <c r="AA143" s="239"/>
      <c r="AB143" s="239"/>
      <c r="AC143" s="239"/>
      <c r="AD143" s="240"/>
      <c r="AE143" s="461"/>
      <c r="AF143" s="239"/>
      <c r="AG143" s="239"/>
      <c r="AH143" s="239"/>
      <c r="AI143" s="239"/>
      <c r="AJ143" s="239"/>
      <c r="AK143" s="239"/>
      <c r="AL143" s="239"/>
      <c r="AM143" s="239"/>
      <c r="AN143" s="239"/>
      <c r="AO143" s="239"/>
      <c r="AP143" s="240"/>
      <c r="AQ143" s="461"/>
      <c r="AR143" s="239"/>
      <c r="AS143" s="239"/>
      <c r="AT143" s="239"/>
      <c r="AU143" s="239"/>
      <c r="AV143" s="239"/>
      <c r="AW143" s="239"/>
      <c r="AX143" s="239"/>
      <c r="AY143" s="239"/>
      <c r="AZ143" s="239"/>
      <c r="BA143" s="239"/>
      <c r="BB143" s="240"/>
      <c r="BC143" s="461"/>
      <c r="BD143" s="239"/>
      <c r="BE143" s="239"/>
      <c r="BF143" s="239"/>
      <c r="BG143" s="239"/>
      <c r="BH143" s="239"/>
      <c r="BI143" s="239"/>
      <c r="BJ143" s="239"/>
      <c r="BK143" s="239"/>
      <c r="BL143" s="239"/>
      <c r="BM143" s="239"/>
      <c r="BN143" s="239"/>
    </row>
    <row r="144" spans="1:66" s="467" customFormat="1" ht="13" x14ac:dyDescent="0.25">
      <c r="A144" s="550">
        <f t="shared" si="78"/>
        <v>122</v>
      </c>
      <c r="B144" s="551">
        <v>6</v>
      </c>
      <c r="C144" s="581"/>
      <c r="D144" s="568"/>
      <c r="E144" s="578"/>
      <c r="F144" s="568"/>
      <c r="G144" s="568"/>
      <c r="H144" s="582" t="str">
        <f t="shared" si="83"/>
        <v>Local</v>
      </c>
      <c r="I144" s="582"/>
      <c r="J144" s="582" t="str">
        <f t="shared" si="79"/>
        <v>ZAR</v>
      </c>
      <c r="K144" s="582"/>
      <c r="L144" s="582">
        <f>SUM(L145:L192)</f>
        <v>0</v>
      </c>
      <c r="M144" s="582"/>
      <c r="N144" s="582"/>
      <c r="O144" s="585" t="str">
        <f t="shared" si="81"/>
        <v>Fixed</v>
      </c>
      <c r="P144" s="584">
        <f t="shared" ref="P144:Q144" si="85">SUM(P145:P192)</f>
        <v>0</v>
      </c>
      <c r="Q144" s="582">
        <f t="shared" si="85"/>
        <v>0</v>
      </c>
      <c r="R144" s="592">
        <f t="shared" si="82"/>
        <v>0</v>
      </c>
      <c r="S144" s="584">
        <f>SUM(S145:S192)</f>
        <v>0</v>
      </c>
      <c r="T144" s="582">
        <f>SUM(T145:T192)</f>
        <v>0</v>
      </c>
      <c r="U144" s="582">
        <f>SUM(U145:U192)</f>
        <v>0</v>
      </c>
      <c r="V144" s="582">
        <f t="shared" ref="V144:BE144" si="86">SUM(V145:V192)</f>
        <v>0</v>
      </c>
      <c r="W144" s="582">
        <f t="shared" si="86"/>
        <v>0</v>
      </c>
      <c r="X144" s="582">
        <f t="shared" si="86"/>
        <v>0</v>
      </c>
      <c r="Y144" s="582">
        <f t="shared" si="86"/>
        <v>0</v>
      </c>
      <c r="Z144" s="582">
        <f t="shared" si="86"/>
        <v>0</v>
      </c>
      <c r="AA144" s="582">
        <f t="shared" si="86"/>
        <v>0</v>
      </c>
      <c r="AB144" s="582">
        <f t="shared" si="86"/>
        <v>0</v>
      </c>
      <c r="AC144" s="582">
        <f t="shared" si="86"/>
        <v>0</v>
      </c>
      <c r="AD144" s="585">
        <f t="shared" si="86"/>
        <v>0</v>
      </c>
      <c r="AE144" s="584">
        <f t="shared" si="86"/>
        <v>0</v>
      </c>
      <c r="AF144" s="582">
        <f t="shared" si="86"/>
        <v>0</v>
      </c>
      <c r="AG144" s="582">
        <f t="shared" si="86"/>
        <v>0</v>
      </c>
      <c r="AH144" s="582">
        <f t="shared" si="86"/>
        <v>0</v>
      </c>
      <c r="AI144" s="582">
        <f t="shared" si="86"/>
        <v>0</v>
      </c>
      <c r="AJ144" s="582">
        <f t="shared" si="86"/>
        <v>0</v>
      </c>
      <c r="AK144" s="582">
        <f t="shared" si="86"/>
        <v>0</v>
      </c>
      <c r="AL144" s="582">
        <f t="shared" si="86"/>
        <v>0</v>
      </c>
      <c r="AM144" s="582">
        <f t="shared" si="86"/>
        <v>0</v>
      </c>
      <c r="AN144" s="582">
        <f t="shared" si="86"/>
        <v>0</v>
      </c>
      <c r="AO144" s="582">
        <f t="shared" si="86"/>
        <v>0</v>
      </c>
      <c r="AP144" s="585">
        <f t="shared" si="86"/>
        <v>0</v>
      </c>
      <c r="AQ144" s="584">
        <f t="shared" si="86"/>
        <v>0</v>
      </c>
      <c r="AR144" s="582">
        <f t="shared" si="86"/>
        <v>0</v>
      </c>
      <c r="AS144" s="582">
        <f t="shared" si="86"/>
        <v>0</v>
      </c>
      <c r="AT144" s="582">
        <f t="shared" si="86"/>
        <v>0</v>
      </c>
      <c r="AU144" s="582">
        <f t="shared" si="86"/>
        <v>0</v>
      </c>
      <c r="AV144" s="582">
        <f t="shared" si="86"/>
        <v>0</v>
      </c>
      <c r="AW144" s="582">
        <f t="shared" si="86"/>
        <v>0</v>
      </c>
      <c r="AX144" s="582">
        <f t="shared" si="86"/>
        <v>0</v>
      </c>
      <c r="AY144" s="582">
        <f t="shared" si="86"/>
        <v>0</v>
      </c>
      <c r="AZ144" s="582">
        <f t="shared" si="86"/>
        <v>0</v>
      </c>
      <c r="BA144" s="582">
        <f t="shared" si="86"/>
        <v>0</v>
      </c>
      <c r="BB144" s="585">
        <f t="shared" si="86"/>
        <v>0</v>
      </c>
      <c r="BC144" s="584">
        <f t="shared" si="86"/>
        <v>0</v>
      </c>
      <c r="BD144" s="582">
        <f t="shared" si="86"/>
        <v>0</v>
      </c>
      <c r="BE144" s="582">
        <f t="shared" si="86"/>
        <v>0</v>
      </c>
      <c r="BF144" s="582">
        <f t="shared" ref="BF144:BN144" si="87">SUM(BF145:BF192)</f>
        <v>0</v>
      </c>
      <c r="BG144" s="582">
        <f t="shared" si="87"/>
        <v>0</v>
      </c>
      <c r="BH144" s="582">
        <f t="shared" si="87"/>
        <v>0</v>
      </c>
      <c r="BI144" s="582">
        <f t="shared" si="87"/>
        <v>0</v>
      </c>
      <c r="BJ144" s="582">
        <f t="shared" si="87"/>
        <v>0</v>
      </c>
      <c r="BK144" s="582">
        <f t="shared" si="87"/>
        <v>0</v>
      </c>
      <c r="BL144" s="582">
        <f t="shared" si="87"/>
        <v>0</v>
      </c>
      <c r="BM144" s="582">
        <f t="shared" si="87"/>
        <v>0</v>
      </c>
      <c r="BN144" s="582">
        <f t="shared" si="87"/>
        <v>0</v>
      </c>
    </row>
    <row r="145" spans="1:66" ht="13" x14ac:dyDescent="0.25">
      <c r="A145" s="391">
        <f t="shared" si="78"/>
        <v>123</v>
      </c>
      <c r="B145" s="241">
        <v>6</v>
      </c>
      <c r="C145" s="243"/>
      <c r="D145" s="241"/>
      <c r="E145" s="580"/>
      <c r="F145" s="566"/>
      <c r="G145" s="539" t="str">
        <f t="shared" ref="G145:G158" si="88">IF(F145="","Allocation?",VLOOKUP(F145,$F$3:$G$18,2,FALSE))</f>
        <v>Allocation?</v>
      </c>
      <c r="H145" s="554" t="str">
        <f t="shared" si="83"/>
        <v>Local</v>
      </c>
      <c r="I145" s="558"/>
      <c r="J145" s="554" t="str">
        <f t="shared" si="79"/>
        <v>ZAR</v>
      </c>
      <c r="K145" s="553">
        <f t="shared" si="84"/>
        <v>1</v>
      </c>
      <c r="L145" s="237" t="str">
        <f t="shared" si="80"/>
        <v>-</v>
      </c>
      <c r="M145" s="238"/>
      <c r="N145" s="236"/>
      <c r="O145" s="611" t="str">
        <f t="shared" si="81"/>
        <v>Fixed</v>
      </c>
      <c r="P145" s="461"/>
      <c r="Q145" s="239"/>
      <c r="R145" s="626">
        <f t="shared" si="82"/>
        <v>0</v>
      </c>
      <c r="S145" s="461"/>
      <c r="T145" s="239"/>
      <c r="U145" s="239"/>
      <c r="V145" s="239"/>
      <c r="W145" s="239"/>
      <c r="X145" s="239"/>
      <c r="Y145" s="239"/>
      <c r="Z145" s="239"/>
      <c r="AA145" s="239"/>
      <c r="AB145" s="239"/>
      <c r="AC145" s="239"/>
      <c r="AD145" s="240"/>
      <c r="AE145" s="461"/>
      <c r="AF145" s="239"/>
      <c r="AG145" s="239"/>
      <c r="AH145" s="239"/>
      <c r="AI145" s="239"/>
      <c r="AJ145" s="239"/>
      <c r="AK145" s="239"/>
      <c r="AL145" s="239"/>
      <c r="AM145" s="239"/>
      <c r="AN145" s="239"/>
      <c r="AO145" s="239"/>
      <c r="AP145" s="240"/>
      <c r="AQ145" s="461"/>
      <c r="AR145" s="239"/>
      <c r="AS145" s="239"/>
      <c r="AT145" s="239"/>
      <c r="AU145" s="239"/>
      <c r="AV145" s="239"/>
      <c r="AW145" s="239"/>
      <c r="AX145" s="239"/>
      <c r="AY145" s="239"/>
      <c r="AZ145" s="239"/>
      <c r="BA145" s="239"/>
      <c r="BB145" s="240"/>
      <c r="BC145" s="461"/>
      <c r="BD145" s="239"/>
      <c r="BE145" s="239"/>
      <c r="BF145" s="239"/>
      <c r="BG145" s="239"/>
      <c r="BH145" s="239"/>
      <c r="BI145" s="239"/>
      <c r="BJ145" s="239"/>
      <c r="BK145" s="239"/>
      <c r="BL145" s="239"/>
      <c r="BM145" s="239"/>
      <c r="BN145" s="239"/>
    </row>
    <row r="146" spans="1:66" ht="13" x14ac:dyDescent="0.25">
      <c r="A146" s="391">
        <f t="shared" si="78"/>
        <v>124</v>
      </c>
      <c r="B146" s="241">
        <v>6</v>
      </c>
      <c r="C146" s="242"/>
      <c r="D146" s="241"/>
      <c r="E146" s="387"/>
      <c r="F146" s="566"/>
      <c r="G146" s="539" t="str">
        <f t="shared" si="88"/>
        <v>Allocation?</v>
      </c>
      <c r="H146" s="554" t="str">
        <f t="shared" si="83"/>
        <v>Local</v>
      </c>
      <c r="I146" s="558"/>
      <c r="J146" s="554" t="str">
        <f t="shared" si="79"/>
        <v>ZAR</v>
      </c>
      <c r="K146" s="553">
        <f t="shared" si="84"/>
        <v>1</v>
      </c>
      <c r="L146" s="237" t="str">
        <f t="shared" si="80"/>
        <v>-</v>
      </c>
      <c r="M146" s="238"/>
      <c r="N146" s="236"/>
      <c r="O146" s="611" t="str">
        <f t="shared" si="81"/>
        <v>Fixed</v>
      </c>
      <c r="P146" s="461"/>
      <c r="Q146" s="239"/>
      <c r="R146" s="626">
        <f t="shared" si="82"/>
        <v>0</v>
      </c>
      <c r="S146" s="461"/>
      <c r="T146" s="239"/>
      <c r="U146" s="239"/>
      <c r="V146" s="239"/>
      <c r="W146" s="239"/>
      <c r="X146" s="239"/>
      <c r="Y146" s="239"/>
      <c r="Z146" s="239"/>
      <c r="AA146" s="239"/>
      <c r="AB146" s="239"/>
      <c r="AC146" s="239"/>
      <c r="AD146" s="240"/>
      <c r="AE146" s="461"/>
      <c r="AF146" s="239"/>
      <c r="AG146" s="239"/>
      <c r="AH146" s="239"/>
      <c r="AI146" s="239"/>
      <c r="AJ146" s="239"/>
      <c r="AK146" s="239"/>
      <c r="AL146" s="239"/>
      <c r="AM146" s="239"/>
      <c r="AN146" s="239"/>
      <c r="AO146" s="239"/>
      <c r="AP146" s="240"/>
      <c r="AQ146" s="461"/>
      <c r="AR146" s="239"/>
      <c r="AS146" s="239"/>
      <c r="AT146" s="239"/>
      <c r="AU146" s="239"/>
      <c r="AV146" s="239"/>
      <c r="AW146" s="239"/>
      <c r="AX146" s="239"/>
      <c r="AY146" s="239"/>
      <c r="AZ146" s="239"/>
      <c r="BA146" s="239"/>
      <c r="BB146" s="240"/>
      <c r="BC146" s="461"/>
      <c r="BD146" s="239"/>
      <c r="BE146" s="239"/>
      <c r="BF146" s="239"/>
      <c r="BG146" s="239"/>
      <c r="BH146" s="239"/>
      <c r="BI146" s="239"/>
      <c r="BJ146" s="239"/>
      <c r="BK146" s="239"/>
      <c r="BL146" s="239"/>
      <c r="BM146" s="239"/>
      <c r="BN146" s="239"/>
    </row>
    <row r="147" spans="1:66" ht="13" x14ac:dyDescent="0.25">
      <c r="A147" s="391">
        <f t="shared" si="78"/>
        <v>125</v>
      </c>
      <c r="B147" s="241">
        <v>6</v>
      </c>
      <c r="C147" s="242"/>
      <c r="D147" s="241"/>
      <c r="E147" s="387"/>
      <c r="F147" s="566"/>
      <c r="G147" s="539" t="str">
        <f t="shared" si="88"/>
        <v>Allocation?</v>
      </c>
      <c r="H147" s="554" t="str">
        <f t="shared" si="83"/>
        <v>Local</v>
      </c>
      <c r="I147" s="558"/>
      <c r="J147" s="554" t="str">
        <f t="shared" si="79"/>
        <v>ZAR</v>
      </c>
      <c r="K147" s="553">
        <f t="shared" si="84"/>
        <v>1</v>
      </c>
      <c r="L147" s="237" t="str">
        <f t="shared" si="80"/>
        <v>-</v>
      </c>
      <c r="M147" s="238"/>
      <c r="N147" s="236"/>
      <c r="O147" s="611" t="str">
        <f t="shared" si="81"/>
        <v>Fixed</v>
      </c>
      <c r="P147" s="461"/>
      <c r="Q147" s="239"/>
      <c r="R147" s="626">
        <f t="shared" si="82"/>
        <v>0</v>
      </c>
      <c r="S147" s="461"/>
      <c r="T147" s="239"/>
      <c r="U147" s="239"/>
      <c r="V147" s="239"/>
      <c r="W147" s="239"/>
      <c r="X147" s="239"/>
      <c r="Y147" s="239"/>
      <c r="Z147" s="239"/>
      <c r="AA147" s="239"/>
      <c r="AB147" s="239"/>
      <c r="AC147" s="239"/>
      <c r="AD147" s="240"/>
      <c r="AE147" s="461"/>
      <c r="AF147" s="239"/>
      <c r="AG147" s="239"/>
      <c r="AH147" s="239"/>
      <c r="AI147" s="239"/>
      <c r="AJ147" s="239"/>
      <c r="AK147" s="239"/>
      <c r="AL147" s="239"/>
      <c r="AM147" s="239"/>
      <c r="AN147" s="239"/>
      <c r="AO147" s="239"/>
      <c r="AP147" s="240"/>
      <c r="AQ147" s="461"/>
      <c r="AR147" s="239"/>
      <c r="AS147" s="239"/>
      <c r="AT147" s="239"/>
      <c r="AU147" s="239"/>
      <c r="AV147" s="239"/>
      <c r="AW147" s="239"/>
      <c r="AX147" s="239"/>
      <c r="AY147" s="239"/>
      <c r="AZ147" s="239"/>
      <c r="BA147" s="239"/>
      <c r="BB147" s="240"/>
      <c r="BC147" s="461"/>
      <c r="BD147" s="239"/>
      <c r="BE147" s="239"/>
      <c r="BF147" s="239"/>
      <c r="BG147" s="239"/>
      <c r="BH147" s="239"/>
      <c r="BI147" s="239"/>
      <c r="BJ147" s="239"/>
      <c r="BK147" s="239"/>
      <c r="BL147" s="239"/>
      <c r="BM147" s="239"/>
      <c r="BN147" s="239"/>
    </row>
    <row r="148" spans="1:66" ht="13" x14ac:dyDescent="0.25">
      <c r="A148" s="391">
        <f t="shared" si="78"/>
        <v>126</v>
      </c>
      <c r="B148" s="241">
        <v>6</v>
      </c>
      <c r="C148" s="243"/>
      <c r="D148" s="241"/>
      <c r="E148" s="580"/>
      <c r="F148" s="566"/>
      <c r="G148" s="539" t="str">
        <f t="shared" si="88"/>
        <v>Allocation?</v>
      </c>
      <c r="H148" s="554" t="str">
        <f t="shared" si="83"/>
        <v>Local</v>
      </c>
      <c r="I148" s="558"/>
      <c r="J148" s="554" t="str">
        <f t="shared" si="79"/>
        <v>ZAR</v>
      </c>
      <c r="K148" s="553">
        <f t="shared" si="84"/>
        <v>1</v>
      </c>
      <c r="L148" s="237" t="str">
        <f t="shared" si="80"/>
        <v>-</v>
      </c>
      <c r="M148" s="238"/>
      <c r="N148" s="236"/>
      <c r="O148" s="611" t="str">
        <f t="shared" si="81"/>
        <v>Fixed</v>
      </c>
      <c r="P148" s="461"/>
      <c r="Q148" s="239"/>
      <c r="R148" s="626">
        <f t="shared" si="82"/>
        <v>0</v>
      </c>
      <c r="S148" s="461"/>
      <c r="T148" s="239"/>
      <c r="U148" s="239"/>
      <c r="V148" s="239"/>
      <c r="W148" s="239"/>
      <c r="X148" s="239"/>
      <c r="Y148" s="239"/>
      <c r="Z148" s="239"/>
      <c r="AA148" s="239"/>
      <c r="AB148" s="239"/>
      <c r="AC148" s="239"/>
      <c r="AD148" s="240"/>
      <c r="AE148" s="461"/>
      <c r="AF148" s="239"/>
      <c r="AG148" s="239"/>
      <c r="AH148" s="239"/>
      <c r="AI148" s="239"/>
      <c r="AJ148" s="239"/>
      <c r="AK148" s="239"/>
      <c r="AL148" s="239"/>
      <c r="AM148" s="239"/>
      <c r="AN148" s="239"/>
      <c r="AO148" s="239"/>
      <c r="AP148" s="240"/>
      <c r="AQ148" s="461"/>
      <c r="AR148" s="239"/>
      <c r="AS148" s="239"/>
      <c r="AT148" s="239"/>
      <c r="AU148" s="239"/>
      <c r="AV148" s="239"/>
      <c r="AW148" s="239"/>
      <c r="AX148" s="239"/>
      <c r="AY148" s="239"/>
      <c r="AZ148" s="239"/>
      <c r="BA148" s="239"/>
      <c r="BB148" s="240"/>
      <c r="BC148" s="461"/>
      <c r="BD148" s="239"/>
      <c r="BE148" s="239"/>
      <c r="BF148" s="239"/>
      <c r="BG148" s="239"/>
      <c r="BH148" s="239"/>
      <c r="BI148" s="239"/>
      <c r="BJ148" s="239"/>
      <c r="BK148" s="239"/>
      <c r="BL148" s="239"/>
      <c r="BM148" s="239"/>
      <c r="BN148" s="239"/>
    </row>
    <row r="149" spans="1:66" ht="13" x14ac:dyDescent="0.25">
      <c r="A149" s="391">
        <f t="shared" si="78"/>
        <v>127</v>
      </c>
      <c r="B149" s="241">
        <v>6</v>
      </c>
      <c r="C149" s="242"/>
      <c r="D149" s="241"/>
      <c r="E149" s="387"/>
      <c r="F149" s="566"/>
      <c r="G149" s="539" t="str">
        <f t="shared" si="88"/>
        <v>Allocation?</v>
      </c>
      <c r="H149" s="554" t="str">
        <f t="shared" si="83"/>
        <v>Local</v>
      </c>
      <c r="I149" s="558"/>
      <c r="J149" s="554" t="str">
        <f t="shared" si="79"/>
        <v>ZAR</v>
      </c>
      <c r="K149" s="553">
        <f t="shared" si="84"/>
        <v>1</v>
      </c>
      <c r="L149" s="237" t="str">
        <f t="shared" si="80"/>
        <v>-</v>
      </c>
      <c r="M149" s="238"/>
      <c r="N149" s="236"/>
      <c r="O149" s="611" t="str">
        <f t="shared" si="81"/>
        <v>Fixed</v>
      </c>
      <c r="P149" s="461"/>
      <c r="Q149" s="239"/>
      <c r="R149" s="626">
        <f t="shared" si="82"/>
        <v>0</v>
      </c>
      <c r="S149" s="461"/>
      <c r="T149" s="239"/>
      <c r="U149" s="239"/>
      <c r="V149" s="239"/>
      <c r="W149" s="239"/>
      <c r="X149" s="239"/>
      <c r="Y149" s="239"/>
      <c r="Z149" s="239"/>
      <c r="AA149" s="239"/>
      <c r="AB149" s="239"/>
      <c r="AC149" s="239"/>
      <c r="AD149" s="240"/>
      <c r="AE149" s="461"/>
      <c r="AF149" s="239"/>
      <c r="AG149" s="239"/>
      <c r="AH149" s="239"/>
      <c r="AI149" s="239"/>
      <c r="AJ149" s="239"/>
      <c r="AK149" s="239"/>
      <c r="AL149" s="239"/>
      <c r="AM149" s="239"/>
      <c r="AN149" s="239"/>
      <c r="AO149" s="239"/>
      <c r="AP149" s="240"/>
      <c r="AQ149" s="461"/>
      <c r="AR149" s="239"/>
      <c r="AS149" s="239"/>
      <c r="AT149" s="239"/>
      <c r="AU149" s="239"/>
      <c r="AV149" s="239"/>
      <c r="AW149" s="239"/>
      <c r="AX149" s="239"/>
      <c r="AY149" s="239"/>
      <c r="AZ149" s="239"/>
      <c r="BA149" s="239"/>
      <c r="BB149" s="240"/>
      <c r="BC149" s="461"/>
      <c r="BD149" s="239"/>
      <c r="BE149" s="239"/>
      <c r="BF149" s="239"/>
      <c r="BG149" s="239"/>
      <c r="BH149" s="239"/>
      <c r="BI149" s="239"/>
      <c r="BJ149" s="239"/>
      <c r="BK149" s="239"/>
      <c r="BL149" s="239"/>
      <c r="BM149" s="239"/>
      <c r="BN149" s="239"/>
    </row>
    <row r="150" spans="1:66" ht="13" x14ac:dyDescent="0.25">
      <c r="A150" s="391">
        <f t="shared" si="78"/>
        <v>128</v>
      </c>
      <c r="B150" s="241">
        <v>6</v>
      </c>
      <c r="C150" s="242"/>
      <c r="D150" s="241"/>
      <c r="E150" s="387"/>
      <c r="F150" s="566"/>
      <c r="G150" s="539" t="str">
        <f t="shared" si="88"/>
        <v>Allocation?</v>
      </c>
      <c r="H150" s="554" t="str">
        <f t="shared" si="83"/>
        <v>Local</v>
      </c>
      <c r="I150" s="558"/>
      <c r="J150" s="554" t="str">
        <f t="shared" si="79"/>
        <v>ZAR</v>
      </c>
      <c r="K150" s="553">
        <f t="shared" si="84"/>
        <v>1</v>
      </c>
      <c r="L150" s="237" t="str">
        <f t="shared" si="80"/>
        <v>-</v>
      </c>
      <c r="M150" s="238"/>
      <c r="N150" s="236"/>
      <c r="O150" s="611" t="str">
        <f t="shared" si="81"/>
        <v>Fixed</v>
      </c>
      <c r="P150" s="461"/>
      <c r="Q150" s="239"/>
      <c r="R150" s="626">
        <f t="shared" si="82"/>
        <v>0</v>
      </c>
      <c r="S150" s="461"/>
      <c r="T150" s="239"/>
      <c r="U150" s="239"/>
      <c r="V150" s="239"/>
      <c r="W150" s="239"/>
      <c r="X150" s="239"/>
      <c r="Y150" s="239"/>
      <c r="Z150" s="239"/>
      <c r="AA150" s="239"/>
      <c r="AB150" s="239"/>
      <c r="AC150" s="239"/>
      <c r="AD150" s="240"/>
      <c r="AE150" s="461"/>
      <c r="AF150" s="239"/>
      <c r="AG150" s="239"/>
      <c r="AH150" s="239"/>
      <c r="AI150" s="239"/>
      <c r="AJ150" s="239"/>
      <c r="AK150" s="239"/>
      <c r="AL150" s="239"/>
      <c r="AM150" s="239"/>
      <c r="AN150" s="239"/>
      <c r="AO150" s="239"/>
      <c r="AP150" s="240"/>
      <c r="AQ150" s="461"/>
      <c r="AR150" s="239"/>
      <c r="AS150" s="239"/>
      <c r="AT150" s="239"/>
      <c r="AU150" s="239"/>
      <c r="AV150" s="239"/>
      <c r="AW150" s="239"/>
      <c r="AX150" s="239"/>
      <c r="AY150" s="239"/>
      <c r="AZ150" s="239"/>
      <c r="BA150" s="239"/>
      <c r="BB150" s="240"/>
      <c r="BC150" s="461"/>
      <c r="BD150" s="239"/>
      <c r="BE150" s="239"/>
      <c r="BF150" s="239"/>
      <c r="BG150" s="239"/>
      <c r="BH150" s="239"/>
      <c r="BI150" s="239"/>
      <c r="BJ150" s="239"/>
      <c r="BK150" s="239"/>
      <c r="BL150" s="239"/>
      <c r="BM150" s="239"/>
      <c r="BN150" s="239"/>
    </row>
    <row r="151" spans="1:66" ht="13" x14ac:dyDescent="0.25">
      <c r="A151" s="391">
        <f t="shared" si="78"/>
        <v>129</v>
      </c>
      <c r="B151" s="241">
        <v>6</v>
      </c>
      <c r="C151" s="243"/>
      <c r="D151" s="241"/>
      <c r="E151" s="580"/>
      <c r="F151" s="566"/>
      <c r="G151" s="539" t="str">
        <f t="shared" si="88"/>
        <v>Allocation?</v>
      </c>
      <c r="H151" s="554" t="str">
        <f t="shared" si="83"/>
        <v>Local</v>
      </c>
      <c r="I151" s="558"/>
      <c r="J151" s="554" t="str">
        <f t="shared" si="79"/>
        <v>ZAR</v>
      </c>
      <c r="K151" s="553">
        <f t="shared" si="84"/>
        <v>1</v>
      </c>
      <c r="L151" s="237" t="str">
        <f t="shared" si="80"/>
        <v>-</v>
      </c>
      <c r="M151" s="238"/>
      <c r="N151" s="236"/>
      <c r="O151" s="611" t="str">
        <f t="shared" si="81"/>
        <v>Fixed</v>
      </c>
      <c r="P151" s="461"/>
      <c r="Q151" s="239"/>
      <c r="R151" s="626">
        <f t="shared" si="82"/>
        <v>0</v>
      </c>
      <c r="S151" s="461"/>
      <c r="T151" s="239"/>
      <c r="U151" s="239"/>
      <c r="V151" s="239"/>
      <c r="W151" s="239"/>
      <c r="X151" s="239"/>
      <c r="Y151" s="239"/>
      <c r="Z151" s="239"/>
      <c r="AA151" s="239"/>
      <c r="AB151" s="239"/>
      <c r="AC151" s="239"/>
      <c r="AD151" s="240"/>
      <c r="AE151" s="461"/>
      <c r="AF151" s="239"/>
      <c r="AG151" s="239"/>
      <c r="AH151" s="239"/>
      <c r="AI151" s="239"/>
      <c r="AJ151" s="239"/>
      <c r="AK151" s="239"/>
      <c r="AL151" s="239"/>
      <c r="AM151" s="239"/>
      <c r="AN151" s="239"/>
      <c r="AO151" s="239"/>
      <c r="AP151" s="240"/>
      <c r="AQ151" s="461"/>
      <c r="AR151" s="239"/>
      <c r="AS151" s="239"/>
      <c r="AT151" s="239"/>
      <c r="AU151" s="239"/>
      <c r="AV151" s="239"/>
      <c r="AW151" s="239"/>
      <c r="AX151" s="239"/>
      <c r="AY151" s="239"/>
      <c r="AZ151" s="239"/>
      <c r="BA151" s="239"/>
      <c r="BB151" s="240"/>
      <c r="BC151" s="461"/>
      <c r="BD151" s="239"/>
      <c r="BE151" s="239"/>
      <c r="BF151" s="239"/>
      <c r="BG151" s="239"/>
      <c r="BH151" s="239"/>
      <c r="BI151" s="239"/>
      <c r="BJ151" s="239"/>
      <c r="BK151" s="239"/>
      <c r="BL151" s="239"/>
      <c r="BM151" s="239"/>
      <c r="BN151" s="239"/>
    </row>
    <row r="152" spans="1:66" ht="13" hidden="1" x14ac:dyDescent="0.25">
      <c r="A152" s="391">
        <f t="shared" si="78"/>
        <v>130</v>
      </c>
      <c r="B152" s="241">
        <v>6</v>
      </c>
      <c r="C152" s="242"/>
      <c r="D152" s="241"/>
      <c r="E152" s="387"/>
      <c r="F152" s="566"/>
      <c r="G152" s="539" t="str">
        <f t="shared" si="88"/>
        <v>Allocation?</v>
      </c>
      <c r="H152" s="554" t="str">
        <f t="shared" si="83"/>
        <v>Local</v>
      </c>
      <c r="I152" s="558"/>
      <c r="J152" s="554" t="str">
        <f t="shared" si="79"/>
        <v>ZAR</v>
      </c>
      <c r="K152" s="553">
        <f t="shared" si="84"/>
        <v>1</v>
      </c>
      <c r="L152" s="237" t="str">
        <f t="shared" si="80"/>
        <v>-</v>
      </c>
      <c r="M152" s="238"/>
      <c r="N152" s="236"/>
      <c r="O152" s="611" t="str">
        <f t="shared" si="81"/>
        <v>Fixed</v>
      </c>
      <c r="P152" s="461"/>
      <c r="Q152" s="239"/>
      <c r="R152" s="626">
        <f t="shared" si="82"/>
        <v>0</v>
      </c>
      <c r="S152" s="461"/>
      <c r="T152" s="239"/>
      <c r="U152" s="239"/>
      <c r="V152" s="239"/>
      <c r="W152" s="239"/>
      <c r="X152" s="239"/>
      <c r="Y152" s="239"/>
      <c r="Z152" s="239"/>
      <c r="AA152" s="239"/>
      <c r="AB152" s="239"/>
      <c r="AC152" s="239"/>
      <c r="AD152" s="240"/>
      <c r="AE152" s="461"/>
      <c r="AF152" s="239"/>
      <c r="AG152" s="239"/>
      <c r="AH152" s="239"/>
      <c r="AI152" s="239"/>
      <c r="AJ152" s="239"/>
      <c r="AK152" s="239"/>
      <c r="AL152" s="239"/>
      <c r="AM152" s="239"/>
      <c r="AN152" s="239"/>
      <c r="AO152" s="239"/>
      <c r="AP152" s="240"/>
      <c r="AQ152" s="461"/>
      <c r="AR152" s="239"/>
      <c r="AS152" s="239"/>
      <c r="AT152" s="239"/>
      <c r="AU152" s="239"/>
      <c r="AV152" s="239"/>
      <c r="AW152" s="239"/>
      <c r="AX152" s="239"/>
      <c r="AY152" s="239"/>
      <c r="AZ152" s="239"/>
      <c r="BA152" s="239"/>
      <c r="BB152" s="240"/>
      <c r="BC152" s="461"/>
      <c r="BD152" s="239"/>
      <c r="BE152" s="239"/>
      <c r="BF152" s="239"/>
      <c r="BG152" s="239"/>
      <c r="BH152" s="239"/>
      <c r="BI152" s="239"/>
      <c r="BJ152" s="239"/>
      <c r="BK152" s="239"/>
      <c r="BL152" s="239"/>
      <c r="BM152" s="239"/>
      <c r="BN152" s="239"/>
    </row>
    <row r="153" spans="1:66" ht="13" hidden="1" x14ac:dyDescent="0.25">
      <c r="A153" s="391">
        <f t="shared" ref="A153:A190" si="89">A152+1</f>
        <v>131</v>
      </c>
      <c r="B153" s="241">
        <v>6</v>
      </c>
      <c r="C153" s="242"/>
      <c r="D153" s="241"/>
      <c r="E153" s="387"/>
      <c r="F153" s="566"/>
      <c r="G153" s="539" t="str">
        <f t="shared" si="88"/>
        <v>Allocation?</v>
      </c>
      <c r="H153" s="554" t="str">
        <f t="shared" si="83"/>
        <v>Local</v>
      </c>
      <c r="I153" s="558"/>
      <c r="J153" s="554" t="str">
        <f t="shared" ref="J153:J192" si="90">IF(I153="","ZAR",VLOOKUP(I153,$I$2:$K$15,2,FALSE))</f>
        <v>ZAR</v>
      </c>
      <c r="K153" s="553">
        <f t="shared" si="84"/>
        <v>1</v>
      </c>
      <c r="L153" s="237" t="str">
        <f t="shared" ref="L153:L192" si="91">IF(Q153&lt;&gt;"",Q153/K153,"-")</f>
        <v>-</v>
      </c>
      <c r="M153" s="238"/>
      <c r="N153" s="236"/>
      <c r="O153" s="611" t="str">
        <f t="shared" ref="O153:O192" si="92">IF(N153="","Fixed",VLOOKUP(N153,$N$2:$O$11,2,FALSE))</f>
        <v>Fixed</v>
      </c>
      <c r="P153" s="461"/>
      <c r="Q153" s="239"/>
      <c r="R153" s="626">
        <f t="shared" ref="R153:R192" si="93">+Q153+P153</f>
        <v>0</v>
      </c>
      <c r="S153" s="461"/>
      <c r="T153" s="239"/>
      <c r="U153" s="239"/>
      <c r="V153" s="239"/>
      <c r="W153" s="239"/>
      <c r="X153" s="239"/>
      <c r="Y153" s="239"/>
      <c r="Z153" s="239"/>
      <c r="AA153" s="239"/>
      <c r="AB153" s="239"/>
      <c r="AC153" s="239"/>
      <c r="AD153" s="240"/>
      <c r="AE153" s="461"/>
      <c r="AF153" s="239"/>
      <c r="AG153" s="239"/>
      <c r="AH153" s="239"/>
      <c r="AI153" s="239"/>
      <c r="AJ153" s="239"/>
      <c r="AK153" s="239"/>
      <c r="AL153" s="239"/>
      <c r="AM153" s="239"/>
      <c r="AN153" s="239"/>
      <c r="AO153" s="239"/>
      <c r="AP153" s="240"/>
      <c r="AQ153" s="461"/>
      <c r="AR153" s="239"/>
      <c r="AS153" s="239"/>
      <c r="AT153" s="239"/>
      <c r="AU153" s="239"/>
      <c r="AV153" s="239"/>
      <c r="AW153" s="239"/>
      <c r="AX153" s="239"/>
      <c r="AY153" s="239"/>
      <c r="AZ153" s="239"/>
      <c r="BA153" s="239"/>
      <c r="BB153" s="240"/>
      <c r="BC153" s="461"/>
      <c r="BD153" s="239"/>
      <c r="BE153" s="239"/>
      <c r="BF153" s="239"/>
      <c r="BG153" s="239"/>
      <c r="BH153" s="239"/>
      <c r="BI153" s="239"/>
      <c r="BJ153" s="239"/>
      <c r="BK153" s="239"/>
      <c r="BL153" s="239"/>
      <c r="BM153" s="239"/>
      <c r="BN153" s="239"/>
    </row>
    <row r="154" spans="1:66" ht="13" hidden="1" x14ac:dyDescent="0.25">
      <c r="A154" s="391">
        <f t="shared" si="89"/>
        <v>132</v>
      </c>
      <c r="B154" s="241">
        <v>6</v>
      </c>
      <c r="C154" s="243"/>
      <c r="D154" s="241"/>
      <c r="E154" s="387"/>
      <c r="F154" s="566"/>
      <c r="G154" s="539" t="str">
        <f t="shared" si="88"/>
        <v>Allocation?</v>
      </c>
      <c r="H154" s="554" t="str">
        <f t="shared" si="83"/>
        <v>Local</v>
      </c>
      <c r="I154" s="558"/>
      <c r="J154" s="554" t="str">
        <f t="shared" si="90"/>
        <v>ZAR</v>
      </c>
      <c r="K154" s="553">
        <f t="shared" si="84"/>
        <v>1</v>
      </c>
      <c r="L154" s="237" t="str">
        <f t="shared" si="91"/>
        <v>-</v>
      </c>
      <c r="M154" s="238"/>
      <c r="N154" s="236"/>
      <c r="O154" s="611" t="str">
        <f t="shared" si="92"/>
        <v>Fixed</v>
      </c>
      <c r="P154" s="461"/>
      <c r="Q154" s="239"/>
      <c r="R154" s="626">
        <f t="shared" si="93"/>
        <v>0</v>
      </c>
      <c r="S154" s="461"/>
      <c r="T154" s="239"/>
      <c r="U154" s="239"/>
      <c r="V154" s="239"/>
      <c r="W154" s="239"/>
      <c r="X154" s="239"/>
      <c r="Y154" s="239"/>
      <c r="Z154" s="239"/>
      <c r="AA154" s="239"/>
      <c r="AB154" s="239"/>
      <c r="AC154" s="239"/>
      <c r="AD154" s="240"/>
      <c r="AE154" s="461"/>
      <c r="AF154" s="239"/>
      <c r="AG154" s="239"/>
      <c r="AH154" s="239"/>
      <c r="AI154" s="239"/>
      <c r="AJ154" s="239"/>
      <c r="AK154" s="239"/>
      <c r="AL154" s="239"/>
      <c r="AM154" s="239"/>
      <c r="AN154" s="239"/>
      <c r="AO154" s="239"/>
      <c r="AP154" s="240"/>
      <c r="AQ154" s="461"/>
      <c r="AR154" s="239"/>
      <c r="AS154" s="239"/>
      <c r="AT154" s="239"/>
      <c r="AU154" s="239"/>
      <c r="AV154" s="239"/>
      <c r="AW154" s="239"/>
      <c r="AX154" s="239"/>
      <c r="AY154" s="239"/>
      <c r="AZ154" s="239"/>
      <c r="BA154" s="239"/>
      <c r="BB154" s="240"/>
      <c r="BC154" s="461"/>
      <c r="BD154" s="239"/>
      <c r="BE154" s="239"/>
      <c r="BF154" s="239"/>
      <c r="BG154" s="239"/>
      <c r="BH154" s="239"/>
      <c r="BI154" s="239"/>
      <c r="BJ154" s="239"/>
      <c r="BK154" s="239"/>
      <c r="BL154" s="239"/>
      <c r="BM154" s="239"/>
      <c r="BN154" s="239"/>
    </row>
    <row r="155" spans="1:66" ht="13" hidden="1" x14ac:dyDescent="0.25">
      <c r="A155" s="391">
        <f t="shared" si="89"/>
        <v>133</v>
      </c>
      <c r="B155" s="241">
        <v>6</v>
      </c>
      <c r="C155" s="242"/>
      <c r="D155" s="241"/>
      <c r="E155" s="387"/>
      <c r="F155" s="566"/>
      <c r="G155" s="539" t="str">
        <f t="shared" si="88"/>
        <v>Allocation?</v>
      </c>
      <c r="H155" s="554" t="str">
        <f t="shared" si="83"/>
        <v>Local</v>
      </c>
      <c r="I155" s="558"/>
      <c r="J155" s="554" t="str">
        <f t="shared" si="90"/>
        <v>ZAR</v>
      </c>
      <c r="K155" s="553">
        <f t="shared" si="84"/>
        <v>1</v>
      </c>
      <c r="L155" s="237" t="str">
        <f t="shared" si="91"/>
        <v>-</v>
      </c>
      <c r="M155" s="238"/>
      <c r="N155" s="236"/>
      <c r="O155" s="611" t="str">
        <f t="shared" si="92"/>
        <v>Fixed</v>
      </c>
      <c r="P155" s="461"/>
      <c r="Q155" s="239"/>
      <c r="R155" s="626">
        <f t="shared" si="93"/>
        <v>0</v>
      </c>
      <c r="S155" s="461"/>
      <c r="T155" s="239"/>
      <c r="U155" s="239"/>
      <c r="V155" s="239"/>
      <c r="W155" s="239"/>
      <c r="X155" s="239"/>
      <c r="Y155" s="239"/>
      <c r="Z155" s="239"/>
      <c r="AA155" s="239"/>
      <c r="AB155" s="239"/>
      <c r="AC155" s="239"/>
      <c r="AD155" s="240"/>
      <c r="AE155" s="461"/>
      <c r="AF155" s="239"/>
      <c r="AG155" s="239"/>
      <c r="AH155" s="239"/>
      <c r="AI155" s="239"/>
      <c r="AJ155" s="239"/>
      <c r="AK155" s="239"/>
      <c r="AL155" s="239"/>
      <c r="AM155" s="239"/>
      <c r="AN155" s="239"/>
      <c r="AO155" s="239"/>
      <c r="AP155" s="240"/>
      <c r="AQ155" s="461"/>
      <c r="AR155" s="239"/>
      <c r="AS155" s="239"/>
      <c r="AT155" s="239"/>
      <c r="AU155" s="239"/>
      <c r="AV155" s="239"/>
      <c r="AW155" s="239"/>
      <c r="AX155" s="239"/>
      <c r="AY155" s="239"/>
      <c r="AZ155" s="239"/>
      <c r="BA155" s="239"/>
      <c r="BB155" s="240"/>
      <c r="BC155" s="461"/>
      <c r="BD155" s="239"/>
      <c r="BE155" s="239"/>
      <c r="BF155" s="239"/>
      <c r="BG155" s="239"/>
      <c r="BH155" s="239"/>
      <c r="BI155" s="239"/>
      <c r="BJ155" s="239"/>
      <c r="BK155" s="239"/>
      <c r="BL155" s="239"/>
      <c r="BM155" s="239"/>
      <c r="BN155" s="239"/>
    </row>
    <row r="156" spans="1:66" ht="13" hidden="1" x14ac:dyDescent="0.25">
      <c r="A156" s="391">
        <f t="shared" si="89"/>
        <v>134</v>
      </c>
      <c r="B156" s="241">
        <v>6</v>
      </c>
      <c r="C156" s="641"/>
      <c r="D156" s="241"/>
      <c r="E156" s="387"/>
      <c r="F156" s="566"/>
      <c r="G156" s="539" t="str">
        <f t="shared" si="88"/>
        <v>Allocation?</v>
      </c>
      <c r="H156" s="554" t="str">
        <f t="shared" si="83"/>
        <v>Local</v>
      </c>
      <c r="I156" s="558"/>
      <c r="J156" s="554" t="str">
        <f t="shared" si="90"/>
        <v>ZAR</v>
      </c>
      <c r="K156" s="553">
        <f t="shared" si="84"/>
        <v>1</v>
      </c>
      <c r="L156" s="237" t="str">
        <f t="shared" si="91"/>
        <v>-</v>
      </c>
      <c r="M156" s="238"/>
      <c r="N156" s="236"/>
      <c r="O156" s="611" t="str">
        <f t="shared" si="92"/>
        <v>Fixed</v>
      </c>
      <c r="P156" s="461"/>
      <c r="Q156" s="239"/>
      <c r="R156" s="626">
        <f t="shared" si="93"/>
        <v>0</v>
      </c>
      <c r="S156" s="461"/>
      <c r="T156" s="239"/>
      <c r="U156" s="239"/>
      <c r="V156" s="239"/>
      <c r="W156" s="239"/>
      <c r="X156" s="239"/>
      <c r="Y156" s="239"/>
      <c r="Z156" s="239"/>
      <c r="AA156" s="239"/>
      <c r="AB156" s="239"/>
      <c r="AC156" s="239"/>
      <c r="AD156" s="240"/>
      <c r="AE156" s="461"/>
      <c r="AF156" s="239"/>
      <c r="AG156" s="239"/>
      <c r="AH156" s="239"/>
      <c r="AI156" s="239"/>
      <c r="AJ156" s="239"/>
      <c r="AK156" s="239"/>
      <c r="AL156" s="239"/>
      <c r="AM156" s="239"/>
      <c r="AN156" s="239"/>
      <c r="AO156" s="239"/>
      <c r="AP156" s="240"/>
      <c r="AQ156" s="461"/>
      <c r="AR156" s="239"/>
      <c r="AS156" s="239"/>
      <c r="AT156" s="239"/>
      <c r="AU156" s="239"/>
      <c r="AV156" s="239"/>
      <c r="AW156" s="239"/>
      <c r="AX156" s="239"/>
      <c r="AY156" s="239"/>
      <c r="AZ156" s="239"/>
      <c r="BA156" s="239"/>
      <c r="BB156" s="240"/>
      <c r="BC156" s="461"/>
      <c r="BD156" s="239"/>
      <c r="BE156" s="239"/>
      <c r="BF156" s="239"/>
      <c r="BG156" s="239"/>
      <c r="BH156" s="239"/>
      <c r="BI156" s="239"/>
      <c r="BJ156" s="239"/>
      <c r="BK156" s="239"/>
      <c r="BL156" s="239"/>
      <c r="BM156" s="239"/>
      <c r="BN156" s="239"/>
    </row>
    <row r="157" spans="1:66" ht="13" hidden="1" x14ac:dyDescent="0.25">
      <c r="A157" s="391">
        <f t="shared" si="89"/>
        <v>135</v>
      </c>
      <c r="B157" s="241">
        <v>6</v>
      </c>
      <c r="C157" s="641"/>
      <c r="D157" s="241"/>
      <c r="E157" s="387"/>
      <c r="F157" s="566"/>
      <c r="G157" s="539" t="str">
        <f t="shared" si="88"/>
        <v>Allocation?</v>
      </c>
      <c r="H157" s="554" t="str">
        <f t="shared" si="83"/>
        <v>Local</v>
      </c>
      <c r="I157" s="558"/>
      <c r="J157" s="554" t="str">
        <f t="shared" si="90"/>
        <v>ZAR</v>
      </c>
      <c r="K157" s="553">
        <f t="shared" si="84"/>
        <v>1</v>
      </c>
      <c r="L157" s="237" t="str">
        <f t="shared" si="91"/>
        <v>-</v>
      </c>
      <c r="M157" s="238"/>
      <c r="N157" s="236"/>
      <c r="O157" s="611" t="str">
        <f t="shared" si="92"/>
        <v>Fixed</v>
      </c>
      <c r="P157" s="461"/>
      <c r="Q157" s="239"/>
      <c r="R157" s="626">
        <f t="shared" si="93"/>
        <v>0</v>
      </c>
      <c r="S157" s="461"/>
      <c r="T157" s="239"/>
      <c r="U157" s="239"/>
      <c r="V157" s="239"/>
      <c r="W157" s="239"/>
      <c r="X157" s="239"/>
      <c r="Y157" s="239"/>
      <c r="Z157" s="239"/>
      <c r="AA157" s="239"/>
      <c r="AB157" s="239"/>
      <c r="AC157" s="239"/>
      <c r="AD157" s="240"/>
      <c r="AE157" s="461"/>
      <c r="AF157" s="239"/>
      <c r="AG157" s="239"/>
      <c r="AH157" s="239"/>
      <c r="AI157" s="239"/>
      <c r="AJ157" s="239"/>
      <c r="AK157" s="239"/>
      <c r="AL157" s="239"/>
      <c r="AM157" s="239"/>
      <c r="AN157" s="239"/>
      <c r="AO157" s="239"/>
      <c r="AP157" s="240"/>
      <c r="AQ157" s="461"/>
      <c r="AR157" s="239"/>
      <c r="AS157" s="239"/>
      <c r="AT157" s="239"/>
      <c r="AU157" s="239"/>
      <c r="AV157" s="239"/>
      <c r="AW157" s="239"/>
      <c r="AX157" s="239"/>
      <c r="AY157" s="239"/>
      <c r="AZ157" s="239"/>
      <c r="BA157" s="239"/>
      <c r="BB157" s="240"/>
      <c r="BC157" s="461"/>
      <c r="BD157" s="239"/>
      <c r="BE157" s="239"/>
      <c r="BF157" s="239"/>
      <c r="BG157" s="239"/>
      <c r="BH157" s="239"/>
      <c r="BI157" s="239"/>
      <c r="BJ157" s="239"/>
      <c r="BK157" s="239"/>
      <c r="BL157" s="239"/>
      <c r="BM157" s="239"/>
      <c r="BN157" s="239"/>
    </row>
    <row r="158" spans="1:66" ht="13" hidden="1" x14ac:dyDescent="0.25">
      <c r="A158" s="391">
        <f t="shared" si="89"/>
        <v>136</v>
      </c>
      <c r="B158" s="241">
        <v>6</v>
      </c>
      <c r="C158" s="642"/>
      <c r="D158" s="643"/>
      <c r="E158" s="644"/>
      <c r="F158" s="566"/>
      <c r="G158" s="539" t="str">
        <f t="shared" si="88"/>
        <v>Allocation?</v>
      </c>
      <c r="H158" s="554" t="str">
        <f t="shared" si="83"/>
        <v>Local</v>
      </c>
      <c r="I158" s="558"/>
      <c r="J158" s="554" t="str">
        <f t="shared" si="90"/>
        <v>ZAR</v>
      </c>
      <c r="K158" s="553">
        <f t="shared" si="84"/>
        <v>1</v>
      </c>
      <c r="L158" s="237" t="str">
        <f t="shared" si="91"/>
        <v>-</v>
      </c>
      <c r="M158" s="238"/>
      <c r="N158" s="236"/>
      <c r="O158" s="611" t="str">
        <f t="shared" si="92"/>
        <v>Fixed</v>
      </c>
      <c r="P158" s="461"/>
      <c r="Q158" s="239"/>
      <c r="R158" s="626">
        <f t="shared" si="93"/>
        <v>0</v>
      </c>
      <c r="S158" s="461"/>
      <c r="T158" s="239"/>
      <c r="U158" s="239"/>
      <c r="V158" s="239"/>
      <c r="W158" s="239"/>
      <c r="X158" s="239"/>
      <c r="Y158" s="239"/>
      <c r="Z158" s="239"/>
      <c r="AA158" s="239"/>
      <c r="AB158" s="239"/>
      <c r="AC158" s="239"/>
      <c r="AD158" s="240"/>
      <c r="AE158" s="461"/>
      <c r="AF158" s="239"/>
      <c r="AG158" s="239"/>
      <c r="AH158" s="239"/>
      <c r="AI158" s="239"/>
      <c r="AJ158" s="239"/>
      <c r="AK158" s="239"/>
      <c r="AL158" s="239"/>
      <c r="AM158" s="239"/>
      <c r="AN158" s="239"/>
      <c r="AO158" s="239"/>
      <c r="AP158" s="240"/>
      <c r="AQ158" s="461"/>
      <c r="AR158" s="239"/>
      <c r="AS158" s="239"/>
      <c r="AT158" s="239"/>
      <c r="AU158" s="239"/>
      <c r="AV158" s="239"/>
      <c r="AW158" s="239"/>
      <c r="AX158" s="239"/>
      <c r="AY158" s="239"/>
      <c r="AZ158" s="239"/>
      <c r="BA158" s="239"/>
      <c r="BB158" s="240"/>
      <c r="BC158" s="461"/>
      <c r="BD158" s="239"/>
      <c r="BE158" s="239"/>
      <c r="BF158" s="239"/>
      <c r="BG158" s="239"/>
      <c r="BH158" s="239"/>
      <c r="BI158" s="239"/>
      <c r="BJ158" s="239"/>
      <c r="BK158" s="239"/>
      <c r="BL158" s="239"/>
      <c r="BM158" s="239"/>
      <c r="BN158" s="239"/>
    </row>
    <row r="159" spans="1:66" ht="13" hidden="1" x14ac:dyDescent="0.25">
      <c r="A159" s="391">
        <f t="shared" si="89"/>
        <v>137</v>
      </c>
      <c r="B159" s="241">
        <v>6</v>
      </c>
      <c r="C159" s="645"/>
      <c r="D159" s="241"/>
      <c r="E159" s="646"/>
      <c r="F159" s="566"/>
      <c r="G159" s="539" t="str">
        <f t="shared" ref="G159:G174" si="94">IF(F159="","Allocation?",VLOOKUP(F159,$F$3:$G$18,2,FALSE))</f>
        <v>Allocation?</v>
      </c>
      <c r="H159" s="554" t="str">
        <f t="shared" si="83"/>
        <v>Local</v>
      </c>
      <c r="I159" s="558"/>
      <c r="J159" s="554" t="str">
        <f t="shared" si="90"/>
        <v>ZAR</v>
      </c>
      <c r="K159" s="553">
        <f t="shared" si="84"/>
        <v>1</v>
      </c>
      <c r="L159" s="237" t="str">
        <f t="shared" si="91"/>
        <v>-</v>
      </c>
      <c r="M159" s="238"/>
      <c r="N159" s="236"/>
      <c r="O159" s="611" t="str">
        <f t="shared" si="92"/>
        <v>Fixed</v>
      </c>
      <c r="P159" s="461"/>
      <c r="Q159" s="239"/>
      <c r="R159" s="626">
        <f t="shared" si="93"/>
        <v>0</v>
      </c>
      <c r="S159" s="461"/>
      <c r="T159" s="239"/>
      <c r="U159" s="239"/>
      <c r="V159" s="239"/>
      <c r="W159" s="239"/>
      <c r="X159" s="239"/>
      <c r="Y159" s="239"/>
      <c r="Z159" s="239"/>
      <c r="AA159" s="239"/>
      <c r="AB159" s="239"/>
      <c r="AC159" s="239"/>
      <c r="AD159" s="240"/>
      <c r="AE159" s="461"/>
      <c r="AF159" s="239"/>
      <c r="AG159" s="239"/>
      <c r="AH159" s="239"/>
      <c r="AI159" s="239"/>
      <c r="AJ159" s="239"/>
      <c r="AK159" s="239"/>
      <c r="AL159" s="239"/>
      <c r="AM159" s="239"/>
      <c r="AN159" s="239"/>
      <c r="AO159" s="239"/>
      <c r="AP159" s="240"/>
      <c r="AQ159" s="461"/>
      <c r="AR159" s="239"/>
      <c r="AS159" s="239"/>
      <c r="AT159" s="239"/>
      <c r="AU159" s="239"/>
      <c r="AV159" s="239"/>
      <c r="AW159" s="239"/>
      <c r="AX159" s="239"/>
      <c r="AY159" s="239"/>
      <c r="AZ159" s="239"/>
      <c r="BA159" s="239"/>
      <c r="BB159" s="240"/>
      <c r="BC159" s="461"/>
      <c r="BD159" s="239"/>
      <c r="BE159" s="239"/>
      <c r="BF159" s="239"/>
      <c r="BG159" s="239"/>
      <c r="BH159" s="239"/>
      <c r="BI159" s="239"/>
      <c r="BJ159" s="239"/>
      <c r="BK159" s="239"/>
      <c r="BL159" s="239"/>
      <c r="BM159" s="239"/>
      <c r="BN159" s="239"/>
    </row>
    <row r="160" spans="1:66" ht="13" hidden="1" x14ac:dyDescent="0.25">
      <c r="A160" s="391">
        <f t="shared" si="89"/>
        <v>138</v>
      </c>
      <c r="B160" s="241">
        <v>6</v>
      </c>
      <c r="C160" s="645"/>
      <c r="D160" s="241"/>
      <c r="E160" s="646"/>
      <c r="F160" s="566"/>
      <c r="G160" s="539" t="str">
        <f t="shared" si="94"/>
        <v>Allocation?</v>
      </c>
      <c r="H160" s="554" t="str">
        <f t="shared" si="83"/>
        <v>Local</v>
      </c>
      <c r="I160" s="558"/>
      <c r="J160" s="554" t="str">
        <f t="shared" si="90"/>
        <v>ZAR</v>
      </c>
      <c r="K160" s="553">
        <f t="shared" si="84"/>
        <v>1</v>
      </c>
      <c r="L160" s="237" t="str">
        <f t="shared" si="91"/>
        <v>-</v>
      </c>
      <c r="M160" s="238"/>
      <c r="N160" s="236"/>
      <c r="O160" s="611" t="str">
        <f t="shared" si="92"/>
        <v>Fixed</v>
      </c>
      <c r="P160" s="461"/>
      <c r="Q160" s="239"/>
      <c r="R160" s="626">
        <f t="shared" si="93"/>
        <v>0</v>
      </c>
      <c r="S160" s="461"/>
      <c r="T160" s="239"/>
      <c r="U160" s="239"/>
      <c r="V160" s="239"/>
      <c r="W160" s="239"/>
      <c r="X160" s="239"/>
      <c r="Y160" s="239"/>
      <c r="Z160" s="239"/>
      <c r="AA160" s="239"/>
      <c r="AB160" s="239"/>
      <c r="AC160" s="239"/>
      <c r="AD160" s="240"/>
      <c r="AE160" s="461"/>
      <c r="AF160" s="239"/>
      <c r="AG160" s="239"/>
      <c r="AH160" s="239"/>
      <c r="AI160" s="239"/>
      <c r="AJ160" s="239"/>
      <c r="AK160" s="239"/>
      <c r="AL160" s="239"/>
      <c r="AM160" s="239"/>
      <c r="AN160" s="239"/>
      <c r="AO160" s="239"/>
      <c r="AP160" s="240"/>
      <c r="AQ160" s="461"/>
      <c r="AR160" s="239"/>
      <c r="AS160" s="239"/>
      <c r="AT160" s="239"/>
      <c r="AU160" s="239"/>
      <c r="AV160" s="239"/>
      <c r="AW160" s="239"/>
      <c r="AX160" s="239"/>
      <c r="AY160" s="239"/>
      <c r="AZ160" s="239"/>
      <c r="BA160" s="239"/>
      <c r="BB160" s="240"/>
      <c r="BC160" s="461"/>
      <c r="BD160" s="239"/>
      <c r="BE160" s="239"/>
      <c r="BF160" s="239"/>
      <c r="BG160" s="239"/>
      <c r="BH160" s="239"/>
      <c r="BI160" s="239"/>
      <c r="BJ160" s="239"/>
      <c r="BK160" s="239"/>
      <c r="BL160" s="239"/>
      <c r="BM160" s="239"/>
      <c r="BN160" s="239"/>
    </row>
    <row r="161" spans="1:66" ht="13" hidden="1" x14ac:dyDescent="0.25">
      <c r="A161" s="391">
        <f t="shared" si="89"/>
        <v>139</v>
      </c>
      <c r="B161" s="241">
        <v>6</v>
      </c>
      <c r="C161" s="645"/>
      <c r="D161" s="241"/>
      <c r="E161" s="646"/>
      <c r="F161" s="566"/>
      <c r="G161" s="539" t="str">
        <f t="shared" si="94"/>
        <v>Allocation?</v>
      </c>
      <c r="H161" s="554" t="str">
        <f t="shared" si="83"/>
        <v>Local</v>
      </c>
      <c r="I161" s="558"/>
      <c r="J161" s="554" t="str">
        <f t="shared" si="90"/>
        <v>ZAR</v>
      </c>
      <c r="K161" s="553">
        <f t="shared" si="84"/>
        <v>1</v>
      </c>
      <c r="L161" s="237" t="str">
        <f t="shared" si="91"/>
        <v>-</v>
      </c>
      <c r="M161" s="238"/>
      <c r="N161" s="236"/>
      <c r="O161" s="611" t="str">
        <f t="shared" si="92"/>
        <v>Fixed</v>
      </c>
      <c r="P161" s="461"/>
      <c r="Q161" s="239"/>
      <c r="R161" s="626">
        <f t="shared" si="93"/>
        <v>0</v>
      </c>
      <c r="S161" s="461"/>
      <c r="T161" s="239"/>
      <c r="U161" s="239"/>
      <c r="V161" s="239"/>
      <c r="W161" s="239"/>
      <c r="X161" s="239"/>
      <c r="Y161" s="239"/>
      <c r="Z161" s="239"/>
      <c r="AA161" s="239"/>
      <c r="AB161" s="239"/>
      <c r="AC161" s="239"/>
      <c r="AD161" s="240"/>
      <c r="AE161" s="461"/>
      <c r="AF161" s="239"/>
      <c r="AG161" s="239"/>
      <c r="AH161" s="239"/>
      <c r="AI161" s="239"/>
      <c r="AJ161" s="239"/>
      <c r="AK161" s="239"/>
      <c r="AL161" s="239"/>
      <c r="AM161" s="239"/>
      <c r="AN161" s="239"/>
      <c r="AO161" s="239"/>
      <c r="AP161" s="240"/>
      <c r="AQ161" s="461"/>
      <c r="AR161" s="239"/>
      <c r="AS161" s="239"/>
      <c r="AT161" s="239"/>
      <c r="AU161" s="239"/>
      <c r="AV161" s="239"/>
      <c r="AW161" s="239"/>
      <c r="AX161" s="239"/>
      <c r="AY161" s="239"/>
      <c r="AZ161" s="239"/>
      <c r="BA161" s="239"/>
      <c r="BB161" s="240"/>
      <c r="BC161" s="461"/>
      <c r="BD161" s="239"/>
      <c r="BE161" s="239"/>
      <c r="BF161" s="239"/>
      <c r="BG161" s="239"/>
      <c r="BH161" s="239"/>
      <c r="BI161" s="239"/>
      <c r="BJ161" s="239"/>
      <c r="BK161" s="239"/>
      <c r="BL161" s="239"/>
      <c r="BM161" s="239"/>
      <c r="BN161" s="239"/>
    </row>
    <row r="162" spans="1:66" ht="13" hidden="1" x14ac:dyDescent="0.25">
      <c r="A162" s="391">
        <f t="shared" si="89"/>
        <v>140</v>
      </c>
      <c r="B162" s="241">
        <v>6</v>
      </c>
      <c r="C162" s="645"/>
      <c r="D162" s="241"/>
      <c r="E162" s="646"/>
      <c r="F162" s="566"/>
      <c r="G162" s="539" t="str">
        <f t="shared" si="94"/>
        <v>Allocation?</v>
      </c>
      <c r="H162" s="554" t="str">
        <f t="shared" si="83"/>
        <v>Local</v>
      </c>
      <c r="I162" s="558"/>
      <c r="J162" s="554" t="str">
        <f t="shared" si="90"/>
        <v>ZAR</v>
      </c>
      <c r="K162" s="553">
        <f t="shared" si="84"/>
        <v>1</v>
      </c>
      <c r="L162" s="237" t="str">
        <f t="shared" si="91"/>
        <v>-</v>
      </c>
      <c r="M162" s="238"/>
      <c r="N162" s="236"/>
      <c r="O162" s="611" t="str">
        <f t="shared" si="92"/>
        <v>Fixed</v>
      </c>
      <c r="P162" s="461"/>
      <c r="Q162" s="239"/>
      <c r="R162" s="626">
        <f t="shared" si="93"/>
        <v>0</v>
      </c>
      <c r="S162" s="461"/>
      <c r="T162" s="239"/>
      <c r="U162" s="239"/>
      <c r="V162" s="239"/>
      <c r="W162" s="239"/>
      <c r="X162" s="239"/>
      <c r="Y162" s="239"/>
      <c r="Z162" s="239"/>
      <c r="AA162" s="239"/>
      <c r="AB162" s="239"/>
      <c r="AC162" s="239"/>
      <c r="AD162" s="240"/>
      <c r="AE162" s="461"/>
      <c r="AF162" s="239"/>
      <c r="AG162" s="239"/>
      <c r="AH162" s="239"/>
      <c r="AI162" s="239"/>
      <c r="AJ162" s="239"/>
      <c r="AK162" s="239"/>
      <c r="AL162" s="239"/>
      <c r="AM162" s="239"/>
      <c r="AN162" s="239"/>
      <c r="AO162" s="239"/>
      <c r="AP162" s="240"/>
      <c r="AQ162" s="461"/>
      <c r="AR162" s="239"/>
      <c r="AS162" s="239"/>
      <c r="AT162" s="239"/>
      <c r="AU162" s="239"/>
      <c r="AV162" s="239"/>
      <c r="AW162" s="239"/>
      <c r="AX162" s="239"/>
      <c r="AY162" s="239"/>
      <c r="AZ162" s="239"/>
      <c r="BA162" s="239"/>
      <c r="BB162" s="240"/>
      <c r="BC162" s="461"/>
      <c r="BD162" s="239"/>
      <c r="BE162" s="239"/>
      <c r="BF162" s="239"/>
      <c r="BG162" s="239"/>
      <c r="BH162" s="239"/>
      <c r="BI162" s="239"/>
      <c r="BJ162" s="239"/>
      <c r="BK162" s="239"/>
      <c r="BL162" s="239"/>
      <c r="BM162" s="239"/>
      <c r="BN162" s="239"/>
    </row>
    <row r="163" spans="1:66" ht="13" hidden="1" x14ac:dyDescent="0.25">
      <c r="A163" s="391">
        <f t="shared" si="89"/>
        <v>141</v>
      </c>
      <c r="B163" s="241">
        <v>6</v>
      </c>
      <c r="C163" s="645"/>
      <c r="D163" s="241"/>
      <c r="E163" s="646"/>
      <c r="F163" s="566"/>
      <c r="G163" s="539" t="str">
        <f t="shared" si="94"/>
        <v>Allocation?</v>
      </c>
      <c r="H163" s="554" t="str">
        <f t="shared" si="83"/>
        <v>Local</v>
      </c>
      <c r="I163" s="558"/>
      <c r="J163" s="554" t="str">
        <f t="shared" si="90"/>
        <v>ZAR</v>
      </c>
      <c r="K163" s="553">
        <f t="shared" si="84"/>
        <v>1</v>
      </c>
      <c r="L163" s="237" t="str">
        <f t="shared" si="91"/>
        <v>-</v>
      </c>
      <c r="M163" s="238"/>
      <c r="N163" s="236"/>
      <c r="O163" s="611" t="str">
        <f t="shared" si="92"/>
        <v>Fixed</v>
      </c>
      <c r="P163" s="461"/>
      <c r="Q163" s="239"/>
      <c r="R163" s="626">
        <f t="shared" si="93"/>
        <v>0</v>
      </c>
      <c r="S163" s="461"/>
      <c r="T163" s="239"/>
      <c r="U163" s="239"/>
      <c r="V163" s="239"/>
      <c r="W163" s="239"/>
      <c r="X163" s="239"/>
      <c r="Y163" s="239"/>
      <c r="Z163" s="239"/>
      <c r="AA163" s="239"/>
      <c r="AB163" s="239"/>
      <c r="AC163" s="239"/>
      <c r="AD163" s="240"/>
      <c r="AE163" s="461"/>
      <c r="AF163" s="239"/>
      <c r="AG163" s="239"/>
      <c r="AH163" s="239"/>
      <c r="AI163" s="239"/>
      <c r="AJ163" s="239"/>
      <c r="AK163" s="239"/>
      <c r="AL163" s="239"/>
      <c r="AM163" s="239"/>
      <c r="AN163" s="239"/>
      <c r="AO163" s="239"/>
      <c r="AP163" s="240"/>
      <c r="AQ163" s="461"/>
      <c r="AR163" s="239"/>
      <c r="AS163" s="239"/>
      <c r="AT163" s="239"/>
      <c r="AU163" s="239"/>
      <c r="AV163" s="239"/>
      <c r="AW163" s="239"/>
      <c r="AX163" s="239"/>
      <c r="AY163" s="239"/>
      <c r="AZ163" s="239"/>
      <c r="BA163" s="239"/>
      <c r="BB163" s="240"/>
      <c r="BC163" s="461"/>
      <c r="BD163" s="239"/>
      <c r="BE163" s="239"/>
      <c r="BF163" s="239"/>
      <c r="BG163" s="239"/>
      <c r="BH163" s="239"/>
      <c r="BI163" s="239"/>
      <c r="BJ163" s="239"/>
      <c r="BK163" s="239"/>
      <c r="BL163" s="239"/>
      <c r="BM163" s="239"/>
      <c r="BN163" s="239"/>
    </row>
    <row r="164" spans="1:66" ht="13" hidden="1" x14ac:dyDescent="0.25">
      <c r="A164" s="391">
        <f t="shared" si="89"/>
        <v>142</v>
      </c>
      <c r="B164" s="241">
        <v>6</v>
      </c>
      <c r="C164" s="645"/>
      <c r="D164" s="241"/>
      <c r="E164" s="646"/>
      <c r="F164" s="566"/>
      <c r="G164" s="539" t="str">
        <f t="shared" si="94"/>
        <v>Allocation?</v>
      </c>
      <c r="H164" s="554" t="str">
        <f t="shared" si="83"/>
        <v>Local</v>
      </c>
      <c r="I164" s="558"/>
      <c r="J164" s="554" t="str">
        <f t="shared" si="90"/>
        <v>ZAR</v>
      </c>
      <c r="K164" s="553">
        <f t="shared" si="84"/>
        <v>1</v>
      </c>
      <c r="L164" s="237" t="str">
        <f t="shared" si="91"/>
        <v>-</v>
      </c>
      <c r="M164" s="238"/>
      <c r="N164" s="236"/>
      <c r="O164" s="611" t="str">
        <f t="shared" si="92"/>
        <v>Fixed</v>
      </c>
      <c r="P164" s="461"/>
      <c r="Q164" s="239"/>
      <c r="R164" s="626">
        <f t="shared" si="93"/>
        <v>0</v>
      </c>
      <c r="S164" s="461"/>
      <c r="T164" s="239"/>
      <c r="U164" s="239"/>
      <c r="V164" s="239"/>
      <c r="W164" s="239"/>
      <c r="X164" s="239"/>
      <c r="Y164" s="239"/>
      <c r="Z164" s="239"/>
      <c r="AA164" s="239"/>
      <c r="AB164" s="239"/>
      <c r="AC164" s="239"/>
      <c r="AD164" s="240"/>
      <c r="AE164" s="461"/>
      <c r="AF164" s="239"/>
      <c r="AG164" s="239"/>
      <c r="AH164" s="239"/>
      <c r="AI164" s="239"/>
      <c r="AJ164" s="239"/>
      <c r="AK164" s="239"/>
      <c r="AL164" s="239"/>
      <c r="AM164" s="239"/>
      <c r="AN164" s="239"/>
      <c r="AO164" s="239"/>
      <c r="AP164" s="240"/>
      <c r="AQ164" s="461"/>
      <c r="AR164" s="239"/>
      <c r="AS164" s="239"/>
      <c r="AT164" s="239"/>
      <c r="AU164" s="239"/>
      <c r="AV164" s="239"/>
      <c r="AW164" s="239"/>
      <c r="AX164" s="239"/>
      <c r="AY164" s="239"/>
      <c r="AZ164" s="239"/>
      <c r="BA164" s="239"/>
      <c r="BB164" s="240"/>
      <c r="BC164" s="461"/>
      <c r="BD164" s="239"/>
      <c r="BE164" s="239"/>
      <c r="BF164" s="239"/>
      <c r="BG164" s="239"/>
      <c r="BH164" s="239"/>
      <c r="BI164" s="239"/>
      <c r="BJ164" s="239"/>
      <c r="BK164" s="239"/>
      <c r="BL164" s="239"/>
      <c r="BM164" s="239"/>
      <c r="BN164" s="239"/>
    </row>
    <row r="165" spans="1:66" ht="13" hidden="1" x14ac:dyDescent="0.25">
      <c r="A165" s="391">
        <f t="shared" si="89"/>
        <v>143</v>
      </c>
      <c r="B165" s="241">
        <v>6</v>
      </c>
      <c r="C165" s="645"/>
      <c r="D165" s="241"/>
      <c r="E165" s="646"/>
      <c r="F165" s="566"/>
      <c r="G165" s="539" t="str">
        <f t="shared" si="94"/>
        <v>Allocation?</v>
      </c>
      <c r="H165" s="554" t="str">
        <f t="shared" si="83"/>
        <v>Local</v>
      </c>
      <c r="I165" s="558"/>
      <c r="J165" s="554" t="str">
        <f t="shared" si="90"/>
        <v>ZAR</v>
      </c>
      <c r="K165" s="553">
        <f t="shared" si="84"/>
        <v>1</v>
      </c>
      <c r="L165" s="237" t="str">
        <f t="shared" si="91"/>
        <v>-</v>
      </c>
      <c r="M165" s="238"/>
      <c r="N165" s="236"/>
      <c r="O165" s="611" t="str">
        <f t="shared" si="92"/>
        <v>Fixed</v>
      </c>
      <c r="P165" s="461"/>
      <c r="Q165" s="239"/>
      <c r="R165" s="626">
        <f t="shared" si="93"/>
        <v>0</v>
      </c>
      <c r="S165" s="461"/>
      <c r="T165" s="239"/>
      <c r="U165" s="239"/>
      <c r="V165" s="239"/>
      <c r="W165" s="239"/>
      <c r="X165" s="239"/>
      <c r="Y165" s="239"/>
      <c r="Z165" s="239"/>
      <c r="AA165" s="239"/>
      <c r="AB165" s="239"/>
      <c r="AC165" s="239"/>
      <c r="AD165" s="240"/>
      <c r="AE165" s="461"/>
      <c r="AF165" s="239"/>
      <c r="AG165" s="239"/>
      <c r="AH165" s="239"/>
      <c r="AI165" s="239"/>
      <c r="AJ165" s="239"/>
      <c r="AK165" s="239"/>
      <c r="AL165" s="239"/>
      <c r="AM165" s="239"/>
      <c r="AN165" s="239"/>
      <c r="AO165" s="239"/>
      <c r="AP165" s="240"/>
      <c r="AQ165" s="461"/>
      <c r="AR165" s="239"/>
      <c r="AS165" s="239"/>
      <c r="AT165" s="239"/>
      <c r="AU165" s="239"/>
      <c r="AV165" s="239"/>
      <c r="AW165" s="239"/>
      <c r="AX165" s="239"/>
      <c r="AY165" s="239"/>
      <c r="AZ165" s="239"/>
      <c r="BA165" s="239"/>
      <c r="BB165" s="240"/>
      <c r="BC165" s="461"/>
      <c r="BD165" s="239"/>
      <c r="BE165" s="239"/>
      <c r="BF165" s="239"/>
      <c r="BG165" s="239"/>
      <c r="BH165" s="239"/>
      <c r="BI165" s="239"/>
      <c r="BJ165" s="239"/>
      <c r="BK165" s="239"/>
      <c r="BL165" s="239"/>
      <c r="BM165" s="239"/>
      <c r="BN165" s="239"/>
    </row>
    <row r="166" spans="1:66" ht="13" hidden="1" x14ac:dyDescent="0.25">
      <c r="A166" s="391">
        <f t="shared" si="89"/>
        <v>144</v>
      </c>
      <c r="B166" s="241">
        <v>6</v>
      </c>
      <c r="C166" s="645"/>
      <c r="D166" s="241"/>
      <c r="E166" s="646"/>
      <c r="F166" s="566"/>
      <c r="G166" s="539" t="str">
        <f t="shared" si="94"/>
        <v>Allocation?</v>
      </c>
      <c r="H166" s="554" t="str">
        <f t="shared" si="83"/>
        <v>Local</v>
      </c>
      <c r="I166" s="558"/>
      <c r="J166" s="554" t="str">
        <f t="shared" si="90"/>
        <v>ZAR</v>
      </c>
      <c r="K166" s="553">
        <f t="shared" si="84"/>
        <v>1</v>
      </c>
      <c r="L166" s="237" t="str">
        <f t="shared" si="91"/>
        <v>-</v>
      </c>
      <c r="M166" s="238"/>
      <c r="N166" s="236"/>
      <c r="O166" s="611" t="str">
        <f t="shared" si="92"/>
        <v>Fixed</v>
      </c>
      <c r="P166" s="461"/>
      <c r="Q166" s="239"/>
      <c r="R166" s="626">
        <f t="shared" si="93"/>
        <v>0</v>
      </c>
      <c r="S166" s="461"/>
      <c r="T166" s="239"/>
      <c r="U166" s="239"/>
      <c r="V166" s="239"/>
      <c r="W166" s="239"/>
      <c r="X166" s="239"/>
      <c r="Y166" s="239"/>
      <c r="Z166" s="239"/>
      <c r="AA166" s="239"/>
      <c r="AB166" s="239"/>
      <c r="AC166" s="239"/>
      <c r="AD166" s="240"/>
      <c r="AE166" s="461"/>
      <c r="AF166" s="239"/>
      <c r="AG166" s="239"/>
      <c r="AH166" s="239"/>
      <c r="AI166" s="239"/>
      <c r="AJ166" s="239"/>
      <c r="AK166" s="239"/>
      <c r="AL166" s="239"/>
      <c r="AM166" s="239"/>
      <c r="AN166" s="239"/>
      <c r="AO166" s="239"/>
      <c r="AP166" s="240"/>
      <c r="AQ166" s="461"/>
      <c r="AR166" s="239"/>
      <c r="AS166" s="239"/>
      <c r="AT166" s="239"/>
      <c r="AU166" s="239"/>
      <c r="AV166" s="239"/>
      <c r="AW166" s="239"/>
      <c r="AX166" s="239"/>
      <c r="AY166" s="239"/>
      <c r="AZ166" s="239"/>
      <c r="BA166" s="239"/>
      <c r="BB166" s="240"/>
      <c r="BC166" s="461"/>
      <c r="BD166" s="239"/>
      <c r="BE166" s="239"/>
      <c r="BF166" s="239"/>
      <c r="BG166" s="239"/>
      <c r="BH166" s="239"/>
      <c r="BI166" s="239"/>
      <c r="BJ166" s="239"/>
      <c r="BK166" s="239"/>
      <c r="BL166" s="239"/>
      <c r="BM166" s="239"/>
      <c r="BN166" s="239"/>
    </row>
    <row r="167" spans="1:66" ht="13" hidden="1" x14ac:dyDescent="0.25">
      <c r="A167" s="391">
        <f t="shared" si="89"/>
        <v>145</v>
      </c>
      <c r="B167" s="241">
        <v>6</v>
      </c>
      <c r="C167" s="645"/>
      <c r="D167" s="241"/>
      <c r="E167" s="646"/>
      <c r="F167" s="566"/>
      <c r="G167" s="539" t="str">
        <f t="shared" si="94"/>
        <v>Allocation?</v>
      </c>
      <c r="H167" s="554" t="str">
        <f t="shared" si="83"/>
        <v>Local</v>
      </c>
      <c r="I167" s="558"/>
      <c r="J167" s="554" t="str">
        <f t="shared" si="90"/>
        <v>ZAR</v>
      </c>
      <c r="K167" s="553">
        <f t="shared" si="84"/>
        <v>1</v>
      </c>
      <c r="L167" s="237" t="str">
        <f t="shared" si="91"/>
        <v>-</v>
      </c>
      <c r="M167" s="238"/>
      <c r="N167" s="236"/>
      <c r="O167" s="611" t="str">
        <f t="shared" si="92"/>
        <v>Fixed</v>
      </c>
      <c r="P167" s="461"/>
      <c r="Q167" s="239"/>
      <c r="R167" s="626">
        <f t="shared" si="93"/>
        <v>0</v>
      </c>
      <c r="S167" s="461"/>
      <c r="T167" s="239"/>
      <c r="U167" s="239"/>
      <c r="V167" s="239"/>
      <c r="W167" s="239"/>
      <c r="X167" s="239"/>
      <c r="Y167" s="239"/>
      <c r="Z167" s="239"/>
      <c r="AA167" s="239"/>
      <c r="AB167" s="239"/>
      <c r="AC167" s="239"/>
      <c r="AD167" s="240"/>
      <c r="AE167" s="461"/>
      <c r="AF167" s="239"/>
      <c r="AG167" s="239"/>
      <c r="AH167" s="239"/>
      <c r="AI167" s="239"/>
      <c r="AJ167" s="239"/>
      <c r="AK167" s="239"/>
      <c r="AL167" s="239"/>
      <c r="AM167" s="239"/>
      <c r="AN167" s="239"/>
      <c r="AO167" s="239"/>
      <c r="AP167" s="240"/>
      <c r="AQ167" s="461"/>
      <c r="AR167" s="239"/>
      <c r="AS167" s="239"/>
      <c r="AT167" s="239"/>
      <c r="AU167" s="239"/>
      <c r="AV167" s="239"/>
      <c r="AW167" s="239"/>
      <c r="AX167" s="239"/>
      <c r="AY167" s="239"/>
      <c r="AZ167" s="239"/>
      <c r="BA167" s="239"/>
      <c r="BB167" s="240"/>
      <c r="BC167" s="461"/>
      <c r="BD167" s="239"/>
      <c r="BE167" s="239"/>
      <c r="BF167" s="239"/>
      <c r="BG167" s="239"/>
      <c r="BH167" s="239"/>
      <c r="BI167" s="239"/>
      <c r="BJ167" s="239"/>
      <c r="BK167" s="239"/>
      <c r="BL167" s="239"/>
      <c r="BM167" s="239"/>
      <c r="BN167" s="239"/>
    </row>
    <row r="168" spans="1:66" ht="13" hidden="1" x14ac:dyDescent="0.25">
      <c r="A168" s="391">
        <f t="shared" si="89"/>
        <v>146</v>
      </c>
      <c r="B168" s="241">
        <v>6</v>
      </c>
      <c r="C168" s="645"/>
      <c r="D168" s="241"/>
      <c r="E168" s="646"/>
      <c r="F168" s="566"/>
      <c r="G168" s="539" t="str">
        <f t="shared" si="94"/>
        <v>Allocation?</v>
      </c>
      <c r="H168" s="554" t="str">
        <f t="shared" si="83"/>
        <v>Local</v>
      </c>
      <c r="I168" s="558"/>
      <c r="J168" s="554" t="str">
        <f t="shared" si="90"/>
        <v>ZAR</v>
      </c>
      <c r="K168" s="553">
        <f t="shared" si="84"/>
        <v>1</v>
      </c>
      <c r="L168" s="237" t="str">
        <f t="shared" si="91"/>
        <v>-</v>
      </c>
      <c r="M168" s="238"/>
      <c r="N168" s="236"/>
      <c r="O168" s="611" t="str">
        <f t="shared" si="92"/>
        <v>Fixed</v>
      </c>
      <c r="P168" s="461"/>
      <c r="Q168" s="239"/>
      <c r="R168" s="626">
        <f t="shared" si="93"/>
        <v>0</v>
      </c>
      <c r="S168" s="461"/>
      <c r="T168" s="239"/>
      <c r="U168" s="239"/>
      <c r="V168" s="239"/>
      <c r="W168" s="239"/>
      <c r="X168" s="239"/>
      <c r="Y168" s="239"/>
      <c r="Z168" s="239"/>
      <c r="AA168" s="239"/>
      <c r="AB168" s="239"/>
      <c r="AC168" s="239"/>
      <c r="AD168" s="240"/>
      <c r="AE168" s="461"/>
      <c r="AF168" s="239"/>
      <c r="AG168" s="239"/>
      <c r="AH168" s="239"/>
      <c r="AI168" s="239"/>
      <c r="AJ168" s="239"/>
      <c r="AK168" s="239"/>
      <c r="AL168" s="239"/>
      <c r="AM168" s="239"/>
      <c r="AN168" s="239"/>
      <c r="AO168" s="239"/>
      <c r="AP168" s="240"/>
      <c r="AQ168" s="461"/>
      <c r="AR168" s="239"/>
      <c r="AS168" s="239"/>
      <c r="AT168" s="239"/>
      <c r="AU168" s="239"/>
      <c r="AV168" s="239"/>
      <c r="AW168" s="239"/>
      <c r="AX168" s="239"/>
      <c r="AY168" s="239"/>
      <c r="AZ168" s="239"/>
      <c r="BA168" s="239"/>
      <c r="BB168" s="240"/>
      <c r="BC168" s="461"/>
      <c r="BD168" s="239"/>
      <c r="BE168" s="239"/>
      <c r="BF168" s="239"/>
      <c r="BG168" s="239"/>
      <c r="BH168" s="239"/>
      <c r="BI168" s="239"/>
      <c r="BJ168" s="239"/>
      <c r="BK168" s="239"/>
      <c r="BL168" s="239"/>
      <c r="BM168" s="239"/>
      <c r="BN168" s="239"/>
    </row>
    <row r="169" spans="1:66" ht="13" hidden="1" x14ac:dyDescent="0.25">
      <c r="A169" s="391">
        <f t="shared" si="89"/>
        <v>147</v>
      </c>
      <c r="B169" s="241">
        <v>6</v>
      </c>
      <c r="C169" s="645"/>
      <c r="D169" s="241"/>
      <c r="E169" s="646"/>
      <c r="F169" s="566"/>
      <c r="G169" s="539" t="str">
        <f t="shared" si="94"/>
        <v>Allocation?</v>
      </c>
      <c r="H169" s="554" t="str">
        <f t="shared" si="83"/>
        <v>Local</v>
      </c>
      <c r="I169" s="558"/>
      <c r="J169" s="554" t="str">
        <f t="shared" si="90"/>
        <v>ZAR</v>
      </c>
      <c r="K169" s="553">
        <f t="shared" si="84"/>
        <v>1</v>
      </c>
      <c r="L169" s="237" t="str">
        <f t="shared" si="91"/>
        <v>-</v>
      </c>
      <c r="M169" s="238"/>
      <c r="N169" s="236"/>
      <c r="O169" s="611" t="str">
        <f t="shared" si="92"/>
        <v>Fixed</v>
      </c>
      <c r="P169" s="461"/>
      <c r="Q169" s="239"/>
      <c r="R169" s="626">
        <f t="shared" si="93"/>
        <v>0</v>
      </c>
      <c r="S169" s="461"/>
      <c r="T169" s="239"/>
      <c r="U169" s="239"/>
      <c r="V169" s="239"/>
      <c r="W169" s="239"/>
      <c r="X169" s="239"/>
      <c r="Y169" s="239"/>
      <c r="Z169" s="239"/>
      <c r="AA169" s="239"/>
      <c r="AB169" s="239"/>
      <c r="AC169" s="239"/>
      <c r="AD169" s="240"/>
      <c r="AE169" s="461"/>
      <c r="AF169" s="239"/>
      <c r="AG169" s="239"/>
      <c r="AH169" s="239"/>
      <c r="AI169" s="239"/>
      <c r="AJ169" s="239"/>
      <c r="AK169" s="239"/>
      <c r="AL169" s="239"/>
      <c r="AM169" s="239"/>
      <c r="AN169" s="239"/>
      <c r="AO169" s="239"/>
      <c r="AP169" s="240"/>
      <c r="AQ169" s="461"/>
      <c r="AR169" s="239"/>
      <c r="AS169" s="239"/>
      <c r="AT169" s="239"/>
      <c r="AU169" s="239"/>
      <c r="AV169" s="239"/>
      <c r="AW169" s="239"/>
      <c r="AX169" s="239"/>
      <c r="AY169" s="239"/>
      <c r="AZ169" s="239"/>
      <c r="BA169" s="239"/>
      <c r="BB169" s="240"/>
      <c r="BC169" s="461"/>
      <c r="BD169" s="239"/>
      <c r="BE169" s="239"/>
      <c r="BF169" s="239"/>
      <c r="BG169" s="239"/>
      <c r="BH169" s="239"/>
      <c r="BI169" s="239"/>
      <c r="BJ169" s="239"/>
      <c r="BK169" s="239"/>
      <c r="BL169" s="239"/>
      <c r="BM169" s="239"/>
      <c r="BN169" s="239"/>
    </row>
    <row r="170" spans="1:66" ht="13" hidden="1" x14ac:dyDescent="0.25">
      <c r="A170" s="391">
        <f t="shared" si="89"/>
        <v>148</v>
      </c>
      <c r="B170" s="241">
        <v>6</v>
      </c>
      <c r="C170" s="645"/>
      <c r="D170" s="241"/>
      <c r="E170" s="646"/>
      <c r="F170" s="566"/>
      <c r="G170" s="539" t="str">
        <f t="shared" si="94"/>
        <v>Allocation?</v>
      </c>
      <c r="H170" s="554" t="str">
        <f t="shared" si="83"/>
        <v>Local</v>
      </c>
      <c r="I170" s="558"/>
      <c r="J170" s="554" t="str">
        <f t="shared" si="90"/>
        <v>ZAR</v>
      </c>
      <c r="K170" s="553">
        <f t="shared" si="84"/>
        <v>1</v>
      </c>
      <c r="L170" s="237" t="str">
        <f t="shared" si="91"/>
        <v>-</v>
      </c>
      <c r="M170" s="238"/>
      <c r="N170" s="236"/>
      <c r="O170" s="611" t="str">
        <f t="shared" si="92"/>
        <v>Fixed</v>
      </c>
      <c r="P170" s="461"/>
      <c r="Q170" s="239"/>
      <c r="R170" s="626">
        <f t="shared" si="93"/>
        <v>0</v>
      </c>
      <c r="S170" s="461"/>
      <c r="T170" s="239"/>
      <c r="U170" s="239"/>
      <c r="V170" s="239"/>
      <c r="W170" s="239"/>
      <c r="X170" s="239"/>
      <c r="Y170" s="239"/>
      <c r="Z170" s="239"/>
      <c r="AA170" s="239"/>
      <c r="AB170" s="239"/>
      <c r="AC170" s="239"/>
      <c r="AD170" s="240"/>
      <c r="AE170" s="461"/>
      <c r="AF170" s="239"/>
      <c r="AG170" s="239"/>
      <c r="AH170" s="239"/>
      <c r="AI170" s="239"/>
      <c r="AJ170" s="239"/>
      <c r="AK170" s="239"/>
      <c r="AL170" s="239"/>
      <c r="AM170" s="239"/>
      <c r="AN170" s="239"/>
      <c r="AO170" s="239"/>
      <c r="AP170" s="240"/>
      <c r="AQ170" s="461"/>
      <c r="AR170" s="239"/>
      <c r="AS170" s="239"/>
      <c r="AT170" s="239"/>
      <c r="AU170" s="239"/>
      <c r="AV170" s="239"/>
      <c r="AW170" s="239"/>
      <c r="AX170" s="239"/>
      <c r="AY170" s="239"/>
      <c r="AZ170" s="239"/>
      <c r="BA170" s="239"/>
      <c r="BB170" s="240"/>
      <c r="BC170" s="461"/>
      <c r="BD170" s="239"/>
      <c r="BE170" s="239"/>
      <c r="BF170" s="239"/>
      <c r="BG170" s="239"/>
      <c r="BH170" s="239"/>
      <c r="BI170" s="239"/>
      <c r="BJ170" s="239"/>
      <c r="BK170" s="239"/>
      <c r="BL170" s="239"/>
      <c r="BM170" s="239"/>
      <c r="BN170" s="239"/>
    </row>
    <row r="171" spans="1:66" ht="13" hidden="1" x14ac:dyDescent="0.25">
      <c r="A171" s="391">
        <f t="shared" si="89"/>
        <v>149</v>
      </c>
      <c r="B171" s="241">
        <v>6</v>
      </c>
      <c r="C171" s="645"/>
      <c r="D171" s="241"/>
      <c r="E171" s="646"/>
      <c r="F171" s="566"/>
      <c r="G171" s="539" t="str">
        <f t="shared" si="94"/>
        <v>Allocation?</v>
      </c>
      <c r="H171" s="554" t="str">
        <f t="shared" si="83"/>
        <v>Local</v>
      </c>
      <c r="I171" s="558"/>
      <c r="J171" s="554" t="str">
        <f t="shared" si="90"/>
        <v>ZAR</v>
      </c>
      <c r="K171" s="553">
        <f t="shared" si="84"/>
        <v>1</v>
      </c>
      <c r="L171" s="237" t="str">
        <f t="shared" si="91"/>
        <v>-</v>
      </c>
      <c r="M171" s="238"/>
      <c r="N171" s="236"/>
      <c r="O171" s="611" t="str">
        <f t="shared" si="92"/>
        <v>Fixed</v>
      </c>
      <c r="P171" s="461"/>
      <c r="Q171" s="239"/>
      <c r="R171" s="626">
        <f t="shared" si="93"/>
        <v>0</v>
      </c>
      <c r="S171" s="461"/>
      <c r="T171" s="239"/>
      <c r="U171" s="239"/>
      <c r="V171" s="239"/>
      <c r="W171" s="239"/>
      <c r="X171" s="239"/>
      <c r="Y171" s="239"/>
      <c r="Z171" s="239"/>
      <c r="AA171" s="239"/>
      <c r="AB171" s="239"/>
      <c r="AC171" s="239"/>
      <c r="AD171" s="240"/>
      <c r="AE171" s="461"/>
      <c r="AF171" s="239"/>
      <c r="AG171" s="239"/>
      <c r="AH171" s="239"/>
      <c r="AI171" s="239"/>
      <c r="AJ171" s="239"/>
      <c r="AK171" s="239"/>
      <c r="AL171" s="239"/>
      <c r="AM171" s="239"/>
      <c r="AN171" s="239"/>
      <c r="AO171" s="239"/>
      <c r="AP171" s="240"/>
      <c r="AQ171" s="461"/>
      <c r="AR171" s="239"/>
      <c r="AS171" s="239"/>
      <c r="AT171" s="239"/>
      <c r="AU171" s="239"/>
      <c r="AV171" s="239"/>
      <c r="AW171" s="239"/>
      <c r="AX171" s="239"/>
      <c r="AY171" s="239"/>
      <c r="AZ171" s="239"/>
      <c r="BA171" s="239"/>
      <c r="BB171" s="240"/>
      <c r="BC171" s="461"/>
      <c r="BD171" s="239"/>
      <c r="BE171" s="239"/>
      <c r="BF171" s="239"/>
      <c r="BG171" s="239"/>
      <c r="BH171" s="239"/>
      <c r="BI171" s="239"/>
      <c r="BJ171" s="239"/>
      <c r="BK171" s="239"/>
      <c r="BL171" s="239"/>
      <c r="BM171" s="239"/>
      <c r="BN171" s="239"/>
    </row>
    <row r="172" spans="1:66" ht="13" hidden="1" x14ac:dyDescent="0.25">
      <c r="A172" s="391">
        <f t="shared" si="89"/>
        <v>150</v>
      </c>
      <c r="B172" s="241">
        <v>6</v>
      </c>
      <c r="C172" s="645"/>
      <c r="D172" s="241"/>
      <c r="E172" s="646"/>
      <c r="F172" s="566"/>
      <c r="G172" s="539" t="str">
        <f t="shared" si="94"/>
        <v>Allocation?</v>
      </c>
      <c r="H172" s="554" t="str">
        <f t="shared" si="83"/>
        <v>Local</v>
      </c>
      <c r="I172" s="558"/>
      <c r="J172" s="554" t="str">
        <f t="shared" si="90"/>
        <v>ZAR</v>
      </c>
      <c r="K172" s="553">
        <f t="shared" si="84"/>
        <v>1</v>
      </c>
      <c r="L172" s="237" t="str">
        <f t="shared" si="91"/>
        <v>-</v>
      </c>
      <c r="M172" s="238"/>
      <c r="N172" s="236"/>
      <c r="O172" s="611" t="str">
        <f t="shared" si="92"/>
        <v>Fixed</v>
      </c>
      <c r="P172" s="461"/>
      <c r="Q172" s="239"/>
      <c r="R172" s="626">
        <f t="shared" si="93"/>
        <v>0</v>
      </c>
      <c r="S172" s="461"/>
      <c r="T172" s="239"/>
      <c r="U172" s="239"/>
      <c r="V172" s="239"/>
      <c r="W172" s="239"/>
      <c r="X172" s="239"/>
      <c r="Y172" s="239"/>
      <c r="Z172" s="239"/>
      <c r="AA172" s="239"/>
      <c r="AB172" s="239"/>
      <c r="AC172" s="239"/>
      <c r="AD172" s="240"/>
      <c r="AE172" s="461"/>
      <c r="AF172" s="239"/>
      <c r="AG172" s="239"/>
      <c r="AH172" s="239"/>
      <c r="AI172" s="239"/>
      <c r="AJ172" s="239"/>
      <c r="AK172" s="239"/>
      <c r="AL172" s="239"/>
      <c r="AM172" s="239"/>
      <c r="AN172" s="239"/>
      <c r="AO172" s="239"/>
      <c r="AP172" s="240"/>
      <c r="AQ172" s="461"/>
      <c r="AR172" s="239"/>
      <c r="AS172" s="239"/>
      <c r="AT172" s="239"/>
      <c r="AU172" s="239"/>
      <c r="AV172" s="239"/>
      <c r="AW172" s="239"/>
      <c r="AX172" s="239"/>
      <c r="AY172" s="239"/>
      <c r="AZ172" s="239"/>
      <c r="BA172" s="239"/>
      <c r="BB172" s="240"/>
      <c r="BC172" s="461"/>
      <c r="BD172" s="239"/>
      <c r="BE172" s="239"/>
      <c r="BF172" s="239"/>
      <c r="BG172" s="239"/>
      <c r="BH172" s="239"/>
      <c r="BI172" s="239"/>
      <c r="BJ172" s="239"/>
      <c r="BK172" s="239"/>
      <c r="BL172" s="239"/>
      <c r="BM172" s="239"/>
      <c r="BN172" s="239"/>
    </row>
    <row r="173" spans="1:66" ht="13" hidden="1" x14ac:dyDescent="0.25">
      <c r="A173" s="391">
        <f t="shared" si="89"/>
        <v>151</v>
      </c>
      <c r="B173" s="241">
        <v>6</v>
      </c>
      <c r="C173" s="645"/>
      <c r="D173" s="241"/>
      <c r="E173" s="646"/>
      <c r="F173" s="566"/>
      <c r="G173" s="539" t="str">
        <f t="shared" si="94"/>
        <v>Allocation?</v>
      </c>
      <c r="H173" s="554" t="str">
        <f t="shared" si="83"/>
        <v>Local</v>
      </c>
      <c r="I173" s="558"/>
      <c r="J173" s="554" t="str">
        <f t="shared" si="90"/>
        <v>ZAR</v>
      </c>
      <c r="K173" s="553">
        <f t="shared" si="84"/>
        <v>1</v>
      </c>
      <c r="L173" s="237" t="str">
        <f t="shared" si="91"/>
        <v>-</v>
      </c>
      <c r="M173" s="238"/>
      <c r="N173" s="236"/>
      <c r="O173" s="611" t="str">
        <f t="shared" si="92"/>
        <v>Fixed</v>
      </c>
      <c r="P173" s="461"/>
      <c r="Q173" s="239"/>
      <c r="R173" s="626">
        <f t="shared" si="93"/>
        <v>0</v>
      </c>
      <c r="S173" s="461"/>
      <c r="T173" s="239"/>
      <c r="U173" s="239"/>
      <c r="V173" s="239"/>
      <c r="W173" s="239"/>
      <c r="X173" s="239"/>
      <c r="Y173" s="239"/>
      <c r="Z173" s="239"/>
      <c r="AA173" s="239"/>
      <c r="AB173" s="239"/>
      <c r="AC173" s="239"/>
      <c r="AD173" s="240"/>
      <c r="AE173" s="461"/>
      <c r="AF173" s="239"/>
      <c r="AG173" s="239"/>
      <c r="AH173" s="239"/>
      <c r="AI173" s="239"/>
      <c r="AJ173" s="239"/>
      <c r="AK173" s="239"/>
      <c r="AL173" s="239"/>
      <c r="AM173" s="239"/>
      <c r="AN173" s="239"/>
      <c r="AO173" s="239"/>
      <c r="AP173" s="240"/>
      <c r="AQ173" s="461"/>
      <c r="AR173" s="239"/>
      <c r="AS173" s="239"/>
      <c r="AT173" s="239"/>
      <c r="AU173" s="239"/>
      <c r="AV173" s="239"/>
      <c r="AW173" s="239"/>
      <c r="AX173" s="239"/>
      <c r="AY173" s="239"/>
      <c r="AZ173" s="239"/>
      <c r="BA173" s="239"/>
      <c r="BB173" s="240"/>
      <c r="BC173" s="461"/>
      <c r="BD173" s="239"/>
      <c r="BE173" s="239"/>
      <c r="BF173" s="239"/>
      <c r="BG173" s="239"/>
      <c r="BH173" s="239"/>
      <c r="BI173" s="239"/>
      <c r="BJ173" s="239"/>
      <c r="BK173" s="239"/>
      <c r="BL173" s="239"/>
      <c r="BM173" s="239"/>
      <c r="BN173" s="239"/>
    </row>
    <row r="174" spans="1:66" ht="13" hidden="1" x14ac:dyDescent="0.25">
      <c r="A174" s="391">
        <f t="shared" si="89"/>
        <v>152</v>
      </c>
      <c r="B174" s="241">
        <v>6</v>
      </c>
      <c r="C174" s="645"/>
      <c r="D174" s="241"/>
      <c r="E174" s="646"/>
      <c r="F174" s="566"/>
      <c r="G174" s="539" t="str">
        <f t="shared" si="94"/>
        <v>Allocation?</v>
      </c>
      <c r="H174" s="554" t="str">
        <f t="shared" si="83"/>
        <v>Local</v>
      </c>
      <c r="I174" s="558"/>
      <c r="J174" s="554" t="str">
        <f t="shared" si="90"/>
        <v>ZAR</v>
      </c>
      <c r="K174" s="553">
        <f t="shared" si="84"/>
        <v>1</v>
      </c>
      <c r="L174" s="237" t="str">
        <f t="shared" si="91"/>
        <v>-</v>
      </c>
      <c r="M174" s="238"/>
      <c r="N174" s="236"/>
      <c r="O174" s="611" t="str">
        <f t="shared" si="92"/>
        <v>Fixed</v>
      </c>
      <c r="P174" s="461"/>
      <c r="Q174" s="239"/>
      <c r="R174" s="626">
        <f t="shared" si="93"/>
        <v>0</v>
      </c>
      <c r="S174" s="461"/>
      <c r="T174" s="239"/>
      <c r="U174" s="239"/>
      <c r="V174" s="239"/>
      <c r="W174" s="239"/>
      <c r="X174" s="239"/>
      <c r="Y174" s="239"/>
      <c r="Z174" s="239"/>
      <c r="AA174" s="239"/>
      <c r="AB174" s="239"/>
      <c r="AC174" s="239"/>
      <c r="AD174" s="240"/>
      <c r="AE174" s="461"/>
      <c r="AF174" s="239"/>
      <c r="AG174" s="239"/>
      <c r="AH174" s="239"/>
      <c r="AI174" s="239"/>
      <c r="AJ174" s="239"/>
      <c r="AK174" s="239"/>
      <c r="AL174" s="239"/>
      <c r="AM174" s="239"/>
      <c r="AN174" s="239"/>
      <c r="AO174" s="239"/>
      <c r="AP174" s="240"/>
      <c r="AQ174" s="461"/>
      <c r="AR174" s="239"/>
      <c r="AS174" s="239"/>
      <c r="AT174" s="239"/>
      <c r="AU174" s="239"/>
      <c r="AV174" s="239"/>
      <c r="AW174" s="239"/>
      <c r="AX174" s="239"/>
      <c r="AY174" s="239"/>
      <c r="AZ174" s="239"/>
      <c r="BA174" s="239"/>
      <c r="BB174" s="240"/>
      <c r="BC174" s="461"/>
      <c r="BD174" s="239"/>
      <c r="BE174" s="239"/>
      <c r="BF174" s="239"/>
      <c r="BG174" s="239"/>
      <c r="BH174" s="239"/>
      <c r="BI174" s="239"/>
      <c r="BJ174" s="239"/>
      <c r="BK174" s="239"/>
      <c r="BL174" s="239"/>
      <c r="BM174" s="239"/>
      <c r="BN174" s="239"/>
    </row>
    <row r="175" spans="1:66" ht="13" hidden="1" x14ac:dyDescent="0.25">
      <c r="A175" s="391">
        <f t="shared" si="89"/>
        <v>153</v>
      </c>
      <c r="B175" s="241">
        <v>6</v>
      </c>
      <c r="C175" s="645"/>
      <c r="D175" s="241"/>
      <c r="E175" s="646"/>
      <c r="F175" s="566"/>
      <c r="G175" s="539"/>
      <c r="H175" s="554" t="str">
        <f t="shared" si="83"/>
        <v>Local</v>
      </c>
      <c r="I175" s="558"/>
      <c r="J175" s="554" t="str">
        <f t="shared" si="90"/>
        <v>ZAR</v>
      </c>
      <c r="K175" s="553">
        <f t="shared" si="84"/>
        <v>1</v>
      </c>
      <c r="L175" s="237" t="str">
        <f t="shared" si="91"/>
        <v>-</v>
      </c>
      <c r="M175" s="238"/>
      <c r="N175" s="236"/>
      <c r="O175" s="611" t="str">
        <f t="shared" si="92"/>
        <v>Fixed</v>
      </c>
      <c r="P175" s="461"/>
      <c r="Q175" s="239"/>
      <c r="R175" s="626">
        <f t="shared" si="93"/>
        <v>0</v>
      </c>
      <c r="S175" s="461"/>
      <c r="T175" s="239"/>
      <c r="U175" s="239"/>
      <c r="V175" s="239"/>
      <c r="W175" s="239"/>
      <c r="X175" s="239"/>
      <c r="Y175" s="239"/>
      <c r="Z175" s="239"/>
      <c r="AA175" s="239"/>
      <c r="AB175" s="239"/>
      <c r="AC175" s="239"/>
      <c r="AD175" s="240"/>
      <c r="AE175" s="461"/>
      <c r="AF175" s="239"/>
      <c r="AG175" s="239"/>
      <c r="AH175" s="239"/>
      <c r="AI175" s="239"/>
      <c r="AJ175" s="239"/>
      <c r="AK175" s="239"/>
      <c r="AL175" s="239"/>
      <c r="AM175" s="239"/>
      <c r="AN175" s="239"/>
      <c r="AO175" s="239"/>
      <c r="AP175" s="240"/>
      <c r="AQ175" s="461"/>
      <c r="AR175" s="239"/>
      <c r="AS175" s="239"/>
      <c r="AT175" s="239"/>
      <c r="AU175" s="239"/>
      <c r="AV175" s="239"/>
      <c r="AW175" s="239"/>
      <c r="AX175" s="239"/>
      <c r="AY175" s="239"/>
      <c r="AZ175" s="239"/>
      <c r="BA175" s="239"/>
      <c r="BB175" s="240"/>
      <c r="BC175" s="461"/>
      <c r="BD175" s="239"/>
      <c r="BE175" s="239"/>
      <c r="BF175" s="239"/>
      <c r="BG175" s="239"/>
      <c r="BH175" s="239"/>
      <c r="BI175" s="239"/>
      <c r="BJ175" s="239"/>
      <c r="BK175" s="239"/>
      <c r="BL175" s="239"/>
      <c r="BM175" s="239"/>
      <c r="BN175" s="239"/>
    </row>
    <row r="176" spans="1:66" ht="13" hidden="1" x14ac:dyDescent="0.25">
      <c r="A176" s="391">
        <f t="shared" si="89"/>
        <v>154</v>
      </c>
      <c r="B176" s="241">
        <v>6</v>
      </c>
      <c r="C176" s="645"/>
      <c r="D176" s="241"/>
      <c r="E176" s="646"/>
      <c r="F176" s="566"/>
      <c r="G176" s="539"/>
      <c r="H176" s="554" t="str">
        <f t="shared" si="83"/>
        <v>Local</v>
      </c>
      <c r="I176" s="558"/>
      <c r="J176" s="554" t="str">
        <f t="shared" si="90"/>
        <v>ZAR</v>
      </c>
      <c r="K176" s="553">
        <f t="shared" si="84"/>
        <v>1</v>
      </c>
      <c r="L176" s="237" t="str">
        <f t="shared" si="91"/>
        <v>-</v>
      </c>
      <c r="M176" s="238"/>
      <c r="N176" s="236"/>
      <c r="O176" s="611" t="str">
        <f t="shared" si="92"/>
        <v>Fixed</v>
      </c>
      <c r="P176" s="461"/>
      <c r="Q176" s="239"/>
      <c r="R176" s="626">
        <f t="shared" si="93"/>
        <v>0</v>
      </c>
      <c r="S176" s="461"/>
      <c r="T176" s="239"/>
      <c r="U176" s="239"/>
      <c r="V176" s="239"/>
      <c r="W176" s="239"/>
      <c r="X176" s="239"/>
      <c r="Y176" s="239"/>
      <c r="Z176" s="239"/>
      <c r="AA176" s="239"/>
      <c r="AB176" s="239"/>
      <c r="AC176" s="239"/>
      <c r="AD176" s="240"/>
      <c r="AE176" s="461"/>
      <c r="AF176" s="239"/>
      <c r="AG176" s="239"/>
      <c r="AH176" s="239"/>
      <c r="AI176" s="239"/>
      <c r="AJ176" s="239"/>
      <c r="AK176" s="239"/>
      <c r="AL176" s="239"/>
      <c r="AM176" s="239"/>
      <c r="AN176" s="239"/>
      <c r="AO176" s="239"/>
      <c r="AP176" s="240"/>
      <c r="AQ176" s="461"/>
      <c r="AR176" s="239"/>
      <c r="AS176" s="239"/>
      <c r="AT176" s="239"/>
      <c r="AU176" s="239"/>
      <c r="AV176" s="239"/>
      <c r="AW176" s="239"/>
      <c r="AX176" s="239"/>
      <c r="AY176" s="239"/>
      <c r="AZ176" s="239"/>
      <c r="BA176" s="239"/>
      <c r="BB176" s="240"/>
      <c r="BC176" s="461"/>
      <c r="BD176" s="239"/>
      <c r="BE176" s="239"/>
      <c r="BF176" s="239"/>
      <c r="BG176" s="239"/>
      <c r="BH176" s="239"/>
      <c r="BI176" s="239"/>
      <c r="BJ176" s="239"/>
      <c r="BK176" s="239"/>
      <c r="BL176" s="239"/>
      <c r="BM176" s="239"/>
      <c r="BN176" s="239"/>
    </row>
    <row r="177" spans="1:66" ht="13" hidden="1" x14ac:dyDescent="0.25">
      <c r="A177" s="391">
        <f t="shared" si="89"/>
        <v>155</v>
      </c>
      <c r="B177" s="241">
        <v>6</v>
      </c>
      <c r="C177" s="645"/>
      <c r="D177" s="241"/>
      <c r="E177" s="646"/>
      <c r="F177" s="566"/>
      <c r="G177" s="539" t="str">
        <f t="shared" ref="G177:G190" si="95">IF(F177="","Allocation?",VLOOKUP(F177,$F$3:$G$18,2,FALSE))</f>
        <v>Allocation?</v>
      </c>
      <c r="H177" s="554" t="str">
        <f t="shared" si="83"/>
        <v>Local</v>
      </c>
      <c r="I177" s="558"/>
      <c r="J177" s="554" t="str">
        <f t="shared" si="90"/>
        <v>ZAR</v>
      </c>
      <c r="K177" s="553">
        <f t="shared" si="84"/>
        <v>1</v>
      </c>
      <c r="L177" s="237" t="str">
        <f t="shared" si="91"/>
        <v>-</v>
      </c>
      <c r="M177" s="238"/>
      <c r="N177" s="236"/>
      <c r="O177" s="611" t="str">
        <f t="shared" si="92"/>
        <v>Fixed</v>
      </c>
      <c r="P177" s="461"/>
      <c r="Q177" s="239"/>
      <c r="R177" s="626">
        <f t="shared" si="93"/>
        <v>0</v>
      </c>
      <c r="S177" s="461"/>
      <c r="T177" s="239"/>
      <c r="U177" s="239"/>
      <c r="V177" s="239"/>
      <c r="W177" s="239"/>
      <c r="X177" s="239"/>
      <c r="Y177" s="239"/>
      <c r="Z177" s="239"/>
      <c r="AA177" s="239"/>
      <c r="AB177" s="239"/>
      <c r="AC177" s="239"/>
      <c r="AD177" s="240"/>
      <c r="AE177" s="461"/>
      <c r="AF177" s="239"/>
      <c r="AG177" s="239"/>
      <c r="AH177" s="239"/>
      <c r="AI177" s="239"/>
      <c r="AJ177" s="239"/>
      <c r="AK177" s="239"/>
      <c r="AL177" s="239"/>
      <c r="AM177" s="239"/>
      <c r="AN177" s="239"/>
      <c r="AO177" s="239"/>
      <c r="AP177" s="240"/>
      <c r="AQ177" s="461"/>
      <c r="AR177" s="239"/>
      <c r="AS177" s="239"/>
      <c r="AT177" s="239"/>
      <c r="AU177" s="239"/>
      <c r="AV177" s="239"/>
      <c r="AW177" s="239"/>
      <c r="AX177" s="239"/>
      <c r="AY177" s="239"/>
      <c r="AZ177" s="239"/>
      <c r="BA177" s="239"/>
      <c r="BB177" s="240"/>
      <c r="BC177" s="461"/>
      <c r="BD177" s="239"/>
      <c r="BE177" s="239"/>
      <c r="BF177" s="239"/>
      <c r="BG177" s="239"/>
      <c r="BH177" s="239"/>
      <c r="BI177" s="239"/>
      <c r="BJ177" s="239"/>
      <c r="BK177" s="239"/>
      <c r="BL177" s="239"/>
      <c r="BM177" s="239"/>
      <c r="BN177" s="239"/>
    </row>
    <row r="178" spans="1:66" ht="13" hidden="1" x14ac:dyDescent="0.25">
      <c r="A178" s="391">
        <f t="shared" si="89"/>
        <v>156</v>
      </c>
      <c r="B178" s="241">
        <v>6</v>
      </c>
      <c r="C178" s="645"/>
      <c r="D178" s="241"/>
      <c r="E178" s="646"/>
      <c r="F178" s="566"/>
      <c r="G178" s="539" t="str">
        <f t="shared" si="95"/>
        <v>Allocation?</v>
      </c>
      <c r="H178" s="554" t="str">
        <f t="shared" si="83"/>
        <v>Local</v>
      </c>
      <c r="I178" s="558"/>
      <c r="J178" s="554" t="str">
        <f t="shared" si="90"/>
        <v>ZAR</v>
      </c>
      <c r="K178" s="553">
        <f t="shared" si="84"/>
        <v>1</v>
      </c>
      <c r="L178" s="237" t="str">
        <f t="shared" si="91"/>
        <v>-</v>
      </c>
      <c r="M178" s="238"/>
      <c r="N178" s="236"/>
      <c r="O178" s="611" t="str">
        <f t="shared" si="92"/>
        <v>Fixed</v>
      </c>
      <c r="P178" s="461"/>
      <c r="Q178" s="239"/>
      <c r="R178" s="626">
        <f t="shared" si="93"/>
        <v>0</v>
      </c>
      <c r="S178" s="461"/>
      <c r="T178" s="239"/>
      <c r="U178" s="239"/>
      <c r="V178" s="239"/>
      <c r="W178" s="239"/>
      <c r="X178" s="239"/>
      <c r="Y178" s="239"/>
      <c r="Z178" s="239"/>
      <c r="AA178" s="239"/>
      <c r="AB178" s="239"/>
      <c r="AC178" s="239"/>
      <c r="AD178" s="240"/>
      <c r="AE178" s="461"/>
      <c r="AF178" s="239"/>
      <c r="AG178" s="239"/>
      <c r="AH178" s="239"/>
      <c r="AI178" s="239"/>
      <c r="AJ178" s="239"/>
      <c r="AK178" s="239"/>
      <c r="AL178" s="239"/>
      <c r="AM178" s="239"/>
      <c r="AN178" s="239"/>
      <c r="AO178" s="239"/>
      <c r="AP178" s="240"/>
      <c r="AQ178" s="461"/>
      <c r="AR178" s="239"/>
      <c r="AS178" s="239"/>
      <c r="AT178" s="239"/>
      <c r="AU178" s="239"/>
      <c r="AV178" s="239"/>
      <c r="AW178" s="239"/>
      <c r="AX178" s="239"/>
      <c r="AY178" s="239"/>
      <c r="AZ178" s="239"/>
      <c r="BA178" s="239"/>
      <c r="BB178" s="240"/>
      <c r="BC178" s="461"/>
      <c r="BD178" s="239"/>
      <c r="BE178" s="239"/>
      <c r="BF178" s="239"/>
      <c r="BG178" s="239"/>
      <c r="BH178" s="239"/>
      <c r="BI178" s="239"/>
      <c r="BJ178" s="239"/>
      <c r="BK178" s="239"/>
      <c r="BL178" s="239"/>
      <c r="BM178" s="239"/>
      <c r="BN178" s="239"/>
    </row>
    <row r="179" spans="1:66" ht="13" hidden="1" x14ac:dyDescent="0.25">
      <c r="A179" s="391">
        <f t="shared" si="89"/>
        <v>157</v>
      </c>
      <c r="B179" s="241">
        <v>6</v>
      </c>
      <c r="C179" s="645"/>
      <c r="D179" s="241"/>
      <c r="E179" s="646"/>
      <c r="F179" s="566"/>
      <c r="G179" s="539" t="str">
        <f t="shared" si="95"/>
        <v>Allocation?</v>
      </c>
      <c r="H179" s="554" t="str">
        <f t="shared" si="83"/>
        <v>Local</v>
      </c>
      <c r="I179" s="558"/>
      <c r="J179" s="554" t="str">
        <f t="shared" si="90"/>
        <v>ZAR</v>
      </c>
      <c r="K179" s="553">
        <f t="shared" si="84"/>
        <v>1</v>
      </c>
      <c r="L179" s="237" t="str">
        <f t="shared" si="91"/>
        <v>-</v>
      </c>
      <c r="M179" s="238"/>
      <c r="N179" s="236"/>
      <c r="O179" s="611" t="str">
        <f t="shared" si="92"/>
        <v>Fixed</v>
      </c>
      <c r="P179" s="461"/>
      <c r="Q179" s="239"/>
      <c r="R179" s="626">
        <f t="shared" si="93"/>
        <v>0</v>
      </c>
      <c r="S179" s="461"/>
      <c r="T179" s="239"/>
      <c r="U179" s="239"/>
      <c r="V179" s="239"/>
      <c r="W179" s="239"/>
      <c r="X179" s="239"/>
      <c r="Y179" s="239"/>
      <c r="Z179" s="239"/>
      <c r="AA179" s="239"/>
      <c r="AB179" s="239"/>
      <c r="AC179" s="239"/>
      <c r="AD179" s="240"/>
      <c r="AE179" s="461"/>
      <c r="AF179" s="239"/>
      <c r="AG179" s="239"/>
      <c r="AH179" s="239"/>
      <c r="AI179" s="239"/>
      <c r="AJ179" s="239"/>
      <c r="AK179" s="239"/>
      <c r="AL179" s="239"/>
      <c r="AM179" s="239"/>
      <c r="AN179" s="239"/>
      <c r="AO179" s="239"/>
      <c r="AP179" s="240"/>
      <c r="AQ179" s="461"/>
      <c r="AR179" s="239"/>
      <c r="AS179" s="239"/>
      <c r="AT179" s="239"/>
      <c r="AU179" s="239"/>
      <c r="AV179" s="239"/>
      <c r="AW179" s="239"/>
      <c r="AX179" s="239"/>
      <c r="AY179" s="239"/>
      <c r="AZ179" s="239"/>
      <c r="BA179" s="239"/>
      <c r="BB179" s="240"/>
      <c r="BC179" s="461"/>
      <c r="BD179" s="239"/>
      <c r="BE179" s="239"/>
      <c r="BF179" s="239"/>
      <c r="BG179" s="239"/>
      <c r="BH179" s="239"/>
      <c r="BI179" s="239"/>
      <c r="BJ179" s="239"/>
      <c r="BK179" s="239"/>
      <c r="BL179" s="239"/>
      <c r="BM179" s="239"/>
      <c r="BN179" s="239"/>
    </row>
    <row r="180" spans="1:66" ht="13" hidden="1" x14ac:dyDescent="0.25">
      <c r="A180" s="391">
        <f t="shared" si="89"/>
        <v>158</v>
      </c>
      <c r="B180" s="241">
        <v>6</v>
      </c>
      <c r="C180" s="645"/>
      <c r="D180" s="241"/>
      <c r="E180" s="646"/>
      <c r="F180" s="566"/>
      <c r="G180" s="539" t="str">
        <f t="shared" si="95"/>
        <v>Allocation?</v>
      </c>
      <c r="H180" s="554" t="str">
        <f t="shared" si="83"/>
        <v>Local</v>
      </c>
      <c r="I180" s="558"/>
      <c r="J180" s="554" t="str">
        <f t="shared" si="90"/>
        <v>ZAR</v>
      </c>
      <c r="K180" s="553">
        <f t="shared" si="84"/>
        <v>1</v>
      </c>
      <c r="L180" s="237" t="str">
        <f t="shared" si="91"/>
        <v>-</v>
      </c>
      <c r="M180" s="238"/>
      <c r="N180" s="236"/>
      <c r="O180" s="611" t="str">
        <f t="shared" si="92"/>
        <v>Fixed</v>
      </c>
      <c r="P180" s="461"/>
      <c r="Q180" s="239"/>
      <c r="R180" s="626">
        <f t="shared" si="93"/>
        <v>0</v>
      </c>
      <c r="S180" s="461"/>
      <c r="T180" s="239"/>
      <c r="U180" s="239"/>
      <c r="V180" s="239"/>
      <c r="W180" s="239"/>
      <c r="X180" s="239"/>
      <c r="Y180" s="239"/>
      <c r="Z180" s="239"/>
      <c r="AA180" s="239"/>
      <c r="AB180" s="239"/>
      <c r="AC180" s="239"/>
      <c r="AD180" s="240"/>
      <c r="AE180" s="461"/>
      <c r="AF180" s="239"/>
      <c r="AG180" s="239"/>
      <c r="AH180" s="239"/>
      <c r="AI180" s="239"/>
      <c r="AJ180" s="239"/>
      <c r="AK180" s="239"/>
      <c r="AL180" s="239"/>
      <c r="AM180" s="239"/>
      <c r="AN180" s="239"/>
      <c r="AO180" s="239"/>
      <c r="AP180" s="240"/>
      <c r="AQ180" s="461"/>
      <c r="AR180" s="239"/>
      <c r="AS180" s="239"/>
      <c r="AT180" s="239"/>
      <c r="AU180" s="239"/>
      <c r="AV180" s="239"/>
      <c r="AW180" s="239"/>
      <c r="AX180" s="239"/>
      <c r="AY180" s="239"/>
      <c r="AZ180" s="239"/>
      <c r="BA180" s="239"/>
      <c r="BB180" s="240"/>
      <c r="BC180" s="461"/>
      <c r="BD180" s="239"/>
      <c r="BE180" s="239"/>
      <c r="BF180" s="239"/>
      <c r="BG180" s="239"/>
      <c r="BH180" s="239"/>
      <c r="BI180" s="239"/>
      <c r="BJ180" s="239"/>
      <c r="BK180" s="239"/>
      <c r="BL180" s="239"/>
      <c r="BM180" s="239"/>
      <c r="BN180" s="239"/>
    </row>
    <row r="181" spans="1:66" ht="13" hidden="1" x14ac:dyDescent="0.25">
      <c r="A181" s="391">
        <f t="shared" si="89"/>
        <v>159</v>
      </c>
      <c r="B181" s="241">
        <v>6</v>
      </c>
      <c r="C181" s="645"/>
      <c r="D181" s="241"/>
      <c r="E181" s="646"/>
      <c r="F181" s="566"/>
      <c r="G181" s="539" t="str">
        <f t="shared" si="95"/>
        <v>Allocation?</v>
      </c>
      <c r="H181" s="554" t="str">
        <f t="shared" si="83"/>
        <v>Local</v>
      </c>
      <c r="I181" s="558"/>
      <c r="J181" s="554" t="str">
        <f t="shared" si="90"/>
        <v>ZAR</v>
      </c>
      <c r="K181" s="553">
        <f t="shared" si="84"/>
        <v>1</v>
      </c>
      <c r="L181" s="237" t="str">
        <f t="shared" si="91"/>
        <v>-</v>
      </c>
      <c r="M181" s="238"/>
      <c r="N181" s="236"/>
      <c r="O181" s="611" t="str">
        <f t="shared" si="92"/>
        <v>Fixed</v>
      </c>
      <c r="P181" s="461"/>
      <c r="Q181" s="239"/>
      <c r="R181" s="626">
        <f t="shared" si="93"/>
        <v>0</v>
      </c>
      <c r="S181" s="461"/>
      <c r="T181" s="239"/>
      <c r="U181" s="239"/>
      <c r="V181" s="239"/>
      <c r="W181" s="239"/>
      <c r="X181" s="239"/>
      <c r="Y181" s="239"/>
      <c r="Z181" s="239"/>
      <c r="AA181" s="239"/>
      <c r="AB181" s="239"/>
      <c r="AC181" s="239"/>
      <c r="AD181" s="240"/>
      <c r="AE181" s="461"/>
      <c r="AF181" s="239"/>
      <c r="AG181" s="239"/>
      <c r="AH181" s="239"/>
      <c r="AI181" s="239"/>
      <c r="AJ181" s="239"/>
      <c r="AK181" s="239"/>
      <c r="AL181" s="239"/>
      <c r="AM181" s="239"/>
      <c r="AN181" s="239"/>
      <c r="AO181" s="239"/>
      <c r="AP181" s="240"/>
      <c r="AQ181" s="461"/>
      <c r="AR181" s="239"/>
      <c r="AS181" s="239"/>
      <c r="AT181" s="239"/>
      <c r="AU181" s="239"/>
      <c r="AV181" s="239"/>
      <c r="AW181" s="239"/>
      <c r="AX181" s="239"/>
      <c r="AY181" s="239"/>
      <c r="AZ181" s="239"/>
      <c r="BA181" s="239"/>
      <c r="BB181" s="240"/>
      <c r="BC181" s="461"/>
      <c r="BD181" s="239"/>
      <c r="BE181" s="239"/>
      <c r="BF181" s="239"/>
      <c r="BG181" s="239"/>
      <c r="BH181" s="239"/>
      <c r="BI181" s="239"/>
      <c r="BJ181" s="239"/>
      <c r="BK181" s="239"/>
      <c r="BL181" s="239"/>
      <c r="BM181" s="239"/>
      <c r="BN181" s="239"/>
    </row>
    <row r="182" spans="1:66" ht="13" hidden="1" x14ac:dyDescent="0.25">
      <c r="A182" s="391">
        <f t="shared" si="89"/>
        <v>160</v>
      </c>
      <c r="B182" s="241">
        <v>6</v>
      </c>
      <c r="C182" s="645"/>
      <c r="D182" s="241"/>
      <c r="E182" s="646"/>
      <c r="F182" s="566"/>
      <c r="G182" s="539" t="str">
        <f t="shared" si="95"/>
        <v>Allocation?</v>
      </c>
      <c r="H182" s="554" t="str">
        <f t="shared" si="83"/>
        <v>Local</v>
      </c>
      <c r="I182" s="558"/>
      <c r="J182" s="554" t="str">
        <f t="shared" si="90"/>
        <v>ZAR</v>
      </c>
      <c r="K182" s="553">
        <f t="shared" si="84"/>
        <v>1</v>
      </c>
      <c r="L182" s="237" t="str">
        <f t="shared" si="91"/>
        <v>-</v>
      </c>
      <c r="M182" s="238"/>
      <c r="N182" s="236"/>
      <c r="O182" s="611" t="str">
        <f t="shared" si="92"/>
        <v>Fixed</v>
      </c>
      <c r="P182" s="461"/>
      <c r="Q182" s="239"/>
      <c r="R182" s="626">
        <f t="shared" si="93"/>
        <v>0</v>
      </c>
      <c r="S182" s="461"/>
      <c r="T182" s="239"/>
      <c r="U182" s="239"/>
      <c r="V182" s="239"/>
      <c r="W182" s="239"/>
      <c r="X182" s="239"/>
      <c r="Y182" s="239"/>
      <c r="Z182" s="239"/>
      <c r="AA182" s="239"/>
      <c r="AB182" s="239"/>
      <c r="AC182" s="239"/>
      <c r="AD182" s="240"/>
      <c r="AE182" s="461"/>
      <c r="AF182" s="239"/>
      <c r="AG182" s="239"/>
      <c r="AH182" s="239"/>
      <c r="AI182" s="239"/>
      <c r="AJ182" s="239"/>
      <c r="AK182" s="239"/>
      <c r="AL182" s="239"/>
      <c r="AM182" s="239"/>
      <c r="AN182" s="239"/>
      <c r="AO182" s="239"/>
      <c r="AP182" s="240"/>
      <c r="AQ182" s="461"/>
      <c r="AR182" s="239"/>
      <c r="AS182" s="239"/>
      <c r="AT182" s="239"/>
      <c r="AU182" s="239"/>
      <c r="AV182" s="239"/>
      <c r="AW182" s="239"/>
      <c r="AX182" s="239"/>
      <c r="AY182" s="239"/>
      <c r="AZ182" s="239"/>
      <c r="BA182" s="239"/>
      <c r="BB182" s="240"/>
      <c r="BC182" s="461"/>
      <c r="BD182" s="239"/>
      <c r="BE182" s="239"/>
      <c r="BF182" s="239"/>
      <c r="BG182" s="239"/>
      <c r="BH182" s="239"/>
      <c r="BI182" s="239"/>
      <c r="BJ182" s="239"/>
      <c r="BK182" s="239"/>
      <c r="BL182" s="239"/>
      <c r="BM182" s="239"/>
      <c r="BN182" s="239"/>
    </row>
    <row r="183" spans="1:66" ht="13" hidden="1" x14ac:dyDescent="0.25">
      <c r="A183" s="391">
        <f t="shared" si="89"/>
        <v>161</v>
      </c>
      <c r="B183" s="241">
        <v>6</v>
      </c>
      <c r="C183" s="645"/>
      <c r="D183" s="241"/>
      <c r="E183" s="646"/>
      <c r="F183" s="566"/>
      <c r="G183" s="539" t="str">
        <f t="shared" si="95"/>
        <v>Allocation?</v>
      </c>
      <c r="H183" s="554" t="str">
        <f t="shared" si="83"/>
        <v>Local</v>
      </c>
      <c r="I183" s="558"/>
      <c r="J183" s="554" t="str">
        <f t="shared" si="90"/>
        <v>ZAR</v>
      </c>
      <c r="K183" s="553">
        <f t="shared" si="84"/>
        <v>1</v>
      </c>
      <c r="L183" s="237" t="str">
        <f t="shared" si="91"/>
        <v>-</v>
      </c>
      <c r="M183" s="238"/>
      <c r="N183" s="236"/>
      <c r="O183" s="611" t="str">
        <f t="shared" si="92"/>
        <v>Fixed</v>
      </c>
      <c r="P183" s="461"/>
      <c r="Q183" s="239"/>
      <c r="R183" s="626">
        <f t="shared" si="93"/>
        <v>0</v>
      </c>
      <c r="S183" s="461"/>
      <c r="T183" s="239"/>
      <c r="U183" s="239"/>
      <c r="V183" s="239"/>
      <c r="W183" s="239"/>
      <c r="X183" s="239"/>
      <c r="Y183" s="239"/>
      <c r="Z183" s="239"/>
      <c r="AA183" s="239"/>
      <c r="AB183" s="239"/>
      <c r="AC183" s="239"/>
      <c r="AD183" s="240"/>
      <c r="AE183" s="461"/>
      <c r="AF183" s="239"/>
      <c r="AG183" s="239"/>
      <c r="AH183" s="239"/>
      <c r="AI183" s="239"/>
      <c r="AJ183" s="239"/>
      <c r="AK183" s="239"/>
      <c r="AL183" s="239"/>
      <c r="AM183" s="239"/>
      <c r="AN183" s="239"/>
      <c r="AO183" s="239"/>
      <c r="AP183" s="240"/>
      <c r="AQ183" s="461"/>
      <c r="AR183" s="239"/>
      <c r="AS183" s="239"/>
      <c r="AT183" s="239"/>
      <c r="AU183" s="239"/>
      <c r="AV183" s="239"/>
      <c r="AW183" s="239"/>
      <c r="AX183" s="239"/>
      <c r="AY183" s="239"/>
      <c r="AZ183" s="239"/>
      <c r="BA183" s="239"/>
      <c r="BB183" s="240"/>
      <c r="BC183" s="461"/>
      <c r="BD183" s="239"/>
      <c r="BE183" s="239"/>
      <c r="BF183" s="239"/>
      <c r="BG183" s="239"/>
      <c r="BH183" s="239"/>
      <c r="BI183" s="239"/>
      <c r="BJ183" s="239"/>
      <c r="BK183" s="239"/>
      <c r="BL183" s="239"/>
      <c r="BM183" s="239"/>
      <c r="BN183" s="239"/>
    </row>
    <row r="184" spans="1:66" ht="13" hidden="1" x14ac:dyDescent="0.25">
      <c r="A184" s="391">
        <f t="shared" si="89"/>
        <v>162</v>
      </c>
      <c r="B184" s="241">
        <v>6</v>
      </c>
      <c r="C184" s="645"/>
      <c r="D184" s="241"/>
      <c r="E184" s="646"/>
      <c r="F184" s="566"/>
      <c r="G184" s="539" t="str">
        <f t="shared" si="95"/>
        <v>Allocation?</v>
      </c>
      <c r="H184" s="554" t="str">
        <f t="shared" si="83"/>
        <v>Local</v>
      </c>
      <c r="I184" s="558"/>
      <c r="J184" s="554" t="str">
        <f t="shared" si="90"/>
        <v>ZAR</v>
      </c>
      <c r="K184" s="553">
        <f t="shared" si="84"/>
        <v>1</v>
      </c>
      <c r="L184" s="237" t="str">
        <f t="shared" si="91"/>
        <v>-</v>
      </c>
      <c r="M184" s="238"/>
      <c r="N184" s="236"/>
      <c r="O184" s="611" t="str">
        <f t="shared" si="92"/>
        <v>Fixed</v>
      </c>
      <c r="P184" s="461"/>
      <c r="Q184" s="239"/>
      <c r="R184" s="626">
        <f t="shared" si="93"/>
        <v>0</v>
      </c>
      <c r="S184" s="461"/>
      <c r="T184" s="239"/>
      <c r="U184" s="239"/>
      <c r="V184" s="239"/>
      <c r="W184" s="239"/>
      <c r="X184" s="239"/>
      <c r="Y184" s="239"/>
      <c r="Z184" s="239"/>
      <c r="AA184" s="239"/>
      <c r="AB184" s="239"/>
      <c r="AC184" s="239"/>
      <c r="AD184" s="240"/>
      <c r="AE184" s="461"/>
      <c r="AF184" s="239"/>
      <c r="AG184" s="239"/>
      <c r="AH184" s="239"/>
      <c r="AI184" s="239"/>
      <c r="AJ184" s="239"/>
      <c r="AK184" s="239"/>
      <c r="AL184" s="239"/>
      <c r="AM184" s="239"/>
      <c r="AN184" s="239"/>
      <c r="AO184" s="239"/>
      <c r="AP184" s="240"/>
      <c r="AQ184" s="461"/>
      <c r="AR184" s="239"/>
      <c r="AS184" s="239"/>
      <c r="AT184" s="239"/>
      <c r="AU184" s="239"/>
      <c r="AV184" s="239"/>
      <c r="AW184" s="239"/>
      <c r="AX184" s="239"/>
      <c r="AY184" s="239"/>
      <c r="AZ184" s="239"/>
      <c r="BA184" s="239"/>
      <c r="BB184" s="240"/>
      <c r="BC184" s="461"/>
      <c r="BD184" s="239"/>
      <c r="BE184" s="239"/>
      <c r="BF184" s="239"/>
      <c r="BG184" s="239"/>
      <c r="BH184" s="239"/>
      <c r="BI184" s="239"/>
      <c r="BJ184" s="239"/>
      <c r="BK184" s="239"/>
      <c r="BL184" s="239"/>
      <c r="BM184" s="239"/>
      <c r="BN184" s="239"/>
    </row>
    <row r="185" spans="1:66" ht="13" hidden="1" x14ac:dyDescent="0.25">
      <c r="A185" s="391">
        <f t="shared" si="89"/>
        <v>163</v>
      </c>
      <c r="B185" s="241">
        <v>6</v>
      </c>
      <c r="C185" s="645"/>
      <c r="D185" s="241"/>
      <c r="E185" s="646"/>
      <c r="F185" s="566"/>
      <c r="G185" s="539" t="str">
        <f t="shared" si="95"/>
        <v>Allocation?</v>
      </c>
      <c r="H185" s="554" t="str">
        <f t="shared" si="83"/>
        <v>Local</v>
      </c>
      <c r="I185" s="558"/>
      <c r="J185" s="554" t="str">
        <f t="shared" si="90"/>
        <v>ZAR</v>
      </c>
      <c r="K185" s="553">
        <f t="shared" si="84"/>
        <v>1</v>
      </c>
      <c r="L185" s="237" t="str">
        <f t="shared" si="91"/>
        <v>-</v>
      </c>
      <c r="M185" s="238"/>
      <c r="N185" s="236"/>
      <c r="O185" s="611" t="str">
        <f t="shared" si="92"/>
        <v>Fixed</v>
      </c>
      <c r="P185" s="461"/>
      <c r="Q185" s="239"/>
      <c r="R185" s="626">
        <f t="shared" si="93"/>
        <v>0</v>
      </c>
      <c r="S185" s="461"/>
      <c r="T185" s="239"/>
      <c r="U185" s="239"/>
      <c r="V185" s="239"/>
      <c r="W185" s="239"/>
      <c r="X185" s="239"/>
      <c r="Y185" s="239"/>
      <c r="Z185" s="239"/>
      <c r="AA185" s="239"/>
      <c r="AB185" s="239"/>
      <c r="AC185" s="239"/>
      <c r="AD185" s="240"/>
      <c r="AE185" s="461"/>
      <c r="AF185" s="239"/>
      <c r="AG185" s="239"/>
      <c r="AH185" s="239"/>
      <c r="AI185" s="239"/>
      <c r="AJ185" s="239"/>
      <c r="AK185" s="239"/>
      <c r="AL185" s="239"/>
      <c r="AM185" s="239"/>
      <c r="AN185" s="239"/>
      <c r="AO185" s="239"/>
      <c r="AP185" s="240"/>
      <c r="AQ185" s="461"/>
      <c r="AR185" s="239"/>
      <c r="AS185" s="239"/>
      <c r="AT185" s="239"/>
      <c r="AU185" s="239"/>
      <c r="AV185" s="239"/>
      <c r="AW185" s="239"/>
      <c r="AX185" s="239"/>
      <c r="AY185" s="239"/>
      <c r="AZ185" s="239"/>
      <c r="BA185" s="239"/>
      <c r="BB185" s="240"/>
      <c r="BC185" s="461"/>
      <c r="BD185" s="239"/>
      <c r="BE185" s="239"/>
      <c r="BF185" s="239"/>
      <c r="BG185" s="239"/>
      <c r="BH185" s="239"/>
      <c r="BI185" s="239"/>
      <c r="BJ185" s="239"/>
      <c r="BK185" s="239"/>
      <c r="BL185" s="239"/>
      <c r="BM185" s="239"/>
      <c r="BN185" s="239"/>
    </row>
    <row r="186" spans="1:66" ht="13" hidden="1" x14ac:dyDescent="0.25">
      <c r="A186" s="391">
        <f t="shared" si="89"/>
        <v>164</v>
      </c>
      <c r="B186" s="241">
        <v>6</v>
      </c>
      <c r="C186" s="645"/>
      <c r="D186" s="241"/>
      <c r="E186" s="646"/>
      <c r="F186" s="566"/>
      <c r="G186" s="539" t="str">
        <f t="shared" si="95"/>
        <v>Allocation?</v>
      </c>
      <c r="H186" s="554" t="str">
        <f t="shared" si="83"/>
        <v>Local</v>
      </c>
      <c r="I186" s="558"/>
      <c r="J186" s="554" t="str">
        <f t="shared" si="90"/>
        <v>ZAR</v>
      </c>
      <c r="K186" s="553">
        <f t="shared" si="84"/>
        <v>1</v>
      </c>
      <c r="L186" s="237" t="str">
        <f t="shared" si="91"/>
        <v>-</v>
      </c>
      <c r="M186" s="238"/>
      <c r="N186" s="236"/>
      <c r="O186" s="611" t="str">
        <f t="shared" si="92"/>
        <v>Fixed</v>
      </c>
      <c r="P186" s="461"/>
      <c r="Q186" s="239"/>
      <c r="R186" s="626">
        <f t="shared" si="93"/>
        <v>0</v>
      </c>
      <c r="S186" s="461"/>
      <c r="T186" s="239"/>
      <c r="U186" s="239"/>
      <c r="V186" s="239"/>
      <c r="W186" s="239"/>
      <c r="X186" s="239"/>
      <c r="Y186" s="239"/>
      <c r="Z186" s="239"/>
      <c r="AA186" s="239"/>
      <c r="AB186" s="239"/>
      <c r="AC186" s="239"/>
      <c r="AD186" s="240"/>
      <c r="AE186" s="461"/>
      <c r="AF186" s="239"/>
      <c r="AG186" s="239"/>
      <c r="AH186" s="239"/>
      <c r="AI186" s="239"/>
      <c r="AJ186" s="239"/>
      <c r="AK186" s="239"/>
      <c r="AL186" s="239"/>
      <c r="AM186" s="239"/>
      <c r="AN186" s="239"/>
      <c r="AO186" s="239"/>
      <c r="AP186" s="240"/>
      <c r="AQ186" s="461"/>
      <c r="AR186" s="239"/>
      <c r="AS186" s="239"/>
      <c r="AT186" s="239"/>
      <c r="AU186" s="239"/>
      <c r="AV186" s="239"/>
      <c r="AW186" s="239"/>
      <c r="AX186" s="239"/>
      <c r="AY186" s="239"/>
      <c r="AZ186" s="239"/>
      <c r="BA186" s="239"/>
      <c r="BB186" s="240"/>
      <c r="BC186" s="461"/>
      <c r="BD186" s="239"/>
      <c r="BE186" s="239"/>
      <c r="BF186" s="239"/>
      <c r="BG186" s="239"/>
      <c r="BH186" s="239"/>
      <c r="BI186" s="239"/>
      <c r="BJ186" s="239"/>
      <c r="BK186" s="239"/>
      <c r="BL186" s="239"/>
      <c r="BM186" s="239"/>
      <c r="BN186" s="239"/>
    </row>
    <row r="187" spans="1:66" ht="13" hidden="1" x14ac:dyDescent="0.25">
      <c r="A187" s="391">
        <f t="shared" si="89"/>
        <v>165</v>
      </c>
      <c r="B187" s="241">
        <v>6</v>
      </c>
      <c r="C187" s="645"/>
      <c r="D187" s="241"/>
      <c r="E187" s="646"/>
      <c r="F187" s="566"/>
      <c r="G187" s="539" t="str">
        <f t="shared" si="95"/>
        <v>Allocation?</v>
      </c>
      <c r="H187" s="554" t="str">
        <f t="shared" si="83"/>
        <v>Local</v>
      </c>
      <c r="I187" s="558"/>
      <c r="J187" s="554" t="str">
        <f t="shared" si="90"/>
        <v>ZAR</v>
      </c>
      <c r="K187" s="553">
        <f t="shared" si="84"/>
        <v>1</v>
      </c>
      <c r="L187" s="237" t="str">
        <f t="shared" si="91"/>
        <v>-</v>
      </c>
      <c r="M187" s="238"/>
      <c r="N187" s="236"/>
      <c r="O187" s="611" t="str">
        <f t="shared" si="92"/>
        <v>Fixed</v>
      </c>
      <c r="P187" s="461"/>
      <c r="Q187" s="239"/>
      <c r="R187" s="626">
        <f t="shared" si="93"/>
        <v>0</v>
      </c>
      <c r="S187" s="461"/>
      <c r="T187" s="239"/>
      <c r="U187" s="239"/>
      <c r="V187" s="239"/>
      <c r="W187" s="239"/>
      <c r="X187" s="239"/>
      <c r="Y187" s="239"/>
      <c r="Z187" s="239"/>
      <c r="AA187" s="239"/>
      <c r="AB187" s="239"/>
      <c r="AC187" s="239"/>
      <c r="AD187" s="240"/>
      <c r="AE187" s="461"/>
      <c r="AF187" s="239"/>
      <c r="AG187" s="239"/>
      <c r="AH187" s="239"/>
      <c r="AI187" s="239"/>
      <c r="AJ187" s="239"/>
      <c r="AK187" s="239"/>
      <c r="AL187" s="239"/>
      <c r="AM187" s="239"/>
      <c r="AN187" s="239"/>
      <c r="AO187" s="239"/>
      <c r="AP187" s="240"/>
      <c r="AQ187" s="461"/>
      <c r="AR187" s="239"/>
      <c r="AS187" s="239"/>
      <c r="AT187" s="239"/>
      <c r="AU187" s="239"/>
      <c r="AV187" s="239"/>
      <c r="AW187" s="239"/>
      <c r="AX187" s="239"/>
      <c r="AY187" s="239"/>
      <c r="AZ187" s="239"/>
      <c r="BA187" s="239"/>
      <c r="BB187" s="240"/>
      <c r="BC187" s="461"/>
      <c r="BD187" s="239"/>
      <c r="BE187" s="239"/>
      <c r="BF187" s="239"/>
      <c r="BG187" s="239"/>
      <c r="BH187" s="239"/>
      <c r="BI187" s="239"/>
      <c r="BJ187" s="239"/>
      <c r="BK187" s="239"/>
      <c r="BL187" s="239"/>
      <c r="BM187" s="239"/>
      <c r="BN187" s="239"/>
    </row>
    <row r="188" spans="1:66" ht="13" x14ac:dyDescent="0.25">
      <c r="A188" s="391">
        <f t="shared" si="89"/>
        <v>166</v>
      </c>
      <c r="B188" s="241">
        <v>6</v>
      </c>
      <c r="C188" s="645"/>
      <c r="D188" s="241"/>
      <c r="E188" s="646"/>
      <c r="F188" s="566"/>
      <c r="G188" s="539" t="str">
        <f t="shared" si="95"/>
        <v>Allocation?</v>
      </c>
      <c r="H188" s="554" t="str">
        <f t="shared" ref="H188:H192" si="96">IF(J188="ZAR", "Local", "Foreign")</f>
        <v>Local</v>
      </c>
      <c r="I188" s="558"/>
      <c r="J188" s="554" t="str">
        <f t="shared" si="90"/>
        <v>ZAR</v>
      </c>
      <c r="K188" s="553">
        <f t="shared" ref="K188:K192" si="97">IF(J188&lt;&gt;"",VLOOKUP(J188,$J$1:$K$17,2,FALSE),"")</f>
        <v>1</v>
      </c>
      <c r="L188" s="237" t="str">
        <f t="shared" si="91"/>
        <v>-</v>
      </c>
      <c r="M188" s="238"/>
      <c r="N188" s="236"/>
      <c r="O188" s="611" t="str">
        <f t="shared" si="92"/>
        <v>Fixed</v>
      </c>
      <c r="P188" s="461"/>
      <c r="Q188" s="239"/>
      <c r="R188" s="626">
        <f t="shared" si="93"/>
        <v>0</v>
      </c>
      <c r="S188" s="461"/>
      <c r="T188" s="239"/>
      <c r="U188" s="239"/>
      <c r="V188" s="239"/>
      <c r="W188" s="239"/>
      <c r="X188" s="239"/>
      <c r="Y188" s="239"/>
      <c r="Z188" s="239"/>
      <c r="AA188" s="239"/>
      <c r="AB188" s="239"/>
      <c r="AC188" s="239"/>
      <c r="AD188" s="240"/>
      <c r="AE188" s="461"/>
      <c r="AF188" s="239"/>
      <c r="AG188" s="239"/>
      <c r="AH188" s="239"/>
      <c r="AI188" s="239"/>
      <c r="AJ188" s="239"/>
      <c r="AK188" s="239"/>
      <c r="AL188" s="239"/>
      <c r="AM188" s="239"/>
      <c r="AN188" s="239"/>
      <c r="AO188" s="239"/>
      <c r="AP188" s="240"/>
      <c r="AQ188" s="461"/>
      <c r="AR188" s="239"/>
      <c r="AS188" s="239"/>
      <c r="AT188" s="239"/>
      <c r="AU188" s="239"/>
      <c r="AV188" s="239"/>
      <c r="AW188" s="239"/>
      <c r="AX188" s="239"/>
      <c r="AY188" s="239"/>
      <c r="AZ188" s="239"/>
      <c r="BA188" s="239"/>
      <c r="BB188" s="240"/>
      <c r="BC188" s="461"/>
      <c r="BD188" s="239"/>
      <c r="BE188" s="239"/>
      <c r="BF188" s="239"/>
      <c r="BG188" s="239"/>
      <c r="BH188" s="239"/>
      <c r="BI188" s="239"/>
      <c r="BJ188" s="239"/>
      <c r="BK188" s="239"/>
      <c r="BL188" s="239"/>
      <c r="BM188" s="239"/>
      <c r="BN188" s="239"/>
    </row>
    <row r="189" spans="1:66" ht="13" x14ac:dyDescent="0.25">
      <c r="A189" s="391">
        <f t="shared" si="89"/>
        <v>167</v>
      </c>
      <c r="B189" s="241">
        <v>6</v>
      </c>
      <c r="C189" s="645"/>
      <c r="D189" s="241"/>
      <c r="E189" s="646"/>
      <c r="F189" s="566"/>
      <c r="G189" s="539" t="str">
        <f t="shared" si="95"/>
        <v>Allocation?</v>
      </c>
      <c r="H189" s="554" t="str">
        <f t="shared" si="96"/>
        <v>Local</v>
      </c>
      <c r="I189" s="558"/>
      <c r="J189" s="554" t="str">
        <f t="shared" si="90"/>
        <v>ZAR</v>
      </c>
      <c r="K189" s="553">
        <f t="shared" si="97"/>
        <v>1</v>
      </c>
      <c r="L189" s="237" t="str">
        <f t="shared" si="91"/>
        <v>-</v>
      </c>
      <c r="M189" s="238"/>
      <c r="N189" s="236"/>
      <c r="O189" s="611" t="str">
        <f t="shared" si="92"/>
        <v>Fixed</v>
      </c>
      <c r="P189" s="461"/>
      <c r="Q189" s="239"/>
      <c r="R189" s="626">
        <f t="shared" si="93"/>
        <v>0</v>
      </c>
      <c r="S189" s="461"/>
      <c r="T189" s="239"/>
      <c r="U189" s="239"/>
      <c r="V189" s="239"/>
      <c r="W189" s="239"/>
      <c r="X189" s="239"/>
      <c r="Y189" s="239"/>
      <c r="Z189" s="239"/>
      <c r="AA189" s="239"/>
      <c r="AB189" s="239"/>
      <c r="AC189" s="239"/>
      <c r="AD189" s="240"/>
      <c r="AE189" s="461"/>
      <c r="AF189" s="239"/>
      <c r="AG189" s="239"/>
      <c r="AH189" s="239"/>
      <c r="AI189" s="239"/>
      <c r="AJ189" s="239"/>
      <c r="AK189" s="239"/>
      <c r="AL189" s="239"/>
      <c r="AM189" s="239"/>
      <c r="AN189" s="239"/>
      <c r="AO189" s="239"/>
      <c r="AP189" s="240"/>
      <c r="AQ189" s="461"/>
      <c r="AR189" s="239"/>
      <c r="AS189" s="239"/>
      <c r="AT189" s="239"/>
      <c r="AU189" s="239"/>
      <c r="AV189" s="239"/>
      <c r="AW189" s="239"/>
      <c r="AX189" s="239"/>
      <c r="AY189" s="239"/>
      <c r="AZ189" s="239"/>
      <c r="BA189" s="239"/>
      <c r="BB189" s="240"/>
      <c r="BC189" s="461"/>
      <c r="BD189" s="239"/>
      <c r="BE189" s="239"/>
      <c r="BF189" s="239"/>
      <c r="BG189" s="239"/>
      <c r="BH189" s="239"/>
      <c r="BI189" s="239"/>
      <c r="BJ189" s="239"/>
      <c r="BK189" s="239"/>
      <c r="BL189" s="239"/>
      <c r="BM189" s="239"/>
      <c r="BN189" s="239"/>
    </row>
    <row r="190" spans="1:66" ht="13" x14ac:dyDescent="0.25">
      <c r="A190" s="391">
        <f t="shared" si="89"/>
        <v>168</v>
      </c>
      <c r="B190" s="241">
        <v>6</v>
      </c>
      <c r="C190" s="645"/>
      <c r="D190" s="241"/>
      <c r="E190" s="646"/>
      <c r="F190" s="566"/>
      <c r="G190" s="539" t="str">
        <f t="shared" si="95"/>
        <v>Allocation?</v>
      </c>
      <c r="H190" s="554" t="str">
        <f t="shared" si="96"/>
        <v>Local</v>
      </c>
      <c r="I190" s="558"/>
      <c r="J190" s="554" t="str">
        <f t="shared" si="90"/>
        <v>ZAR</v>
      </c>
      <c r="K190" s="553">
        <f t="shared" si="97"/>
        <v>1</v>
      </c>
      <c r="L190" s="237" t="str">
        <f t="shared" si="91"/>
        <v>-</v>
      </c>
      <c r="M190" s="238"/>
      <c r="N190" s="236"/>
      <c r="O190" s="611" t="str">
        <f t="shared" si="92"/>
        <v>Fixed</v>
      </c>
      <c r="P190" s="461"/>
      <c r="Q190" s="239"/>
      <c r="R190" s="626">
        <f t="shared" si="93"/>
        <v>0</v>
      </c>
      <c r="S190" s="461"/>
      <c r="T190" s="239"/>
      <c r="U190" s="239"/>
      <c r="V190" s="239"/>
      <c r="W190" s="239"/>
      <c r="X190" s="239"/>
      <c r="Y190" s="239"/>
      <c r="Z190" s="239"/>
      <c r="AA190" s="239"/>
      <c r="AB190" s="239"/>
      <c r="AC190" s="239"/>
      <c r="AD190" s="240"/>
      <c r="AE190" s="461"/>
      <c r="AF190" s="239"/>
      <c r="AG190" s="239"/>
      <c r="AH190" s="239"/>
      <c r="AI190" s="239"/>
      <c r="AJ190" s="239"/>
      <c r="AK190" s="239"/>
      <c r="AL190" s="239"/>
      <c r="AM190" s="239"/>
      <c r="AN190" s="239"/>
      <c r="AO190" s="239"/>
      <c r="AP190" s="240"/>
      <c r="AQ190" s="461"/>
      <c r="AR190" s="239"/>
      <c r="AS190" s="239"/>
      <c r="AT190" s="239"/>
      <c r="AU190" s="239"/>
      <c r="AV190" s="239"/>
      <c r="AW190" s="239"/>
      <c r="AX190" s="239"/>
      <c r="AY190" s="239"/>
      <c r="AZ190" s="239"/>
      <c r="BA190" s="239"/>
      <c r="BB190" s="240"/>
      <c r="BC190" s="461"/>
      <c r="BD190" s="239"/>
      <c r="BE190" s="239"/>
      <c r="BF190" s="239"/>
      <c r="BG190" s="239"/>
      <c r="BH190" s="239"/>
      <c r="BI190" s="239"/>
      <c r="BJ190" s="239"/>
      <c r="BK190" s="239"/>
      <c r="BL190" s="239"/>
      <c r="BM190" s="239"/>
      <c r="BN190" s="239"/>
    </row>
    <row r="191" spans="1:66" ht="13" x14ac:dyDescent="0.25">
      <c r="A191" s="391"/>
      <c r="B191" s="234"/>
      <c r="C191" s="645"/>
      <c r="D191" s="241"/>
      <c r="E191" s="646"/>
      <c r="F191" s="566"/>
      <c r="G191" s="647"/>
      <c r="H191" s="554" t="str">
        <f t="shared" si="96"/>
        <v>Local</v>
      </c>
      <c r="I191" s="558"/>
      <c r="J191" s="554" t="str">
        <f t="shared" si="90"/>
        <v>ZAR</v>
      </c>
      <c r="K191" s="553">
        <f t="shared" si="97"/>
        <v>1</v>
      </c>
      <c r="L191" s="237" t="str">
        <f t="shared" si="91"/>
        <v>-</v>
      </c>
      <c r="M191" s="238"/>
      <c r="N191" s="236"/>
      <c r="O191" s="611" t="str">
        <f t="shared" si="92"/>
        <v>Fixed</v>
      </c>
      <c r="P191" s="461"/>
      <c r="Q191" s="239"/>
      <c r="R191" s="626">
        <f t="shared" si="93"/>
        <v>0</v>
      </c>
      <c r="S191" s="461"/>
      <c r="T191" s="239"/>
      <c r="U191" s="239"/>
      <c r="V191" s="239"/>
      <c r="W191" s="239"/>
      <c r="X191" s="239"/>
      <c r="Y191" s="239"/>
      <c r="Z191" s="239"/>
      <c r="AA191" s="239"/>
      <c r="AB191" s="239"/>
      <c r="AC191" s="239"/>
      <c r="AD191" s="240"/>
      <c r="AE191" s="461"/>
      <c r="AF191" s="239"/>
      <c r="AG191" s="239"/>
      <c r="AH191" s="239"/>
      <c r="AI191" s="239"/>
      <c r="AJ191" s="239"/>
      <c r="AK191" s="239"/>
      <c r="AL191" s="239"/>
      <c r="AM191" s="239"/>
      <c r="AN191" s="239"/>
      <c r="AO191" s="239"/>
      <c r="AP191" s="240"/>
      <c r="AQ191" s="461"/>
      <c r="AR191" s="239"/>
      <c r="AS191" s="239"/>
      <c r="AT191" s="239"/>
      <c r="AU191" s="239"/>
      <c r="AV191" s="239"/>
      <c r="AW191" s="239"/>
      <c r="AX191" s="239"/>
      <c r="AY191" s="239"/>
      <c r="AZ191" s="239"/>
      <c r="BA191" s="239"/>
      <c r="BB191" s="240"/>
      <c r="BC191" s="461"/>
      <c r="BD191" s="239"/>
      <c r="BE191" s="239"/>
      <c r="BF191" s="239"/>
      <c r="BG191" s="239"/>
      <c r="BH191" s="239"/>
      <c r="BI191" s="239"/>
      <c r="BJ191" s="239"/>
      <c r="BK191" s="239"/>
      <c r="BL191" s="239"/>
      <c r="BM191" s="239"/>
      <c r="BN191" s="239"/>
    </row>
    <row r="192" spans="1:66" ht="13.5" thickBot="1" x14ac:dyDescent="0.3">
      <c r="A192" s="612"/>
      <c r="B192" s="613"/>
      <c r="C192" s="648"/>
      <c r="D192" s="614"/>
      <c r="E192" s="649"/>
      <c r="F192" s="615"/>
      <c r="G192" s="650"/>
      <c r="H192" s="616" t="str">
        <f t="shared" si="96"/>
        <v>Local</v>
      </c>
      <c r="I192" s="617"/>
      <c r="J192" s="616" t="str">
        <f t="shared" si="90"/>
        <v>ZAR</v>
      </c>
      <c r="K192" s="618">
        <f t="shared" si="97"/>
        <v>1</v>
      </c>
      <c r="L192" s="619" t="str">
        <f t="shared" si="91"/>
        <v>-</v>
      </c>
      <c r="M192" s="620"/>
      <c r="N192" s="621"/>
      <c r="O192" s="622" t="str">
        <f t="shared" si="92"/>
        <v>Fixed</v>
      </c>
      <c r="P192" s="463"/>
      <c r="Q192" s="464"/>
      <c r="R192" s="626">
        <f t="shared" si="93"/>
        <v>0</v>
      </c>
      <c r="S192" s="463"/>
      <c r="T192" s="464"/>
      <c r="U192" s="464"/>
      <c r="V192" s="464"/>
      <c r="W192" s="464"/>
      <c r="X192" s="464"/>
      <c r="Y192" s="464"/>
      <c r="Z192" s="464"/>
      <c r="AA192" s="464"/>
      <c r="AB192" s="464"/>
      <c r="AC192" s="464"/>
      <c r="AD192" s="465"/>
      <c r="AE192" s="463"/>
      <c r="AF192" s="464"/>
      <c r="AG192" s="464"/>
      <c r="AH192" s="464"/>
      <c r="AI192" s="464"/>
      <c r="AJ192" s="464"/>
      <c r="AK192" s="464"/>
      <c r="AL192" s="464"/>
      <c r="AM192" s="464"/>
      <c r="AN192" s="464"/>
      <c r="AO192" s="464"/>
      <c r="AP192" s="465"/>
      <c r="AQ192" s="463"/>
      <c r="AR192" s="464"/>
      <c r="AS192" s="464"/>
      <c r="AT192" s="464"/>
      <c r="AU192" s="464"/>
      <c r="AV192" s="464"/>
      <c r="AW192" s="464"/>
      <c r="AX192" s="464"/>
      <c r="AY192" s="464"/>
      <c r="AZ192" s="464"/>
      <c r="BA192" s="464"/>
      <c r="BB192" s="465"/>
      <c r="BC192" s="463"/>
      <c r="BD192" s="464"/>
      <c r="BE192" s="464"/>
      <c r="BF192" s="464"/>
      <c r="BG192" s="464"/>
      <c r="BH192" s="464"/>
      <c r="BI192" s="464"/>
      <c r="BJ192" s="464"/>
      <c r="BK192" s="464"/>
      <c r="BL192" s="464"/>
      <c r="BM192" s="464"/>
      <c r="BN192" s="464"/>
    </row>
    <row r="193" spans="1:66" ht="18.5" thickBot="1" x14ac:dyDescent="0.3">
      <c r="A193" s="595"/>
      <c r="B193" s="596"/>
      <c r="C193" s="654" t="s">
        <v>369</v>
      </c>
      <c r="D193" s="655"/>
      <c r="E193" s="655"/>
      <c r="F193" s="655"/>
      <c r="G193" s="656"/>
      <c r="H193" s="418"/>
      <c r="I193" s="598"/>
      <c r="J193" s="419"/>
      <c r="K193" s="420"/>
      <c r="L193" s="597">
        <f>L144+L87+L59+L45+L34+L23</f>
        <v>0</v>
      </c>
      <c r="M193" s="599"/>
      <c r="N193" s="600"/>
      <c r="O193" s="601"/>
      <c r="P193" s="424"/>
      <c r="Q193" s="424"/>
      <c r="R193" s="424"/>
      <c r="S193" s="417">
        <f t="shared" ref="S193:BC193" si="98">S144+S87+S59+S45+S34+S23</f>
        <v>0</v>
      </c>
      <c r="T193" s="417">
        <f t="shared" si="98"/>
        <v>0</v>
      </c>
      <c r="U193" s="417">
        <f t="shared" si="98"/>
        <v>0</v>
      </c>
      <c r="V193" s="417">
        <f t="shared" si="98"/>
        <v>0</v>
      </c>
      <c r="W193" s="417">
        <f t="shared" si="98"/>
        <v>0</v>
      </c>
      <c r="X193" s="417">
        <f t="shared" si="98"/>
        <v>0</v>
      </c>
      <c r="Y193" s="417">
        <f t="shared" si="98"/>
        <v>0</v>
      </c>
      <c r="Z193" s="417">
        <f t="shared" si="98"/>
        <v>0</v>
      </c>
      <c r="AA193" s="417">
        <f t="shared" si="98"/>
        <v>0</v>
      </c>
      <c r="AB193" s="417">
        <f t="shared" si="98"/>
        <v>0</v>
      </c>
      <c r="AC193" s="417">
        <f t="shared" si="98"/>
        <v>0</v>
      </c>
      <c r="AD193" s="417">
        <f t="shared" si="98"/>
        <v>0</v>
      </c>
      <c r="AE193" s="417">
        <f t="shared" si="98"/>
        <v>0</v>
      </c>
      <c r="AF193" s="417">
        <f t="shared" si="98"/>
        <v>0</v>
      </c>
      <c r="AG193" s="417">
        <f t="shared" si="98"/>
        <v>0</v>
      </c>
      <c r="AH193" s="417">
        <f t="shared" si="98"/>
        <v>0</v>
      </c>
      <c r="AI193" s="417">
        <f t="shared" si="98"/>
        <v>0</v>
      </c>
      <c r="AJ193" s="417">
        <f t="shared" si="98"/>
        <v>0</v>
      </c>
      <c r="AK193" s="417">
        <f t="shared" si="98"/>
        <v>0</v>
      </c>
      <c r="AL193" s="417">
        <f t="shared" si="98"/>
        <v>0</v>
      </c>
      <c r="AM193" s="417">
        <f t="shared" si="98"/>
        <v>0</v>
      </c>
      <c r="AN193" s="417">
        <f t="shared" si="98"/>
        <v>0</v>
      </c>
      <c r="AO193" s="417">
        <f t="shared" si="98"/>
        <v>0</v>
      </c>
      <c r="AP193" s="417">
        <f t="shared" si="98"/>
        <v>0</v>
      </c>
      <c r="AQ193" s="417">
        <f t="shared" si="98"/>
        <v>0</v>
      </c>
      <c r="AR193" s="417">
        <f t="shared" si="98"/>
        <v>0</v>
      </c>
      <c r="AS193" s="417">
        <f t="shared" si="98"/>
        <v>0</v>
      </c>
      <c r="AT193" s="417">
        <f t="shared" si="98"/>
        <v>0</v>
      </c>
      <c r="AU193" s="417">
        <f t="shared" si="98"/>
        <v>0</v>
      </c>
      <c r="AV193" s="417">
        <f t="shared" si="98"/>
        <v>0</v>
      </c>
      <c r="AW193" s="417">
        <f t="shared" si="98"/>
        <v>0</v>
      </c>
      <c r="AX193" s="417">
        <f t="shared" si="98"/>
        <v>0</v>
      </c>
      <c r="AY193" s="417">
        <f t="shared" si="98"/>
        <v>0</v>
      </c>
      <c r="AZ193" s="417">
        <f t="shared" si="98"/>
        <v>0</v>
      </c>
      <c r="BA193" s="417">
        <f t="shared" si="98"/>
        <v>0</v>
      </c>
      <c r="BB193" s="417">
        <f t="shared" si="98"/>
        <v>0</v>
      </c>
      <c r="BC193" s="417">
        <f t="shared" si="98"/>
        <v>0</v>
      </c>
      <c r="BD193" s="417">
        <f t="shared" ref="BD193:BE193" si="99">BD144+BD87+BD59+BD45+BD34+BD23</f>
        <v>0</v>
      </c>
      <c r="BE193" s="417">
        <f t="shared" si="99"/>
        <v>0</v>
      </c>
      <c r="BF193" s="417">
        <f t="shared" ref="BF193:BN193" si="100">BF144+BF87+BF59+BF45+BF34+BF23</f>
        <v>0</v>
      </c>
      <c r="BG193" s="417">
        <f t="shared" si="100"/>
        <v>0</v>
      </c>
      <c r="BH193" s="417">
        <f t="shared" si="100"/>
        <v>0</v>
      </c>
      <c r="BI193" s="417">
        <f t="shared" si="100"/>
        <v>0</v>
      </c>
      <c r="BJ193" s="417">
        <f t="shared" si="100"/>
        <v>0</v>
      </c>
      <c r="BK193" s="417">
        <f t="shared" si="100"/>
        <v>0</v>
      </c>
      <c r="BL193" s="417">
        <f t="shared" si="100"/>
        <v>0</v>
      </c>
      <c r="BM193" s="417">
        <f t="shared" si="100"/>
        <v>0</v>
      </c>
      <c r="BN193" s="417">
        <f t="shared" si="100"/>
        <v>0</v>
      </c>
    </row>
    <row r="194" spans="1:66" x14ac:dyDescent="0.25">
      <c r="AW194" s="213"/>
      <c r="AX194" s="213"/>
      <c r="AY194" s="213"/>
      <c r="AZ194" s="213"/>
      <c r="BA194" s="213"/>
      <c r="BB194" s="213"/>
      <c r="BC194" s="213"/>
      <c r="BD194" s="213"/>
      <c r="BE194" s="213"/>
      <c r="BF194" s="213"/>
      <c r="BG194" s="213"/>
      <c r="BH194" s="213"/>
      <c r="BI194" s="213"/>
      <c r="BJ194" s="213"/>
      <c r="BK194" s="213"/>
      <c r="BL194" s="213"/>
      <c r="BM194" s="213"/>
      <c r="BN194" s="213"/>
    </row>
    <row r="195" spans="1:66" x14ac:dyDescent="0.25">
      <c r="AW195" s="213"/>
      <c r="AX195" s="213"/>
      <c r="AY195" s="213"/>
      <c r="AZ195" s="213"/>
      <c r="BA195" s="213"/>
      <c r="BB195" s="213"/>
      <c r="BC195" s="213"/>
      <c r="BD195" s="213"/>
      <c r="BE195" s="213"/>
      <c r="BF195" s="213"/>
      <c r="BG195" s="213"/>
      <c r="BH195" s="213"/>
      <c r="BI195" s="213"/>
      <c r="BJ195" s="213"/>
      <c r="BK195" s="213"/>
      <c r="BL195" s="213"/>
      <c r="BM195" s="213"/>
      <c r="BN195" s="213"/>
    </row>
  </sheetData>
  <autoFilter ref="A22:BG192" xr:uid="{00000000-0009-0000-0000-000008000000}"/>
  <customSheetViews>
    <customSheetView guid="{0DC4A0F8-0DA2-43F8-8C4D-60ABCF78B482}" scale="70" showPageBreaks="1" fitToPage="1" showAutoFilter="1" hiddenRows="1">
      <selection activeCell="E54" sqref="E54"/>
      <rowBreaks count="1" manualBreakCount="1">
        <brk id="143" max="16383" man="1"/>
      </rowBreaks>
      <colBreaks count="2" manualBreakCount="2">
        <brk id="17" max="1048575" man="1"/>
        <brk id="24" max="192" man="1"/>
      </colBreaks>
      <pageMargins left="0.74803149606299213" right="0.55118110236220474" top="0.78740157480314965" bottom="0.59055118110236227" header="0.51181102362204722" footer="0.51181102362204722"/>
      <printOptions horizontalCentered="1"/>
      <pageSetup paperSize="8" scale="81" fitToWidth="0" fitToHeight="5" pageOrder="overThenDown" orientation="landscape" r:id="rId1"/>
      <headerFooter alignWithMargins="0">
        <oddFooter>&amp;CPage &amp;P of &amp;N&amp;R&amp;A</oddFooter>
      </headerFooter>
      <autoFilter ref="A22:BG192" xr:uid="{00000000-0009-0000-0000-000008000000}"/>
    </customSheetView>
    <customSheetView guid="{511B5C14-79B0-490D-A5EF-AFEBF81AB83B}" showPageBreaks="1" fitToPage="1" showAutoFilter="1" view="pageBreakPreview" topLeftCell="A23">
      <selection activeCell="C23" sqref="C23:C36"/>
      <rowBreaks count="1" manualBreakCount="1">
        <brk id="224" max="16383" man="1"/>
      </rowBreaks>
      <pageMargins left="0.74803149606299213" right="0.55118110236220474" top="0.78740157480314965" bottom="0.59055118110236227" header="0.51181102362204722" footer="0.51181102362204722"/>
      <printOptions horizontalCentered="1"/>
      <pageSetup paperSize="8" scale="68" fitToWidth="0" fitToHeight="5" pageOrder="overThenDown" orientation="landscape" r:id="rId2"/>
      <headerFooter alignWithMargins="0">
        <oddFooter>&amp;CPage &amp;P of &amp;N&amp;R&amp;A</oddFooter>
      </headerFooter>
      <autoFilter ref="A22:BD273" xr:uid="{BD366D53-8D73-4471-A901-DCB5520CE643}"/>
    </customSheetView>
    <customSheetView guid="{CACAFB77-A9C3-451B-9574-D112DE3116D2}" scale="50" showPageBreaks="1" fitToPage="1" showAutoFilter="1" view="pageBreakPreview" topLeftCell="F1">
      <selection activeCell="K24" sqref="K24"/>
      <rowBreaks count="1" manualBreakCount="1">
        <brk id="224" max="16383" man="1"/>
      </rowBreaks>
      <pageMargins left="0.74803149606299213" right="0.55118110236220474" top="0.78740157480314965" bottom="0.59055118110236227" header="0.51181102362204722" footer="0.51181102362204722"/>
      <printOptions horizontalCentered="1"/>
      <pageSetup paperSize="8" scale="68" fitToWidth="0" fitToHeight="5" pageOrder="overThenDown" orientation="landscape" r:id="rId3"/>
      <headerFooter alignWithMargins="0">
        <oddFooter>&amp;CPage &amp;P of &amp;N&amp;R&amp;A</oddFooter>
      </headerFooter>
      <autoFilter ref="A22:BD273" xr:uid="{308332D8-32C7-4E03-BF13-B9C9E2E1738D}"/>
    </customSheetView>
    <customSheetView guid="{19CB91D9-B2FE-4E1A-A4B3-4E2570A95E85}" scale="50" showPageBreaks="1" fitToPage="1" showAutoFilter="1" view="pageBreakPreview" topLeftCell="A211">
      <selection activeCell="E20" sqref="E20"/>
      <rowBreaks count="1" manualBreakCount="1">
        <brk id="224" max="16383" man="1"/>
      </rowBreaks>
      <pageMargins left="0.74803149606299213" right="0.55118110236220474" top="0.78740157480314965" bottom="0.59055118110236227" header="0.51181102362204722" footer="0.51181102362204722"/>
      <printOptions horizontalCentered="1"/>
      <pageSetup paperSize="8" scale="68" fitToWidth="0" fitToHeight="5" pageOrder="overThenDown" orientation="landscape" r:id="rId4"/>
      <headerFooter alignWithMargins="0">
        <oddFooter>&amp;CPage &amp;P of &amp;N&amp;R&amp;A</oddFooter>
      </headerFooter>
      <autoFilter ref="A22:BD273" xr:uid="{3F337EAD-1843-41C3-81EE-043F9A386BBF}"/>
    </customSheetView>
    <customSheetView guid="{A95191F0-9154-407E-8D43-4FF0E22304A2}" scale="80" showAutoFilter="1" topLeftCell="A12">
      <selection activeCell="G37" sqref="G37"/>
      <pageMargins left="0.74803149606299213" right="0.74803149606299213" top="0.98425196850393704" bottom="0.98425196850393704" header="0.51181102362204722" footer="0.51181102362204722"/>
      <pageSetup paperSize="9" scale="65" fitToWidth="0" orientation="landscape" r:id="rId5"/>
      <headerFooter alignWithMargins="0"/>
      <autoFilter ref="A22:BD273" xr:uid="{F031CC70-09E6-4D05-AA17-A03EB6F157BF}"/>
    </customSheetView>
    <customSheetView guid="{A14972A4-C0B5-4978-9223-76935458928C}" scale="80">
      <selection activeCell="C3" sqref="C3"/>
      <pageMargins left="0.74803149606299213" right="0.74803149606299213" top="0.98425196850393704" bottom="0.98425196850393704" header="0.51181102362204722" footer="0.51181102362204722"/>
      <pageSetup paperSize="9" scale="65" fitToWidth="0" orientation="landscape" r:id="rId6"/>
      <headerFooter alignWithMargins="0"/>
    </customSheetView>
    <customSheetView guid="{8E87B443-9ECA-4E5B-8B30-5FFAF59E53BF}" scale="80" topLeftCell="F306">
      <selection activeCell="M14" sqref="M14"/>
      <pageMargins left="0.74803149606299213" right="0.74803149606299213" top="0.98425196850393704" bottom="0.98425196850393704" header="0.51181102362204722" footer="0.51181102362204722"/>
      <pageSetup paperSize="9" scale="65" fitToWidth="0" orientation="landscape" r:id="rId7"/>
      <headerFooter alignWithMargins="0"/>
    </customSheetView>
    <customSheetView guid="{0721AF5F-91F7-4413-BD86-949A4DD3CF95}" scale="80">
      <selection activeCell="H21" sqref="H21"/>
      <pageMargins left="0.74803149606299213" right="0.74803149606299213" top="0.98425196850393704" bottom="0.98425196850393704" header="0.51181102362204722" footer="0.51181102362204722"/>
      <pageSetup paperSize="9" scale="65" fitToWidth="0" orientation="landscape" r:id="rId8"/>
      <headerFooter alignWithMargins="0"/>
    </customSheetView>
    <customSheetView guid="{AA49714C-6F91-4DB7-B26A-33732E0FA33C}" scale="80" topLeftCell="A29">
      <selection activeCell="D116" sqref="D116:D129"/>
      <pageMargins left="0.74803149606299213" right="0.74803149606299213" top="0.98425196850393704" bottom="0.98425196850393704" header="0.51181102362204722" footer="0.51181102362204722"/>
      <pageSetup paperSize="9" scale="65" fitToWidth="0" orientation="landscape" r:id="rId9"/>
      <headerFooter alignWithMargins="0"/>
    </customSheetView>
    <customSheetView guid="{75B67C82-AF51-4EF4-946E-E9F2EB089D17}" scale="80" topLeftCell="A14">
      <selection activeCell="E43" sqref="E43"/>
      <pageMargins left="0.74803149606299213" right="0.74803149606299213" top="0.98425196850393704" bottom="0.98425196850393704" header="0.51181102362204722" footer="0.51181102362204722"/>
      <pageSetup paperSize="9" scale="65" fitToWidth="0" orientation="landscape" r:id="rId10"/>
      <headerFooter alignWithMargins="0"/>
    </customSheetView>
    <customSheetView guid="{0BB2A382-E417-4BA9-86AB-ED80B243BA72}" scale="80" topLeftCell="A7">
      <selection activeCell="J34" sqref="J34"/>
      <pageMargins left="0.74803149606299213" right="0.74803149606299213" top="0.98425196850393704" bottom="0.98425196850393704" header="0.51181102362204722" footer="0.51181102362204722"/>
      <pageSetup paperSize="9" scale="65" fitToWidth="0" orientation="landscape" r:id="rId11"/>
      <headerFooter alignWithMargins="0"/>
    </customSheetView>
    <customSheetView guid="{F3390224-4D9D-4BF8-BCFE-C097CE5C0689}" scale="50" showPageBreaks="1" fitToPage="1" showAutoFilter="1" view="pageBreakPreview" topLeftCell="A211">
      <selection activeCell="E20" sqref="E20"/>
      <rowBreaks count="1" manualBreakCount="1">
        <brk id="224" max="16383" man="1"/>
      </rowBreaks>
      <pageMargins left="0.74803149606299213" right="0.55118110236220474" top="0.78740157480314965" bottom="0.59055118110236227" header="0.51181102362204722" footer="0.51181102362204722"/>
      <printOptions horizontalCentered="1"/>
      <pageSetup paperSize="8" scale="69" fitToWidth="0" fitToHeight="5" pageOrder="overThenDown" orientation="landscape" r:id="rId12"/>
      <headerFooter alignWithMargins="0">
        <oddFooter>&amp;CPage &amp;P of &amp;N&amp;R&amp;A</oddFooter>
      </headerFooter>
      <autoFilter ref="A22:BD273" xr:uid="{4FA999B2-D753-43FE-A1F1-38A8350CB1E7}"/>
    </customSheetView>
    <customSheetView guid="{72E10B6C-3E78-4A6E-B308-D0CBDB1DBC8A}" scale="50" showPageBreaks="1" fitToPage="1" showAutoFilter="1" view="pageBreakPreview" topLeftCell="F1">
      <selection activeCell="F1" sqref="A1:XFD1048576"/>
      <rowBreaks count="1" manualBreakCount="1">
        <brk id="224" max="16383" man="1"/>
      </rowBreaks>
      <pageMargins left="0.74803149606299213" right="0.55118110236220474" top="0.78740157480314965" bottom="0.59055118110236227" header="0.51181102362204722" footer="0.51181102362204722"/>
      <printOptions horizontalCentered="1"/>
      <pageSetup paperSize="8" scale="68" fitToWidth="0" fitToHeight="5" pageOrder="overThenDown" orientation="landscape" r:id="rId13"/>
      <headerFooter alignWithMargins="0">
        <oddFooter>&amp;CPage &amp;P of &amp;N&amp;R&amp;A</oddFooter>
      </headerFooter>
      <autoFilter ref="A22:BD273" xr:uid="{3D218712-F014-481C-BACF-711777F1E61F}"/>
    </customSheetView>
  </customSheetViews>
  <mergeCells count="2">
    <mergeCell ref="S19:W19"/>
    <mergeCell ref="C193:G193"/>
  </mergeCells>
  <phoneticPr fontId="2" type="noConversion"/>
  <printOptions horizontalCentered="1"/>
  <pageMargins left="0.74803149606299213" right="0.55118110236220474" top="0.78740157480314965" bottom="0.59055118110236227" header="0.51181102362204722" footer="0.51181102362204722"/>
  <pageSetup paperSize="8" scale="81" fitToWidth="0" fitToHeight="5" pageOrder="overThenDown" orientation="landscape" r:id="rId14"/>
  <headerFooter alignWithMargins="0">
    <oddFooter>&amp;CPage &amp;P of &amp;N&amp;R&amp;A</oddFooter>
  </headerFooter>
  <rowBreaks count="1" manualBreakCount="1">
    <brk id="143" max="16383" man="1"/>
  </rowBreaks>
  <colBreaks count="2" manualBreakCount="2">
    <brk id="17" max="1048575" man="1"/>
    <brk id="24" max="192" man="1"/>
  </col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Date xmlns="9c8e36bd-7565-47c9-9202-2f28b956a688">2019-09-09T22:00:00+00:00</Date>
    <EmailTo xmlns="http://schemas.microsoft.com/sharepoint/v3" xsi:nil="true"/>
    <EmailHeaders xmlns="http://schemas.microsoft.com/sharepoint/v4" xsi:nil="true"/>
    <EmailSender xmlns="http://schemas.microsoft.com/sharepoint/v3" xsi:nil="true"/>
    <EmailFrom xmlns="http://schemas.microsoft.com/sharepoint/v3" xsi:nil="true"/>
    <Site xmlns="9c8e36bd-7565-47c9-9202-2f28b956a688">Kendal</Site>
    <EmailSubject xmlns="http://schemas.microsoft.com/sharepoint/v3" xsi:nil="true"/>
    <Comments xmlns="9c8e36bd-7565-47c9-9202-2f28b956a688" xsi:nil="true"/>
    <Status xmlns="9c8e36bd-7565-47c9-9202-2f28b956a688">Review Complete</Status>
    <EmailCc xmlns="http://schemas.microsoft.com/sharepoint/v3"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224D9D40A3B2A94FB92B6E33DA65A95A" ma:contentTypeVersion="21" ma:contentTypeDescription="Create a new document." ma:contentTypeScope="" ma:versionID="0f5c9da3f7218d0f31dd4c6a77de1264">
  <xsd:schema xmlns:xsd="http://www.w3.org/2001/XMLSchema" xmlns:xs="http://www.w3.org/2001/XMLSchema" xmlns:p="http://schemas.microsoft.com/office/2006/metadata/properties" xmlns:ns1="http://schemas.microsoft.com/sharepoint/v3" xmlns:ns2="http://schemas.microsoft.com/sharepoint/v4" xmlns:ns3="9c8e36bd-7565-47c9-9202-2f28b956a688" xmlns:ns4="e804f188-dd19-454b-a9bc-192b4bdeac26" targetNamespace="http://schemas.microsoft.com/office/2006/metadata/properties" ma:root="true" ma:fieldsID="02a2b0c44438d08ad2040177dc7cbe47" ns1:_="" ns2:_="" ns3:_="" ns4:_="">
    <xsd:import namespace="http://schemas.microsoft.com/sharepoint/v3"/>
    <xsd:import namespace="http://schemas.microsoft.com/sharepoint/v4"/>
    <xsd:import namespace="9c8e36bd-7565-47c9-9202-2f28b956a688"/>
    <xsd:import namespace="e804f188-dd19-454b-a9bc-192b4bdeac26"/>
    <xsd:element name="properties">
      <xsd:complexType>
        <xsd:sequence>
          <xsd:element name="documentManagement">
            <xsd:complexType>
              <xsd:all>
                <xsd:element ref="ns1:EmailSender" minOccurs="0"/>
                <xsd:element ref="ns1:EmailTo" minOccurs="0"/>
                <xsd:element ref="ns1:EmailCc" minOccurs="0"/>
                <xsd:element ref="ns1:EmailFrom" minOccurs="0"/>
                <xsd:element ref="ns1:EmailSubject" minOccurs="0"/>
                <xsd:element ref="ns2:EmailHeaders" minOccurs="0"/>
                <xsd:element ref="ns3:Site"/>
                <xsd:element ref="ns4:SharedWithUsers" minOccurs="0"/>
                <xsd:element ref="ns3:Date"/>
                <xsd:element ref="ns3:Status" minOccurs="0"/>
                <xsd:element ref="ns3:Comme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EmailSender" ma:index="8" nillable="true" ma:displayName="E-Mail Sender" ma:description="" ma:hidden="true" ma:internalName="EmailSender">
      <xsd:simpleType>
        <xsd:restriction base="dms:Note">
          <xsd:maxLength value="255"/>
        </xsd:restriction>
      </xsd:simpleType>
    </xsd:element>
    <xsd:element name="EmailTo" ma:index="9" nillable="true" ma:displayName="E-Mail To" ma:description="" ma:hidden="true" ma:internalName="EmailTo">
      <xsd:simpleType>
        <xsd:restriction base="dms:Note">
          <xsd:maxLength value="255"/>
        </xsd:restriction>
      </xsd:simpleType>
    </xsd:element>
    <xsd:element name="EmailCc" ma:index="10" nillable="true" ma:displayName="E-Mail Cc" ma:description="" ma:hidden="true" ma:internalName="EmailCc">
      <xsd:simpleType>
        <xsd:restriction base="dms:Note">
          <xsd:maxLength value="255"/>
        </xsd:restriction>
      </xsd:simpleType>
    </xsd:element>
    <xsd:element name="EmailFrom" ma:index="11" nillable="true" ma:displayName="E-Mail From" ma:description="" ma:hidden="true" ma:internalName="EmailFrom">
      <xsd:simpleType>
        <xsd:restriction base="dms:Text"/>
      </xsd:simpleType>
    </xsd:element>
    <xsd:element name="EmailSubject" ma:index="12" nillable="true" ma:displayName="E-Mail Subject" ma:description="" ma:hidden="true" ma:internalName="EmailSubject">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4" elementFormDefault="qualified">
    <xsd:import namespace="http://schemas.microsoft.com/office/2006/documentManagement/types"/>
    <xsd:import namespace="http://schemas.microsoft.com/office/infopath/2007/PartnerControls"/>
    <xsd:element name="EmailHeaders" ma:index="13" nillable="true" ma:displayName="E-Mail Headers" ma:description="" ma:hidden="true" ma:internalName="EmailHeaders">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9c8e36bd-7565-47c9-9202-2f28b956a688" elementFormDefault="qualified">
    <xsd:import namespace="http://schemas.microsoft.com/office/2006/documentManagement/types"/>
    <xsd:import namespace="http://schemas.microsoft.com/office/infopath/2007/PartnerControls"/>
    <xsd:element name="Site" ma:index="15" ma:displayName="Site" ma:format="Dropdown" ma:internalName="Site">
      <xsd:simpleType>
        <xsd:restriction base="dms:Choice">
          <xsd:enumeration value="ATKSS"/>
          <xsd:enumeration value="Battery Storage"/>
          <xsd:enumeration value="Camden"/>
          <xsd:enumeration value="Central"/>
          <xsd:enumeration value="Coal Automation"/>
          <xsd:enumeration value="CSI"/>
          <xsd:enumeration value="Duvha"/>
          <xsd:enumeration value="Duvha Unit 3"/>
          <xsd:enumeration value="Ingula"/>
          <xsd:enumeration value="Kendal"/>
          <xsd:enumeration value="Lethabo"/>
          <xsd:enumeration value="Majuba"/>
          <xsd:enumeration value="Majuba Rail"/>
          <xsd:enumeration value="Matimba"/>
          <xsd:enumeration value="Matla"/>
          <xsd:enumeration value="SHE"/>
          <xsd:enumeration value="Tutuka"/>
          <xsd:enumeration value="Z Procurement"/>
        </xsd:restriction>
      </xsd:simpleType>
    </xsd:element>
    <xsd:element name="Date" ma:index="19" ma:displayName="Date" ma:default="[today]" ma:format="DateOnly" ma:internalName="Date">
      <xsd:simpleType>
        <xsd:restriction base="dms:DateTime"/>
      </xsd:simpleType>
    </xsd:element>
    <xsd:element name="Status" ma:index="20" nillable="true" ma:displayName="Status" ma:default="Under Review" ma:format="Dropdown" ma:internalName="Status">
      <xsd:simpleType>
        <xsd:restriction base="dms:Choice">
          <xsd:enumeration value="Under Review"/>
          <xsd:enumeration value="Returned  Originator for update"/>
          <xsd:enumeration value="Procurement Review"/>
          <xsd:enumeration value="Review Complete"/>
          <xsd:enumeration value="Supporting Document"/>
        </xsd:restriction>
      </xsd:simpleType>
    </xsd:element>
    <xsd:element name="Comments" ma:index="23" nillable="true" ma:displayName="Comments" ma:description="Comments relating to the document" ma:internalName="Comments">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e804f188-dd19-454b-a9bc-192b4bdeac26" elementFormDefault="qualified">
    <xsd:import namespace="http://schemas.microsoft.com/office/2006/documentManagement/types"/>
    <xsd:import namespace="http://schemas.microsoft.com/office/infopath/2007/PartnerControls"/>
    <xsd:element name="SharedWithUsers" ma:index="16"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axOccurs="1" ma:index="17" ma:displayName="Subject"/>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F2A7664-4659-447A-83A5-EEB99828C9F4}">
  <ds:schemaRefs>
    <ds:schemaRef ds:uri="http://schemas.microsoft.com/sharepoint/v4"/>
    <ds:schemaRef ds:uri="http://purl.org/dc/dcmitype/"/>
    <ds:schemaRef ds:uri="http://schemas.microsoft.com/office/2006/metadata/properties"/>
    <ds:schemaRef ds:uri="9c8e36bd-7565-47c9-9202-2f28b956a688"/>
    <ds:schemaRef ds:uri="http://schemas.microsoft.com/office/infopath/2007/PartnerControls"/>
    <ds:schemaRef ds:uri="http://purl.org/dc/terms/"/>
    <ds:schemaRef ds:uri="http://schemas.microsoft.com/sharepoint/v3"/>
    <ds:schemaRef ds:uri="http://schemas.microsoft.com/office/2006/documentManagement/types"/>
    <ds:schemaRef ds:uri="http://purl.org/dc/elements/1.1/"/>
    <ds:schemaRef ds:uri="http://schemas.openxmlformats.org/package/2006/metadata/core-properties"/>
    <ds:schemaRef ds:uri="e804f188-dd19-454b-a9bc-192b4bdeac26"/>
    <ds:schemaRef ds:uri="http://www.w3.org/XML/1998/namespace"/>
  </ds:schemaRefs>
</ds:datastoreItem>
</file>

<file path=customXml/itemProps2.xml><?xml version="1.0" encoding="utf-8"?>
<ds:datastoreItem xmlns:ds="http://schemas.openxmlformats.org/officeDocument/2006/customXml" ds:itemID="{6EBA7525-9278-4CB7-8F89-D524CAFF832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http://schemas.microsoft.com/sharepoint/v4"/>
    <ds:schemaRef ds:uri="9c8e36bd-7565-47c9-9202-2f28b956a688"/>
    <ds:schemaRef ds:uri="e804f188-dd19-454b-a9bc-192b4bdeac2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5A6AB97-9CFB-418A-8A2D-36592ED822F7}">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15</vt:i4>
      </vt:variant>
      <vt:variant>
        <vt:lpstr>Named Ranges</vt:lpstr>
      </vt:variant>
      <vt:variant>
        <vt:i4>20</vt:i4>
      </vt:variant>
    </vt:vector>
  </HeadingPairs>
  <TitlesOfParts>
    <vt:vector size="35" baseType="lpstr">
      <vt:lpstr>Cover Sheet</vt:lpstr>
      <vt:lpstr>Input Notes</vt:lpstr>
      <vt:lpstr>5.1.0 Preambles</vt:lpstr>
      <vt:lpstr>5.1.1 Summary</vt:lpstr>
      <vt:lpstr>5.1.1.1 Summary of Bills</vt:lpstr>
      <vt:lpstr>5.1.1.2 Summary Currency &amp; CPA</vt:lpstr>
      <vt:lpstr>5.1.1.3 Summary Cost alloc</vt:lpstr>
      <vt:lpstr>5.1.1.4 PS5 Data</vt:lpstr>
      <vt:lpstr>5.1.2 Pricing Schedule</vt:lpstr>
      <vt:lpstr>5.1.3 Rate of Exchange table</vt:lpstr>
      <vt:lpstr>5.1.4.0 NOTES Price adj</vt:lpstr>
      <vt:lpstr> 5.1.4.1 CPA Formula</vt:lpstr>
      <vt:lpstr> 5.1.5 LME Notes</vt:lpstr>
      <vt:lpstr>Schedule of cost components</vt:lpstr>
      <vt:lpstr>SSCC Rates</vt:lpstr>
      <vt:lpstr>' 5.1.4.1 CPA Formula'!Print_Area</vt:lpstr>
      <vt:lpstr>' 5.1.5 LME Notes'!Print_Area</vt:lpstr>
      <vt:lpstr>'5.1.0 Preambles'!Print_Area</vt:lpstr>
      <vt:lpstr>'5.1.1 Summary'!Print_Area</vt:lpstr>
      <vt:lpstr>'5.1.1.1 Summary of Bills'!Print_Area</vt:lpstr>
      <vt:lpstr>'5.1.1.2 Summary Currency &amp; CPA'!Print_Area</vt:lpstr>
      <vt:lpstr>'5.1.1.3 Summary Cost alloc'!Print_Area</vt:lpstr>
      <vt:lpstr>'5.1.1.4 PS5 Data'!Print_Area</vt:lpstr>
      <vt:lpstr>'5.1.3 Rate of Exchange table'!Print_Area</vt:lpstr>
      <vt:lpstr>'5.1.4.0 NOTES Price adj'!Print_Area</vt:lpstr>
      <vt:lpstr>'Cover Sheet'!Print_Area</vt:lpstr>
      <vt:lpstr>'Input Notes'!Print_Area</vt:lpstr>
      <vt:lpstr>' 5.1.4.1 CPA Formula'!Print_Titles</vt:lpstr>
      <vt:lpstr>'5.1.0 Preambles'!Print_Titles</vt:lpstr>
      <vt:lpstr>'5.1.1 Summary'!Print_Titles</vt:lpstr>
      <vt:lpstr>'5.1.1.2 Summary Currency &amp; CPA'!Print_Titles</vt:lpstr>
      <vt:lpstr>'5.1.1.3 Summary Cost alloc'!Print_Titles</vt:lpstr>
      <vt:lpstr>'5.1.1.4 PS5 Data'!Print_Titles</vt:lpstr>
      <vt:lpstr>'5.1.2 Pricing Schedule'!Print_Titles</vt:lpstr>
      <vt:lpstr>'5.1.4.0 NOTES Price adj'!Print_Titles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subject>HFP's</dc:subject>
  <dc:creator>Nothando Buthelezi</dc:creator>
  <cp:lastModifiedBy>Papi Thokoa</cp:lastModifiedBy>
  <cp:lastPrinted>2020-10-05T22:01:47Z</cp:lastPrinted>
  <dcterms:created xsi:type="dcterms:W3CDTF">2006-05-06T13:44:49Z</dcterms:created>
  <dcterms:modified xsi:type="dcterms:W3CDTF">2023-04-16T21:38:11Z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0x010100224D9D40A3B2A94FB92B6E33DA65A95A</vt:lpwstr>
  </property>
</Properties>
</file>